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bRES_TMPL\"/>
    </mc:Choice>
  </mc:AlternateContent>
  <xr:revisionPtr revIDLastSave="0" documentId="13_ncr:1_{BEB82D5D-1F57-4077-B066-B1D885BC33E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D_NewTechs" sheetId="13" r:id="rId1"/>
    <sheet name="IND_definitions" sheetId="14" r:id="rId2"/>
    <sheet name="NewTech-modinp" sheetId="15" r:id="rId3"/>
  </sheets>
  <externalReferences>
    <externalReference r:id="rId4"/>
    <externalReference r:id="rId5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IND_NewTechs!$N$8:$AT$248</definedName>
    <definedName name="_xlnm._FilterDatabase" localSheetId="2" hidden="1">'NewTech-modinp'!$N$8:$AR$246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3" i="13" l="1"/>
  <c r="AH221" i="13"/>
  <c r="AQ221" i="13"/>
  <c r="AJ221" i="13"/>
  <c r="AK221" i="13"/>
  <c r="AL221" i="13"/>
  <c r="AM221" i="13"/>
  <c r="AN221" i="13"/>
  <c r="AO221" i="13"/>
  <c r="AP221" i="13"/>
  <c r="AI221" i="13"/>
  <c r="AQ246" i="13"/>
  <c r="AI246" i="13"/>
  <c r="AJ246" i="13"/>
  <c r="AK246" i="13"/>
  <c r="AL246" i="13"/>
  <c r="AM246" i="13"/>
  <c r="AN246" i="13"/>
  <c r="AO246" i="13"/>
  <c r="AP246" i="13"/>
  <c r="AH246" i="13"/>
  <c r="AQ50" i="13"/>
  <c r="AQ49" i="13"/>
  <c r="AI49" i="13"/>
  <c r="AJ49" i="13"/>
  <c r="AK49" i="13"/>
  <c r="AL49" i="13"/>
  <c r="AM49" i="13"/>
  <c r="AN49" i="13"/>
  <c r="AO49" i="13"/>
  <c r="AP49" i="13"/>
  <c r="AI50" i="13"/>
  <c r="AJ50" i="13"/>
  <c r="AK50" i="13"/>
  <c r="AL50" i="13"/>
  <c r="AM50" i="13"/>
  <c r="AN50" i="13"/>
  <c r="AO50" i="13"/>
  <c r="AP50" i="13"/>
  <c r="AH50" i="13"/>
  <c r="AH49" i="13"/>
  <c r="AJ41" i="13"/>
  <c r="AK41" i="13" s="1"/>
  <c r="AL41" i="13" s="1"/>
  <c r="AM41" i="13" s="1"/>
  <c r="AN41" i="13" s="1"/>
  <c r="AO41" i="13" s="1"/>
  <c r="AP41" i="13" s="1"/>
  <c r="AQ41" i="13" s="1"/>
  <c r="AI41" i="13"/>
  <c r="AJ36" i="13"/>
  <c r="AK36" i="13"/>
  <c r="AL36" i="13"/>
  <c r="AM36" i="13"/>
  <c r="AN36" i="13"/>
  <c r="AO36" i="13"/>
  <c r="AP36" i="13"/>
  <c r="AQ36" i="13"/>
  <c r="AI36" i="13"/>
  <c r="AJ33" i="13"/>
  <c r="AK33" i="13"/>
  <c r="AL33" i="13"/>
  <c r="AM33" i="13"/>
  <c r="AN33" i="13"/>
  <c r="AO33" i="13"/>
  <c r="AP33" i="13"/>
  <c r="AQ33" i="13"/>
  <c r="AI33" i="13"/>
  <c r="AQ24" i="13"/>
  <c r="AI24" i="13"/>
  <c r="AJ24" i="13"/>
  <c r="AK24" i="13"/>
  <c r="AL24" i="13"/>
  <c r="AM24" i="13"/>
  <c r="AN24" i="13"/>
  <c r="AO24" i="13"/>
  <c r="AP24" i="13"/>
  <c r="AH24" i="13"/>
  <c r="AG28" i="15" l="1"/>
  <c r="AG32" i="15" s="1"/>
  <c r="AG38" i="15" s="1"/>
  <c r="AG40" i="15" s="1"/>
  <c r="AG48" i="15" s="1"/>
  <c r="AG54" i="15" s="1"/>
  <c r="W28" i="15"/>
  <c r="AG77" i="15"/>
  <c r="AG136" i="15" s="1"/>
  <c r="AG151" i="15" s="1"/>
  <c r="AG173" i="15" s="1"/>
  <c r="AG197" i="15" s="1"/>
  <c r="AG215" i="15" s="1"/>
  <c r="AG241" i="15" s="1"/>
  <c r="AH28" i="15" l="1"/>
  <c r="AR99" i="13"/>
  <c r="AH32" i="15" l="1"/>
  <c r="AH38" i="15" s="1"/>
  <c r="AH40" i="15" s="1"/>
  <c r="AH48" i="15" s="1"/>
  <c r="AH54" i="15" s="1"/>
  <c r="AH77" i="15"/>
  <c r="AH136" i="15" s="1"/>
  <c r="AH151" i="15" s="1"/>
  <c r="AH173" i="15" s="1"/>
  <c r="AH197" i="15" s="1"/>
  <c r="AH215" i="15" s="1"/>
  <c r="AH241" i="15" s="1"/>
  <c r="W9" i="13"/>
  <c r="W10" i="13"/>
  <c r="W11" i="13"/>
  <c r="AT11" i="13"/>
  <c r="W12" i="13"/>
  <c r="AT12" i="13"/>
  <c r="R13" i="13"/>
  <c r="W13" i="13"/>
  <c r="AT13" i="13"/>
  <c r="W14" i="13"/>
  <c r="W15" i="13"/>
  <c r="W16" i="13"/>
  <c r="W17" i="13"/>
  <c r="AT17" i="13"/>
  <c r="W18" i="13"/>
  <c r="W19" i="13"/>
  <c r="W20" i="13"/>
  <c r="W21" i="13"/>
  <c r="W22" i="13"/>
  <c r="AT22" i="13"/>
  <c r="W23" i="13"/>
  <c r="AT23" i="13"/>
  <c r="W24" i="13"/>
  <c r="AT24" i="13"/>
  <c r="W25" i="13"/>
  <c r="W26" i="13"/>
  <c r="W27" i="13"/>
  <c r="W28" i="13"/>
  <c r="W29" i="13"/>
  <c r="W30" i="13"/>
  <c r="W31" i="13"/>
  <c r="W32" i="13"/>
  <c r="W33" i="13"/>
  <c r="AT33" i="13"/>
  <c r="W34" i="13"/>
  <c r="W35" i="13"/>
  <c r="W36" i="13"/>
  <c r="AT36" i="13"/>
  <c r="W37" i="13"/>
  <c r="W38" i="13"/>
  <c r="W39" i="13"/>
  <c r="W40" i="13"/>
  <c r="W41" i="13"/>
  <c r="AT41" i="13"/>
  <c r="W42" i="13"/>
  <c r="AT42" i="13"/>
  <c r="W43" i="13"/>
  <c r="W44" i="13"/>
  <c r="W45" i="13"/>
  <c r="W46" i="13"/>
  <c r="W47" i="13"/>
  <c r="R48" i="13"/>
  <c r="W48" i="13"/>
  <c r="W49" i="13"/>
  <c r="W50" i="13"/>
  <c r="W51" i="13"/>
  <c r="W52" i="13"/>
  <c r="AT52" i="13"/>
  <c r="W53" i="13"/>
  <c r="W54" i="13"/>
  <c r="AT54" i="13"/>
  <c r="W55" i="13"/>
  <c r="W56" i="13"/>
  <c r="AT56" i="13"/>
  <c r="W57" i="13"/>
  <c r="W58" i="13"/>
  <c r="W59" i="13"/>
  <c r="W60" i="13"/>
  <c r="W61" i="13"/>
  <c r="W62" i="13"/>
  <c r="W63" i="13"/>
  <c r="AT63" i="13"/>
  <c r="W64" i="13"/>
  <c r="W65" i="13"/>
  <c r="R66" i="13"/>
  <c r="W66" i="13"/>
  <c r="W67" i="13"/>
  <c r="W68" i="13"/>
  <c r="W69" i="13"/>
  <c r="W70" i="13"/>
  <c r="AT70" i="13"/>
  <c r="W71" i="13"/>
  <c r="AT71" i="13"/>
  <c r="W72" i="13"/>
  <c r="AT72" i="13"/>
  <c r="W73" i="13"/>
  <c r="W74" i="13"/>
  <c r="AT74" i="13"/>
  <c r="W75" i="13"/>
  <c r="R76" i="13"/>
  <c r="W76" i="13"/>
  <c r="W77" i="13"/>
  <c r="AT77" i="13"/>
  <c r="W78" i="13"/>
  <c r="AT78" i="13"/>
  <c r="W79" i="13"/>
  <c r="AT79" i="13"/>
  <c r="W80" i="13"/>
  <c r="W81" i="13"/>
  <c r="W82" i="13"/>
  <c r="W83" i="13"/>
  <c r="W84" i="13"/>
  <c r="W85" i="13"/>
  <c r="W86" i="13"/>
  <c r="W87" i="13"/>
  <c r="AT87" i="13"/>
  <c r="W88" i="13"/>
  <c r="AT88" i="13"/>
  <c r="W89" i="13"/>
  <c r="W90" i="13"/>
  <c r="AT90" i="13"/>
  <c r="W91" i="13"/>
  <c r="AT91" i="13"/>
  <c r="R92" i="13"/>
  <c r="W92" i="13"/>
  <c r="AT92" i="13"/>
  <c r="W93" i="13"/>
  <c r="W94" i="13"/>
  <c r="W95" i="13"/>
  <c r="W96" i="13"/>
  <c r="AT96" i="13"/>
  <c r="R97" i="13"/>
  <c r="W97" i="13"/>
  <c r="W98" i="13"/>
  <c r="W99" i="13"/>
  <c r="W100" i="13"/>
  <c r="R101" i="13"/>
  <c r="W101" i="13"/>
  <c r="W102" i="13"/>
  <c r="AT102" i="13"/>
  <c r="W103" i="13"/>
  <c r="W104" i="13"/>
  <c r="W105" i="13"/>
  <c r="W106" i="13"/>
  <c r="W107" i="13"/>
  <c r="W108" i="13"/>
  <c r="R109" i="13"/>
  <c r="W109" i="13"/>
  <c r="AT109" i="13"/>
  <c r="W110" i="13"/>
  <c r="W111" i="13"/>
  <c r="AT111" i="13"/>
  <c r="R112" i="13"/>
  <c r="W112" i="13"/>
  <c r="AT112" i="13"/>
  <c r="W113" i="13"/>
  <c r="AT113" i="13"/>
  <c r="W114" i="13"/>
  <c r="R115" i="13"/>
  <c r="W115" i="13"/>
  <c r="AT115" i="13"/>
  <c r="R116" i="13"/>
  <c r="W116" i="13"/>
  <c r="W117" i="13"/>
  <c r="W118" i="13"/>
  <c r="W119" i="13"/>
  <c r="R120" i="13"/>
  <c r="W120" i="13"/>
  <c r="W121" i="13"/>
  <c r="W122" i="13"/>
  <c r="W123" i="13"/>
  <c r="W124" i="13"/>
  <c r="AT124" i="13"/>
  <c r="R125" i="13"/>
  <c r="W125" i="13"/>
  <c r="W126" i="13"/>
  <c r="AT126" i="13"/>
  <c r="W127" i="13"/>
  <c r="AT127" i="13"/>
  <c r="R128" i="13"/>
  <c r="W128" i="13"/>
  <c r="AT128" i="13"/>
  <c r="W129" i="13"/>
  <c r="AT129" i="13"/>
  <c r="W130" i="13"/>
  <c r="AT130" i="13"/>
  <c r="W131" i="13"/>
  <c r="R132" i="13"/>
  <c r="W132" i="13"/>
  <c r="AT132" i="13"/>
  <c r="W133" i="13"/>
  <c r="R134" i="13"/>
  <c r="W134" i="13"/>
  <c r="W135" i="13"/>
  <c r="W136" i="13"/>
  <c r="AT136" i="13"/>
  <c r="R137" i="13"/>
  <c r="W137" i="13"/>
  <c r="AT137" i="13"/>
  <c r="W138" i="13"/>
  <c r="W139" i="13"/>
  <c r="AT139" i="13"/>
  <c r="W140" i="13"/>
  <c r="AT140" i="13"/>
  <c r="W141" i="13"/>
  <c r="W142" i="13"/>
  <c r="W143" i="13"/>
  <c r="W144" i="13"/>
  <c r="AT144" i="13"/>
  <c r="R145" i="13"/>
  <c r="W145" i="13"/>
  <c r="W146" i="13"/>
  <c r="W147" i="13"/>
  <c r="AT147" i="13"/>
  <c r="R148" i="13"/>
  <c r="W148" i="13"/>
  <c r="W149" i="13"/>
  <c r="W150" i="13"/>
  <c r="W151" i="13"/>
  <c r="AT151" i="13"/>
  <c r="W152" i="13"/>
  <c r="W153" i="13"/>
  <c r="W154" i="13"/>
  <c r="W155" i="13"/>
  <c r="W156" i="13"/>
  <c r="W157" i="13"/>
  <c r="W158" i="13"/>
  <c r="W159" i="13"/>
  <c r="W160" i="13"/>
  <c r="W161" i="13"/>
  <c r="W162" i="13"/>
  <c r="R163" i="13"/>
  <c r="W163" i="13"/>
  <c r="AT163" i="13"/>
  <c r="R164" i="13"/>
  <c r="W164" i="13"/>
  <c r="W165" i="13"/>
  <c r="AT165" i="13"/>
  <c r="W166" i="13"/>
  <c r="AT166" i="13"/>
  <c r="W167" i="13"/>
  <c r="AN167" i="13"/>
  <c r="W168" i="13"/>
  <c r="W169" i="13"/>
  <c r="AT169" i="13"/>
  <c r="W170" i="13"/>
  <c r="R171" i="13"/>
  <c r="W171" i="13"/>
  <c r="W172" i="13"/>
  <c r="R173" i="13"/>
  <c r="W173" i="13"/>
  <c r="AT173" i="13"/>
  <c r="W174" i="13"/>
  <c r="W175" i="13"/>
  <c r="W176" i="13"/>
  <c r="R177" i="13"/>
  <c r="W177" i="13"/>
  <c r="AT177" i="13"/>
  <c r="R178" i="13"/>
  <c r="W178" i="13"/>
  <c r="W179" i="13"/>
  <c r="AP179" i="13"/>
  <c r="AT179" i="13"/>
  <c r="W180" i="13"/>
  <c r="AT180" i="13"/>
  <c r="W181" i="13"/>
  <c r="AT181" i="13"/>
  <c r="W182" i="13"/>
  <c r="W183" i="13"/>
  <c r="W184" i="13"/>
  <c r="AC184" i="13"/>
  <c r="W185" i="13"/>
  <c r="AT185" i="13"/>
  <c r="R186" i="13"/>
  <c r="W186" i="13"/>
  <c r="AI186" i="13"/>
  <c r="W187" i="13"/>
  <c r="AP187" i="13"/>
  <c r="AT187" i="13"/>
  <c r="W188" i="13"/>
  <c r="AT188" i="13"/>
  <c r="R189" i="13"/>
  <c r="W189" i="13"/>
  <c r="AT189" i="13"/>
  <c r="W190" i="13"/>
  <c r="AT190" i="13"/>
  <c r="W191" i="13"/>
  <c r="AH191" i="13"/>
  <c r="AT191" i="13"/>
  <c r="W192" i="13"/>
  <c r="AI192" i="13"/>
  <c r="W193" i="13"/>
  <c r="AT193" i="13"/>
  <c r="W194" i="13"/>
  <c r="Z194" i="13"/>
  <c r="W195" i="13"/>
  <c r="AD195" i="13"/>
  <c r="W196" i="13"/>
  <c r="AO196" i="13"/>
  <c r="R197" i="13"/>
  <c r="W197" i="13"/>
  <c r="AT197" i="13"/>
  <c r="W198" i="13"/>
  <c r="R199" i="13"/>
  <c r="W199" i="13"/>
  <c r="R200" i="13"/>
  <c r="W200" i="13"/>
  <c r="W201" i="13"/>
  <c r="W202" i="13"/>
  <c r="AT202" i="13"/>
  <c r="R203" i="13"/>
  <c r="W203" i="13"/>
  <c r="AT203" i="13"/>
  <c r="W204" i="13"/>
  <c r="AT204" i="13"/>
  <c r="R205" i="13"/>
  <c r="W205" i="13"/>
  <c r="AL205" i="13"/>
  <c r="W206" i="13"/>
  <c r="AT206" i="13"/>
  <c r="W208" i="13"/>
  <c r="Z208" i="13"/>
  <c r="AT208" i="13"/>
  <c r="R209" i="13"/>
  <c r="W209" i="13"/>
  <c r="AT209" i="13"/>
  <c r="R210" i="13"/>
  <c r="W210" i="13"/>
  <c r="W211" i="13"/>
  <c r="W212" i="13"/>
  <c r="AT212" i="13"/>
  <c r="W213" i="13"/>
  <c r="W214" i="13"/>
  <c r="R215" i="13"/>
  <c r="W215" i="13"/>
  <c r="AQ215" i="13"/>
  <c r="W217" i="13"/>
  <c r="AR217" i="13"/>
  <c r="AT217" i="13"/>
  <c r="W218" i="13"/>
  <c r="AK218" i="13"/>
  <c r="AT218" i="13"/>
  <c r="W219" i="13"/>
  <c r="AE219" i="13"/>
  <c r="AI219" i="13"/>
  <c r="W220" i="13"/>
  <c r="W221" i="13"/>
  <c r="R222" i="13"/>
  <c r="W222" i="13"/>
  <c r="R223" i="13"/>
  <c r="W223" i="13"/>
  <c r="R224" i="13"/>
  <c r="W224" i="13"/>
  <c r="R225" i="13"/>
  <c r="W225" i="13"/>
  <c r="W226" i="13"/>
  <c r="W227" i="13"/>
  <c r="AK227" i="13"/>
  <c r="AT227" i="13"/>
  <c r="W228" i="13"/>
  <c r="AQ228" i="13"/>
  <c r="AT228" i="13"/>
  <c r="W229" i="13"/>
  <c r="Y229" i="13"/>
  <c r="AK229" i="13"/>
  <c r="W230" i="13"/>
  <c r="AG230" i="13"/>
  <c r="Q231" i="13"/>
  <c r="W231" i="13"/>
  <c r="Y231" i="13"/>
  <c r="AO231" i="13"/>
  <c r="AT231" i="13"/>
  <c r="W232" i="13"/>
  <c r="Z232" i="13"/>
  <c r="AT232" i="13"/>
  <c r="W233" i="13"/>
  <c r="Y233" i="13"/>
  <c r="AC233" i="13"/>
  <c r="AO233" i="13"/>
  <c r="AT233" i="13"/>
  <c r="W234" i="13"/>
  <c r="AA234" i="13"/>
  <c r="AE234" i="13"/>
  <c r="AQ234" i="13"/>
  <c r="AT234" i="13"/>
  <c r="W235" i="13"/>
  <c r="AT235" i="13"/>
  <c r="W236" i="13"/>
  <c r="W237" i="13"/>
  <c r="W238" i="13"/>
  <c r="AM238" i="13"/>
  <c r="AQ238" i="13"/>
  <c r="AT238" i="13"/>
  <c r="T239" i="13"/>
  <c r="W239" i="13"/>
  <c r="AR239" i="13"/>
  <c r="AT239" i="13"/>
  <c r="R240" i="13"/>
  <c r="W240" i="13"/>
  <c r="AA240" i="13"/>
  <c r="AM240" i="13"/>
  <c r="W241" i="13"/>
  <c r="AP241" i="13"/>
  <c r="W242" i="13"/>
  <c r="AC242" i="13"/>
  <c r="AM242" i="13"/>
  <c r="AQ242" i="13"/>
  <c r="W243" i="13"/>
  <c r="AA243" i="13"/>
  <c r="AI243" i="13"/>
  <c r="AT243" i="13"/>
  <c r="W244" i="13"/>
  <c r="AI244" i="13"/>
  <c r="AQ244" i="13"/>
  <c r="W245" i="13"/>
  <c r="Y245" i="13"/>
  <c r="AC245" i="13"/>
  <c r="AO245" i="13"/>
  <c r="W246" i="13"/>
  <c r="Y246" i="13"/>
  <c r="AB246" i="13"/>
  <c r="W247" i="13"/>
  <c r="X247" i="13"/>
  <c r="AG247" i="13"/>
  <c r="T248" i="13"/>
  <c r="W248" i="13"/>
  <c r="AC248" i="13"/>
  <c r="AQ248" i="13"/>
  <c r="AQ246" i="15"/>
  <c r="AP246" i="15"/>
  <c r="AO246" i="15"/>
  <c r="AP248" i="13" s="1"/>
  <c r="AN246" i="15"/>
  <c r="AO248" i="13" s="1"/>
  <c r="AM246" i="15"/>
  <c r="AN248" i="13" s="1"/>
  <c r="AL246" i="15"/>
  <c r="AM248" i="13" s="1"/>
  <c r="AK246" i="15"/>
  <c r="AL248" i="13" s="1"/>
  <c r="AJ246" i="15"/>
  <c r="AK248" i="13" s="1"/>
  <c r="AI246" i="15"/>
  <c r="AJ248" i="13" s="1"/>
  <c r="AH246" i="15"/>
  <c r="AI248" i="13" s="1"/>
  <c r="AG246" i="15"/>
  <c r="AH248" i="13" s="1"/>
  <c r="AF246" i="15"/>
  <c r="AG248" i="13" s="1"/>
  <c r="AE246" i="15"/>
  <c r="AF248" i="13" s="1"/>
  <c r="AD246" i="15"/>
  <c r="AE248" i="13" s="1"/>
  <c r="AC246" i="15"/>
  <c r="AD248" i="13" s="1"/>
  <c r="AB246" i="15"/>
  <c r="AA246" i="15"/>
  <c r="AB248" i="13" s="1"/>
  <c r="Z246" i="15"/>
  <c r="AA248" i="13" s="1"/>
  <c r="Y246" i="15"/>
  <c r="Z248" i="13" s="1"/>
  <c r="X246" i="15"/>
  <c r="Y248" i="13" s="1"/>
  <c r="W246" i="15"/>
  <c r="X248" i="13" s="1"/>
  <c r="U246" i="15"/>
  <c r="U248" i="13" s="1"/>
  <c r="V248" i="13" s="1"/>
  <c r="T246" i="15"/>
  <c r="S246" i="15"/>
  <c r="R246" i="15"/>
  <c r="R248" i="13" s="1"/>
  <c r="Q246" i="15"/>
  <c r="Q248" i="13" s="1"/>
  <c r="P246" i="15"/>
  <c r="P248" i="13" s="1"/>
  <c r="O246" i="15"/>
  <c r="O248" i="13" s="1"/>
  <c r="N246" i="15"/>
  <c r="L246" i="15" s="1"/>
  <c r="AQ245" i="15"/>
  <c r="AP245" i="15"/>
  <c r="AQ247" i="13" s="1"/>
  <c r="AO245" i="15"/>
  <c r="AP247" i="13" s="1"/>
  <c r="AN245" i="15"/>
  <c r="AO247" i="13" s="1"/>
  <c r="AM245" i="15"/>
  <c r="AN247" i="13" s="1"/>
  <c r="AL245" i="15"/>
  <c r="AM247" i="13" s="1"/>
  <c r="AK245" i="15"/>
  <c r="AL247" i="13" s="1"/>
  <c r="AJ245" i="15"/>
  <c r="AK247" i="13" s="1"/>
  <c r="AI245" i="15"/>
  <c r="AJ247" i="13" s="1"/>
  <c r="AH245" i="15"/>
  <c r="AI247" i="13" s="1"/>
  <c r="AG245" i="15"/>
  <c r="AH247" i="13" s="1"/>
  <c r="AF245" i="15"/>
  <c r="AE245" i="15"/>
  <c r="AF247" i="13" s="1"/>
  <c r="AD245" i="15"/>
  <c r="AE247" i="13" s="1"/>
  <c r="AC245" i="15"/>
  <c r="AD247" i="13" s="1"/>
  <c r="AB245" i="15"/>
  <c r="AC247" i="13" s="1"/>
  <c r="AA245" i="15"/>
  <c r="AB247" i="13" s="1"/>
  <c r="Z245" i="15"/>
  <c r="AA247" i="13" s="1"/>
  <c r="Y245" i="15"/>
  <c r="Z247" i="13" s="1"/>
  <c r="X245" i="15"/>
  <c r="Y247" i="13" s="1"/>
  <c r="W245" i="15"/>
  <c r="U245" i="15"/>
  <c r="U247" i="13" s="1"/>
  <c r="V247" i="13" s="1"/>
  <c r="T245" i="15"/>
  <c r="T247" i="13" s="1"/>
  <c r="S245" i="15"/>
  <c r="R245" i="15"/>
  <c r="R247" i="13" s="1"/>
  <c r="Q245" i="15"/>
  <c r="Q247" i="13" s="1"/>
  <c r="P245" i="15"/>
  <c r="P247" i="13" s="1"/>
  <c r="O245" i="15"/>
  <c r="O247" i="13" s="1"/>
  <c r="N245" i="15"/>
  <c r="L245" i="15" s="1"/>
  <c r="AQ244" i="15"/>
  <c r="AP244" i="15"/>
  <c r="AO244" i="15"/>
  <c r="AN244" i="15"/>
  <c r="AM244" i="15"/>
  <c r="AL244" i="15"/>
  <c r="AK244" i="15"/>
  <c r="AJ244" i="15"/>
  <c r="AI244" i="15"/>
  <c r="AH244" i="15"/>
  <c r="AG244" i="15"/>
  <c r="AF244" i="15"/>
  <c r="AG246" i="13" s="1"/>
  <c r="AE244" i="15"/>
  <c r="AF246" i="13" s="1"/>
  <c r="AD244" i="15"/>
  <c r="AE246" i="13" s="1"/>
  <c r="AC244" i="15"/>
  <c r="AD246" i="13" s="1"/>
  <c r="AB244" i="15"/>
  <c r="AC246" i="13" s="1"/>
  <c r="AA244" i="15"/>
  <c r="Z244" i="15"/>
  <c r="AA246" i="13" s="1"/>
  <c r="Y244" i="15"/>
  <c r="Z246" i="13" s="1"/>
  <c r="X244" i="15"/>
  <c r="W244" i="15"/>
  <c r="X246" i="13" s="1"/>
  <c r="U244" i="15"/>
  <c r="U246" i="13" s="1"/>
  <c r="V246" i="13" s="1"/>
  <c r="T244" i="15"/>
  <c r="T246" i="13" s="1"/>
  <c r="S244" i="15"/>
  <c r="R244" i="15"/>
  <c r="R246" i="13" s="1"/>
  <c r="Q244" i="15"/>
  <c r="Q246" i="13" s="1"/>
  <c r="P244" i="15"/>
  <c r="P246" i="13" s="1"/>
  <c r="O244" i="15"/>
  <c r="O246" i="13" s="1"/>
  <c r="N244" i="15"/>
  <c r="L244" i="15" s="1"/>
  <c r="AQ243" i="15"/>
  <c r="AP243" i="15"/>
  <c r="AQ245" i="13" s="1"/>
  <c r="AO243" i="15"/>
  <c r="AP245" i="13" s="1"/>
  <c r="AN243" i="15"/>
  <c r="AM243" i="15"/>
  <c r="AN245" i="13" s="1"/>
  <c r="AL243" i="15"/>
  <c r="AM245" i="13" s="1"/>
  <c r="AK243" i="15"/>
  <c r="AL245" i="13" s="1"/>
  <c r="AJ243" i="15"/>
  <c r="AK245" i="13" s="1"/>
  <c r="AI243" i="15"/>
  <c r="AJ245" i="13" s="1"/>
  <c r="AH243" i="15"/>
  <c r="AI245" i="13" s="1"/>
  <c r="AG243" i="15"/>
  <c r="AH245" i="13" s="1"/>
  <c r="AF243" i="15"/>
  <c r="AG245" i="13" s="1"/>
  <c r="AE243" i="15"/>
  <c r="AF245" i="13" s="1"/>
  <c r="AD243" i="15"/>
  <c r="AE245" i="13" s="1"/>
  <c r="AC243" i="15"/>
  <c r="AD245" i="13" s="1"/>
  <c r="AB243" i="15"/>
  <c r="AA243" i="15"/>
  <c r="AB245" i="13" s="1"/>
  <c r="Z243" i="15"/>
  <c r="AA245" i="13" s="1"/>
  <c r="Y243" i="15"/>
  <c r="Z245" i="13" s="1"/>
  <c r="X243" i="15"/>
  <c r="W243" i="15"/>
  <c r="X245" i="13" s="1"/>
  <c r="U243" i="15"/>
  <c r="U245" i="13" s="1"/>
  <c r="V245" i="13" s="1"/>
  <c r="T243" i="15"/>
  <c r="T245" i="13" s="1"/>
  <c r="S243" i="15"/>
  <c r="R243" i="15"/>
  <c r="R245" i="13" s="1"/>
  <c r="Q243" i="15"/>
  <c r="Q245" i="13" s="1"/>
  <c r="P243" i="15"/>
  <c r="P245" i="13" s="1"/>
  <c r="O243" i="15"/>
  <c r="O245" i="13" s="1"/>
  <c r="N243" i="15"/>
  <c r="L243" i="15" s="1"/>
  <c r="AQ242" i="15"/>
  <c r="AP242" i="15"/>
  <c r="AO242" i="15"/>
  <c r="AP244" i="13" s="1"/>
  <c r="AN242" i="15"/>
  <c r="AO244" i="13" s="1"/>
  <c r="AM242" i="15"/>
  <c r="AN244" i="13" s="1"/>
  <c r="AL242" i="15"/>
  <c r="AM244" i="13" s="1"/>
  <c r="AK242" i="15"/>
  <c r="AL244" i="13" s="1"/>
  <c r="AJ242" i="15"/>
  <c r="AK244" i="13" s="1"/>
  <c r="AI242" i="15"/>
  <c r="AJ244" i="13" s="1"/>
  <c r="AH242" i="15"/>
  <c r="AG242" i="15"/>
  <c r="AH244" i="13" s="1"/>
  <c r="AF242" i="15"/>
  <c r="AG244" i="13" s="1"/>
  <c r="AE242" i="15"/>
  <c r="AF244" i="13" s="1"/>
  <c r="AD242" i="15"/>
  <c r="AE244" i="13" s="1"/>
  <c r="AC242" i="15"/>
  <c r="AD244" i="13" s="1"/>
  <c r="AB242" i="15"/>
  <c r="AC244" i="13" s="1"/>
  <c r="AA242" i="15"/>
  <c r="AB244" i="13" s="1"/>
  <c r="Z242" i="15"/>
  <c r="AA244" i="13" s="1"/>
  <c r="Y242" i="15"/>
  <c r="Z244" i="13" s="1"/>
  <c r="X242" i="15"/>
  <c r="Y244" i="13" s="1"/>
  <c r="W242" i="15"/>
  <c r="X244" i="13" s="1"/>
  <c r="U242" i="15"/>
  <c r="U244" i="13" s="1"/>
  <c r="V244" i="13" s="1"/>
  <c r="T242" i="15"/>
  <c r="T244" i="13" s="1"/>
  <c r="S242" i="15"/>
  <c r="R242" i="15"/>
  <c r="R244" i="13" s="1"/>
  <c r="Q242" i="15"/>
  <c r="Q244" i="13" s="1"/>
  <c r="P242" i="15"/>
  <c r="P244" i="13" s="1"/>
  <c r="O242" i="15"/>
  <c r="O244" i="13" s="1"/>
  <c r="N242" i="15"/>
  <c r="L242" i="15" s="1"/>
  <c r="AR243" i="13"/>
  <c r="AH243" i="13"/>
  <c r="AF241" i="15"/>
  <c r="AG243" i="13" s="1"/>
  <c r="AE241" i="15"/>
  <c r="AF243" i="13" s="1"/>
  <c r="AD241" i="15"/>
  <c r="AE243" i="13" s="1"/>
  <c r="AC241" i="15"/>
  <c r="AD243" i="13" s="1"/>
  <c r="AB241" i="15"/>
  <c r="AC243" i="13" s="1"/>
  <c r="AA241" i="15"/>
  <c r="AB243" i="13" s="1"/>
  <c r="Z241" i="15"/>
  <c r="Y241" i="15"/>
  <c r="Z243" i="13" s="1"/>
  <c r="X241" i="15"/>
  <c r="Y243" i="13" s="1"/>
  <c r="W241" i="15"/>
  <c r="X243" i="13" s="1"/>
  <c r="U241" i="15"/>
  <c r="U243" i="13" s="1"/>
  <c r="V243" i="13" s="1"/>
  <c r="T241" i="15"/>
  <c r="T243" i="13" s="1"/>
  <c r="S241" i="15"/>
  <c r="R241" i="15"/>
  <c r="R243" i="13" s="1"/>
  <c r="Q241" i="15"/>
  <c r="Q243" i="13" s="1"/>
  <c r="P241" i="15"/>
  <c r="P243" i="13" s="1"/>
  <c r="O241" i="15"/>
  <c r="O243" i="13" s="1"/>
  <c r="N241" i="15"/>
  <c r="L241" i="15" s="1"/>
  <c r="AQ240" i="15"/>
  <c r="AP240" i="15"/>
  <c r="AO240" i="15"/>
  <c r="AP242" i="13" s="1"/>
  <c r="AN240" i="15"/>
  <c r="AO242" i="13" s="1"/>
  <c r="AM240" i="15"/>
  <c r="AN242" i="13" s="1"/>
  <c r="AL240" i="15"/>
  <c r="AK240" i="15"/>
  <c r="AL242" i="13" s="1"/>
  <c r="AJ240" i="15"/>
  <c r="AK242" i="13" s="1"/>
  <c r="AI240" i="15"/>
  <c r="AJ242" i="13" s="1"/>
  <c r="AH240" i="15"/>
  <c r="AI242" i="13" s="1"/>
  <c r="AG240" i="15"/>
  <c r="AH242" i="13" s="1"/>
  <c r="AF240" i="15"/>
  <c r="AG242" i="13" s="1"/>
  <c r="AE240" i="15"/>
  <c r="AF242" i="13" s="1"/>
  <c r="AD240" i="15"/>
  <c r="AE242" i="13" s="1"/>
  <c r="AC240" i="15"/>
  <c r="AD242" i="13" s="1"/>
  <c r="AB240" i="15"/>
  <c r="AA240" i="15"/>
  <c r="AB242" i="13" s="1"/>
  <c r="Z240" i="15"/>
  <c r="AA242" i="13" s="1"/>
  <c r="Y240" i="15"/>
  <c r="Z242" i="13" s="1"/>
  <c r="X240" i="15"/>
  <c r="Y242" i="13" s="1"/>
  <c r="W240" i="15"/>
  <c r="X242" i="13" s="1"/>
  <c r="U240" i="15"/>
  <c r="U242" i="13" s="1"/>
  <c r="V242" i="13" s="1"/>
  <c r="T240" i="15"/>
  <c r="T242" i="13" s="1"/>
  <c r="S240" i="15"/>
  <c r="R240" i="15"/>
  <c r="R242" i="13" s="1"/>
  <c r="Q240" i="15"/>
  <c r="Q242" i="13" s="1"/>
  <c r="P240" i="15"/>
  <c r="P242" i="13" s="1"/>
  <c r="O240" i="15"/>
  <c r="O242" i="13" s="1"/>
  <c r="N240" i="15"/>
  <c r="L240" i="15" s="1"/>
  <c r="AQ239" i="15"/>
  <c r="AP239" i="15"/>
  <c r="AQ241" i="13" s="1"/>
  <c r="AO239" i="15"/>
  <c r="AN239" i="15"/>
  <c r="AO241" i="13" s="1"/>
  <c r="AM239" i="15"/>
  <c r="AN241" i="13" s="1"/>
  <c r="AL239" i="15"/>
  <c r="AM241" i="13" s="1"/>
  <c r="AK239" i="15"/>
  <c r="AL241" i="13" s="1"/>
  <c r="AJ239" i="15"/>
  <c r="AK241" i="13" s="1"/>
  <c r="AI239" i="15"/>
  <c r="AJ241" i="13" s="1"/>
  <c r="AH239" i="15"/>
  <c r="AI241" i="13" s="1"/>
  <c r="AG239" i="15"/>
  <c r="AH241" i="13" s="1"/>
  <c r="AF239" i="15"/>
  <c r="AG241" i="13" s="1"/>
  <c r="AE239" i="15"/>
  <c r="AF241" i="13" s="1"/>
  <c r="AD239" i="15"/>
  <c r="AE241" i="13" s="1"/>
  <c r="AC239" i="15"/>
  <c r="AD241" i="13" s="1"/>
  <c r="AB239" i="15"/>
  <c r="AC241" i="13" s="1"/>
  <c r="AA239" i="15"/>
  <c r="AB241" i="13" s="1"/>
  <c r="Z239" i="15"/>
  <c r="AA241" i="13" s="1"/>
  <c r="Y239" i="15"/>
  <c r="Z241" i="13" s="1"/>
  <c r="X239" i="15"/>
  <c r="Y241" i="13" s="1"/>
  <c r="W239" i="15"/>
  <c r="X241" i="13" s="1"/>
  <c r="U239" i="15"/>
  <c r="U241" i="13" s="1"/>
  <c r="V241" i="13" s="1"/>
  <c r="T239" i="15"/>
  <c r="T241" i="13" s="1"/>
  <c r="S239" i="15"/>
  <c r="R239" i="15"/>
  <c r="R241" i="13" s="1"/>
  <c r="Q239" i="15"/>
  <c r="Q241" i="13" s="1"/>
  <c r="P239" i="15"/>
  <c r="P241" i="13" s="1"/>
  <c r="O239" i="15"/>
  <c r="O241" i="13" s="1"/>
  <c r="N239" i="15"/>
  <c r="L239" i="15" s="1"/>
  <c r="AQ238" i="15"/>
  <c r="AP238" i="15"/>
  <c r="AQ240" i="13" s="1"/>
  <c r="AO238" i="15"/>
  <c r="AP240" i="13" s="1"/>
  <c r="AN238" i="15"/>
  <c r="AO240" i="13" s="1"/>
  <c r="AM238" i="15"/>
  <c r="AN240" i="13" s="1"/>
  <c r="AL238" i="15"/>
  <c r="AK238" i="15"/>
  <c r="AL240" i="13" s="1"/>
  <c r="AJ238" i="15"/>
  <c r="AK240" i="13" s="1"/>
  <c r="AI238" i="15"/>
  <c r="AJ240" i="13" s="1"/>
  <c r="AH238" i="15"/>
  <c r="AI240" i="13" s="1"/>
  <c r="AG238" i="15"/>
  <c r="AH240" i="13" s="1"/>
  <c r="AF238" i="15"/>
  <c r="AG240" i="13" s="1"/>
  <c r="AE238" i="15"/>
  <c r="AF240" i="13" s="1"/>
  <c r="AD238" i="15"/>
  <c r="AE240" i="13" s="1"/>
  <c r="AC238" i="15"/>
  <c r="AD240" i="13" s="1"/>
  <c r="AB238" i="15"/>
  <c r="AC240" i="13" s="1"/>
  <c r="AA238" i="15"/>
  <c r="AB240" i="13" s="1"/>
  <c r="Z238" i="15"/>
  <c r="Y238" i="15"/>
  <c r="Z240" i="13" s="1"/>
  <c r="X238" i="15"/>
  <c r="Y240" i="13" s="1"/>
  <c r="W238" i="15"/>
  <c r="X240" i="13" s="1"/>
  <c r="U238" i="15"/>
  <c r="U240" i="13" s="1"/>
  <c r="V240" i="13" s="1"/>
  <c r="T238" i="15"/>
  <c r="T240" i="13" s="1"/>
  <c r="S238" i="15"/>
  <c r="R238" i="15"/>
  <c r="Q238" i="15"/>
  <c r="Q240" i="13" s="1"/>
  <c r="P238" i="15"/>
  <c r="P240" i="13" s="1"/>
  <c r="O238" i="15"/>
  <c r="O240" i="13" s="1"/>
  <c r="N238" i="15"/>
  <c r="L238" i="15" s="1"/>
  <c r="AF237" i="15"/>
  <c r="AG239" i="13" s="1"/>
  <c r="AE237" i="15"/>
  <c r="AF239" i="13" s="1"/>
  <c r="AD237" i="15"/>
  <c r="AE239" i="13" s="1"/>
  <c r="AC237" i="15"/>
  <c r="AD239" i="13" s="1"/>
  <c r="AB237" i="15"/>
  <c r="AC239" i="13" s="1"/>
  <c r="AA237" i="15"/>
  <c r="AB239" i="13" s="1"/>
  <c r="Z237" i="15"/>
  <c r="AA239" i="13" s="1"/>
  <c r="Y237" i="15"/>
  <c r="Z239" i="13" s="1"/>
  <c r="X237" i="15"/>
  <c r="Y239" i="13" s="1"/>
  <c r="W237" i="15"/>
  <c r="X239" i="13" s="1"/>
  <c r="U237" i="15"/>
  <c r="U239" i="13" s="1"/>
  <c r="V239" i="13" s="1"/>
  <c r="T237" i="15"/>
  <c r="S237" i="15"/>
  <c r="R237" i="15"/>
  <c r="R239" i="13" s="1"/>
  <c r="Q237" i="15"/>
  <c r="Q239" i="13" s="1"/>
  <c r="P237" i="15"/>
  <c r="P239" i="13" s="1"/>
  <c r="O237" i="15"/>
  <c r="O239" i="13" s="1"/>
  <c r="N237" i="15"/>
  <c r="L237" i="15" s="1"/>
  <c r="AQ236" i="15"/>
  <c r="AP236" i="15"/>
  <c r="AO236" i="15"/>
  <c r="AP238" i="13" s="1"/>
  <c r="AN236" i="15"/>
  <c r="AO238" i="13" s="1"/>
  <c r="AM236" i="15"/>
  <c r="AN238" i="13" s="1"/>
  <c r="AL236" i="15"/>
  <c r="AK236" i="15"/>
  <c r="AL238" i="13" s="1"/>
  <c r="AJ236" i="15"/>
  <c r="AK238" i="13" s="1"/>
  <c r="AI236" i="15"/>
  <c r="AJ238" i="13" s="1"/>
  <c r="AH236" i="15"/>
  <c r="AI238" i="13" s="1"/>
  <c r="AG236" i="15"/>
  <c r="AH238" i="13" s="1"/>
  <c r="AF236" i="15"/>
  <c r="AG238" i="13" s="1"/>
  <c r="AE236" i="15"/>
  <c r="AF238" i="13" s="1"/>
  <c r="AD236" i="15"/>
  <c r="AE238" i="13" s="1"/>
  <c r="AC236" i="15"/>
  <c r="AD238" i="13" s="1"/>
  <c r="AB236" i="15"/>
  <c r="AC238" i="13" s="1"/>
  <c r="AA236" i="15"/>
  <c r="AB238" i="13" s="1"/>
  <c r="Z236" i="15"/>
  <c r="AA238" i="13" s="1"/>
  <c r="Y236" i="15"/>
  <c r="Z238" i="13" s="1"/>
  <c r="X236" i="15"/>
  <c r="Y238" i="13" s="1"/>
  <c r="W236" i="15"/>
  <c r="X238" i="13" s="1"/>
  <c r="U236" i="15"/>
  <c r="U238" i="13" s="1"/>
  <c r="V238" i="13" s="1"/>
  <c r="T236" i="15"/>
  <c r="T238" i="13" s="1"/>
  <c r="S236" i="15"/>
  <c r="R236" i="15"/>
  <c r="R238" i="13" s="1"/>
  <c r="Q236" i="15"/>
  <c r="Q238" i="13" s="1"/>
  <c r="P236" i="15"/>
  <c r="P238" i="13" s="1"/>
  <c r="O236" i="15"/>
  <c r="O238" i="13" s="1"/>
  <c r="N236" i="15"/>
  <c r="L236" i="15" s="1"/>
  <c r="AQ235" i="15"/>
  <c r="AP235" i="15"/>
  <c r="AQ237" i="13" s="1"/>
  <c r="AO235" i="15"/>
  <c r="AP237" i="13" s="1"/>
  <c r="AN235" i="15"/>
  <c r="AO237" i="13" s="1"/>
  <c r="AM235" i="15"/>
  <c r="AN237" i="13" s="1"/>
  <c r="AL235" i="15"/>
  <c r="AM237" i="13" s="1"/>
  <c r="AK235" i="15"/>
  <c r="AL237" i="13" s="1"/>
  <c r="AJ235" i="15"/>
  <c r="AK237" i="13" s="1"/>
  <c r="AI235" i="15"/>
  <c r="AJ237" i="13" s="1"/>
  <c r="AH235" i="15"/>
  <c r="AI237" i="13" s="1"/>
  <c r="AG235" i="15"/>
  <c r="AH237" i="13" s="1"/>
  <c r="AF235" i="15"/>
  <c r="AG237" i="13" s="1"/>
  <c r="AE235" i="15"/>
  <c r="AF237" i="13" s="1"/>
  <c r="AD235" i="15"/>
  <c r="AE237" i="13" s="1"/>
  <c r="AC235" i="15"/>
  <c r="AD237" i="13" s="1"/>
  <c r="AB235" i="15"/>
  <c r="AC237" i="13" s="1"/>
  <c r="AA235" i="15"/>
  <c r="AB237" i="13" s="1"/>
  <c r="Z235" i="15"/>
  <c r="AA237" i="13" s="1"/>
  <c r="Y235" i="15"/>
  <c r="Z237" i="13" s="1"/>
  <c r="X235" i="15"/>
  <c r="Y237" i="13" s="1"/>
  <c r="W235" i="15"/>
  <c r="X237" i="13" s="1"/>
  <c r="U235" i="15"/>
  <c r="U237" i="13" s="1"/>
  <c r="V237" i="13" s="1"/>
  <c r="T235" i="15"/>
  <c r="T237" i="13" s="1"/>
  <c r="S235" i="15"/>
  <c r="R235" i="15"/>
  <c r="R237" i="13" s="1"/>
  <c r="Q235" i="15"/>
  <c r="Q237" i="13" s="1"/>
  <c r="P235" i="15"/>
  <c r="P237" i="13" s="1"/>
  <c r="O235" i="15"/>
  <c r="O237" i="13" s="1"/>
  <c r="N235" i="15"/>
  <c r="L235" i="15" s="1"/>
  <c r="AQ234" i="15"/>
  <c r="AP234" i="15"/>
  <c r="AQ236" i="13" s="1"/>
  <c r="AO234" i="15"/>
  <c r="AP236" i="13" s="1"/>
  <c r="AN234" i="15"/>
  <c r="AO236" i="13" s="1"/>
  <c r="AM234" i="15"/>
  <c r="AN236" i="13" s="1"/>
  <c r="AL234" i="15"/>
  <c r="AM236" i="13" s="1"/>
  <c r="AK234" i="15"/>
  <c r="AL236" i="13" s="1"/>
  <c r="AJ234" i="15"/>
  <c r="AK236" i="13" s="1"/>
  <c r="AI234" i="15"/>
  <c r="AJ236" i="13" s="1"/>
  <c r="AH234" i="15"/>
  <c r="AI236" i="13" s="1"/>
  <c r="AG234" i="15"/>
  <c r="AH236" i="13" s="1"/>
  <c r="AF234" i="15"/>
  <c r="AG236" i="13" s="1"/>
  <c r="AE234" i="15"/>
  <c r="AF236" i="13" s="1"/>
  <c r="AD234" i="15"/>
  <c r="AE236" i="13" s="1"/>
  <c r="AC234" i="15"/>
  <c r="AD236" i="13" s="1"/>
  <c r="AB234" i="15"/>
  <c r="AC236" i="13" s="1"/>
  <c r="AA234" i="15"/>
  <c r="AB236" i="13" s="1"/>
  <c r="Z234" i="15"/>
  <c r="AA236" i="13" s="1"/>
  <c r="Y234" i="15"/>
  <c r="Z236" i="13" s="1"/>
  <c r="X234" i="15"/>
  <c r="Y236" i="13" s="1"/>
  <c r="W234" i="15"/>
  <c r="X236" i="13" s="1"/>
  <c r="U234" i="15"/>
  <c r="U236" i="13" s="1"/>
  <c r="V236" i="13" s="1"/>
  <c r="T234" i="15"/>
  <c r="T236" i="13" s="1"/>
  <c r="S234" i="15"/>
  <c r="R234" i="15"/>
  <c r="R236" i="13" s="1"/>
  <c r="Q234" i="15"/>
  <c r="Q236" i="13" s="1"/>
  <c r="P234" i="15"/>
  <c r="P236" i="13" s="1"/>
  <c r="O234" i="15"/>
  <c r="O236" i="13" s="1"/>
  <c r="N234" i="15"/>
  <c r="L234" i="15" s="1"/>
  <c r="AQ233" i="15"/>
  <c r="AR235" i="13" s="1"/>
  <c r="AP233" i="15"/>
  <c r="AQ235" i="13" s="1"/>
  <c r="AO233" i="15"/>
  <c r="AP235" i="13" s="1"/>
  <c r="AN233" i="15"/>
  <c r="AO235" i="13" s="1"/>
  <c r="AM233" i="15"/>
  <c r="AN235" i="13" s="1"/>
  <c r="AL233" i="15"/>
  <c r="AM235" i="13" s="1"/>
  <c r="AK233" i="15"/>
  <c r="AL235" i="13" s="1"/>
  <c r="AJ233" i="15"/>
  <c r="AK235" i="13" s="1"/>
  <c r="AI233" i="15"/>
  <c r="AJ235" i="13" s="1"/>
  <c r="AH233" i="15"/>
  <c r="AI235" i="13" s="1"/>
  <c r="AG233" i="15"/>
  <c r="AH235" i="13" s="1"/>
  <c r="AF233" i="15"/>
  <c r="AG235" i="13" s="1"/>
  <c r="AE233" i="15"/>
  <c r="AF235" i="13" s="1"/>
  <c r="AD233" i="15"/>
  <c r="AE235" i="13" s="1"/>
  <c r="AC233" i="15"/>
  <c r="AD235" i="13" s="1"/>
  <c r="AB233" i="15"/>
  <c r="AC235" i="13" s="1"/>
  <c r="AA233" i="15"/>
  <c r="AB235" i="13" s="1"/>
  <c r="Z233" i="15"/>
  <c r="AA235" i="13" s="1"/>
  <c r="Y233" i="15"/>
  <c r="Z235" i="13" s="1"/>
  <c r="X233" i="15"/>
  <c r="Y235" i="13" s="1"/>
  <c r="W233" i="15"/>
  <c r="X235" i="13" s="1"/>
  <c r="U233" i="15"/>
  <c r="U235" i="13" s="1"/>
  <c r="V235" i="13" s="1"/>
  <c r="T233" i="15"/>
  <c r="T235" i="13" s="1"/>
  <c r="S233" i="15"/>
  <c r="R233" i="15"/>
  <c r="R235" i="13" s="1"/>
  <c r="Q233" i="15"/>
  <c r="Q235" i="13" s="1"/>
  <c r="P233" i="15"/>
  <c r="P235" i="13" s="1"/>
  <c r="O233" i="15"/>
  <c r="O235" i="13" s="1"/>
  <c r="N233" i="15"/>
  <c r="L233" i="15" s="1"/>
  <c r="AQ232" i="15"/>
  <c r="AR234" i="13" s="1"/>
  <c r="AP232" i="15"/>
  <c r="AO232" i="15"/>
  <c r="AP234" i="13" s="1"/>
  <c r="AN232" i="15"/>
  <c r="AO234" i="13" s="1"/>
  <c r="AM232" i="15"/>
  <c r="AN234" i="13" s="1"/>
  <c r="AL232" i="15"/>
  <c r="AM234" i="13" s="1"/>
  <c r="AK232" i="15"/>
  <c r="AL234" i="13" s="1"/>
  <c r="AJ232" i="15"/>
  <c r="AK234" i="13" s="1"/>
  <c r="AI232" i="15"/>
  <c r="AJ234" i="13" s="1"/>
  <c r="AH232" i="15"/>
  <c r="AI234" i="13" s="1"/>
  <c r="AG232" i="15"/>
  <c r="AH234" i="13" s="1"/>
  <c r="AF232" i="15"/>
  <c r="AG234" i="13" s="1"/>
  <c r="AE232" i="15"/>
  <c r="AF234" i="13" s="1"/>
  <c r="AD232" i="15"/>
  <c r="AC232" i="15"/>
  <c r="AD234" i="13" s="1"/>
  <c r="AB232" i="15"/>
  <c r="AC234" i="13" s="1"/>
  <c r="AA232" i="15"/>
  <c r="AB234" i="13" s="1"/>
  <c r="Z232" i="15"/>
  <c r="Y232" i="15"/>
  <c r="Z234" i="13" s="1"/>
  <c r="X232" i="15"/>
  <c r="Y234" i="13" s="1"/>
  <c r="W232" i="15"/>
  <c r="X234" i="13" s="1"/>
  <c r="U232" i="15"/>
  <c r="U234" i="13" s="1"/>
  <c r="V234" i="13" s="1"/>
  <c r="T232" i="15"/>
  <c r="T234" i="13" s="1"/>
  <c r="S232" i="15"/>
  <c r="R232" i="15"/>
  <c r="R234" i="13" s="1"/>
  <c r="Q232" i="15"/>
  <c r="Q234" i="13" s="1"/>
  <c r="P232" i="15"/>
  <c r="P234" i="13" s="1"/>
  <c r="O232" i="15"/>
  <c r="O234" i="13" s="1"/>
  <c r="N232" i="15"/>
  <c r="L232" i="15" s="1"/>
  <c r="AQ231" i="15"/>
  <c r="AR233" i="13" s="1"/>
  <c r="AP231" i="15"/>
  <c r="AQ233" i="13" s="1"/>
  <c r="AO231" i="15"/>
  <c r="AP233" i="13" s="1"/>
  <c r="AN231" i="15"/>
  <c r="AM231" i="15"/>
  <c r="AN233" i="13" s="1"/>
  <c r="AL231" i="15"/>
  <c r="AM233" i="13" s="1"/>
  <c r="AK231" i="15"/>
  <c r="AL233" i="13" s="1"/>
  <c r="AJ231" i="15"/>
  <c r="AK233" i="13" s="1"/>
  <c r="AI231" i="15"/>
  <c r="AJ233" i="13" s="1"/>
  <c r="AH231" i="15"/>
  <c r="AI233" i="13" s="1"/>
  <c r="AG231" i="15"/>
  <c r="AH233" i="13" s="1"/>
  <c r="AF231" i="15"/>
  <c r="AG233" i="13" s="1"/>
  <c r="AE231" i="15"/>
  <c r="AF233" i="13" s="1"/>
  <c r="AD231" i="15"/>
  <c r="AE233" i="13" s="1"/>
  <c r="AC231" i="15"/>
  <c r="AD233" i="13" s="1"/>
  <c r="AB231" i="15"/>
  <c r="AA231" i="15"/>
  <c r="AB233" i="13" s="1"/>
  <c r="Z231" i="15"/>
  <c r="AA233" i="13" s="1"/>
  <c r="Y231" i="15"/>
  <c r="Z233" i="13" s="1"/>
  <c r="X231" i="15"/>
  <c r="W231" i="15"/>
  <c r="X233" i="13" s="1"/>
  <c r="U231" i="15"/>
  <c r="U233" i="13" s="1"/>
  <c r="V233" i="13" s="1"/>
  <c r="T231" i="15"/>
  <c r="T233" i="13" s="1"/>
  <c r="S231" i="15"/>
  <c r="R231" i="15"/>
  <c r="R233" i="13" s="1"/>
  <c r="Q231" i="15"/>
  <c r="Q233" i="13" s="1"/>
  <c r="P231" i="15"/>
  <c r="P233" i="13" s="1"/>
  <c r="O231" i="15"/>
  <c r="O233" i="13" s="1"/>
  <c r="N231" i="15"/>
  <c r="L231" i="15" s="1"/>
  <c r="AQ230" i="15"/>
  <c r="AP230" i="15"/>
  <c r="AQ232" i="13" s="1"/>
  <c r="AO230" i="15"/>
  <c r="AP232" i="13" s="1"/>
  <c r="AN230" i="15"/>
  <c r="AO232" i="13" s="1"/>
  <c r="AM230" i="15"/>
  <c r="AN232" i="13" s="1"/>
  <c r="AL230" i="15"/>
  <c r="AM232" i="13" s="1"/>
  <c r="AK230" i="15"/>
  <c r="AL232" i="13" s="1"/>
  <c r="AJ230" i="15"/>
  <c r="AK232" i="13" s="1"/>
  <c r="AI230" i="15"/>
  <c r="AJ232" i="13" s="1"/>
  <c r="AH230" i="15"/>
  <c r="AI232" i="13" s="1"/>
  <c r="AG230" i="15"/>
  <c r="AH232" i="13" s="1"/>
  <c r="AF230" i="15"/>
  <c r="AG232" i="13" s="1"/>
  <c r="AE230" i="15"/>
  <c r="AF232" i="13" s="1"/>
  <c r="AD230" i="15"/>
  <c r="AE232" i="13" s="1"/>
  <c r="AC230" i="15"/>
  <c r="AD232" i="13" s="1"/>
  <c r="AB230" i="15"/>
  <c r="AC232" i="13" s="1"/>
  <c r="AA230" i="15"/>
  <c r="AB232" i="13" s="1"/>
  <c r="Z230" i="15"/>
  <c r="AA232" i="13" s="1"/>
  <c r="Y230" i="15"/>
  <c r="X230" i="15"/>
  <c r="Y232" i="13" s="1"/>
  <c r="W230" i="15"/>
  <c r="X232" i="13" s="1"/>
  <c r="U230" i="15"/>
  <c r="U232" i="13" s="1"/>
  <c r="V232" i="13" s="1"/>
  <c r="T230" i="15"/>
  <c r="T232" i="13" s="1"/>
  <c r="S230" i="15"/>
  <c r="R230" i="15"/>
  <c r="R232" i="13" s="1"/>
  <c r="Q230" i="15"/>
  <c r="Q232" i="13" s="1"/>
  <c r="P230" i="15"/>
  <c r="P232" i="13" s="1"/>
  <c r="O230" i="15"/>
  <c r="O232" i="13" s="1"/>
  <c r="N230" i="15"/>
  <c r="L230" i="15" s="1"/>
  <c r="AQ229" i="15"/>
  <c r="AR231" i="13" s="1"/>
  <c r="AP229" i="15"/>
  <c r="AQ231" i="13" s="1"/>
  <c r="AO229" i="15"/>
  <c r="AP231" i="13" s="1"/>
  <c r="AN229" i="15"/>
  <c r="AM229" i="15"/>
  <c r="AN231" i="13" s="1"/>
  <c r="AL229" i="15"/>
  <c r="AM231" i="13" s="1"/>
  <c r="AK229" i="15"/>
  <c r="AL231" i="13" s="1"/>
  <c r="AJ229" i="15"/>
  <c r="AK231" i="13" s="1"/>
  <c r="AI229" i="15"/>
  <c r="AJ231" i="13" s="1"/>
  <c r="AH229" i="15"/>
  <c r="AI231" i="13" s="1"/>
  <c r="AG229" i="15"/>
  <c r="AH231" i="13" s="1"/>
  <c r="AF229" i="15"/>
  <c r="AG231" i="13" s="1"/>
  <c r="AE229" i="15"/>
  <c r="AF231" i="13" s="1"/>
  <c r="AD229" i="15"/>
  <c r="AE231" i="13" s="1"/>
  <c r="AC229" i="15"/>
  <c r="AD231" i="13" s="1"/>
  <c r="AB229" i="15"/>
  <c r="AC231" i="13" s="1"/>
  <c r="AA229" i="15"/>
  <c r="AB231" i="13" s="1"/>
  <c r="Z229" i="15"/>
  <c r="AA231" i="13" s="1"/>
  <c r="Y229" i="15"/>
  <c r="Z231" i="13" s="1"/>
  <c r="X229" i="15"/>
  <c r="W229" i="15"/>
  <c r="X231" i="13" s="1"/>
  <c r="U229" i="15"/>
  <c r="U231" i="13" s="1"/>
  <c r="V231" i="13" s="1"/>
  <c r="T229" i="15"/>
  <c r="T231" i="13" s="1"/>
  <c r="S229" i="15"/>
  <c r="R229" i="15"/>
  <c r="R231" i="13" s="1"/>
  <c r="Q229" i="15"/>
  <c r="P229" i="15"/>
  <c r="P231" i="13" s="1"/>
  <c r="O229" i="15"/>
  <c r="O231" i="13" s="1"/>
  <c r="N229" i="15"/>
  <c r="L229" i="15" s="1"/>
  <c r="AQ228" i="15"/>
  <c r="AP228" i="15"/>
  <c r="AQ230" i="13" s="1"/>
  <c r="AO228" i="15"/>
  <c r="AP230" i="13" s="1"/>
  <c r="AN228" i="15"/>
  <c r="AO230" i="13" s="1"/>
  <c r="AM228" i="15"/>
  <c r="AN230" i="13" s="1"/>
  <c r="AL228" i="15"/>
  <c r="AM230" i="13" s="1"/>
  <c r="AK228" i="15"/>
  <c r="AL230" i="13" s="1"/>
  <c r="AJ228" i="15"/>
  <c r="AK230" i="13" s="1"/>
  <c r="AI228" i="15"/>
  <c r="AJ230" i="13" s="1"/>
  <c r="AH228" i="15"/>
  <c r="AI230" i="13" s="1"/>
  <c r="AG228" i="15"/>
  <c r="AH230" i="13" s="1"/>
  <c r="AF228" i="15"/>
  <c r="AE228" i="15"/>
  <c r="AF230" i="13" s="1"/>
  <c r="AD228" i="15"/>
  <c r="AE230" i="13" s="1"/>
  <c r="AC228" i="15"/>
  <c r="AD230" i="13" s="1"/>
  <c r="AB228" i="15"/>
  <c r="AC230" i="13" s="1"/>
  <c r="AA228" i="15"/>
  <c r="AB230" i="13" s="1"/>
  <c r="Z228" i="15"/>
  <c r="AA230" i="13" s="1"/>
  <c r="Y228" i="15"/>
  <c r="Z230" i="13" s="1"/>
  <c r="X228" i="15"/>
  <c r="Y230" i="13" s="1"/>
  <c r="W228" i="15"/>
  <c r="X230" i="13" s="1"/>
  <c r="U228" i="15"/>
  <c r="U230" i="13" s="1"/>
  <c r="V230" i="13" s="1"/>
  <c r="T228" i="15"/>
  <c r="T230" i="13" s="1"/>
  <c r="S228" i="15"/>
  <c r="R228" i="15"/>
  <c r="R230" i="13" s="1"/>
  <c r="Q228" i="15"/>
  <c r="Q230" i="13" s="1"/>
  <c r="P228" i="15"/>
  <c r="P230" i="13" s="1"/>
  <c r="O228" i="15"/>
  <c r="O230" i="13" s="1"/>
  <c r="N228" i="15"/>
  <c r="L228" i="15" s="1"/>
  <c r="AQ227" i="15"/>
  <c r="AP227" i="15"/>
  <c r="AQ229" i="13" s="1"/>
  <c r="AO227" i="15"/>
  <c r="AP229" i="13" s="1"/>
  <c r="AN227" i="15"/>
  <c r="AO229" i="13" s="1"/>
  <c r="AM227" i="15"/>
  <c r="AN229" i="13" s="1"/>
  <c r="AL227" i="15"/>
  <c r="AM229" i="13" s="1"/>
  <c r="AK227" i="15"/>
  <c r="AL229" i="13" s="1"/>
  <c r="AJ227" i="15"/>
  <c r="AI227" i="15"/>
  <c r="AJ229" i="13" s="1"/>
  <c r="AH227" i="15"/>
  <c r="AI229" i="13" s="1"/>
  <c r="AG227" i="15"/>
  <c r="AH229" i="13" s="1"/>
  <c r="AF227" i="15"/>
  <c r="AG229" i="13" s="1"/>
  <c r="AE227" i="15"/>
  <c r="AF229" i="13" s="1"/>
  <c r="AD227" i="15"/>
  <c r="AE229" i="13" s="1"/>
  <c r="AC227" i="15"/>
  <c r="AD229" i="13" s="1"/>
  <c r="AB227" i="15"/>
  <c r="AC229" i="13" s="1"/>
  <c r="AA227" i="15"/>
  <c r="AB229" i="13" s="1"/>
  <c r="Z227" i="15"/>
  <c r="AA229" i="13" s="1"/>
  <c r="Y227" i="15"/>
  <c r="Z229" i="13" s="1"/>
  <c r="X227" i="15"/>
  <c r="W227" i="15"/>
  <c r="X229" i="13" s="1"/>
  <c r="U227" i="15"/>
  <c r="U229" i="13" s="1"/>
  <c r="V229" i="13" s="1"/>
  <c r="T227" i="15"/>
  <c r="T229" i="13" s="1"/>
  <c r="S227" i="15"/>
  <c r="R227" i="15"/>
  <c r="R229" i="13" s="1"/>
  <c r="Q227" i="15"/>
  <c r="Q229" i="13" s="1"/>
  <c r="P227" i="15"/>
  <c r="P229" i="13" s="1"/>
  <c r="O227" i="15"/>
  <c r="O229" i="13" s="1"/>
  <c r="N227" i="15"/>
  <c r="L227" i="15" s="1"/>
  <c r="AQ226" i="15"/>
  <c r="AR228" i="13" s="1"/>
  <c r="AP226" i="15"/>
  <c r="AO226" i="15"/>
  <c r="AP228" i="13" s="1"/>
  <c r="AN226" i="15"/>
  <c r="AO228" i="13" s="1"/>
  <c r="AM226" i="15"/>
  <c r="AN228" i="13" s="1"/>
  <c r="AL226" i="15"/>
  <c r="AM228" i="13" s="1"/>
  <c r="AK226" i="15"/>
  <c r="AL228" i="13" s="1"/>
  <c r="AJ226" i="15"/>
  <c r="AK228" i="13" s="1"/>
  <c r="AI226" i="15"/>
  <c r="AJ228" i="13" s="1"/>
  <c r="AH226" i="15"/>
  <c r="AI228" i="13" s="1"/>
  <c r="AG226" i="15"/>
  <c r="AH228" i="13" s="1"/>
  <c r="AF226" i="15"/>
  <c r="AG228" i="13" s="1"/>
  <c r="AE226" i="15"/>
  <c r="AF228" i="13" s="1"/>
  <c r="AD226" i="15"/>
  <c r="AE228" i="13" s="1"/>
  <c r="AC226" i="15"/>
  <c r="AD228" i="13" s="1"/>
  <c r="AB226" i="15"/>
  <c r="AC228" i="13" s="1"/>
  <c r="AA226" i="15"/>
  <c r="AB228" i="13" s="1"/>
  <c r="Z226" i="15"/>
  <c r="AA228" i="13" s="1"/>
  <c r="Y226" i="15"/>
  <c r="Z228" i="13" s="1"/>
  <c r="X226" i="15"/>
  <c r="Y228" i="13" s="1"/>
  <c r="W226" i="15"/>
  <c r="X228" i="13" s="1"/>
  <c r="U226" i="15"/>
  <c r="U228" i="13" s="1"/>
  <c r="V228" i="13" s="1"/>
  <c r="T226" i="15"/>
  <c r="T228" i="13" s="1"/>
  <c r="S226" i="15"/>
  <c r="R226" i="15"/>
  <c r="R228" i="13" s="1"/>
  <c r="Q226" i="15"/>
  <c r="Q228" i="13" s="1"/>
  <c r="P226" i="15"/>
  <c r="P228" i="13" s="1"/>
  <c r="O226" i="15"/>
  <c r="O228" i="13" s="1"/>
  <c r="N226" i="15"/>
  <c r="L226" i="15" s="1"/>
  <c r="AQ225" i="15"/>
  <c r="AR227" i="13" s="1"/>
  <c r="AP225" i="15"/>
  <c r="AQ227" i="13" s="1"/>
  <c r="AO225" i="15"/>
  <c r="AP227" i="13" s="1"/>
  <c r="AN225" i="15"/>
  <c r="AO227" i="13" s="1"/>
  <c r="AM225" i="15"/>
  <c r="AN227" i="13" s="1"/>
  <c r="AL225" i="15"/>
  <c r="AM227" i="13" s="1"/>
  <c r="AK225" i="15"/>
  <c r="AL227" i="13" s="1"/>
  <c r="AJ225" i="15"/>
  <c r="AI225" i="15"/>
  <c r="AJ227" i="13" s="1"/>
  <c r="AH225" i="15"/>
  <c r="AI227" i="13" s="1"/>
  <c r="AG225" i="15"/>
  <c r="AH227" i="13" s="1"/>
  <c r="AF225" i="15"/>
  <c r="AG227" i="13" s="1"/>
  <c r="AE225" i="15"/>
  <c r="AF227" i="13" s="1"/>
  <c r="AD225" i="15"/>
  <c r="AE227" i="13" s="1"/>
  <c r="AC225" i="15"/>
  <c r="AD227" i="13" s="1"/>
  <c r="AB225" i="15"/>
  <c r="AC227" i="13" s="1"/>
  <c r="AA225" i="15"/>
  <c r="AB227" i="13" s="1"/>
  <c r="Z225" i="15"/>
  <c r="AA227" i="13" s="1"/>
  <c r="Y225" i="15"/>
  <c r="Z227" i="13" s="1"/>
  <c r="X225" i="15"/>
  <c r="Y227" i="13" s="1"/>
  <c r="W225" i="15"/>
  <c r="X227" i="13" s="1"/>
  <c r="U225" i="15"/>
  <c r="U227" i="13" s="1"/>
  <c r="V227" i="13" s="1"/>
  <c r="T225" i="15"/>
  <c r="T227" i="13" s="1"/>
  <c r="S225" i="15"/>
  <c r="R225" i="15"/>
  <c r="R227" i="13" s="1"/>
  <c r="Q225" i="15"/>
  <c r="Q227" i="13" s="1"/>
  <c r="P225" i="15"/>
  <c r="P227" i="13" s="1"/>
  <c r="O225" i="15"/>
  <c r="O227" i="13" s="1"/>
  <c r="N225" i="15"/>
  <c r="L225" i="15" s="1"/>
  <c r="AQ224" i="15"/>
  <c r="AP224" i="15"/>
  <c r="AQ226" i="13" s="1"/>
  <c r="AO224" i="15"/>
  <c r="AP226" i="13" s="1"/>
  <c r="AN224" i="15"/>
  <c r="AO226" i="13" s="1"/>
  <c r="AM224" i="15"/>
  <c r="AN226" i="13" s="1"/>
  <c r="AL224" i="15"/>
  <c r="AM226" i="13" s="1"/>
  <c r="AK224" i="15"/>
  <c r="AL226" i="13" s="1"/>
  <c r="AJ224" i="15"/>
  <c r="AK226" i="13" s="1"/>
  <c r="AI224" i="15"/>
  <c r="AJ226" i="13" s="1"/>
  <c r="AH224" i="15"/>
  <c r="AI226" i="13" s="1"/>
  <c r="AG224" i="15"/>
  <c r="AH226" i="13" s="1"/>
  <c r="AF224" i="15"/>
  <c r="AG226" i="13" s="1"/>
  <c r="AE224" i="15"/>
  <c r="AF226" i="13" s="1"/>
  <c r="AD224" i="15"/>
  <c r="AE226" i="13" s="1"/>
  <c r="AC224" i="15"/>
  <c r="AD226" i="13" s="1"/>
  <c r="AB224" i="15"/>
  <c r="AC226" i="13" s="1"/>
  <c r="AA224" i="15"/>
  <c r="AB226" i="13" s="1"/>
  <c r="Z224" i="15"/>
  <c r="AA226" i="13" s="1"/>
  <c r="Y224" i="15"/>
  <c r="Z226" i="13" s="1"/>
  <c r="X224" i="15"/>
  <c r="Y226" i="13" s="1"/>
  <c r="W224" i="15"/>
  <c r="X226" i="13" s="1"/>
  <c r="U224" i="15"/>
  <c r="U226" i="13" s="1"/>
  <c r="V226" i="13" s="1"/>
  <c r="T224" i="15"/>
  <c r="T226" i="13" s="1"/>
  <c r="S224" i="15"/>
  <c r="R224" i="15"/>
  <c r="R226" i="13" s="1"/>
  <c r="Q224" i="15"/>
  <c r="Q226" i="13" s="1"/>
  <c r="P224" i="15"/>
  <c r="P226" i="13" s="1"/>
  <c r="O224" i="15"/>
  <c r="O226" i="13" s="1"/>
  <c r="N224" i="15"/>
  <c r="L224" i="15" s="1"/>
  <c r="AQ223" i="15"/>
  <c r="AP223" i="15"/>
  <c r="AQ225" i="13" s="1"/>
  <c r="AO223" i="15"/>
  <c r="AP225" i="13" s="1"/>
  <c r="AN223" i="15"/>
  <c r="AO225" i="13" s="1"/>
  <c r="AM223" i="15"/>
  <c r="AN225" i="13" s="1"/>
  <c r="AL223" i="15"/>
  <c r="AM225" i="13" s="1"/>
  <c r="AK223" i="15"/>
  <c r="AL225" i="13" s="1"/>
  <c r="AJ223" i="15"/>
  <c r="AK225" i="13" s="1"/>
  <c r="AI223" i="15"/>
  <c r="AJ225" i="13" s="1"/>
  <c r="AH223" i="15"/>
  <c r="AI225" i="13" s="1"/>
  <c r="AG223" i="15"/>
  <c r="AH225" i="13" s="1"/>
  <c r="AF223" i="15"/>
  <c r="AG225" i="13" s="1"/>
  <c r="AE223" i="15"/>
  <c r="AF225" i="13" s="1"/>
  <c r="AD223" i="15"/>
  <c r="AE225" i="13" s="1"/>
  <c r="AC223" i="15"/>
  <c r="AD225" i="13" s="1"/>
  <c r="AB223" i="15"/>
  <c r="AC225" i="13" s="1"/>
  <c r="AA223" i="15"/>
  <c r="AB225" i="13" s="1"/>
  <c r="Z223" i="15"/>
  <c r="AA225" i="13" s="1"/>
  <c r="Y223" i="15"/>
  <c r="Z225" i="13" s="1"/>
  <c r="X223" i="15"/>
  <c r="Y225" i="13" s="1"/>
  <c r="W223" i="15"/>
  <c r="X225" i="13" s="1"/>
  <c r="U223" i="15"/>
  <c r="U225" i="13" s="1"/>
  <c r="V225" i="13" s="1"/>
  <c r="T223" i="15"/>
  <c r="T225" i="13" s="1"/>
  <c r="S223" i="15"/>
  <c r="R223" i="15"/>
  <c r="Q223" i="15"/>
  <c r="Q225" i="13" s="1"/>
  <c r="P223" i="15"/>
  <c r="P225" i="13" s="1"/>
  <c r="O223" i="15"/>
  <c r="O225" i="13" s="1"/>
  <c r="N223" i="15"/>
  <c r="L223" i="15" s="1"/>
  <c r="AQ222" i="15"/>
  <c r="AP222" i="15"/>
  <c r="AQ224" i="13" s="1"/>
  <c r="AO222" i="15"/>
  <c r="AP224" i="13" s="1"/>
  <c r="AN222" i="15"/>
  <c r="AO224" i="13" s="1"/>
  <c r="AM222" i="15"/>
  <c r="AN224" i="13" s="1"/>
  <c r="AL222" i="15"/>
  <c r="AM224" i="13" s="1"/>
  <c r="AK222" i="15"/>
  <c r="AL224" i="13" s="1"/>
  <c r="AJ222" i="15"/>
  <c r="AK224" i="13" s="1"/>
  <c r="AI222" i="15"/>
  <c r="AJ224" i="13" s="1"/>
  <c r="AH222" i="15"/>
  <c r="AI224" i="13" s="1"/>
  <c r="AG222" i="15"/>
  <c r="AH224" i="13" s="1"/>
  <c r="AF222" i="15"/>
  <c r="AG224" i="13" s="1"/>
  <c r="AE222" i="15"/>
  <c r="AF224" i="13" s="1"/>
  <c r="AD222" i="15"/>
  <c r="AE224" i="13" s="1"/>
  <c r="AC222" i="15"/>
  <c r="AD224" i="13" s="1"/>
  <c r="AB222" i="15"/>
  <c r="AC224" i="13" s="1"/>
  <c r="AA222" i="15"/>
  <c r="AB224" i="13" s="1"/>
  <c r="Z222" i="15"/>
  <c r="AA224" i="13" s="1"/>
  <c r="Y222" i="15"/>
  <c r="Z224" i="13" s="1"/>
  <c r="X222" i="15"/>
  <c r="Y224" i="13" s="1"/>
  <c r="W222" i="15"/>
  <c r="X224" i="13" s="1"/>
  <c r="U222" i="15"/>
  <c r="U224" i="13" s="1"/>
  <c r="V224" i="13" s="1"/>
  <c r="T222" i="15"/>
  <c r="T224" i="13" s="1"/>
  <c r="S222" i="15"/>
  <c r="R222" i="15"/>
  <c r="Q222" i="15"/>
  <c r="Q224" i="13" s="1"/>
  <c r="P222" i="15"/>
  <c r="P224" i="13" s="1"/>
  <c r="O222" i="15"/>
  <c r="O224" i="13" s="1"/>
  <c r="N222" i="15"/>
  <c r="L222" i="15" s="1"/>
  <c r="AQ221" i="15"/>
  <c r="AP221" i="15"/>
  <c r="AQ223" i="13" s="1"/>
  <c r="AO221" i="15"/>
  <c r="AP223" i="13" s="1"/>
  <c r="AN221" i="15"/>
  <c r="AO223" i="13" s="1"/>
  <c r="AM221" i="15"/>
  <c r="AN223" i="13" s="1"/>
  <c r="AL221" i="15"/>
  <c r="AM223" i="13" s="1"/>
  <c r="AK221" i="15"/>
  <c r="AL223" i="13" s="1"/>
  <c r="AJ221" i="15"/>
  <c r="AK223" i="13" s="1"/>
  <c r="AI221" i="15"/>
  <c r="AJ223" i="13" s="1"/>
  <c r="AH221" i="15"/>
  <c r="AI223" i="13" s="1"/>
  <c r="AG221" i="15"/>
  <c r="AH223" i="13" s="1"/>
  <c r="AF221" i="15"/>
  <c r="AG223" i="13" s="1"/>
  <c r="AE221" i="15"/>
  <c r="AF223" i="13" s="1"/>
  <c r="AD221" i="15"/>
  <c r="AE223" i="13" s="1"/>
  <c r="AC221" i="15"/>
  <c r="AD223" i="13" s="1"/>
  <c r="AB221" i="15"/>
  <c r="AC223" i="13" s="1"/>
  <c r="AA221" i="15"/>
  <c r="AB223" i="13" s="1"/>
  <c r="Z221" i="15"/>
  <c r="AA223" i="13" s="1"/>
  <c r="Y221" i="15"/>
  <c r="Z223" i="13" s="1"/>
  <c r="X221" i="15"/>
  <c r="Y223" i="13" s="1"/>
  <c r="W221" i="15"/>
  <c r="X223" i="13" s="1"/>
  <c r="U221" i="15"/>
  <c r="U223" i="13" s="1"/>
  <c r="V223" i="13" s="1"/>
  <c r="T221" i="15"/>
  <c r="T223" i="13" s="1"/>
  <c r="S221" i="15"/>
  <c r="R221" i="15"/>
  <c r="Q221" i="15"/>
  <c r="Q223" i="13" s="1"/>
  <c r="P221" i="15"/>
  <c r="P223" i="13" s="1"/>
  <c r="O221" i="15"/>
  <c r="O223" i="13" s="1"/>
  <c r="N221" i="15"/>
  <c r="L221" i="15" s="1"/>
  <c r="AQ220" i="15"/>
  <c r="AP220" i="15"/>
  <c r="AQ222" i="13" s="1"/>
  <c r="AO220" i="15"/>
  <c r="AP222" i="13" s="1"/>
  <c r="AN220" i="15"/>
  <c r="AO222" i="13" s="1"/>
  <c r="AM220" i="15"/>
  <c r="AN222" i="13" s="1"/>
  <c r="AL220" i="15"/>
  <c r="AM222" i="13" s="1"/>
  <c r="AK220" i="15"/>
  <c r="AL222" i="13" s="1"/>
  <c r="AJ220" i="15"/>
  <c r="AK222" i="13" s="1"/>
  <c r="AI220" i="15"/>
  <c r="AJ222" i="13" s="1"/>
  <c r="AH220" i="15"/>
  <c r="AI222" i="13" s="1"/>
  <c r="AG220" i="15"/>
  <c r="AH222" i="13" s="1"/>
  <c r="AF220" i="15"/>
  <c r="AG222" i="13" s="1"/>
  <c r="AE220" i="15"/>
  <c r="AF222" i="13" s="1"/>
  <c r="AD220" i="15"/>
  <c r="AE222" i="13" s="1"/>
  <c r="AC220" i="15"/>
  <c r="AD222" i="13" s="1"/>
  <c r="AB220" i="15"/>
  <c r="AC222" i="13" s="1"/>
  <c r="AA220" i="15"/>
  <c r="AB222" i="13" s="1"/>
  <c r="Z220" i="15"/>
  <c r="AA222" i="13" s="1"/>
  <c r="Y220" i="15"/>
  <c r="Z222" i="13" s="1"/>
  <c r="X220" i="15"/>
  <c r="Y222" i="13" s="1"/>
  <c r="W220" i="15"/>
  <c r="X222" i="13" s="1"/>
  <c r="U220" i="15"/>
  <c r="U222" i="13" s="1"/>
  <c r="V222" i="13" s="1"/>
  <c r="T220" i="15"/>
  <c r="T222" i="13" s="1"/>
  <c r="S220" i="15"/>
  <c r="R220" i="15"/>
  <c r="Q220" i="15"/>
  <c r="Q222" i="13" s="1"/>
  <c r="P220" i="15"/>
  <c r="P222" i="13" s="1"/>
  <c r="O220" i="15"/>
  <c r="O222" i="13" s="1"/>
  <c r="N220" i="15"/>
  <c r="L220" i="15" s="1"/>
  <c r="AQ219" i="15"/>
  <c r="AP219" i="15"/>
  <c r="AO219" i="15"/>
  <c r="AN219" i="15"/>
  <c r="AM219" i="15"/>
  <c r="AL219" i="15"/>
  <c r="AK219" i="15"/>
  <c r="AJ219" i="15"/>
  <c r="AI219" i="15"/>
  <c r="AH219" i="15"/>
  <c r="AG219" i="15"/>
  <c r="AF219" i="15"/>
  <c r="AG221" i="13" s="1"/>
  <c r="AE219" i="15"/>
  <c r="AF221" i="13" s="1"/>
  <c r="AD219" i="15"/>
  <c r="AE221" i="13" s="1"/>
  <c r="AC219" i="15"/>
  <c r="AD221" i="13" s="1"/>
  <c r="AB219" i="15"/>
  <c r="AC221" i="13" s="1"/>
  <c r="AA219" i="15"/>
  <c r="AB221" i="13" s="1"/>
  <c r="Z219" i="15"/>
  <c r="AA221" i="13" s="1"/>
  <c r="Y219" i="15"/>
  <c r="Z221" i="13" s="1"/>
  <c r="X219" i="15"/>
  <c r="Y221" i="13" s="1"/>
  <c r="W219" i="15"/>
  <c r="X221" i="13" s="1"/>
  <c r="U219" i="15"/>
  <c r="U221" i="13" s="1"/>
  <c r="V221" i="13" s="1"/>
  <c r="T219" i="15"/>
  <c r="T221" i="13" s="1"/>
  <c r="S219" i="15"/>
  <c r="R219" i="15"/>
  <c r="R221" i="13" s="1"/>
  <c r="Q219" i="15"/>
  <c r="Q221" i="13" s="1"/>
  <c r="P219" i="15"/>
  <c r="P221" i="13" s="1"/>
  <c r="O219" i="15"/>
  <c r="O221" i="13" s="1"/>
  <c r="N219" i="15"/>
  <c r="L219" i="15" s="1"/>
  <c r="AQ218" i="15"/>
  <c r="AP218" i="15"/>
  <c r="AQ220" i="13" s="1"/>
  <c r="AO218" i="15"/>
  <c r="AP220" i="13" s="1"/>
  <c r="AN218" i="15"/>
  <c r="AO220" i="13" s="1"/>
  <c r="AM218" i="15"/>
  <c r="AN220" i="13" s="1"/>
  <c r="AL218" i="15"/>
  <c r="AM220" i="13" s="1"/>
  <c r="AK218" i="15"/>
  <c r="AL220" i="13" s="1"/>
  <c r="AJ218" i="15"/>
  <c r="AK220" i="13" s="1"/>
  <c r="AI218" i="15"/>
  <c r="AJ220" i="13" s="1"/>
  <c r="AH218" i="15"/>
  <c r="AI220" i="13" s="1"/>
  <c r="AG218" i="15"/>
  <c r="AH220" i="13" s="1"/>
  <c r="AF218" i="15"/>
  <c r="AG220" i="13" s="1"/>
  <c r="AE218" i="15"/>
  <c r="AF220" i="13" s="1"/>
  <c r="AD218" i="15"/>
  <c r="AE220" i="13" s="1"/>
  <c r="AC218" i="15"/>
  <c r="AD220" i="13" s="1"/>
  <c r="AB218" i="15"/>
  <c r="AC220" i="13" s="1"/>
  <c r="AA218" i="15"/>
  <c r="AB220" i="13" s="1"/>
  <c r="Z218" i="15"/>
  <c r="AA220" i="13" s="1"/>
  <c r="Y218" i="15"/>
  <c r="Z220" i="13" s="1"/>
  <c r="X218" i="15"/>
  <c r="Y220" i="13" s="1"/>
  <c r="W218" i="15"/>
  <c r="X220" i="13" s="1"/>
  <c r="U218" i="15"/>
  <c r="U220" i="13" s="1"/>
  <c r="V220" i="13" s="1"/>
  <c r="T218" i="15"/>
  <c r="T220" i="13" s="1"/>
  <c r="S218" i="15"/>
  <c r="R218" i="15"/>
  <c r="R220" i="13" s="1"/>
  <c r="Q218" i="15"/>
  <c r="Q220" i="13" s="1"/>
  <c r="P218" i="15"/>
  <c r="P220" i="13" s="1"/>
  <c r="O218" i="15"/>
  <c r="O220" i="13" s="1"/>
  <c r="N218" i="15"/>
  <c r="L218" i="15" s="1"/>
  <c r="AQ217" i="15"/>
  <c r="AP217" i="15"/>
  <c r="AQ219" i="13" s="1"/>
  <c r="AO217" i="15"/>
  <c r="AP219" i="13" s="1"/>
  <c r="AN217" i="15"/>
  <c r="AO219" i="13" s="1"/>
  <c r="AM217" i="15"/>
  <c r="AN219" i="13" s="1"/>
  <c r="AL217" i="15"/>
  <c r="AM219" i="13" s="1"/>
  <c r="AK217" i="15"/>
  <c r="AL219" i="13" s="1"/>
  <c r="AJ217" i="15"/>
  <c r="AK219" i="13" s="1"/>
  <c r="AI217" i="15"/>
  <c r="AJ219" i="13" s="1"/>
  <c r="AH217" i="15"/>
  <c r="AG217" i="15"/>
  <c r="AH219" i="13" s="1"/>
  <c r="AF217" i="15"/>
  <c r="AG219" i="13" s="1"/>
  <c r="AE217" i="15"/>
  <c r="AF219" i="13" s="1"/>
  <c r="AD217" i="15"/>
  <c r="AC217" i="15"/>
  <c r="AD219" i="13" s="1"/>
  <c r="AB217" i="15"/>
  <c r="AC219" i="13" s="1"/>
  <c r="AA217" i="15"/>
  <c r="AB219" i="13" s="1"/>
  <c r="Z217" i="15"/>
  <c r="AA219" i="13" s="1"/>
  <c r="Y217" i="15"/>
  <c r="Z219" i="13" s="1"/>
  <c r="X217" i="15"/>
  <c r="Y219" i="13" s="1"/>
  <c r="W217" i="15"/>
  <c r="X219" i="13" s="1"/>
  <c r="U217" i="15"/>
  <c r="U219" i="13" s="1"/>
  <c r="V219" i="13" s="1"/>
  <c r="T217" i="15"/>
  <c r="T219" i="13" s="1"/>
  <c r="S217" i="15"/>
  <c r="R217" i="15"/>
  <c r="R219" i="13" s="1"/>
  <c r="Q217" i="15"/>
  <c r="Q219" i="13" s="1"/>
  <c r="P217" i="15"/>
  <c r="P219" i="13" s="1"/>
  <c r="O217" i="15"/>
  <c r="O219" i="13" s="1"/>
  <c r="N217" i="15"/>
  <c r="L217" i="15" s="1"/>
  <c r="AQ216" i="15"/>
  <c r="AP216" i="15"/>
  <c r="AQ218" i="13" s="1"/>
  <c r="AO216" i="15"/>
  <c r="AP218" i="13" s="1"/>
  <c r="AN216" i="15"/>
  <c r="AO218" i="13" s="1"/>
  <c r="AM216" i="15"/>
  <c r="AN218" i="13" s="1"/>
  <c r="AL216" i="15"/>
  <c r="AM218" i="13" s="1"/>
  <c r="AK216" i="15"/>
  <c r="AL218" i="13" s="1"/>
  <c r="AJ216" i="15"/>
  <c r="AI216" i="15"/>
  <c r="AJ218" i="13" s="1"/>
  <c r="AH216" i="15"/>
  <c r="AI218" i="13" s="1"/>
  <c r="AG216" i="15"/>
  <c r="AH218" i="13" s="1"/>
  <c r="AF216" i="15"/>
  <c r="AG218" i="13" s="1"/>
  <c r="AE216" i="15"/>
  <c r="AF218" i="13" s="1"/>
  <c r="AD216" i="15"/>
  <c r="AE218" i="13" s="1"/>
  <c r="AC216" i="15"/>
  <c r="AD218" i="13" s="1"/>
  <c r="AB216" i="15"/>
  <c r="AC218" i="13" s="1"/>
  <c r="AA216" i="15"/>
  <c r="AB218" i="13" s="1"/>
  <c r="Z216" i="15"/>
  <c r="AA218" i="13" s="1"/>
  <c r="Y216" i="15"/>
  <c r="Z218" i="13" s="1"/>
  <c r="X216" i="15"/>
  <c r="Y218" i="13" s="1"/>
  <c r="W216" i="15"/>
  <c r="X218" i="13" s="1"/>
  <c r="U216" i="15"/>
  <c r="U218" i="13" s="1"/>
  <c r="V218" i="13" s="1"/>
  <c r="T216" i="15"/>
  <c r="T218" i="13" s="1"/>
  <c r="S216" i="15"/>
  <c r="R216" i="15"/>
  <c r="R218" i="13" s="1"/>
  <c r="Q216" i="15"/>
  <c r="Q218" i="13" s="1"/>
  <c r="P216" i="15"/>
  <c r="P218" i="13" s="1"/>
  <c r="O216" i="15"/>
  <c r="O218" i="13" s="1"/>
  <c r="N216" i="15"/>
  <c r="L216" i="15" s="1"/>
  <c r="AI217" i="13"/>
  <c r="AH217" i="13"/>
  <c r="AF215" i="15"/>
  <c r="AG217" i="13" s="1"/>
  <c r="AE215" i="15"/>
  <c r="AF217" i="13" s="1"/>
  <c r="AD215" i="15"/>
  <c r="AE217" i="13" s="1"/>
  <c r="AC215" i="15"/>
  <c r="AD217" i="13" s="1"/>
  <c r="AB215" i="15"/>
  <c r="AC217" i="13" s="1"/>
  <c r="AA215" i="15"/>
  <c r="AB217" i="13" s="1"/>
  <c r="Z215" i="15"/>
  <c r="AA217" i="13" s="1"/>
  <c r="Y215" i="15"/>
  <c r="Z217" i="13" s="1"/>
  <c r="X215" i="15"/>
  <c r="Y217" i="13" s="1"/>
  <c r="W215" i="15"/>
  <c r="X217" i="13" s="1"/>
  <c r="U215" i="15"/>
  <c r="U217" i="13" s="1"/>
  <c r="V217" i="13" s="1"/>
  <c r="T215" i="15"/>
  <c r="T217" i="13" s="1"/>
  <c r="S215" i="15"/>
  <c r="R215" i="15"/>
  <c r="R217" i="13" s="1"/>
  <c r="Q215" i="15"/>
  <c r="Q217" i="13" s="1"/>
  <c r="P215" i="15"/>
  <c r="P217" i="13" s="1"/>
  <c r="O215" i="15"/>
  <c r="O217" i="13" s="1"/>
  <c r="N215" i="15"/>
  <c r="L215" i="15" s="1"/>
  <c r="AQ214" i="15"/>
  <c r="AP214" i="15"/>
  <c r="AO214" i="15"/>
  <c r="AP215" i="13" s="1"/>
  <c r="AN214" i="15"/>
  <c r="AO215" i="13" s="1"/>
  <c r="AM214" i="15"/>
  <c r="AN215" i="13" s="1"/>
  <c r="AL214" i="15"/>
  <c r="AM215" i="13" s="1"/>
  <c r="AK214" i="15"/>
  <c r="AL215" i="13" s="1"/>
  <c r="AJ214" i="15"/>
  <c r="AK215" i="13" s="1"/>
  <c r="AI214" i="15"/>
  <c r="AJ215" i="13" s="1"/>
  <c r="AH214" i="15"/>
  <c r="AI215" i="13" s="1"/>
  <c r="AG214" i="15"/>
  <c r="AH215" i="13" s="1"/>
  <c r="AF214" i="15"/>
  <c r="AG215" i="13" s="1"/>
  <c r="AE214" i="15"/>
  <c r="AF215" i="13" s="1"/>
  <c r="AD214" i="15"/>
  <c r="AE215" i="13" s="1"/>
  <c r="AC214" i="15"/>
  <c r="AD215" i="13" s="1"/>
  <c r="AB214" i="15"/>
  <c r="AC215" i="13" s="1"/>
  <c r="AA214" i="15"/>
  <c r="AB215" i="13" s="1"/>
  <c r="Z214" i="15"/>
  <c r="AA215" i="13" s="1"/>
  <c r="Y214" i="15"/>
  <c r="Z215" i="13" s="1"/>
  <c r="X214" i="15"/>
  <c r="Y215" i="13" s="1"/>
  <c r="W214" i="15"/>
  <c r="X215" i="13" s="1"/>
  <c r="U214" i="15"/>
  <c r="U215" i="13" s="1"/>
  <c r="V215" i="13" s="1"/>
  <c r="T214" i="15"/>
  <c r="T215" i="13" s="1"/>
  <c r="S214" i="15"/>
  <c r="R214" i="15"/>
  <c r="Q214" i="15"/>
  <c r="Q215" i="13" s="1"/>
  <c r="P214" i="15"/>
  <c r="P215" i="13" s="1"/>
  <c r="O214" i="15"/>
  <c r="O215" i="13" s="1"/>
  <c r="N214" i="15"/>
  <c r="L214" i="15" s="1"/>
  <c r="AQ213" i="15"/>
  <c r="AP213" i="15"/>
  <c r="AQ214" i="13" s="1"/>
  <c r="AO213" i="15"/>
  <c r="AP214" i="13" s="1"/>
  <c r="AN213" i="15"/>
  <c r="AO214" i="13" s="1"/>
  <c r="AM213" i="15"/>
  <c r="AN214" i="13" s="1"/>
  <c r="AL213" i="15"/>
  <c r="AM214" i="13" s="1"/>
  <c r="AK213" i="15"/>
  <c r="AL214" i="13" s="1"/>
  <c r="AJ213" i="15"/>
  <c r="AK214" i="13" s="1"/>
  <c r="AI213" i="15"/>
  <c r="AJ214" i="13" s="1"/>
  <c r="AH213" i="15"/>
  <c r="AI214" i="13" s="1"/>
  <c r="AG213" i="15"/>
  <c r="AH214" i="13" s="1"/>
  <c r="AF213" i="15"/>
  <c r="AG214" i="13" s="1"/>
  <c r="AE213" i="15"/>
  <c r="AF214" i="13" s="1"/>
  <c r="AD213" i="15"/>
  <c r="AE214" i="13" s="1"/>
  <c r="AC213" i="15"/>
  <c r="AD214" i="13" s="1"/>
  <c r="AB213" i="15"/>
  <c r="AC214" i="13" s="1"/>
  <c r="AA213" i="15"/>
  <c r="AB214" i="13" s="1"/>
  <c r="Z213" i="15"/>
  <c r="AA214" i="13" s="1"/>
  <c r="Y213" i="15"/>
  <c r="Z214" i="13" s="1"/>
  <c r="X213" i="15"/>
  <c r="Y214" i="13" s="1"/>
  <c r="W213" i="15"/>
  <c r="X214" i="13" s="1"/>
  <c r="U213" i="15"/>
  <c r="U214" i="13" s="1"/>
  <c r="V214" i="13" s="1"/>
  <c r="T213" i="15"/>
  <c r="T214" i="13" s="1"/>
  <c r="S213" i="15"/>
  <c r="R213" i="15"/>
  <c r="R214" i="13" s="1"/>
  <c r="Q213" i="15"/>
  <c r="Q214" i="13" s="1"/>
  <c r="P213" i="15"/>
  <c r="P214" i="13" s="1"/>
  <c r="O213" i="15"/>
  <c r="O214" i="13" s="1"/>
  <c r="N213" i="15"/>
  <c r="L213" i="15" s="1"/>
  <c r="AQ212" i="15"/>
  <c r="AP212" i="15"/>
  <c r="AQ213" i="13" s="1"/>
  <c r="AO212" i="15"/>
  <c r="AP213" i="13" s="1"/>
  <c r="AN212" i="15"/>
  <c r="AO213" i="13" s="1"/>
  <c r="AM212" i="15"/>
  <c r="AN213" i="13" s="1"/>
  <c r="AL212" i="15"/>
  <c r="AM213" i="13" s="1"/>
  <c r="AK212" i="15"/>
  <c r="AL213" i="13" s="1"/>
  <c r="AJ212" i="15"/>
  <c r="AK213" i="13" s="1"/>
  <c r="AI212" i="15"/>
  <c r="AJ213" i="13" s="1"/>
  <c r="AH212" i="15"/>
  <c r="AI213" i="13" s="1"/>
  <c r="AG212" i="15"/>
  <c r="AH213" i="13" s="1"/>
  <c r="AF212" i="15"/>
  <c r="AG213" i="13" s="1"/>
  <c r="AE212" i="15"/>
  <c r="AF213" i="13" s="1"/>
  <c r="AD212" i="15"/>
  <c r="AE213" i="13" s="1"/>
  <c r="AC212" i="15"/>
  <c r="AD213" i="13" s="1"/>
  <c r="AB212" i="15"/>
  <c r="AC213" i="13" s="1"/>
  <c r="AA212" i="15"/>
  <c r="AB213" i="13" s="1"/>
  <c r="Z212" i="15"/>
  <c r="AA213" i="13" s="1"/>
  <c r="Y212" i="15"/>
  <c r="Z213" i="13" s="1"/>
  <c r="X212" i="15"/>
  <c r="Y213" i="13" s="1"/>
  <c r="W212" i="15"/>
  <c r="X213" i="13" s="1"/>
  <c r="U212" i="15"/>
  <c r="U213" i="13" s="1"/>
  <c r="V213" i="13" s="1"/>
  <c r="T212" i="15"/>
  <c r="T213" i="13" s="1"/>
  <c r="S212" i="15"/>
  <c r="R212" i="15"/>
  <c r="R213" i="13" s="1"/>
  <c r="Q212" i="15"/>
  <c r="Q213" i="13" s="1"/>
  <c r="P212" i="15"/>
  <c r="P213" i="13" s="1"/>
  <c r="O212" i="15"/>
  <c r="O213" i="13" s="1"/>
  <c r="N212" i="15"/>
  <c r="L212" i="15" s="1"/>
  <c r="AR212" i="13"/>
  <c r="AF211" i="15"/>
  <c r="AG212" i="13" s="1"/>
  <c r="AE211" i="15"/>
  <c r="AF212" i="13" s="1"/>
  <c r="AD211" i="15"/>
  <c r="AE212" i="13" s="1"/>
  <c r="AC211" i="15"/>
  <c r="AD212" i="13" s="1"/>
  <c r="AB211" i="15"/>
  <c r="AC212" i="13" s="1"/>
  <c r="AA211" i="15"/>
  <c r="AB212" i="13" s="1"/>
  <c r="Z211" i="15"/>
  <c r="AA212" i="13" s="1"/>
  <c r="Y211" i="15"/>
  <c r="Z212" i="13" s="1"/>
  <c r="X211" i="15"/>
  <c r="Y212" i="13" s="1"/>
  <c r="W211" i="15"/>
  <c r="X212" i="13" s="1"/>
  <c r="U211" i="15"/>
  <c r="U212" i="13" s="1"/>
  <c r="V212" i="13" s="1"/>
  <c r="T211" i="15"/>
  <c r="T212" i="13" s="1"/>
  <c r="S211" i="15"/>
  <c r="R211" i="15"/>
  <c r="R212" i="13" s="1"/>
  <c r="Q211" i="15"/>
  <c r="Q212" i="13" s="1"/>
  <c r="P211" i="15"/>
  <c r="P212" i="13" s="1"/>
  <c r="O211" i="15"/>
  <c r="O212" i="13" s="1"/>
  <c r="N211" i="15"/>
  <c r="L211" i="15" s="1"/>
  <c r="AQ210" i="15"/>
  <c r="AP210" i="15"/>
  <c r="AQ211" i="13" s="1"/>
  <c r="AO210" i="15"/>
  <c r="AP211" i="13" s="1"/>
  <c r="AN210" i="15"/>
  <c r="AO211" i="13" s="1"/>
  <c r="AM210" i="15"/>
  <c r="AN211" i="13" s="1"/>
  <c r="AL210" i="15"/>
  <c r="AM211" i="13" s="1"/>
  <c r="AK210" i="15"/>
  <c r="AL211" i="13" s="1"/>
  <c r="AJ210" i="15"/>
  <c r="AK211" i="13" s="1"/>
  <c r="AI210" i="15"/>
  <c r="AJ211" i="13" s="1"/>
  <c r="AH210" i="15"/>
  <c r="AI211" i="13" s="1"/>
  <c r="AG210" i="15"/>
  <c r="AH211" i="13" s="1"/>
  <c r="AF210" i="15"/>
  <c r="AG211" i="13" s="1"/>
  <c r="AE210" i="15"/>
  <c r="AF211" i="13" s="1"/>
  <c r="AD210" i="15"/>
  <c r="AE211" i="13" s="1"/>
  <c r="AC210" i="15"/>
  <c r="AD211" i="13" s="1"/>
  <c r="AB210" i="15"/>
  <c r="AC211" i="13" s="1"/>
  <c r="AA210" i="15"/>
  <c r="AB211" i="13" s="1"/>
  <c r="Z210" i="15"/>
  <c r="AA211" i="13" s="1"/>
  <c r="Y210" i="15"/>
  <c r="Z211" i="13" s="1"/>
  <c r="X210" i="15"/>
  <c r="Y211" i="13" s="1"/>
  <c r="W210" i="15"/>
  <c r="X211" i="13" s="1"/>
  <c r="U210" i="15"/>
  <c r="U211" i="13" s="1"/>
  <c r="V211" i="13" s="1"/>
  <c r="T210" i="15"/>
  <c r="T211" i="13" s="1"/>
  <c r="S210" i="15"/>
  <c r="R210" i="15"/>
  <c r="R211" i="13" s="1"/>
  <c r="Q210" i="15"/>
  <c r="Q211" i="13" s="1"/>
  <c r="P210" i="15"/>
  <c r="P211" i="13" s="1"/>
  <c r="O210" i="15"/>
  <c r="O211" i="13" s="1"/>
  <c r="N210" i="15"/>
  <c r="L210" i="15" s="1"/>
  <c r="AQ209" i="15"/>
  <c r="AP209" i="15"/>
  <c r="AQ210" i="13" s="1"/>
  <c r="AO209" i="15"/>
  <c r="AP210" i="13" s="1"/>
  <c r="AN209" i="15"/>
  <c r="AO210" i="13" s="1"/>
  <c r="AM209" i="15"/>
  <c r="AN210" i="13" s="1"/>
  <c r="AL209" i="15"/>
  <c r="AM210" i="13" s="1"/>
  <c r="AK209" i="15"/>
  <c r="AL210" i="13" s="1"/>
  <c r="AJ209" i="15"/>
  <c r="AK210" i="13" s="1"/>
  <c r="AI209" i="15"/>
  <c r="AJ210" i="13" s="1"/>
  <c r="AH209" i="15"/>
  <c r="AI210" i="13" s="1"/>
  <c r="AG209" i="15"/>
  <c r="AH210" i="13" s="1"/>
  <c r="AF209" i="15"/>
  <c r="AG210" i="13" s="1"/>
  <c r="AE209" i="15"/>
  <c r="AF210" i="13" s="1"/>
  <c r="AD209" i="15"/>
  <c r="AE210" i="13" s="1"/>
  <c r="AC209" i="15"/>
  <c r="AD210" i="13" s="1"/>
  <c r="AB209" i="15"/>
  <c r="AC210" i="13" s="1"/>
  <c r="AA209" i="15"/>
  <c r="AB210" i="13" s="1"/>
  <c r="Z209" i="15"/>
  <c r="AA210" i="13" s="1"/>
  <c r="Y209" i="15"/>
  <c r="Z210" i="13" s="1"/>
  <c r="X209" i="15"/>
  <c r="Y210" i="13" s="1"/>
  <c r="W209" i="15"/>
  <c r="X210" i="13" s="1"/>
  <c r="U209" i="15"/>
  <c r="U210" i="13" s="1"/>
  <c r="V210" i="13" s="1"/>
  <c r="T209" i="15"/>
  <c r="T210" i="13" s="1"/>
  <c r="S209" i="15"/>
  <c r="R209" i="15"/>
  <c r="Q209" i="15"/>
  <c r="Q210" i="13" s="1"/>
  <c r="P209" i="15"/>
  <c r="P210" i="13" s="1"/>
  <c r="O209" i="15"/>
  <c r="O210" i="13" s="1"/>
  <c r="N209" i="15"/>
  <c r="L209" i="15" s="1"/>
  <c r="AQ208" i="15"/>
  <c r="AR209" i="13" s="1"/>
  <c r="AP208" i="15"/>
  <c r="AQ209" i="13" s="1"/>
  <c r="AO208" i="15"/>
  <c r="AP209" i="13" s="1"/>
  <c r="AN208" i="15"/>
  <c r="AO209" i="13" s="1"/>
  <c r="AM208" i="15"/>
  <c r="AN209" i="13" s="1"/>
  <c r="AL208" i="15"/>
  <c r="AM209" i="13" s="1"/>
  <c r="AK208" i="15"/>
  <c r="AL209" i="13" s="1"/>
  <c r="AJ208" i="15"/>
  <c r="AK209" i="13" s="1"/>
  <c r="AI208" i="15"/>
  <c r="AJ209" i="13" s="1"/>
  <c r="AH208" i="15"/>
  <c r="AI209" i="13" s="1"/>
  <c r="AG208" i="15"/>
  <c r="AH209" i="13" s="1"/>
  <c r="AF208" i="15"/>
  <c r="AG209" i="13" s="1"/>
  <c r="AE208" i="15"/>
  <c r="AF209" i="13" s="1"/>
  <c r="AD208" i="15"/>
  <c r="AE209" i="13" s="1"/>
  <c r="AC208" i="15"/>
  <c r="AD209" i="13" s="1"/>
  <c r="AB208" i="15"/>
  <c r="AC209" i="13" s="1"/>
  <c r="AA208" i="15"/>
  <c r="AB209" i="13" s="1"/>
  <c r="Z208" i="15"/>
  <c r="AA209" i="13" s="1"/>
  <c r="Y208" i="15"/>
  <c r="Z209" i="13" s="1"/>
  <c r="X208" i="15"/>
  <c r="Y209" i="13" s="1"/>
  <c r="W208" i="15"/>
  <c r="X209" i="13" s="1"/>
  <c r="U208" i="15"/>
  <c r="U209" i="13" s="1"/>
  <c r="V209" i="13" s="1"/>
  <c r="T208" i="15"/>
  <c r="T209" i="13" s="1"/>
  <c r="S208" i="15"/>
  <c r="R208" i="15"/>
  <c r="Q208" i="15"/>
  <c r="Q209" i="13" s="1"/>
  <c r="P208" i="15"/>
  <c r="P209" i="13" s="1"/>
  <c r="O208" i="15"/>
  <c r="O209" i="13" s="1"/>
  <c r="N208" i="15"/>
  <c r="L208" i="15" s="1"/>
  <c r="AQ207" i="15"/>
  <c r="AR208" i="13" s="1"/>
  <c r="AP207" i="15"/>
  <c r="AQ208" i="13" s="1"/>
  <c r="AO207" i="15"/>
  <c r="AP208" i="13" s="1"/>
  <c r="AN207" i="15"/>
  <c r="AO208" i="13" s="1"/>
  <c r="AM207" i="15"/>
  <c r="AN208" i="13" s="1"/>
  <c r="AL207" i="15"/>
  <c r="AM208" i="13" s="1"/>
  <c r="AK207" i="15"/>
  <c r="AL208" i="13" s="1"/>
  <c r="AJ207" i="15"/>
  <c r="AK208" i="13" s="1"/>
  <c r="AI207" i="15"/>
  <c r="AJ208" i="13" s="1"/>
  <c r="AH207" i="15"/>
  <c r="AI208" i="13" s="1"/>
  <c r="AG207" i="15"/>
  <c r="AH208" i="13" s="1"/>
  <c r="AF207" i="15"/>
  <c r="AG208" i="13" s="1"/>
  <c r="AE207" i="15"/>
  <c r="AF208" i="13" s="1"/>
  <c r="AD207" i="15"/>
  <c r="AE208" i="13" s="1"/>
  <c r="AC207" i="15"/>
  <c r="AD208" i="13" s="1"/>
  <c r="AB207" i="15"/>
  <c r="AC208" i="13" s="1"/>
  <c r="AA207" i="15"/>
  <c r="AB208" i="13" s="1"/>
  <c r="Z207" i="15"/>
  <c r="AA208" i="13" s="1"/>
  <c r="Y207" i="15"/>
  <c r="X207" i="15"/>
  <c r="Y208" i="13" s="1"/>
  <c r="W207" i="15"/>
  <c r="X208" i="13" s="1"/>
  <c r="U207" i="15"/>
  <c r="U208" i="13" s="1"/>
  <c r="V208" i="13" s="1"/>
  <c r="T207" i="15"/>
  <c r="T208" i="13" s="1"/>
  <c r="S207" i="15"/>
  <c r="R207" i="15"/>
  <c r="R208" i="13" s="1"/>
  <c r="Q207" i="15"/>
  <c r="Q208" i="13" s="1"/>
  <c r="P207" i="15"/>
  <c r="P208" i="13" s="1"/>
  <c r="O207" i="15"/>
  <c r="O208" i="13" s="1"/>
  <c r="N207" i="15"/>
  <c r="L207" i="15" s="1"/>
  <c r="AQ206" i="15"/>
  <c r="AR206" i="13" s="1"/>
  <c r="AP206" i="15"/>
  <c r="AQ206" i="13" s="1"/>
  <c r="AO206" i="15"/>
  <c r="AP206" i="13" s="1"/>
  <c r="AN206" i="15"/>
  <c r="AO206" i="13" s="1"/>
  <c r="AM206" i="15"/>
  <c r="AN206" i="13" s="1"/>
  <c r="AL206" i="15"/>
  <c r="AM206" i="13" s="1"/>
  <c r="AK206" i="15"/>
  <c r="AL206" i="13" s="1"/>
  <c r="AJ206" i="15"/>
  <c r="AK206" i="13" s="1"/>
  <c r="AI206" i="15"/>
  <c r="AJ206" i="13" s="1"/>
  <c r="AH206" i="15"/>
  <c r="AI206" i="13" s="1"/>
  <c r="AG206" i="15"/>
  <c r="AH206" i="13" s="1"/>
  <c r="AF206" i="15"/>
  <c r="AG206" i="13" s="1"/>
  <c r="AE206" i="15"/>
  <c r="AF206" i="13" s="1"/>
  <c r="AD206" i="15"/>
  <c r="AE206" i="13" s="1"/>
  <c r="AC206" i="15"/>
  <c r="AD206" i="13" s="1"/>
  <c r="AB206" i="15"/>
  <c r="AC206" i="13" s="1"/>
  <c r="AA206" i="15"/>
  <c r="AB206" i="13" s="1"/>
  <c r="Z206" i="15"/>
  <c r="AA206" i="13" s="1"/>
  <c r="Y206" i="15"/>
  <c r="Z206" i="13" s="1"/>
  <c r="X206" i="15"/>
  <c r="Y206" i="13" s="1"/>
  <c r="W206" i="15"/>
  <c r="X206" i="13" s="1"/>
  <c r="U206" i="15"/>
  <c r="U206" i="13" s="1"/>
  <c r="V206" i="13" s="1"/>
  <c r="T206" i="15"/>
  <c r="T206" i="13" s="1"/>
  <c r="S206" i="15"/>
  <c r="R206" i="15"/>
  <c r="R206" i="13" s="1"/>
  <c r="Q206" i="15"/>
  <c r="Q206" i="13" s="1"/>
  <c r="P206" i="15"/>
  <c r="P206" i="13" s="1"/>
  <c r="O206" i="15"/>
  <c r="O206" i="13" s="1"/>
  <c r="N206" i="15"/>
  <c r="L206" i="15" s="1"/>
  <c r="AQ205" i="15"/>
  <c r="AP205" i="15"/>
  <c r="AQ205" i="13" s="1"/>
  <c r="AO205" i="15"/>
  <c r="AP205" i="13" s="1"/>
  <c r="AN205" i="15"/>
  <c r="AO205" i="13" s="1"/>
  <c r="AM205" i="15"/>
  <c r="AN205" i="13" s="1"/>
  <c r="AL205" i="15"/>
  <c r="AM205" i="13" s="1"/>
  <c r="AK205" i="15"/>
  <c r="AJ205" i="15"/>
  <c r="AK205" i="13" s="1"/>
  <c r="AI205" i="15"/>
  <c r="AJ205" i="13" s="1"/>
  <c r="AH205" i="15"/>
  <c r="AI205" i="13" s="1"/>
  <c r="AG205" i="15"/>
  <c r="AH205" i="13" s="1"/>
  <c r="AF205" i="15"/>
  <c r="AG205" i="13" s="1"/>
  <c r="AE205" i="15"/>
  <c r="AF205" i="13" s="1"/>
  <c r="AD205" i="15"/>
  <c r="AE205" i="13" s="1"/>
  <c r="AC205" i="15"/>
  <c r="AD205" i="13" s="1"/>
  <c r="AB205" i="15"/>
  <c r="AC205" i="13" s="1"/>
  <c r="AA205" i="15"/>
  <c r="AB205" i="13" s="1"/>
  <c r="Z205" i="15"/>
  <c r="AA205" i="13" s="1"/>
  <c r="Y205" i="15"/>
  <c r="Z205" i="13" s="1"/>
  <c r="X205" i="15"/>
  <c r="Y205" i="13" s="1"/>
  <c r="W205" i="15"/>
  <c r="X205" i="13" s="1"/>
  <c r="U205" i="15"/>
  <c r="U205" i="13" s="1"/>
  <c r="V205" i="13" s="1"/>
  <c r="T205" i="15"/>
  <c r="T205" i="13" s="1"/>
  <c r="S205" i="15"/>
  <c r="R205" i="15"/>
  <c r="Q205" i="15"/>
  <c r="Q205" i="13" s="1"/>
  <c r="P205" i="15"/>
  <c r="P205" i="13" s="1"/>
  <c r="O205" i="15"/>
  <c r="O205" i="13" s="1"/>
  <c r="N205" i="15"/>
  <c r="L205" i="15" s="1"/>
  <c r="AQ204" i="15"/>
  <c r="AP204" i="15"/>
  <c r="AQ204" i="13" s="1"/>
  <c r="AO204" i="15"/>
  <c r="AP204" i="13" s="1"/>
  <c r="AN204" i="15"/>
  <c r="AO204" i="13" s="1"/>
  <c r="AM204" i="15"/>
  <c r="AN204" i="13" s="1"/>
  <c r="AL204" i="15"/>
  <c r="AM204" i="13" s="1"/>
  <c r="AK204" i="15"/>
  <c r="AL204" i="13" s="1"/>
  <c r="AJ204" i="15"/>
  <c r="AK204" i="13" s="1"/>
  <c r="AI204" i="15"/>
  <c r="AJ204" i="13" s="1"/>
  <c r="AH204" i="15"/>
  <c r="AI204" i="13" s="1"/>
  <c r="AG204" i="15"/>
  <c r="AH204" i="13" s="1"/>
  <c r="AF204" i="15"/>
  <c r="AG204" i="13" s="1"/>
  <c r="AE204" i="15"/>
  <c r="AF204" i="13" s="1"/>
  <c r="AD204" i="15"/>
  <c r="AE204" i="13" s="1"/>
  <c r="AC204" i="15"/>
  <c r="AD204" i="13" s="1"/>
  <c r="AB204" i="15"/>
  <c r="AC204" i="13" s="1"/>
  <c r="AA204" i="15"/>
  <c r="AB204" i="13" s="1"/>
  <c r="Z204" i="15"/>
  <c r="AA204" i="13" s="1"/>
  <c r="Y204" i="15"/>
  <c r="Z204" i="13" s="1"/>
  <c r="X204" i="15"/>
  <c r="Y204" i="13" s="1"/>
  <c r="W204" i="15"/>
  <c r="X204" i="13" s="1"/>
  <c r="U204" i="15"/>
  <c r="U204" i="13" s="1"/>
  <c r="V204" i="13" s="1"/>
  <c r="T204" i="15"/>
  <c r="T204" i="13" s="1"/>
  <c r="S204" i="15"/>
  <c r="R204" i="15"/>
  <c r="R204" i="13" s="1"/>
  <c r="Q204" i="15"/>
  <c r="Q204" i="13" s="1"/>
  <c r="P204" i="15"/>
  <c r="P204" i="13" s="1"/>
  <c r="O204" i="15"/>
  <c r="O204" i="13" s="1"/>
  <c r="N204" i="15"/>
  <c r="L204" i="15" s="1"/>
  <c r="AQ203" i="15"/>
  <c r="AR203" i="13" s="1"/>
  <c r="AP203" i="15"/>
  <c r="AQ203" i="13" s="1"/>
  <c r="AO203" i="15"/>
  <c r="AP203" i="13" s="1"/>
  <c r="AN203" i="15"/>
  <c r="AO203" i="13" s="1"/>
  <c r="AM203" i="15"/>
  <c r="AN203" i="13" s="1"/>
  <c r="AL203" i="15"/>
  <c r="AM203" i="13" s="1"/>
  <c r="AK203" i="15"/>
  <c r="AL203" i="13" s="1"/>
  <c r="AJ203" i="15"/>
  <c r="AK203" i="13" s="1"/>
  <c r="AI203" i="15"/>
  <c r="AJ203" i="13" s="1"/>
  <c r="AH203" i="15"/>
  <c r="AI203" i="13" s="1"/>
  <c r="AG203" i="15"/>
  <c r="AH203" i="13" s="1"/>
  <c r="AF203" i="15"/>
  <c r="AG203" i="13" s="1"/>
  <c r="AE203" i="15"/>
  <c r="AF203" i="13" s="1"/>
  <c r="AD203" i="15"/>
  <c r="AE203" i="13" s="1"/>
  <c r="AC203" i="15"/>
  <c r="AD203" i="13" s="1"/>
  <c r="AB203" i="15"/>
  <c r="AC203" i="13" s="1"/>
  <c r="AA203" i="15"/>
  <c r="AB203" i="13" s="1"/>
  <c r="Z203" i="15"/>
  <c r="AA203" i="13" s="1"/>
  <c r="Y203" i="15"/>
  <c r="Z203" i="13" s="1"/>
  <c r="X203" i="15"/>
  <c r="Y203" i="13" s="1"/>
  <c r="W203" i="15"/>
  <c r="X203" i="13" s="1"/>
  <c r="U203" i="15"/>
  <c r="U203" i="13" s="1"/>
  <c r="V203" i="13" s="1"/>
  <c r="T203" i="15"/>
  <c r="T203" i="13" s="1"/>
  <c r="S203" i="15"/>
  <c r="R203" i="15"/>
  <c r="Q203" i="15"/>
  <c r="Q203" i="13" s="1"/>
  <c r="P203" i="15"/>
  <c r="P203" i="13" s="1"/>
  <c r="O203" i="15"/>
  <c r="O203" i="13" s="1"/>
  <c r="N203" i="15"/>
  <c r="L203" i="15" s="1"/>
  <c r="AQ202" i="15"/>
  <c r="AR202" i="13" s="1"/>
  <c r="AP202" i="15"/>
  <c r="AQ202" i="13" s="1"/>
  <c r="AO202" i="15"/>
  <c r="AP202" i="13" s="1"/>
  <c r="AN202" i="15"/>
  <c r="AO202" i="13" s="1"/>
  <c r="AM202" i="15"/>
  <c r="AN202" i="13" s="1"/>
  <c r="AL202" i="15"/>
  <c r="AM202" i="13" s="1"/>
  <c r="AK202" i="15"/>
  <c r="AL202" i="13" s="1"/>
  <c r="AJ202" i="15"/>
  <c r="AK202" i="13" s="1"/>
  <c r="AI202" i="15"/>
  <c r="AJ202" i="13" s="1"/>
  <c r="AH202" i="15"/>
  <c r="AI202" i="13" s="1"/>
  <c r="AG202" i="15"/>
  <c r="AH202" i="13" s="1"/>
  <c r="AF202" i="15"/>
  <c r="AG202" i="13" s="1"/>
  <c r="AE202" i="15"/>
  <c r="AF202" i="13" s="1"/>
  <c r="AD202" i="15"/>
  <c r="AE202" i="13" s="1"/>
  <c r="AC202" i="15"/>
  <c r="AD202" i="13" s="1"/>
  <c r="AB202" i="15"/>
  <c r="AC202" i="13" s="1"/>
  <c r="AA202" i="15"/>
  <c r="AB202" i="13" s="1"/>
  <c r="Z202" i="15"/>
  <c r="AA202" i="13" s="1"/>
  <c r="Y202" i="15"/>
  <c r="Z202" i="13" s="1"/>
  <c r="X202" i="15"/>
  <c r="Y202" i="13" s="1"/>
  <c r="W202" i="15"/>
  <c r="X202" i="13" s="1"/>
  <c r="U202" i="15"/>
  <c r="U202" i="13" s="1"/>
  <c r="V202" i="13" s="1"/>
  <c r="T202" i="15"/>
  <c r="T202" i="13" s="1"/>
  <c r="S202" i="15"/>
  <c r="R202" i="15"/>
  <c r="R202" i="13" s="1"/>
  <c r="Q202" i="15"/>
  <c r="Q202" i="13" s="1"/>
  <c r="P202" i="15"/>
  <c r="P202" i="13" s="1"/>
  <c r="O202" i="15"/>
  <c r="O202" i="13" s="1"/>
  <c r="N202" i="15"/>
  <c r="L202" i="15" s="1"/>
  <c r="AQ201" i="15"/>
  <c r="AP201" i="15"/>
  <c r="AQ201" i="13" s="1"/>
  <c r="AO201" i="15"/>
  <c r="AP201" i="13" s="1"/>
  <c r="AN201" i="15"/>
  <c r="AO201" i="13" s="1"/>
  <c r="AM201" i="15"/>
  <c r="AN201" i="13" s="1"/>
  <c r="AL201" i="15"/>
  <c r="AM201" i="13" s="1"/>
  <c r="AK201" i="15"/>
  <c r="AL201" i="13" s="1"/>
  <c r="AJ201" i="15"/>
  <c r="AK201" i="13" s="1"/>
  <c r="AI201" i="15"/>
  <c r="AJ201" i="13" s="1"/>
  <c r="AH201" i="15"/>
  <c r="AI201" i="13" s="1"/>
  <c r="AG201" i="15"/>
  <c r="AH201" i="13" s="1"/>
  <c r="AF201" i="15"/>
  <c r="AG201" i="13" s="1"/>
  <c r="AE201" i="15"/>
  <c r="AF201" i="13" s="1"/>
  <c r="AD201" i="15"/>
  <c r="AE201" i="13" s="1"/>
  <c r="AC201" i="15"/>
  <c r="AD201" i="13" s="1"/>
  <c r="AB201" i="15"/>
  <c r="AC201" i="13" s="1"/>
  <c r="AA201" i="15"/>
  <c r="AB201" i="13" s="1"/>
  <c r="Z201" i="15"/>
  <c r="AA201" i="13" s="1"/>
  <c r="Y201" i="15"/>
  <c r="Z201" i="13" s="1"/>
  <c r="X201" i="15"/>
  <c r="Y201" i="13" s="1"/>
  <c r="W201" i="15"/>
  <c r="X201" i="13" s="1"/>
  <c r="U201" i="15"/>
  <c r="U201" i="13" s="1"/>
  <c r="V201" i="13" s="1"/>
  <c r="T201" i="15"/>
  <c r="T201" i="13" s="1"/>
  <c r="S201" i="15"/>
  <c r="R201" i="15"/>
  <c r="R201" i="13" s="1"/>
  <c r="Q201" i="15"/>
  <c r="Q201" i="13" s="1"/>
  <c r="P201" i="15"/>
  <c r="P201" i="13" s="1"/>
  <c r="O201" i="15"/>
  <c r="O201" i="13" s="1"/>
  <c r="N201" i="15"/>
  <c r="L201" i="15" s="1"/>
  <c r="AQ200" i="15"/>
  <c r="AP200" i="15"/>
  <c r="AQ200" i="13" s="1"/>
  <c r="AO200" i="15"/>
  <c r="AP200" i="13" s="1"/>
  <c r="AN200" i="15"/>
  <c r="AO200" i="13" s="1"/>
  <c r="AM200" i="15"/>
  <c r="AN200" i="13" s="1"/>
  <c r="AL200" i="15"/>
  <c r="AM200" i="13" s="1"/>
  <c r="AK200" i="15"/>
  <c r="AL200" i="13" s="1"/>
  <c r="AJ200" i="15"/>
  <c r="AK200" i="13" s="1"/>
  <c r="AI200" i="15"/>
  <c r="AJ200" i="13" s="1"/>
  <c r="AH200" i="15"/>
  <c r="AI200" i="13" s="1"/>
  <c r="AG200" i="15"/>
  <c r="AH200" i="13" s="1"/>
  <c r="AF200" i="15"/>
  <c r="AG200" i="13" s="1"/>
  <c r="AE200" i="15"/>
  <c r="AF200" i="13" s="1"/>
  <c r="AD200" i="15"/>
  <c r="AE200" i="13" s="1"/>
  <c r="AC200" i="15"/>
  <c r="AD200" i="13" s="1"/>
  <c r="AB200" i="15"/>
  <c r="AC200" i="13" s="1"/>
  <c r="AA200" i="15"/>
  <c r="AB200" i="13" s="1"/>
  <c r="Z200" i="15"/>
  <c r="AA200" i="13" s="1"/>
  <c r="Y200" i="15"/>
  <c r="Z200" i="13" s="1"/>
  <c r="X200" i="15"/>
  <c r="Y200" i="13" s="1"/>
  <c r="W200" i="15"/>
  <c r="X200" i="13" s="1"/>
  <c r="U200" i="15"/>
  <c r="U200" i="13" s="1"/>
  <c r="V200" i="13" s="1"/>
  <c r="T200" i="15"/>
  <c r="T200" i="13" s="1"/>
  <c r="S200" i="15"/>
  <c r="R200" i="15"/>
  <c r="Q200" i="15"/>
  <c r="Q200" i="13" s="1"/>
  <c r="P200" i="15"/>
  <c r="P200" i="13" s="1"/>
  <c r="O200" i="15"/>
  <c r="O200" i="13" s="1"/>
  <c r="N200" i="15"/>
  <c r="L200" i="15" s="1"/>
  <c r="AQ199" i="15"/>
  <c r="AP199" i="15"/>
  <c r="AQ199" i="13" s="1"/>
  <c r="AO199" i="15"/>
  <c r="AP199" i="13" s="1"/>
  <c r="AN199" i="15"/>
  <c r="AO199" i="13" s="1"/>
  <c r="AM199" i="15"/>
  <c r="AN199" i="13" s="1"/>
  <c r="AL199" i="15"/>
  <c r="AM199" i="13" s="1"/>
  <c r="AK199" i="15"/>
  <c r="AL199" i="13" s="1"/>
  <c r="AJ199" i="15"/>
  <c r="AK199" i="13" s="1"/>
  <c r="AI199" i="15"/>
  <c r="AJ199" i="13" s="1"/>
  <c r="AH199" i="15"/>
  <c r="AI199" i="13" s="1"/>
  <c r="AG199" i="15"/>
  <c r="AH199" i="13" s="1"/>
  <c r="AF199" i="15"/>
  <c r="AG199" i="13" s="1"/>
  <c r="AE199" i="15"/>
  <c r="AF199" i="13" s="1"/>
  <c r="AD199" i="15"/>
  <c r="AE199" i="13" s="1"/>
  <c r="AC199" i="15"/>
  <c r="AD199" i="13" s="1"/>
  <c r="AB199" i="15"/>
  <c r="AC199" i="13" s="1"/>
  <c r="AA199" i="15"/>
  <c r="AB199" i="13" s="1"/>
  <c r="Z199" i="15"/>
  <c r="AA199" i="13" s="1"/>
  <c r="Y199" i="15"/>
  <c r="Z199" i="13" s="1"/>
  <c r="X199" i="15"/>
  <c r="Y199" i="13" s="1"/>
  <c r="W199" i="15"/>
  <c r="X199" i="13" s="1"/>
  <c r="U199" i="15"/>
  <c r="U199" i="13" s="1"/>
  <c r="V199" i="13" s="1"/>
  <c r="T199" i="15"/>
  <c r="T199" i="13" s="1"/>
  <c r="S199" i="15"/>
  <c r="R199" i="15"/>
  <c r="Q199" i="15"/>
  <c r="Q199" i="13" s="1"/>
  <c r="P199" i="15"/>
  <c r="P199" i="13" s="1"/>
  <c r="O199" i="15"/>
  <c r="O199" i="13" s="1"/>
  <c r="N199" i="15"/>
  <c r="L199" i="15" s="1"/>
  <c r="AQ198" i="15"/>
  <c r="AP198" i="15"/>
  <c r="AQ198" i="13" s="1"/>
  <c r="AO198" i="15"/>
  <c r="AP198" i="13" s="1"/>
  <c r="AN198" i="15"/>
  <c r="AO198" i="13" s="1"/>
  <c r="AM198" i="15"/>
  <c r="AN198" i="13" s="1"/>
  <c r="AL198" i="15"/>
  <c r="AM198" i="13" s="1"/>
  <c r="AK198" i="15"/>
  <c r="AL198" i="13" s="1"/>
  <c r="AJ198" i="15"/>
  <c r="AK198" i="13" s="1"/>
  <c r="AI198" i="15"/>
  <c r="AJ198" i="13" s="1"/>
  <c r="AH198" i="15"/>
  <c r="AI198" i="13" s="1"/>
  <c r="AG198" i="15"/>
  <c r="AH198" i="13" s="1"/>
  <c r="AF198" i="15"/>
  <c r="AG198" i="13" s="1"/>
  <c r="AE198" i="15"/>
  <c r="AF198" i="13" s="1"/>
  <c r="AD198" i="15"/>
  <c r="AE198" i="13" s="1"/>
  <c r="AC198" i="15"/>
  <c r="AD198" i="13" s="1"/>
  <c r="AB198" i="15"/>
  <c r="AC198" i="13" s="1"/>
  <c r="AA198" i="15"/>
  <c r="AB198" i="13" s="1"/>
  <c r="Z198" i="15"/>
  <c r="AA198" i="13" s="1"/>
  <c r="Y198" i="15"/>
  <c r="Z198" i="13" s="1"/>
  <c r="X198" i="15"/>
  <c r="Y198" i="13" s="1"/>
  <c r="W198" i="15"/>
  <c r="X198" i="13" s="1"/>
  <c r="U198" i="15"/>
  <c r="U198" i="13" s="1"/>
  <c r="T198" i="15"/>
  <c r="T198" i="13" s="1"/>
  <c r="S198" i="15"/>
  <c r="R198" i="15"/>
  <c r="R198" i="13" s="1"/>
  <c r="Q198" i="15"/>
  <c r="Q198" i="13" s="1"/>
  <c r="P198" i="15"/>
  <c r="O198" i="15"/>
  <c r="O198" i="13" s="1"/>
  <c r="N198" i="15"/>
  <c r="L198" i="15" s="1"/>
  <c r="AR197" i="13"/>
  <c r="AI197" i="13"/>
  <c r="AH197" i="13"/>
  <c r="AF197" i="15"/>
  <c r="AG197" i="13" s="1"/>
  <c r="AE197" i="15"/>
  <c r="AF197" i="13" s="1"/>
  <c r="AD197" i="15"/>
  <c r="AE197" i="13" s="1"/>
  <c r="AC197" i="15"/>
  <c r="AD197" i="13" s="1"/>
  <c r="AB197" i="15"/>
  <c r="AC197" i="13" s="1"/>
  <c r="AA197" i="15"/>
  <c r="AB197" i="13" s="1"/>
  <c r="Z197" i="15"/>
  <c r="AA197" i="13" s="1"/>
  <c r="Y197" i="15"/>
  <c r="Z197" i="13" s="1"/>
  <c r="X197" i="15"/>
  <c r="Y197" i="13" s="1"/>
  <c r="W197" i="15"/>
  <c r="X197" i="13" s="1"/>
  <c r="U197" i="15"/>
  <c r="U197" i="13" s="1"/>
  <c r="V197" i="13" s="1"/>
  <c r="T197" i="15"/>
  <c r="T197" i="13" s="1"/>
  <c r="S197" i="15"/>
  <c r="R197" i="15"/>
  <c r="Q197" i="15"/>
  <c r="Q197" i="13" s="1"/>
  <c r="P197" i="15"/>
  <c r="P197" i="13" s="1"/>
  <c r="O197" i="15"/>
  <c r="O197" i="13" s="1"/>
  <c r="N197" i="15"/>
  <c r="L197" i="15" s="1"/>
  <c r="AQ196" i="15"/>
  <c r="AP196" i="15"/>
  <c r="AQ196" i="13" s="1"/>
  <c r="AO196" i="15"/>
  <c r="AP196" i="13" s="1"/>
  <c r="AN196" i="15"/>
  <c r="AM196" i="15"/>
  <c r="AN196" i="13" s="1"/>
  <c r="AL196" i="15"/>
  <c r="AM196" i="13" s="1"/>
  <c r="AK196" i="15"/>
  <c r="AL196" i="13" s="1"/>
  <c r="AJ196" i="15"/>
  <c r="AK196" i="13" s="1"/>
  <c r="AI196" i="15"/>
  <c r="AJ196" i="13" s="1"/>
  <c r="AH196" i="15"/>
  <c r="AI196" i="13" s="1"/>
  <c r="AG196" i="15"/>
  <c r="AH196" i="13" s="1"/>
  <c r="AF196" i="15"/>
  <c r="AG196" i="13" s="1"/>
  <c r="AE196" i="15"/>
  <c r="AF196" i="13" s="1"/>
  <c r="AD196" i="15"/>
  <c r="AE196" i="13" s="1"/>
  <c r="AC196" i="15"/>
  <c r="AD196" i="13" s="1"/>
  <c r="AB196" i="15"/>
  <c r="AC196" i="13" s="1"/>
  <c r="AA196" i="15"/>
  <c r="AB196" i="13" s="1"/>
  <c r="Z196" i="15"/>
  <c r="AA196" i="13" s="1"/>
  <c r="Y196" i="15"/>
  <c r="Z196" i="13" s="1"/>
  <c r="X196" i="15"/>
  <c r="Y196" i="13" s="1"/>
  <c r="W196" i="15"/>
  <c r="X196" i="13" s="1"/>
  <c r="U196" i="15"/>
  <c r="U196" i="13" s="1"/>
  <c r="V196" i="13" s="1"/>
  <c r="T196" i="15"/>
  <c r="T196" i="13" s="1"/>
  <c r="S196" i="15"/>
  <c r="R196" i="15"/>
  <c r="R196" i="13" s="1"/>
  <c r="Q196" i="15"/>
  <c r="Q196" i="13" s="1"/>
  <c r="P196" i="15"/>
  <c r="P196" i="13" s="1"/>
  <c r="O196" i="15"/>
  <c r="O196" i="13" s="1"/>
  <c r="N196" i="15"/>
  <c r="L196" i="15" s="1"/>
  <c r="AQ195" i="15"/>
  <c r="AP195" i="15"/>
  <c r="AQ195" i="13" s="1"/>
  <c r="AO195" i="15"/>
  <c r="AP195" i="13" s="1"/>
  <c r="AN195" i="15"/>
  <c r="AO195" i="13" s="1"/>
  <c r="AM195" i="15"/>
  <c r="AN195" i="13" s="1"/>
  <c r="AL195" i="15"/>
  <c r="AM195" i="13" s="1"/>
  <c r="AK195" i="15"/>
  <c r="AL195" i="13" s="1"/>
  <c r="AJ195" i="15"/>
  <c r="AK195" i="13" s="1"/>
  <c r="AI195" i="15"/>
  <c r="AJ195" i="13" s="1"/>
  <c r="AH195" i="15"/>
  <c r="AI195" i="13" s="1"/>
  <c r="AG195" i="15"/>
  <c r="AH195" i="13" s="1"/>
  <c r="AF195" i="15"/>
  <c r="AG195" i="13" s="1"/>
  <c r="AE195" i="15"/>
  <c r="AF195" i="13" s="1"/>
  <c r="AD195" i="15"/>
  <c r="AE195" i="13" s="1"/>
  <c r="AC195" i="15"/>
  <c r="AB195" i="15"/>
  <c r="AC195" i="13" s="1"/>
  <c r="AA195" i="15"/>
  <c r="AB195" i="13" s="1"/>
  <c r="Z195" i="15"/>
  <c r="AA195" i="13" s="1"/>
  <c r="Y195" i="15"/>
  <c r="Z195" i="13" s="1"/>
  <c r="X195" i="15"/>
  <c r="Y195" i="13" s="1"/>
  <c r="W195" i="15"/>
  <c r="X195" i="13" s="1"/>
  <c r="U195" i="15"/>
  <c r="U195" i="13" s="1"/>
  <c r="V195" i="13" s="1"/>
  <c r="T195" i="15"/>
  <c r="T195" i="13" s="1"/>
  <c r="S195" i="15"/>
  <c r="R195" i="15"/>
  <c r="R195" i="13" s="1"/>
  <c r="Q195" i="15"/>
  <c r="Q195" i="13" s="1"/>
  <c r="P195" i="15"/>
  <c r="P195" i="13" s="1"/>
  <c r="O195" i="15"/>
  <c r="O195" i="13" s="1"/>
  <c r="N195" i="15"/>
  <c r="L195" i="15" s="1"/>
  <c r="AQ194" i="15"/>
  <c r="AP194" i="15"/>
  <c r="AQ194" i="13" s="1"/>
  <c r="AO194" i="15"/>
  <c r="AP194" i="13" s="1"/>
  <c r="AN194" i="15"/>
  <c r="AO194" i="13" s="1"/>
  <c r="AM194" i="15"/>
  <c r="AN194" i="13" s="1"/>
  <c r="AL194" i="15"/>
  <c r="AM194" i="13" s="1"/>
  <c r="AK194" i="15"/>
  <c r="AL194" i="13" s="1"/>
  <c r="AJ194" i="15"/>
  <c r="AK194" i="13" s="1"/>
  <c r="AI194" i="15"/>
  <c r="AJ194" i="13" s="1"/>
  <c r="AH194" i="15"/>
  <c r="AI194" i="13" s="1"/>
  <c r="AG194" i="15"/>
  <c r="AH194" i="13" s="1"/>
  <c r="AF194" i="15"/>
  <c r="AG194" i="13" s="1"/>
  <c r="AE194" i="15"/>
  <c r="AF194" i="13" s="1"/>
  <c r="AD194" i="15"/>
  <c r="AE194" i="13" s="1"/>
  <c r="AC194" i="15"/>
  <c r="AD194" i="13" s="1"/>
  <c r="AB194" i="15"/>
  <c r="AC194" i="13" s="1"/>
  <c r="AA194" i="15"/>
  <c r="AB194" i="13" s="1"/>
  <c r="Z194" i="15"/>
  <c r="AA194" i="13" s="1"/>
  <c r="Y194" i="15"/>
  <c r="X194" i="15"/>
  <c r="Y194" i="13" s="1"/>
  <c r="W194" i="15"/>
  <c r="X194" i="13" s="1"/>
  <c r="U194" i="15"/>
  <c r="U194" i="13" s="1"/>
  <c r="V194" i="13" s="1"/>
  <c r="T194" i="15"/>
  <c r="T194" i="13" s="1"/>
  <c r="S194" i="15"/>
  <c r="R194" i="15"/>
  <c r="R194" i="13" s="1"/>
  <c r="Q194" i="15"/>
  <c r="Q194" i="13" s="1"/>
  <c r="P194" i="15"/>
  <c r="P194" i="13" s="1"/>
  <c r="O194" i="15"/>
  <c r="O194" i="13" s="1"/>
  <c r="N194" i="15"/>
  <c r="L194" i="15" s="1"/>
  <c r="AR193" i="13"/>
  <c r="AF193" i="15"/>
  <c r="AG193" i="13" s="1"/>
  <c r="AE193" i="15"/>
  <c r="AF193" i="13" s="1"/>
  <c r="AD193" i="15"/>
  <c r="AE193" i="13" s="1"/>
  <c r="AC193" i="15"/>
  <c r="AD193" i="13" s="1"/>
  <c r="AB193" i="15"/>
  <c r="AC193" i="13" s="1"/>
  <c r="AA193" i="15"/>
  <c r="AB193" i="13" s="1"/>
  <c r="Z193" i="15"/>
  <c r="AA193" i="13" s="1"/>
  <c r="Y193" i="15"/>
  <c r="Z193" i="13" s="1"/>
  <c r="X193" i="15"/>
  <c r="Y193" i="13" s="1"/>
  <c r="W193" i="15"/>
  <c r="X193" i="13" s="1"/>
  <c r="U193" i="15"/>
  <c r="U193" i="13" s="1"/>
  <c r="V193" i="13" s="1"/>
  <c r="T193" i="15"/>
  <c r="T193" i="13" s="1"/>
  <c r="S193" i="15"/>
  <c r="R193" i="15"/>
  <c r="R193" i="13" s="1"/>
  <c r="Q193" i="15"/>
  <c r="Q193" i="13" s="1"/>
  <c r="P193" i="15"/>
  <c r="P193" i="13" s="1"/>
  <c r="O193" i="15"/>
  <c r="O193" i="13" s="1"/>
  <c r="N193" i="15"/>
  <c r="L193" i="15" s="1"/>
  <c r="AQ192" i="15"/>
  <c r="AP192" i="15"/>
  <c r="AQ192" i="13" s="1"/>
  <c r="AO192" i="15"/>
  <c r="AP192" i="13" s="1"/>
  <c r="AN192" i="15"/>
  <c r="AO192" i="13" s="1"/>
  <c r="AM192" i="15"/>
  <c r="AN192" i="13" s="1"/>
  <c r="AL192" i="15"/>
  <c r="AM192" i="13" s="1"/>
  <c r="AK192" i="15"/>
  <c r="AL192" i="13" s="1"/>
  <c r="AJ192" i="15"/>
  <c r="AK192" i="13" s="1"/>
  <c r="AI192" i="15"/>
  <c r="AJ192" i="13" s="1"/>
  <c r="AH192" i="15"/>
  <c r="AG192" i="15"/>
  <c r="AH192" i="13" s="1"/>
  <c r="AF192" i="15"/>
  <c r="AG192" i="13" s="1"/>
  <c r="AE192" i="15"/>
  <c r="AF192" i="13" s="1"/>
  <c r="AD192" i="15"/>
  <c r="AE192" i="13" s="1"/>
  <c r="AC192" i="15"/>
  <c r="AD192" i="13" s="1"/>
  <c r="AB192" i="15"/>
  <c r="AC192" i="13" s="1"/>
  <c r="AA192" i="15"/>
  <c r="AB192" i="13" s="1"/>
  <c r="Z192" i="15"/>
  <c r="AA192" i="13" s="1"/>
  <c r="Y192" i="15"/>
  <c r="Z192" i="13" s="1"/>
  <c r="X192" i="15"/>
  <c r="Y192" i="13" s="1"/>
  <c r="W192" i="15"/>
  <c r="X192" i="13" s="1"/>
  <c r="U192" i="15"/>
  <c r="U192" i="13" s="1"/>
  <c r="V192" i="13" s="1"/>
  <c r="T192" i="15"/>
  <c r="T192" i="13" s="1"/>
  <c r="S192" i="15"/>
  <c r="R192" i="15"/>
  <c r="R192" i="13" s="1"/>
  <c r="Q192" i="15"/>
  <c r="Q192" i="13" s="1"/>
  <c r="P192" i="15"/>
  <c r="P192" i="13" s="1"/>
  <c r="O192" i="15"/>
  <c r="O192" i="13" s="1"/>
  <c r="N192" i="15"/>
  <c r="L192" i="15" s="1"/>
  <c r="AQ191" i="15"/>
  <c r="AR191" i="13" s="1"/>
  <c r="AP191" i="15"/>
  <c r="AQ191" i="13" s="1"/>
  <c r="AO191" i="15"/>
  <c r="AP191" i="13" s="1"/>
  <c r="AN191" i="15"/>
  <c r="AO191" i="13" s="1"/>
  <c r="AM191" i="15"/>
  <c r="AN191" i="13" s="1"/>
  <c r="AL191" i="15"/>
  <c r="AM191" i="13" s="1"/>
  <c r="AK191" i="15"/>
  <c r="AL191" i="13" s="1"/>
  <c r="AJ191" i="15"/>
  <c r="AK191" i="13" s="1"/>
  <c r="AI191" i="15"/>
  <c r="AJ191" i="13" s="1"/>
  <c r="AH191" i="15"/>
  <c r="AI191" i="13" s="1"/>
  <c r="AG191" i="15"/>
  <c r="AF191" i="15"/>
  <c r="AG191" i="13" s="1"/>
  <c r="AE191" i="15"/>
  <c r="AF191" i="13" s="1"/>
  <c r="AD191" i="15"/>
  <c r="AE191" i="13" s="1"/>
  <c r="AC191" i="15"/>
  <c r="AD191" i="13" s="1"/>
  <c r="AB191" i="15"/>
  <c r="AC191" i="13" s="1"/>
  <c r="AA191" i="15"/>
  <c r="AB191" i="13" s="1"/>
  <c r="Z191" i="15"/>
  <c r="AA191" i="13" s="1"/>
  <c r="Y191" i="15"/>
  <c r="Z191" i="13" s="1"/>
  <c r="X191" i="15"/>
  <c r="Y191" i="13" s="1"/>
  <c r="W191" i="15"/>
  <c r="X191" i="13" s="1"/>
  <c r="U191" i="15"/>
  <c r="U191" i="13" s="1"/>
  <c r="V191" i="13" s="1"/>
  <c r="T191" i="15"/>
  <c r="T191" i="13" s="1"/>
  <c r="S191" i="15"/>
  <c r="R191" i="15"/>
  <c r="R191" i="13" s="1"/>
  <c r="Q191" i="15"/>
  <c r="Q191" i="13" s="1"/>
  <c r="P191" i="15"/>
  <c r="P191" i="13" s="1"/>
  <c r="O191" i="15"/>
  <c r="O191" i="13" s="1"/>
  <c r="N191" i="15"/>
  <c r="L191" i="15" s="1"/>
  <c r="AQ190" i="15"/>
  <c r="AR190" i="13" s="1"/>
  <c r="AP190" i="15"/>
  <c r="AQ190" i="13" s="1"/>
  <c r="AO190" i="15"/>
  <c r="AP190" i="13" s="1"/>
  <c r="AN190" i="15"/>
  <c r="AO190" i="13" s="1"/>
  <c r="AM190" i="15"/>
  <c r="AN190" i="13" s="1"/>
  <c r="AL190" i="15"/>
  <c r="AM190" i="13" s="1"/>
  <c r="AK190" i="15"/>
  <c r="AL190" i="13" s="1"/>
  <c r="AJ190" i="15"/>
  <c r="AK190" i="13" s="1"/>
  <c r="AI190" i="15"/>
  <c r="AJ190" i="13" s="1"/>
  <c r="AH190" i="15"/>
  <c r="AI190" i="13" s="1"/>
  <c r="AG190" i="15"/>
  <c r="AH190" i="13" s="1"/>
  <c r="AF190" i="15"/>
  <c r="AG190" i="13" s="1"/>
  <c r="AE190" i="15"/>
  <c r="AF190" i="13" s="1"/>
  <c r="AD190" i="15"/>
  <c r="AE190" i="13" s="1"/>
  <c r="AC190" i="15"/>
  <c r="AD190" i="13" s="1"/>
  <c r="AB190" i="15"/>
  <c r="AC190" i="13" s="1"/>
  <c r="AA190" i="15"/>
  <c r="AB190" i="13" s="1"/>
  <c r="Z190" i="15"/>
  <c r="AA190" i="13" s="1"/>
  <c r="Y190" i="15"/>
  <c r="Z190" i="13" s="1"/>
  <c r="X190" i="15"/>
  <c r="Y190" i="13" s="1"/>
  <c r="W190" i="15"/>
  <c r="X190" i="13" s="1"/>
  <c r="U190" i="15"/>
  <c r="U190" i="13" s="1"/>
  <c r="V190" i="13" s="1"/>
  <c r="T190" i="15"/>
  <c r="T190" i="13" s="1"/>
  <c r="S190" i="15"/>
  <c r="R190" i="15"/>
  <c r="R190" i="13" s="1"/>
  <c r="Q190" i="15"/>
  <c r="Q190" i="13" s="1"/>
  <c r="P190" i="15"/>
  <c r="P190" i="13" s="1"/>
  <c r="O190" i="15"/>
  <c r="O190" i="13" s="1"/>
  <c r="N190" i="15"/>
  <c r="L190" i="15" s="1"/>
  <c r="AQ189" i="15"/>
  <c r="AR189" i="13" s="1"/>
  <c r="AP189" i="15"/>
  <c r="AQ189" i="13" s="1"/>
  <c r="AO189" i="15"/>
  <c r="AP189" i="13" s="1"/>
  <c r="AN189" i="15"/>
  <c r="AO189" i="13" s="1"/>
  <c r="AM189" i="15"/>
  <c r="AN189" i="13" s="1"/>
  <c r="AL189" i="15"/>
  <c r="AM189" i="13" s="1"/>
  <c r="AK189" i="15"/>
  <c r="AL189" i="13" s="1"/>
  <c r="AJ189" i="15"/>
  <c r="AK189" i="13" s="1"/>
  <c r="AI189" i="15"/>
  <c r="AJ189" i="13" s="1"/>
  <c r="AH189" i="15"/>
  <c r="AI189" i="13" s="1"/>
  <c r="AG189" i="15"/>
  <c r="AH189" i="13" s="1"/>
  <c r="AF189" i="15"/>
  <c r="AG189" i="13" s="1"/>
  <c r="AE189" i="15"/>
  <c r="AF189" i="13" s="1"/>
  <c r="AD189" i="15"/>
  <c r="AE189" i="13" s="1"/>
  <c r="AC189" i="15"/>
  <c r="AD189" i="13" s="1"/>
  <c r="AB189" i="15"/>
  <c r="AC189" i="13" s="1"/>
  <c r="AA189" i="15"/>
  <c r="AB189" i="13" s="1"/>
  <c r="Z189" i="15"/>
  <c r="AA189" i="13" s="1"/>
  <c r="Y189" i="15"/>
  <c r="Z189" i="13" s="1"/>
  <c r="X189" i="15"/>
  <c r="Y189" i="13" s="1"/>
  <c r="W189" i="15"/>
  <c r="X189" i="13" s="1"/>
  <c r="U189" i="15"/>
  <c r="U189" i="13" s="1"/>
  <c r="V189" i="13" s="1"/>
  <c r="T189" i="15"/>
  <c r="T189" i="13" s="1"/>
  <c r="S189" i="15"/>
  <c r="R189" i="15"/>
  <c r="Q189" i="15"/>
  <c r="Q189" i="13" s="1"/>
  <c r="P189" i="15"/>
  <c r="P189" i="13" s="1"/>
  <c r="O189" i="15"/>
  <c r="O189" i="13" s="1"/>
  <c r="N189" i="15"/>
  <c r="L189" i="15" s="1"/>
  <c r="AQ188" i="15"/>
  <c r="AR188" i="13" s="1"/>
  <c r="AP188" i="15"/>
  <c r="AQ188" i="13" s="1"/>
  <c r="AO188" i="15"/>
  <c r="AP188" i="13" s="1"/>
  <c r="AN188" i="15"/>
  <c r="AO188" i="13" s="1"/>
  <c r="AM188" i="15"/>
  <c r="AN188" i="13" s="1"/>
  <c r="AL188" i="15"/>
  <c r="AM188" i="13" s="1"/>
  <c r="AK188" i="15"/>
  <c r="AL188" i="13" s="1"/>
  <c r="AJ188" i="15"/>
  <c r="AK188" i="13" s="1"/>
  <c r="AI188" i="15"/>
  <c r="AJ188" i="13" s="1"/>
  <c r="AH188" i="15"/>
  <c r="AI188" i="13" s="1"/>
  <c r="AG188" i="15"/>
  <c r="AH188" i="13" s="1"/>
  <c r="AF188" i="15"/>
  <c r="AG188" i="13" s="1"/>
  <c r="AE188" i="15"/>
  <c r="AF188" i="13" s="1"/>
  <c r="AD188" i="15"/>
  <c r="AE188" i="13" s="1"/>
  <c r="AC188" i="15"/>
  <c r="AD188" i="13" s="1"/>
  <c r="AB188" i="15"/>
  <c r="AC188" i="13" s="1"/>
  <c r="AA188" i="15"/>
  <c r="AB188" i="13" s="1"/>
  <c r="Z188" i="15"/>
  <c r="AA188" i="13" s="1"/>
  <c r="Y188" i="15"/>
  <c r="Z188" i="13" s="1"/>
  <c r="X188" i="15"/>
  <c r="Y188" i="13" s="1"/>
  <c r="W188" i="15"/>
  <c r="X188" i="13" s="1"/>
  <c r="U188" i="15"/>
  <c r="U188" i="13" s="1"/>
  <c r="V188" i="13" s="1"/>
  <c r="T188" i="15"/>
  <c r="T188" i="13" s="1"/>
  <c r="S188" i="15"/>
  <c r="R188" i="15"/>
  <c r="R188" i="13" s="1"/>
  <c r="Q188" i="15"/>
  <c r="Q188" i="13" s="1"/>
  <c r="P188" i="15"/>
  <c r="P188" i="13" s="1"/>
  <c r="O188" i="15"/>
  <c r="O188" i="13" s="1"/>
  <c r="N188" i="15"/>
  <c r="L188" i="15" s="1"/>
  <c r="AQ187" i="15"/>
  <c r="AP187" i="15"/>
  <c r="AQ187" i="13" s="1"/>
  <c r="AO187" i="15"/>
  <c r="AN187" i="15"/>
  <c r="AO187" i="13" s="1"/>
  <c r="AM187" i="15"/>
  <c r="AN187" i="13" s="1"/>
  <c r="AL187" i="15"/>
  <c r="AM187" i="13" s="1"/>
  <c r="AK187" i="15"/>
  <c r="AL187" i="13" s="1"/>
  <c r="AJ187" i="15"/>
  <c r="AK187" i="13" s="1"/>
  <c r="AI187" i="15"/>
  <c r="AJ187" i="13" s="1"/>
  <c r="AH187" i="15"/>
  <c r="AI187" i="13" s="1"/>
  <c r="AG187" i="15"/>
  <c r="AH187" i="13" s="1"/>
  <c r="AF187" i="15"/>
  <c r="AG187" i="13" s="1"/>
  <c r="AE187" i="15"/>
  <c r="AF187" i="13" s="1"/>
  <c r="AD187" i="15"/>
  <c r="AE187" i="13" s="1"/>
  <c r="AC187" i="15"/>
  <c r="AD187" i="13" s="1"/>
  <c r="AB187" i="15"/>
  <c r="AC187" i="13" s="1"/>
  <c r="AA187" i="15"/>
  <c r="AB187" i="13" s="1"/>
  <c r="Z187" i="15"/>
  <c r="AA187" i="13" s="1"/>
  <c r="Y187" i="15"/>
  <c r="Z187" i="13" s="1"/>
  <c r="X187" i="15"/>
  <c r="Y187" i="13" s="1"/>
  <c r="W187" i="15"/>
  <c r="X187" i="13" s="1"/>
  <c r="U187" i="15"/>
  <c r="U187" i="13" s="1"/>
  <c r="V187" i="13" s="1"/>
  <c r="T187" i="15"/>
  <c r="T187" i="13" s="1"/>
  <c r="S187" i="15"/>
  <c r="R187" i="15"/>
  <c r="R187" i="13" s="1"/>
  <c r="Q187" i="15"/>
  <c r="Q187" i="13" s="1"/>
  <c r="P187" i="15"/>
  <c r="P187" i="13" s="1"/>
  <c r="O187" i="15"/>
  <c r="O187" i="13" s="1"/>
  <c r="N187" i="15"/>
  <c r="L187" i="15" s="1"/>
  <c r="AQ186" i="15"/>
  <c r="AP186" i="15"/>
  <c r="AQ186" i="13" s="1"/>
  <c r="AO186" i="15"/>
  <c r="AP186" i="13" s="1"/>
  <c r="AN186" i="15"/>
  <c r="AO186" i="13" s="1"/>
  <c r="AM186" i="15"/>
  <c r="AN186" i="13" s="1"/>
  <c r="AL186" i="15"/>
  <c r="AM186" i="13" s="1"/>
  <c r="AK186" i="15"/>
  <c r="AL186" i="13" s="1"/>
  <c r="AJ186" i="15"/>
  <c r="AK186" i="13" s="1"/>
  <c r="AI186" i="15"/>
  <c r="AJ186" i="13" s="1"/>
  <c r="AH186" i="15"/>
  <c r="AG186" i="15"/>
  <c r="AH186" i="13" s="1"/>
  <c r="AF186" i="15"/>
  <c r="AG186" i="13" s="1"/>
  <c r="AE186" i="15"/>
  <c r="AF186" i="13" s="1"/>
  <c r="AD186" i="15"/>
  <c r="AE186" i="13" s="1"/>
  <c r="AC186" i="15"/>
  <c r="AD186" i="13" s="1"/>
  <c r="AB186" i="15"/>
  <c r="AC186" i="13" s="1"/>
  <c r="AA186" i="15"/>
  <c r="AB186" i="13" s="1"/>
  <c r="Z186" i="15"/>
  <c r="AA186" i="13" s="1"/>
  <c r="Y186" i="15"/>
  <c r="Z186" i="13" s="1"/>
  <c r="X186" i="15"/>
  <c r="Y186" i="13" s="1"/>
  <c r="W186" i="15"/>
  <c r="X186" i="13" s="1"/>
  <c r="U186" i="15"/>
  <c r="U186" i="13" s="1"/>
  <c r="V186" i="13" s="1"/>
  <c r="T186" i="15"/>
  <c r="T186" i="13" s="1"/>
  <c r="S186" i="15"/>
  <c r="R186" i="15"/>
  <c r="Q186" i="15"/>
  <c r="Q186" i="13" s="1"/>
  <c r="P186" i="15"/>
  <c r="P186" i="13" s="1"/>
  <c r="O186" i="15"/>
  <c r="O186" i="13" s="1"/>
  <c r="N186" i="15"/>
  <c r="L186" i="15" s="1"/>
  <c r="AQ185" i="15"/>
  <c r="AR185" i="13" s="1"/>
  <c r="AP185" i="15"/>
  <c r="AQ185" i="13" s="1"/>
  <c r="AO185" i="15"/>
  <c r="AP185" i="13" s="1"/>
  <c r="AN185" i="15"/>
  <c r="AO185" i="13" s="1"/>
  <c r="AM185" i="15"/>
  <c r="AN185" i="13" s="1"/>
  <c r="AL185" i="15"/>
  <c r="AM185" i="13" s="1"/>
  <c r="AK185" i="15"/>
  <c r="AL185" i="13" s="1"/>
  <c r="AJ185" i="15"/>
  <c r="AK185" i="13" s="1"/>
  <c r="AI185" i="15"/>
  <c r="AJ185" i="13" s="1"/>
  <c r="AH185" i="15"/>
  <c r="AI185" i="13" s="1"/>
  <c r="AG185" i="15"/>
  <c r="AH185" i="13" s="1"/>
  <c r="AF185" i="15"/>
  <c r="AG185" i="13" s="1"/>
  <c r="AE185" i="15"/>
  <c r="AF185" i="13" s="1"/>
  <c r="AD185" i="15"/>
  <c r="AE185" i="13" s="1"/>
  <c r="AC185" i="15"/>
  <c r="AD185" i="13" s="1"/>
  <c r="AB185" i="15"/>
  <c r="AC185" i="13" s="1"/>
  <c r="AA185" i="15"/>
  <c r="AB185" i="13" s="1"/>
  <c r="Z185" i="15"/>
  <c r="AA185" i="13" s="1"/>
  <c r="Y185" i="15"/>
  <c r="Z185" i="13" s="1"/>
  <c r="X185" i="15"/>
  <c r="Y185" i="13" s="1"/>
  <c r="W185" i="15"/>
  <c r="X185" i="13" s="1"/>
  <c r="U185" i="15"/>
  <c r="U185" i="13" s="1"/>
  <c r="V185" i="13" s="1"/>
  <c r="T185" i="15"/>
  <c r="T185" i="13" s="1"/>
  <c r="S185" i="15"/>
  <c r="R185" i="15"/>
  <c r="R185" i="13" s="1"/>
  <c r="Q185" i="15"/>
  <c r="Q185" i="13" s="1"/>
  <c r="P185" i="15"/>
  <c r="P185" i="13" s="1"/>
  <c r="O185" i="15"/>
  <c r="O185" i="13" s="1"/>
  <c r="N185" i="15"/>
  <c r="L185" i="15" s="1"/>
  <c r="AQ184" i="15"/>
  <c r="AP184" i="15"/>
  <c r="AQ184" i="13" s="1"/>
  <c r="AO184" i="15"/>
  <c r="AP184" i="13" s="1"/>
  <c r="AN184" i="15"/>
  <c r="AO184" i="13" s="1"/>
  <c r="AM184" i="15"/>
  <c r="AN184" i="13" s="1"/>
  <c r="AL184" i="15"/>
  <c r="AM184" i="13" s="1"/>
  <c r="AK184" i="15"/>
  <c r="AL184" i="13" s="1"/>
  <c r="AJ184" i="15"/>
  <c r="AK184" i="13" s="1"/>
  <c r="AI184" i="15"/>
  <c r="AJ184" i="13" s="1"/>
  <c r="AH184" i="15"/>
  <c r="AI184" i="13" s="1"/>
  <c r="AG184" i="15"/>
  <c r="AH184" i="13" s="1"/>
  <c r="AF184" i="15"/>
  <c r="AG184" i="13" s="1"/>
  <c r="AE184" i="15"/>
  <c r="AF184" i="13" s="1"/>
  <c r="AD184" i="15"/>
  <c r="AE184" i="13" s="1"/>
  <c r="AC184" i="15"/>
  <c r="AD184" i="13" s="1"/>
  <c r="AB184" i="15"/>
  <c r="AA184" i="15"/>
  <c r="AB184" i="13" s="1"/>
  <c r="Z184" i="15"/>
  <c r="AA184" i="13" s="1"/>
  <c r="Y184" i="15"/>
  <c r="Z184" i="13" s="1"/>
  <c r="X184" i="15"/>
  <c r="Y184" i="13" s="1"/>
  <c r="W184" i="15"/>
  <c r="X184" i="13" s="1"/>
  <c r="U184" i="15"/>
  <c r="U184" i="13" s="1"/>
  <c r="V184" i="13" s="1"/>
  <c r="T184" i="15"/>
  <c r="T184" i="13" s="1"/>
  <c r="S184" i="15"/>
  <c r="R184" i="15"/>
  <c r="R184" i="13" s="1"/>
  <c r="Q184" i="15"/>
  <c r="Q184" i="13" s="1"/>
  <c r="P184" i="15"/>
  <c r="P184" i="13" s="1"/>
  <c r="O184" i="15"/>
  <c r="O184" i="13" s="1"/>
  <c r="N184" i="15"/>
  <c r="L184" i="15" s="1"/>
  <c r="AQ183" i="15"/>
  <c r="AP183" i="15"/>
  <c r="AQ183" i="13" s="1"/>
  <c r="AO183" i="15"/>
  <c r="AP183" i="13" s="1"/>
  <c r="AN183" i="15"/>
  <c r="AO183" i="13" s="1"/>
  <c r="AM183" i="15"/>
  <c r="AN183" i="13" s="1"/>
  <c r="AL183" i="15"/>
  <c r="AM183" i="13" s="1"/>
  <c r="AK183" i="15"/>
  <c r="AL183" i="13" s="1"/>
  <c r="AJ183" i="15"/>
  <c r="AK183" i="13" s="1"/>
  <c r="AI183" i="15"/>
  <c r="AJ183" i="13" s="1"/>
  <c r="AH183" i="15"/>
  <c r="AI183" i="13" s="1"/>
  <c r="AG183" i="15"/>
  <c r="AH183" i="13" s="1"/>
  <c r="AF183" i="15"/>
  <c r="AG183" i="13" s="1"/>
  <c r="AE183" i="15"/>
  <c r="AF183" i="13" s="1"/>
  <c r="AD183" i="15"/>
  <c r="AE183" i="13" s="1"/>
  <c r="AC183" i="15"/>
  <c r="AD183" i="13" s="1"/>
  <c r="AB183" i="15"/>
  <c r="AC183" i="13" s="1"/>
  <c r="AA183" i="15"/>
  <c r="AB183" i="13" s="1"/>
  <c r="Z183" i="15"/>
  <c r="AA183" i="13" s="1"/>
  <c r="Y183" i="15"/>
  <c r="Z183" i="13" s="1"/>
  <c r="X183" i="15"/>
  <c r="Y183" i="13" s="1"/>
  <c r="W183" i="15"/>
  <c r="X183" i="13" s="1"/>
  <c r="U183" i="15"/>
  <c r="U183" i="13" s="1"/>
  <c r="V183" i="13" s="1"/>
  <c r="T183" i="15"/>
  <c r="T183" i="13" s="1"/>
  <c r="S183" i="15"/>
  <c r="R183" i="15"/>
  <c r="R183" i="13" s="1"/>
  <c r="Q183" i="15"/>
  <c r="Q183" i="13" s="1"/>
  <c r="P183" i="15"/>
  <c r="P183" i="13" s="1"/>
  <c r="O183" i="15"/>
  <c r="O183" i="13" s="1"/>
  <c r="N183" i="15"/>
  <c r="L183" i="15" s="1"/>
  <c r="AQ182" i="15"/>
  <c r="AP182" i="15"/>
  <c r="AQ182" i="13" s="1"/>
  <c r="AO182" i="15"/>
  <c r="AP182" i="13" s="1"/>
  <c r="AN182" i="15"/>
  <c r="AO182" i="13" s="1"/>
  <c r="AM182" i="15"/>
  <c r="AN182" i="13" s="1"/>
  <c r="AL182" i="15"/>
  <c r="AM182" i="13" s="1"/>
  <c r="AK182" i="15"/>
  <c r="AL182" i="13" s="1"/>
  <c r="AJ182" i="15"/>
  <c r="AK182" i="13" s="1"/>
  <c r="AI182" i="15"/>
  <c r="AJ182" i="13" s="1"/>
  <c r="AH182" i="15"/>
  <c r="AI182" i="13" s="1"/>
  <c r="AG182" i="15"/>
  <c r="AH182" i="13" s="1"/>
  <c r="AF182" i="15"/>
  <c r="AG182" i="13" s="1"/>
  <c r="AE182" i="15"/>
  <c r="AF182" i="13" s="1"/>
  <c r="AD182" i="15"/>
  <c r="AE182" i="13" s="1"/>
  <c r="AC182" i="15"/>
  <c r="AD182" i="13" s="1"/>
  <c r="AB182" i="15"/>
  <c r="AC182" i="13" s="1"/>
  <c r="AA182" i="15"/>
  <c r="AB182" i="13" s="1"/>
  <c r="Z182" i="15"/>
  <c r="AA182" i="13" s="1"/>
  <c r="Y182" i="15"/>
  <c r="Z182" i="13" s="1"/>
  <c r="X182" i="15"/>
  <c r="Y182" i="13" s="1"/>
  <c r="W182" i="15"/>
  <c r="X182" i="13" s="1"/>
  <c r="U182" i="15"/>
  <c r="U182" i="13" s="1"/>
  <c r="V182" i="13" s="1"/>
  <c r="T182" i="15"/>
  <c r="T182" i="13" s="1"/>
  <c r="S182" i="15"/>
  <c r="R182" i="15"/>
  <c r="R182" i="13" s="1"/>
  <c r="Q182" i="15"/>
  <c r="Q182" i="13" s="1"/>
  <c r="P182" i="15"/>
  <c r="P182" i="13" s="1"/>
  <c r="O182" i="15"/>
  <c r="O182" i="13" s="1"/>
  <c r="N182" i="15"/>
  <c r="L182" i="15" s="1"/>
  <c r="AQ181" i="15"/>
  <c r="AR181" i="13" s="1"/>
  <c r="AP181" i="15"/>
  <c r="AQ181" i="13" s="1"/>
  <c r="AO181" i="15"/>
  <c r="AP181" i="13" s="1"/>
  <c r="AN181" i="15"/>
  <c r="AO181" i="13" s="1"/>
  <c r="AM181" i="15"/>
  <c r="AN181" i="13" s="1"/>
  <c r="AL181" i="15"/>
  <c r="AM181" i="13" s="1"/>
  <c r="AK181" i="15"/>
  <c r="AL181" i="13" s="1"/>
  <c r="AJ181" i="15"/>
  <c r="AK181" i="13" s="1"/>
  <c r="AI181" i="15"/>
  <c r="AJ181" i="13" s="1"/>
  <c r="AH181" i="15"/>
  <c r="AI181" i="13" s="1"/>
  <c r="AG181" i="15"/>
  <c r="AH181" i="13" s="1"/>
  <c r="AF181" i="15"/>
  <c r="AG181" i="13" s="1"/>
  <c r="AE181" i="15"/>
  <c r="AF181" i="13" s="1"/>
  <c r="AD181" i="15"/>
  <c r="AE181" i="13" s="1"/>
  <c r="AC181" i="15"/>
  <c r="AD181" i="13" s="1"/>
  <c r="AB181" i="15"/>
  <c r="AC181" i="13" s="1"/>
  <c r="AA181" i="15"/>
  <c r="AB181" i="13" s="1"/>
  <c r="Z181" i="15"/>
  <c r="AA181" i="13" s="1"/>
  <c r="Y181" i="15"/>
  <c r="Z181" i="13" s="1"/>
  <c r="X181" i="15"/>
  <c r="Y181" i="13" s="1"/>
  <c r="W181" i="15"/>
  <c r="X181" i="13" s="1"/>
  <c r="U181" i="15"/>
  <c r="U181" i="13" s="1"/>
  <c r="V181" i="13" s="1"/>
  <c r="T181" i="15"/>
  <c r="T181" i="13" s="1"/>
  <c r="S181" i="15"/>
  <c r="R181" i="15"/>
  <c r="R181" i="13" s="1"/>
  <c r="Q181" i="15"/>
  <c r="Q181" i="13" s="1"/>
  <c r="P181" i="15"/>
  <c r="P181" i="13" s="1"/>
  <c r="O181" i="15"/>
  <c r="O181" i="13" s="1"/>
  <c r="N181" i="15"/>
  <c r="L181" i="15" s="1"/>
  <c r="AQ180" i="15"/>
  <c r="AR180" i="13" s="1"/>
  <c r="AP180" i="15"/>
  <c r="AQ180" i="13" s="1"/>
  <c r="AO180" i="15"/>
  <c r="AP180" i="13" s="1"/>
  <c r="AN180" i="15"/>
  <c r="AO180" i="13" s="1"/>
  <c r="AM180" i="15"/>
  <c r="AN180" i="13" s="1"/>
  <c r="AL180" i="15"/>
  <c r="AM180" i="13" s="1"/>
  <c r="AK180" i="15"/>
  <c r="AL180" i="13" s="1"/>
  <c r="AJ180" i="15"/>
  <c r="AK180" i="13" s="1"/>
  <c r="AI180" i="15"/>
  <c r="AJ180" i="13" s="1"/>
  <c r="AH180" i="15"/>
  <c r="AI180" i="13" s="1"/>
  <c r="AG180" i="15"/>
  <c r="AH180" i="13" s="1"/>
  <c r="AF180" i="15"/>
  <c r="AG180" i="13" s="1"/>
  <c r="AE180" i="15"/>
  <c r="AF180" i="13" s="1"/>
  <c r="AD180" i="15"/>
  <c r="AE180" i="13" s="1"/>
  <c r="AC180" i="15"/>
  <c r="AD180" i="13" s="1"/>
  <c r="AB180" i="15"/>
  <c r="AC180" i="13" s="1"/>
  <c r="AA180" i="15"/>
  <c r="AB180" i="13" s="1"/>
  <c r="Z180" i="15"/>
  <c r="AA180" i="13" s="1"/>
  <c r="Y180" i="15"/>
  <c r="Z180" i="13" s="1"/>
  <c r="X180" i="15"/>
  <c r="Y180" i="13" s="1"/>
  <c r="W180" i="15"/>
  <c r="X180" i="13" s="1"/>
  <c r="U180" i="15"/>
  <c r="U180" i="13" s="1"/>
  <c r="V180" i="13" s="1"/>
  <c r="T180" i="15"/>
  <c r="T180" i="13" s="1"/>
  <c r="S180" i="15"/>
  <c r="R180" i="15"/>
  <c r="R180" i="13" s="1"/>
  <c r="Q180" i="15"/>
  <c r="Q180" i="13" s="1"/>
  <c r="P180" i="15"/>
  <c r="P180" i="13" s="1"/>
  <c r="O180" i="15"/>
  <c r="O180" i="13" s="1"/>
  <c r="N180" i="15"/>
  <c r="L180" i="15" s="1"/>
  <c r="AQ179" i="15"/>
  <c r="AR179" i="13" s="1"/>
  <c r="AP179" i="15"/>
  <c r="AQ179" i="13" s="1"/>
  <c r="AO179" i="15"/>
  <c r="AN179" i="15"/>
  <c r="AO179" i="13" s="1"/>
  <c r="AM179" i="15"/>
  <c r="AN179" i="13" s="1"/>
  <c r="AL179" i="15"/>
  <c r="AM179" i="13" s="1"/>
  <c r="AK179" i="15"/>
  <c r="AL179" i="13" s="1"/>
  <c r="AJ179" i="15"/>
  <c r="AK179" i="13" s="1"/>
  <c r="AI179" i="15"/>
  <c r="AJ179" i="13" s="1"/>
  <c r="AH179" i="15"/>
  <c r="AI179" i="13" s="1"/>
  <c r="AG179" i="15"/>
  <c r="AH179" i="13" s="1"/>
  <c r="AF179" i="15"/>
  <c r="AG179" i="13" s="1"/>
  <c r="AE179" i="15"/>
  <c r="AF179" i="13" s="1"/>
  <c r="AD179" i="15"/>
  <c r="AE179" i="13" s="1"/>
  <c r="AC179" i="15"/>
  <c r="AD179" i="13" s="1"/>
  <c r="AB179" i="15"/>
  <c r="AC179" i="13" s="1"/>
  <c r="AA179" i="15"/>
  <c r="AB179" i="13" s="1"/>
  <c r="Z179" i="15"/>
  <c r="AA179" i="13" s="1"/>
  <c r="Y179" i="15"/>
  <c r="Z179" i="13" s="1"/>
  <c r="X179" i="15"/>
  <c r="Y179" i="13" s="1"/>
  <c r="W179" i="15"/>
  <c r="X179" i="13" s="1"/>
  <c r="U179" i="15"/>
  <c r="U179" i="13" s="1"/>
  <c r="V179" i="13" s="1"/>
  <c r="T179" i="15"/>
  <c r="T179" i="13" s="1"/>
  <c r="S179" i="15"/>
  <c r="R179" i="15"/>
  <c r="R179" i="13" s="1"/>
  <c r="Q179" i="15"/>
  <c r="Q179" i="13" s="1"/>
  <c r="P179" i="15"/>
  <c r="P179" i="13" s="1"/>
  <c r="O179" i="15"/>
  <c r="O179" i="13" s="1"/>
  <c r="N179" i="15"/>
  <c r="L179" i="15" s="1"/>
  <c r="AQ178" i="15"/>
  <c r="AP178" i="15"/>
  <c r="AQ178" i="13" s="1"/>
  <c r="AO178" i="15"/>
  <c r="AP178" i="13" s="1"/>
  <c r="AN178" i="15"/>
  <c r="AO178" i="13" s="1"/>
  <c r="AM178" i="15"/>
  <c r="AN178" i="13" s="1"/>
  <c r="AL178" i="15"/>
  <c r="AM178" i="13" s="1"/>
  <c r="AK178" i="15"/>
  <c r="AL178" i="13" s="1"/>
  <c r="AJ178" i="15"/>
  <c r="AK178" i="13" s="1"/>
  <c r="AI178" i="15"/>
  <c r="AJ178" i="13" s="1"/>
  <c r="AH178" i="15"/>
  <c r="AI178" i="13" s="1"/>
  <c r="AG178" i="15"/>
  <c r="AH178" i="13" s="1"/>
  <c r="AF178" i="15"/>
  <c r="AG178" i="13" s="1"/>
  <c r="AE178" i="15"/>
  <c r="AF178" i="13" s="1"/>
  <c r="AD178" i="15"/>
  <c r="AE178" i="13" s="1"/>
  <c r="AC178" i="15"/>
  <c r="AD178" i="13" s="1"/>
  <c r="AB178" i="15"/>
  <c r="AC178" i="13" s="1"/>
  <c r="AA178" i="15"/>
  <c r="AB178" i="13" s="1"/>
  <c r="Z178" i="15"/>
  <c r="AA178" i="13" s="1"/>
  <c r="Y178" i="15"/>
  <c r="Z178" i="13" s="1"/>
  <c r="X178" i="15"/>
  <c r="Y178" i="13" s="1"/>
  <c r="W178" i="15"/>
  <c r="X178" i="13" s="1"/>
  <c r="U178" i="15"/>
  <c r="U178" i="13" s="1"/>
  <c r="V178" i="13" s="1"/>
  <c r="T178" i="15"/>
  <c r="T178" i="13" s="1"/>
  <c r="S178" i="15"/>
  <c r="R178" i="15"/>
  <c r="Q178" i="15"/>
  <c r="Q178" i="13" s="1"/>
  <c r="P178" i="15"/>
  <c r="P178" i="13" s="1"/>
  <c r="O178" i="15"/>
  <c r="O178" i="13" s="1"/>
  <c r="N178" i="15"/>
  <c r="L178" i="15" s="1"/>
  <c r="AQ177" i="15"/>
  <c r="AP177" i="15"/>
  <c r="AQ177" i="13" s="1"/>
  <c r="AO177" i="15"/>
  <c r="AP177" i="13" s="1"/>
  <c r="AN177" i="15"/>
  <c r="AO177" i="13" s="1"/>
  <c r="AM177" i="15"/>
  <c r="AN177" i="13" s="1"/>
  <c r="AL177" i="15"/>
  <c r="AM177" i="13" s="1"/>
  <c r="AK177" i="15"/>
  <c r="AL177" i="13" s="1"/>
  <c r="AJ177" i="15"/>
  <c r="AK177" i="13" s="1"/>
  <c r="AI177" i="15"/>
  <c r="AJ177" i="13" s="1"/>
  <c r="AH177" i="15"/>
  <c r="AI177" i="13" s="1"/>
  <c r="AG177" i="15"/>
  <c r="AH177" i="13" s="1"/>
  <c r="AF177" i="15"/>
  <c r="AG177" i="13" s="1"/>
  <c r="AE177" i="15"/>
  <c r="AF177" i="13" s="1"/>
  <c r="AD177" i="15"/>
  <c r="AE177" i="13" s="1"/>
  <c r="AC177" i="15"/>
  <c r="AD177" i="13" s="1"/>
  <c r="AB177" i="15"/>
  <c r="AC177" i="13" s="1"/>
  <c r="AA177" i="15"/>
  <c r="AB177" i="13" s="1"/>
  <c r="Z177" i="15"/>
  <c r="AA177" i="13" s="1"/>
  <c r="Y177" i="15"/>
  <c r="Z177" i="13" s="1"/>
  <c r="X177" i="15"/>
  <c r="Y177" i="13" s="1"/>
  <c r="W177" i="15"/>
  <c r="X177" i="13" s="1"/>
  <c r="U177" i="15"/>
  <c r="U177" i="13" s="1"/>
  <c r="V177" i="13" s="1"/>
  <c r="T177" i="15"/>
  <c r="T177" i="13" s="1"/>
  <c r="S177" i="15"/>
  <c r="R177" i="15"/>
  <c r="Q177" i="15"/>
  <c r="Q177" i="13" s="1"/>
  <c r="P177" i="15"/>
  <c r="P177" i="13" s="1"/>
  <c r="O177" i="15"/>
  <c r="O177" i="13" s="1"/>
  <c r="N177" i="15"/>
  <c r="L177" i="15" s="1"/>
  <c r="AQ176" i="15"/>
  <c r="AP176" i="15"/>
  <c r="AQ176" i="13" s="1"/>
  <c r="AO176" i="15"/>
  <c r="AP176" i="13" s="1"/>
  <c r="AN176" i="15"/>
  <c r="AO176" i="13" s="1"/>
  <c r="AM176" i="15"/>
  <c r="AN176" i="13" s="1"/>
  <c r="AL176" i="15"/>
  <c r="AM176" i="13" s="1"/>
  <c r="AK176" i="15"/>
  <c r="AL176" i="13" s="1"/>
  <c r="AJ176" i="15"/>
  <c r="AK176" i="13" s="1"/>
  <c r="AI176" i="15"/>
  <c r="AJ176" i="13" s="1"/>
  <c r="AH176" i="15"/>
  <c r="AI176" i="13" s="1"/>
  <c r="AG176" i="15"/>
  <c r="AH176" i="13" s="1"/>
  <c r="AF176" i="15"/>
  <c r="AG176" i="13" s="1"/>
  <c r="AE176" i="15"/>
  <c r="AF176" i="13" s="1"/>
  <c r="AD176" i="15"/>
  <c r="AE176" i="13" s="1"/>
  <c r="AC176" i="15"/>
  <c r="AD176" i="13" s="1"/>
  <c r="AB176" i="15"/>
  <c r="AC176" i="13" s="1"/>
  <c r="AA176" i="15"/>
  <c r="AB176" i="13" s="1"/>
  <c r="Z176" i="15"/>
  <c r="AA176" i="13" s="1"/>
  <c r="Y176" i="15"/>
  <c r="Z176" i="13" s="1"/>
  <c r="X176" i="15"/>
  <c r="Y176" i="13" s="1"/>
  <c r="W176" i="15"/>
  <c r="X176" i="13" s="1"/>
  <c r="U176" i="15"/>
  <c r="U176" i="13" s="1"/>
  <c r="V176" i="13" s="1"/>
  <c r="T176" i="15"/>
  <c r="T176" i="13" s="1"/>
  <c r="S176" i="15"/>
  <c r="R176" i="15"/>
  <c r="R176" i="13" s="1"/>
  <c r="Q176" i="15"/>
  <c r="Q176" i="13" s="1"/>
  <c r="P176" i="15"/>
  <c r="P176" i="13" s="1"/>
  <c r="O176" i="15"/>
  <c r="O176" i="13" s="1"/>
  <c r="N176" i="15"/>
  <c r="L176" i="15" s="1"/>
  <c r="AQ175" i="15"/>
  <c r="AP175" i="15"/>
  <c r="AQ175" i="13" s="1"/>
  <c r="AO175" i="15"/>
  <c r="AP175" i="13" s="1"/>
  <c r="AN175" i="15"/>
  <c r="AO175" i="13" s="1"/>
  <c r="AM175" i="15"/>
  <c r="AN175" i="13" s="1"/>
  <c r="AL175" i="15"/>
  <c r="AM175" i="13" s="1"/>
  <c r="AK175" i="15"/>
  <c r="AL175" i="13" s="1"/>
  <c r="AJ175" i="15"/>
  <c r="AK175" i="13" s="1"/>
  <c r="AI175" i="15"/>
  <c r="AJ175" i="13" s="1"/>
  <c r="AH175" i="15"/>
  <c r="AI175" i="13" s="1"/>
  <c r="AG175" i="15"/>
  <c r="AH175" i="13" s="1"/>
  <c r="AF175" i="15"/>
  <c r="AG175" i="13" s="1"/>
  <c r="AE175" i="15"/>
  <c r="AF175" i="13" s="1"/>
  <c r="AD175" i="15"/>
  <c r="AE175" i="13" s="1"/>
  <c r="AC175" i="15"/>
  <c r="AD175" i="13" s="1"/>
  <c r="AB175" i="15"/>
  <c r="AC175" i="13" s="1"/>
  <c r="AA175" i="15"/>
  <c r="AB175" i="13" s="1"/>
  <c r="Z175" i="15"/>
  <c r="AA175" i="13" s="1"/>
  <c r="Y175" i="15"/>
  <c r="Z175" i="13" s="1"/>
  <c r="X175" i="15"/>
  <c r="Y175" i="13" s="1"/>
  <c r="W175" i="15"/>
  <c r="X175" i="13" s="1"/>
  <c r="U175" i="15"/>
  <c r="U175" i="13" s="1"/>
  <c r="V175" i="13" s="1"/>
  <c r="T175" i="15"/>
  <c r="T175" i="13" s="1"/>
  <c r="S175" i="15"/>
  <c r="R175" i="15"/>
  <c r="R175" i="13" s="1"/>
  <c r="Q175" i="15"/>
  <c r="Q175" i="13" s="1"/>
  <c r="P175" i="15"/>
  <c r="P175" i="13" s="1"/>
  <c r="O175" i="15"/>
  <c r="O175" i="13" s="1"/>
  <c r="N175" i="15"/>
  <c r="L175" i="15" s="1"/>
  <c r="AQ174" i="15"/>
  <c r="AP174" i="15"/>
  <c r="AQ174" i="13" s="1"/>
  <c r="AO174" i="15"/>
  <c r="AP174" i="13" s="1"/>
  <c r="AN174" i="15"/>
  <c r="AO174" i="13" s="1"/>
  <c r="AM174" i="15"/>
  <c r="AN174" i="13" s="1"/>
  <c r="AL174" i="15"/>
  <c r="AM174" i="13" s="1"/>
  <c r="AK174" i="15"/>
  <c r="AL174" i="13" s="1"/>
  <c r="AJ174" i="15"/>
  <c r="AK174" i="13" s="1"/>
  <c r="AI174" i="15"/>
  <c r="AJ174" i="13" s="1"/>
  <c r="AH174" i="15"/>
  <c r="AI174" i="13" s="1"/>
  <c r="AG174" i="15"/>
  <c r="AH174" i="13" s="1"/>
  <c r="AF174" i="15"/>
  <c r="AG174" i="13" s="1"/>
  <c r="AE174" i="15"/>
  <c r="AF174" i="13" s="1"/>
  <c r="AD174" i="15"/>
  <c r="AE174" i="13" s="1"/>
  <c r="AC174" i="15"/>
  <c r="AD174" i="13" s="1"/>
  <c r="AB174" i="15"/>
  <c r="AC174" i="13" s="1"/>
  <c r="AA174" i="15"/>
  <c r="AB174" i="13" s="1"/>
  <c r="Z174" i="15"/>
  <c r="AA174" i="13" s="1"/>
  <c r="Y174" i="15"/>
  <c r="Z174" i="13" s="1"/>
  <c r="X174" i="15"/>
  <c r="Y174" i="13" s="1"/>
  <c r="W174" i="15"/>
  <c r="X174" i="13" s="1"/>
  <c r="U174" i="15"/>
  <c r="U174" i="13" s="1"/>
  <c r="V174" i="13" s="1"/>
  <c r="T174" i="15"/>
  <c r="T174" i="13" s="1"/>
  <c r="S174" i="15"/>
  <c r="R174" i="15"/>
  <c r="R174" i="13" s="1"/>
  <c r="Q174" i="15"/>
  <c r="Q174" i="13" s="1"/>
  <c r="P174" i="15"/>
  <c r="P174" i="13" s="1"/>
  <c r="O174" i="15"/>
  <c r="O174" i="13" s="1"/>
  <c r="N174" i="15"/>
  <c r="L174" i="15" s="1"/>
  <c r="AR173" i="13"/>
  <c r="AI173" i="13"/>
  <c r="AH173" i="13"/>
  <c r="AF173" i="15"/>
  <c r="AG173" i="13" s="1"/>
  <c r="AE173" i="15"/>
  <c r="AF173" i="13" s="1"/>
  <c r="AD173" i="15"/>
  <c r="AE173" i="13" s="1"/>
  <c r="AC173" i="15"/>
  <c r="AD173" i="13" s="1"/>
  <c r="AB173" i="15"/>
  <c r="AC173" i="13" s="1"/>
  <c r="AA173" i="15"/>
  <c r="AB173" i="13" s="1"/>
  <c r="Z173" i="15"/>
  <c r="AA173" i="13" s="1"/>
  <c r="Y173" i="15"/>
  <c r="Z173" i="13" s="1"/>
  <c r="X173" i="15"/>
  <c r="Y173" i="13" s="1"/>
  <c r="W173" i="15"/>
  <c r="X173" i="13" s="1"/>
  <c r="U173" i="15"/>
  <c r="U173" i="13" s="1"/>
  <c r="V173" i="13" s="1"/>
  <c r="T173" i="15"/>
  <c r="T173" i="13" s="1"/>
  <c r="S173" i="15"/>
  <c r="R173" i="15"/>
  <c r="Q173" i="15"/>
  <c r="Q173" i="13" s="1"/>
  <c r="P173" i="15"/>
  <c r="P173" i="13" s="1"/>
  <c r="O173" i="15"/>
  <c r="O173" i="13" s="1"/>
  <c r="N173" i="15"/>
  <c r="L173" i="15" s="1"/>
  <c r="AQ172" i="15"/>
  <c r="AP172" i="15"/>
  <c r="AQ172" i="13" s="1"/>
  <c r="AO172" i="15"/>
  <c r="AP172" i="13" s="1"/>
  <c r="AN172" i="15"/>
  <c r="AO172" i="13" s="1"/>
  <c r="AM172" i="15"/>
  <c r="AN172" i="13" s="1"/>
  <c r="AL172" i="15"/>
  <c r="AM172" i="13" s="1"/>
  <c r="AK172" i="15"/>
  <c r="AL172" i="13" s="1"/>
  <c r="AJ172" i="15"/>
  <c r="AK172" i="13" s="1"/>
  <c r="AI172" i="15"/>
  <c r="AJ172" i="13" s="1"/>
  <c r="AH172" i="15"/>
  <c r="AI172" i="13" s="1"/>
  <c r="AG172" i="15"/>
  <c r="AH172" i="13" s="1"/>
  <c r="AF172" i="15"/>
  <c r="AG172" i="13" s="1"/>
  <c r="AE172" i="15"/>
  <c r="AF172" i="13" s="1"/>
  <c r="AD172" i="15"/>
  <c r="AE172" i="13" s="1"/>
  <c r="AC172" i="15"/>
  <c r="AD172" i="13" s="1"/>
  <c r="AB172" i="15"/>
  <c r="AC172" i="13" s="1"/>
  <c r="AA172" i="15"/>
  <c r="AB172" i="13" s="1"/>
  <c r="Z172" i="15"/>
  <c r="AA172" i="13" s="1"/>
  <c r="Y172" i="15"/>
  <c r="Z172" i="13" s="1"/>
  <c r="X172" i="15"/>
  <c r="Y172" i="13" s="1"/>
  <c r="W172" i="15"/>
  <c r="X172" i="13" s="1"/>
  <c r="U172" i="15"/>
  <c r="U172" i="13" s="1"/>
  <c r="V172" i="13" s="1"/>
  <c r="T172" i="15"/>
  <c r="T172" i="13" s="1"/>
  <c r="S172" i="15"/>
  <c r="R172" i="15"/>
  <c r="R172" i="13" s="1"/>
  <c r="Q172" i="15"/>
  <c r="Q172" i="13" s="1"/>
  <c r="P172" i="15"/>
  <c r="P172" i="13" s="1"/>
  <c r="O172" i="15"/>
  <c r="O172" i="13" s="1"/>
  <c r="N172" i="15"/>
  <c r="L172" i="15" s="1"/>
  <c r="AQ171" i="15"/>
  <c r="AP171" i="15"/>
  <c r="AQ171" i="13" s="1"/>
  <c r="AO171" i="15"/>
  <c r="AP171" i="13" s="1"/>
  <c r="AN171" i="15"/>
  <c r="AO171" i="13" s="1"/>
  <c r="AM171" i="15"/>
  <c r="AN171" i="13" s="1"/>
  <c r="AL171" i="15"/>
  <c r="AM171" i="13" s="1"/>
  <c r="AK171" i="15"/>
  <c r="AL171" i="13" s="1"/>
  <c r="AJ171" i="15"/>
  <c r="AK171" i="13" s="1"/>
  <c r="AI171" i="15"/>
  <c r="AJ171" i="13" s="1"/>
  <c r="AH171" i="15"/>
  <c r="AI171" i="13" s="1"/>
  <c r="AG171" i="15"/>
  <c r="AH171" i="13" s="1"/>
  <c r="AF171" i="15"/>
  <c r="AG171" i="13" s="1"/>
  <c r="AE171" i="15"/>
  <c r="AF171" i="13" s="1"/>
  <c r="AD171" i="15"/>
  <c r="AE171" i="13" s="1"/>
  <c r="AC171" i="15"/>
  <c r="AD171" i="13" s="1"/>
  <c r="AB171" i="15"/>
  <c r="AC171" i="13" s="1"/>
  <c r="AA171" i="15"/>
  <c r="AB171" i="13" s="1"/>
  <c r="Z171" i="15"/>
  <c r="AA171" i="13" s="1"/>
  <c r="Y171" i="15"/>
  <c r="Z171" i="13" s="1"/>
  <c r="X171" i="15"/>
  <c r="Y171" i="13" s="1"/>
  <c r="W171" i="15"/>
  <c r="X171" i="13" s="1"/>
  <c r="U171" i="15"/>
  <c r="U171" i="13" s="1"/>
  <c r="V171" i="13" s="1"/>
  <c r="T171" i="15"/>
  <c r="T171" i="13" s="1"/>
  <c r="S171" i="15"/>
  <c r="R171" i="15"/>
  <c r="Q171" i="15"/>
  <c r="Q171" i="13" s="1"/>
  <c r="P171" i="15"/>
  <c r="P171" i="13" s="1"/>
  <c r="O171" i="15"/>
  <c r="O171" i="13" s="1"/>
  <c r="N171" i="15"/>
  <c r="L171" i="15" s="1"/>
  <c r="AQ170" i="15"/>
  <c r="AP170" i="15"/>
  <c r="AQ170" i="13" s="1"/>
  <c r="AO170" i="15"/>
  <c r="AP170" i="13" s="1"/>
  <c r="AN170" i="15"/>
  <c r="AO170" i="13" s="1"/>
  <c r="AM170" i="15"/>
  <c r="AN170" i="13" s="1"/>
  <c r="AL170" i="15"/>
  <c r="AM170" i="13" s="1"/>
  <c r="AK170" i="15"/>
  <c r="AL170" i="13" s="1"/>
  <c r="AJ170" i="15"/>
  <c r="AK170" i="13" s="1"/>
  <c r="AI170" i="15"/>
  <c r="AJ170" i="13" s="1"/>
  <c r="AH170" i="15"/>
  <c r="AI170" i="13" s="1"/>
  <c r="AG170" i="15"/>
  <c r="AH170" i="13" s="1"/>
  <c r="AF170" i="15"/>
  <c r="AG170" i="13" s="1"/>
  <c r="AE170" i="15"/>
  <c r="AF170" i="13" s="1"/>
  <c r="AD170" i="15"/>
  <c r="AE170" i="13" s="1"/>
  <c r="AC170" i="15"/>
  <c r="AD170" i="13" s="1"/>
  <c r="AB170" i="15"/>
  <c r="AC170" i="13" s="1"/>
  <c r="AA170" i="15"/>
  <c r="AB170" i="13" s="1"/>
  <c r="Z170" i="15"/>
  <c r="AA170" i="13" s="1"/>
  <c r="Y170" i="15"/>
  <c r="Z170" i="13" s="1"/>
  <c r="X170" i="15"/>
  <c r="Y170" i="13" s="1"/>
  <c r="W170" i="15"/>
  <c r="X170" i="13" s="1"/>
  <c r="U170" i="15"/>
  <c r="U170" i="13" s="1"/>
  <c r="V170" i="13" s="1"/>
  <c r="T170" i="15"/>
  <c r="T170" i="13" s="1"/>
  <c r="S170" i="15"/>
  <c r="R170" i="15"/>
  <c r="R170" i="13" s="1"/>
  <c r="Q170" i="15"/>
  <c r="Q170" i="13" s="1"/>
  <c r="P170" i="15"/>
  <c r="P170" i="13" s="1"/>
  <c r="O170" i="15"/>
  <c r="O170" i="13" s="1"/>
  <c r="N170" i="15"/>
  <c r="L170" i="15" s="1"/>
  <c r="AR169" i="13"/>
  <c r="AF169" i="15"/>
  <c r="AG169" i="13" s="1"/>
  <c r="AE169" i="15"/>
  <c r="AF169" i="13" s="1"/>
  <c r="AD169" i="15"/>
  <c r="AE169" i="13" s="1"/>
  <c r="AC169" i="15"/>
  <c r="AD169" i="13" s="1"/>
  <c r="AB169" i="15"/>
  <c r="AC169" i="13" s="1"/>
  <c r="AA169" i="15"/>
  <c r="AB169" i="13" s="1"/>
  <c r="Z169" i="15"/>
  <c r="AA169" i="13" s="1"/>
  <c r="Y169" i="15"/>
  <c r="Z169" i="13" s="1"/>
  <c r="X169" i="15"/>
  <c r="Y169" i="13" s="1"/>
  <c r="W169" i="15"/>
  <c r="X169" i="13" s="1"/>
  <c r="U169" i="15"/>
  <c r="U169" i="13" s="1"/>
  <c r="V169" i="13" s="1"/>
  <c r="T169" i="15"/>
  <c r="T169" i="13" s="1"/>
  <c r="S169" i="15"/>
  <c r="R169" i="15"/>
  <c r="R169" i="13" s="1"/>
  <c r="Q169" i="15"/>
  <c r="Q169" i="13" s="1"/>
  <c r="P169" i="15"/>
  <c r="P169" i="13" s="1"/>
  <c r="O169" i="15"/>
  <c r="O169" i="13" s="1"/>
  <c r="N169" i="15"/>
  <c r="L169" i="15" s="1"/>
  <c r="AQ168" i="15"/>
  <c r="AP168" i="15"/>
  <c r="AQ168" i="13" s="1"/>
  <c r="AO168" i="15"/>
  <c r="AP168" i="13" s="1"/>
  <c r="AN168" i="15"/>
  <c r="AO168" i="13" s="1"/>
  <c r="AM168" i="15"/>
  <c r="AN168" i="13" s="1"/>
  <c r="AL168" i="15"/>
  <c r="AM168" i="13" s="1"/>
  <c r="AK168" i="15"/>
  <c r="AL168" i="13" s="1"/>
  <c r="AJ168" i="15"/>
  <c r="AK168" i="13" s="1"/>
  <c r="AI168" i="15"/>
  <c r="AJ168" i="13" s="1"/>
  <c r="AH168" i="15"/>
  <c r="AI168" i="13" s="1"/>
  <c r="AG168" i="15"/>
  <c r="AH168" i="13" s="1"/>
  <c r="AF168" i="15"/>
  <c r="AG168" i="13" s="1"/>
  <c r="AE168" i="15"/>
  <c r="AF168" i="13" s="1"/>
  <c r="AD168" i="15"/>
  <c r="AE168" i="13" s="1"/>
  <c r="AC168" i="15"/>
  <c r="AD168" i="13" s="1"/>
  <c r="AB168" i="15"/>
  <c r="AC168" i="13" s="1"/>
  <c r="AA168" i="15"/>
  <c r="AB168" i="13" s="1"/>
  <c r="Z168" i="15"/>
  <c r="AA168" i="13" s="1"/>
  <c r="Y168" i="15"/>
  <c r="Z168" i="13" s="1"/>
  <c r="X168" i="15"/>
  <c r="Y168" i="13" s="1"/>
  <c r="W168" i="15"/>
  <c r="X168" i="13" s="1"/>
  <c r="U168" i="15"/>
  <c r="U168" i="13" s="1"/>
  <c r="V168" i="13" s="1"/>
  <c r="T168" i="15"/>
  <c r="T168" i="13" s="1"/>
  <c r="S168" i="15"/>
  <c r="R168" i="15"/>
  <c r="R168" i="13" s="1"/>
  <c r="Q168" i="15"/>
  <c r="Q168" i="13" s="1"/>
  <c r="P168" i="15"/>
  <c r="P168" i="13" s="1"/>
  <c r="O168" i="15"/>
  <c r="O168" i="13" s="1"/>
  <c r="N168" i="15"/>
  <c r="L168" i="15" s="1"/>
  <c r="AQ167" i="15"/>
  <c r="AP167" i="15"/>
  <c r="AQ167" i="13" s="1"/>
  <c r="AO167" i="15"/>
  <c r="AP167" i="13" s="1"/>
  <c r="AN167" i="15"/>
  <c r="AO167" i="13" s="1"/>
  <c r="AM167" i="15"/>
  <c r="AL167" i="15"/>
  <c r="AM167" i="13" s="1"/>
  <c r="AK167" i="15"/>
  <c r="AL167" i="13" s="1"/>
  <c r="AJ167" i="15"/>
  <c r="AK167" i="13" s="1"/>
  <c r="AI167" i="15"/>
  <c r="AJ167" i="13" s="1"/>
  <c r="AH167" i="15"/>
  <c r="AI167" i="13" s="1"/>
  <c r="AG167" i="15"/>
  <c r="AH167" i="13" s="1"/>
  <c r="AF167" i="15"/>
  <c r="AG167" i="13" s="1"/>
  <c r="AE167" i="15"/>
  <c r="AF167" i="13" s="1"/>
  <c r="AD167" i="15"/>
  <c r="AE167" i="13" s="1"/>
  <c r="AC167" i="15"/>
  <c r="AD167" i="13" s="1"/>
  <c r="AB167" i="15"/>
  <c r="AC167" i="13" s="1"/>
  <c r="AA167" i="15"/>
  <c r="AB167" i="13" s="1"/>
  <c r="Z167" i="15"/>
  <c r="AA167" i="13" s="1"/>
  <c r="Y167" i="15"/>
  <c r="Z167" i="13" s="1"/>
  <c r="X167" i="15"/>
  <c r="Y167" i="13" s="1"/>
  <c r="W167" i="15"/>
  <c r="X167" i="13" s="1"/>
  <c r="U167" i="15"/>
  <c r="U167" i="13" s="1"/>
  <c r="V167" i="13" s="1"/>
  <c r="T167" i="15"/>
  <c r="T167" i="13" s="1"/>
  <c r="S167" i="15"/>
  <c r="R167" i="15"/>
  <c r="R167" i="13" s="1"/>
  <c r="Q167" i="15"/>
  <c r="Q167" i="13" s="1"/>
  <c r="P167" i="15"/>
  <c r="P167" i="13" s="1"/>
  <c r="O167" i="15"/>
  <c r="O167" i="13" s="1"/>
  <c r="N167" i="15"/>
  <c r="L167" i="15" s="1"/>
  <c r="AQ166" i="15"/>
  <c r="AR166" i="13" s="1"/>
  <c r="AP166" i="15"/>
  <c r="AQ166" i="13" s="1"/>
  <c r="AO166" i="15"/>
  <c r="AP166" i="13" s="1"/>
  <c r="AN166" i="15"/>
  <c r="AO166" i="13" s="1"/>
  <c r="AM166" i="15"/>
  <c r="AN166" i="13" s="1"/>
  <c r="AL166" i="15"/>
  <c r="AM166" i="13" s="1"/>
  <c r="AK166" i="15"/>
  <c r="AL166" i="13" s="1"/>
  <c r="AJ166" i="15"/>
  <c r="AK166" i="13" s="1"/>
  <c r="AI166" i="15"/>
  <c r="AJ166" i="13" s="1"/>
  <c r="AH166" i="15"/>
  <c r="AI166" i="13" s="1"/>
  <c r="AG166" i="15"/>
  <c r="AH166" i="13" s="1"/>
  <c r="AF166" i="15"/>
  <c r="AG166" i="13" s="1"/>
  <c r="AE166" i="15"/>
  <c r="AF166" i="13" s="1"/>
  <c r="AD166" i="15"/>
  <c r="AE166" i="13" s="1"/>
  <c r="AC166" i="15"/>
  <c r="AD166" i="13" s="1"/>
  <c r="AB166" i="15"/>
  <c r="AC166" i="13" s="1"/>
  <c r="AA166" i="15"/>
  <c r="AB166" i="13" s="1"/>
  <c r="Z166" i="15"/>
  <c r="AA166" i="13" s="1"/>
  <c r="Y166" i="15"/>
  <c r="Z166" i="13" s="1"/>
  <c r="X166" i="15"/>
  <c r="Y166" i="13" s="1"/>
  <c r="W166" i="15"/>
  <c r="X166" i="13" s="1"/>
  <c r="U166" i="15"/>
  <c r="U166" i="13" s="1"/>
  <c r="V166" i="13" s="1"/>
  <c r="T166" i="15"/>
  <c r="T166" i="13" s="1"/>
  <c r="S166" i="15"/>
  <c r="R166" i="15"/>
  <c r="R166" i="13" s="1"/>
  <c r="Q166" i="15"/>
  <c r="Q166" i="13" s="1"/>
  <c r="P166" i="15"/>
  <c r="P166" i="13" s="1"/>
  <c r="O166" i="15"/>
  <c r="O166" i="13" s="1"/>
  <c r="N166" i="15"/>
  <c r="L166" i="15" s="1"/>
  <c r="AQ165" i="15"/>
  <c r="AR165" i="13" s="1"/>
  <c r="AP165" i="15"/>
  <c r="AQ165" i="13" s="1"/>
  <c r="AO165" i="15"/>
  <c r="AP165" i="13" s="1"/>
  <c r="AN165" i="15"/>
  <c r="AO165" i="13" s="1"/>
  <c r="AM165" i="15"/>
  <c r="AN165" i="13" s="1"/>
  <c r="AL165" i="15"/>
  <c r="AM165" i="13" s="1"/>
  <c r="AK165" i="15"/>
  <c r="AL165" i="13" s="1"/>
  <c r="AJ165" i="15"/>
  <c r="AK165" i="13" s="1"/>
  <c r="AI165" i="15"/>
  <c r="AJ165" i="13" s="1"/>
  <c r="AH165" i="15"/>
  <c r="AI165" i="13" s="1"/>
  <c r="AG165" i="15"/>
  <c r="AH165" i="13" s="1"/>
  <c r="AF165" i="15"/>
  <c r="AG165" i="13" s="1"/>
  <c r="AE165" i="15"/>
  <c r="AF165" i="13" s="1"/>
  <c r="AD165" i="15"/>
  <c r="AE165" i="13" s="1"/>
  <c r="AC165" i="15"/>
  <c r="AD165" i="13" s="1"/>
  <c r="AB165" i="15"/>
  <c r="AC165" i="13" s="1"/>
  <c r="AA165" i="15"/>
  <c r="AB165" i="13" s="1"/>
  <c r="Z165" i="15"/>
  <c r="AA165" i="13" s="1"/>
  <c r="Y165" i="15"/>
  <c r="Z165" i="13" s="1"/>
  <c r="X165" i="15"/>
  <c r="Y165" i="13" s="1"/>
  <c r="W165" i="15"/>
  <c r="X165" i="13" s="1"/>
  <c r="U165" i="15"/>
  <c r="U165" i="13" s="1"/>
  <c r="V165" i="13" s="1"/>
  <c r="T165" i="15"/>
  <c r="T165" i="13" s="1"/>
  <c r="S165" i="15"/>
  <c r="R165" i="15"/>
  <c r="R165" i="13" s="1"/>
  <c r="Q165" i="15"/>
  <c r="Q165" i="13" s="1"/>
  <c r="P165" i="15"/>
  <c r="P165" i="13" s="1"/>
  <c r="O165" i="15"/>
  <c r="O165" i="13" s="1"/>
  <c r="N165" i="15"/>
  <c r="L165" i="15" s="1"/>
  <c r="AQ164" i="15"/>
  <c r="AP164" i="15"/>
  <c r="AQ164" i="13" s="1"/>
  <c r="AO164" i="15"/>
  <c r="AP164" i="13" s="1"/>
  <c r="AN164" i="15"/>
  <c r="AO164" i="13" s="1"/>
  <c r="AM164" i="15"/>
  <c r="AN164" i="13" s="1"/>
  <c r="AL164" i="15"/>
  <c r="AM164" i="13" s="1"/>
  <c r="AK164" i="15"/>
  <c r="AL164" i="13" s="1"/>
  <c r="AJ164" i="15"/>
  <c r="AK164" i="13" s="1"/>
  <c r="AI164" i="15"/>
  <c r="AJ164" i="13" s="1"/>
  <c r="AH164" i="15"/>
  <c r="AI164" i="13" s="1"/>
  <c r="AG164" i="15"/>
  <c r="AH164" i="13" s="1"/>
  <c r="AF164" i="15"/>
  <c r="AG164" i="13" s="1"/>
  <c r="AE164" i="15"/>
  <c r="AF164" i="13" s="1"/>
  <c r="AD164" i="15"/>
  <c r="AE164" i="13" s="1"/>
  <c r="AC164" i="15"/>
  <c r="AD164" i="13" s="1"/>
  <c r="AB164" i="15"/>
  <c r="AC164" i="13" s="1"/>
  <c r="AA164" i="15"/>
  <c r="AB164" i="13" s="1"/>
  <c r="Z164" i="15"/>
  <c r="AA164" i="13" s="1"/>
  <c r="Y164" i="15"/>
  <c r="Z164" i="13" s="1"/>
  <c r="X164" i="15"/>
  <c r="Y164" i="13" s="1"/>
  <c r="W164" i="15"/>
  <c r="X164" i="13" s="1"/>
  <c r="U164" i="15"/>
  <c r="U164" i="13" s="1"/>
  <c r="V164" i="13" s="1"/>
  <c r="T164" i="15"/>
  <c r="T164" i="13" s="1"/>
  <c r="S164" i="15"/>
  <c r="R164" i="15"/>
  <c r="Q164" i="15"/>
  <c r="Q164" i="13" s="1"/>
  <c r="P164" i="15"/>
  <c r="P164" i="13" s="1"/>
  <c r="O164" i="15"/>
  <c r="O164" i="13" s="1"/>
  <c r="N164" i="15"/>
  <c r="L164" i="15" s="1"/>
  <c r="AQ163" i="15"/>
  <c r="AR163" i="13" s="1"/>
  <c r="AP163" i="15"/>
  <c r="AQ163" i="13" s="1"/>
  <c r="AO163" i="15"/>
  <c r="AP163" i="13" s="1"/>
  <c r="AN163" i="15"/>
  <c r="AO163" i="13" s="1"/>
  <c r="AM163" i="15"/>
  <c r="AN163" i="13" s="1"/>
  <c r="AL163" i="15"/>
  <c r="AM163" i="13" s="1"/>
  <c r="AK163" i="15"/>
  <c r="AL163" i="13" s="1"/>
  <c r="AJ163" i="15"/>
  <c r="AK163" i="13" s="1"/>
  <c r="AI163" i="15"/>
  <c r="AJ163" i="13" s="1"/>
  <c r="AH163" i="15"/>
  <c r="AI163" i="13" s="1"/>
  <c r="AG163" i="15"/>
  <c r="AH163" i="13" s="1"/>
  <c r="AF163" i="15"/>
  <c r="AG163" i="13" s="1"/>
  <c r="AE163" i="15"/>
  <c r="AF163" i="13" s="1"/>
  <c r="AD163" i="15"/>
  <c r="AE163" i="13" s="1"/>
  <c r="AC163" i="15"/>
  <c r="AD163" i="13" s="1"/>
  <c r="AB163" i="15"/>
  <c r="AC163" i="13" s="1"/>
  <c r="AA163" i="15"/>
  <c r="AB163" i="13" s="1"/>
  <c r="Z163" i="15"/>
  <c r="AA163" i="13" s="1"/>
  <c r="Y163" i="15"/>
  <c r="Z163" i="13" s="1"/>
  <c r="X163" i="15"/>
  <c r="Y163" i="13" s="1"/>
  <c r="W163" i="15"/>
  <c r="X163" i="13" s="1"/>
  <c r="U163" i="15"/>
  <c r="U163" i="13" s="1"/>
  <c r="V163" i="13" s="1"/>
  <c r="T163" i="15"/>
  <c r="T163" i="13" s="1"/>
  <c r="S163" i="15"/>
  <c r="R163" i="15"/>
  <c r="Q163" i="15"/>
  <c r="Q163" i="13" s="1"/>
  <c r="P163" i="15"/>
  <c r="P163" i="13" s="1"/>
  <c r="O163" i="15"/>
  <c r="O163" i="13" s="1"/>
  <c r="N163" i="15"/>
  <c r="L163" i="15" s="1"/>
  <c r="AQ162" i="15"/>
  <c r="AP162" i="15"/>
  <c r="AQ162" i="13" s="1"/>
  <c r="AO162" i="15"/>
  <c r="AP162" i="13" s="1"/>
  <c r="AN162" i="15"/>
  <c r="AO162" i="13" s="1"/>
  <c r="AM162" i="15"/>
  <c r="AN162" i="13" s="1"/>
  <c r="AL162" i="15"/>
  <c r="AM162" i="13" s="1"/>
  <c r="AK162" i="15"/>
  <c r="AL162" i="13" s="1"/>
  <c r="AJ162" i="15"/>
  <c r="AK162" i="13" s="1"/>
  <c r="AI162" i="15"/>
  <c r="AJ162" i="13" s="1"/>
  <c r="AH162" i="15"/>
  <c r="AI162" i="13" s="1"/>
  <c r="AG162" i="15"/>
  <c r="AH162" i="13" s="1"/>
  <c r="AF162" i="15"/>
  <c r="AG162" i="13" s="1"/>
  <c r="AE162" i="15"/>
  <c r="AF162" i="13" s="1"/>
  <c r="AD162" i="15"/>
  <c r="AE162" i="13" s="1"/>
  <c r="AC162" i="15"/>
  <c r="AD162" i="13" s="1"/>
  <c r="AB162" i="15"/>
  <c r="AC162" i="13" s="1"/>
  <c r="AA162" i="15"/>
  <c r="AB162" i="13" s="1"/>
  <c r="Z162" i="15"/>
  <c r="AA162" i="13" s="1"/>
  <c r="Y162" i="15"/>
  <c r="Z162" i="13" s="1"/>
  <c r="X162" i="15"/>
  <c r="Y162" i="13" s="1"/>
  <c r="W162" i="15"/>
  <c r="X162" i="13" s="1"/>
  <c r="U162" i="15"/>
  <c r="U162" i="13" s="1"/>
  <c r="V162" i="13" s="1"/>
  <c r="T162" i="15"/>
  <c r="T162" i="13" s="1"/>
  <c r="S162" i="15"/>
  <c r="R162" i="15"/>
  <c r="R162" i="13" s="1"/>
  <c r="Q162" i="15"/>
  <c r="Q162" i="13" s="1"/>
  <c r="P162" i="15"/>
  <c r="P162" i="13" s="1"/>
  <c r="O162" i="15"/>
  <c r="O162" i="13" s="1"/>
  <c r="N162" i="15"/>
  <c r="L162" i="15" s="1"/>
  <c r="AQ161" i="15"/>
  <c r="AP161" i="15"/>
  <c r="AQ161" i="13" s="1"/>
  <c r="AO161" i="15"/>
  <c r="AP161" i="13" s="1"/>
  <c r="AN161" i="15"/>
  <c r="AO161" i="13" s="1"/>
  <c r="AM161" i="15"/>
  <c r="AN161" i="13" s="1"/>
  <c r="AL161" i="15"/>
  <c r="AM161" i="13" s="1"/>
  <c r="AK161" i="15"/>
  <c r="AL161" i="13" s="1"/>
  <c r="AJ161" i="15"/>
  <c r="AK161" i="13" s="1"/>
  <c r="AI161" i="15"/>
  <c r="AJ161" i="13" s="1"/>
  <c r="AH161" i="15"/>
  <c r="AI161" i="13" s="1"/>
  <c r="AG161" i="15"/>
  <c r="AH161" i="13" s="1"/>
  <c r="AF161" i="15"/>
  <c r="AG161" i="13" s="1"/>
  <c r="AE161" i="15"/>
  <c r="AF161" i="13" s="1"/>
  <c r="AD161" i="15"/>
  <c r="AE161" i="13" s="1"/>
  <c r="AC161" i="15"/>
  <c r="AD161" i="13" s="1"/>
  <c r="AB161" i="15"/>
  <c r="AC161" i="13" s="1"/>
  <c r="AA161" i="15"/>
  <c r="AB161" i="13" s="1"/>
  <c r="Z161" i="15"/>
  <c r="AA161" i="13" s="1"/>
  <c r="Y161" i="15"/>
  <c r="Z161" i="13" s="1"/>
  <c r="X161" i="15"/>
  <c r="Y161" i="13" s="1"/>
  <c r="W161" i="15"/>
  <c r="X161" i="13" s="1"/>
  <c r="U161" i="15"/>
  <c r="U161" i="13" s="1"/>
  <c r="V161" i="13" s="1"/>
  <c r="T161" i="15"/>
  <c r="T161" i="13" s="1"/>
  <c r="S161" i="15"/>
  <c r="R161" i="15"/>
  <c r="R161" i="13" s="1"/>
  <c r="Q161" i="15"/>
  <c r="Q161" i="13" s="1"/>
  <c r="P161" i="15"/>
  <c r="P161" i="13" s="1"/>
  <c r="O161" i="15"/>
  <c r="O161" i="13" s="1"/>
  <c r="N161" i="15"/>
  <c r="L161" i="15" s="1"/>
  <c r="AQ160" i="15"/>
  <c r="AP160" i="15"/>
  <c r="AQ160" i="13" s="1"/>
  <c r="AO160" i="15"/>
  <c r="AP160" i="13" s="1"/>
  <c r="AN160" i="15"/>
  <c r="AO160" i="13" s="1"/>
  <c r="AM160" i="15"/>
  <c r="AN160" i="13" s="1"/>
  <c r="AL160" i="15"/>
  <c r="AM160" i="13" s="1"/>
  <c r="AK160" i="15"/>
  <c r="AL160" i="13" s="1"/>
  <c r="AJ160" i="15"/>
  <c r="AK160" i="13" s="1"/>
  <c r="AI160" i="15"/>
  <c r="AJ160" i="13" s="1"/>
  <c r="AH160" i="15"/>
  <c r="AI160" i="13" s="1"/>
  <c r="AG160" i="15"/>
  <c r="AH160" i="13" s="1"/>
  <c r="AF160" i="15"/>
  <c r="AG160" i="13" s="1"/>
  <c r="AE160" i="15"/>
  <c r="AF160" i="13" s="1"/>
  <c r="AD160" i="15"/>
  <c r="AE160" i="13" s="1"/>
  <c r="AC160" i="15"/>
  <c r="AD160" i="13" s="1"/>
  <c r="AB160" i="15"/>
  <c r="AC160" i="13" s="1"/>
  <c r="AA160" i="15"/>
  <c r="AB160" i="13" s="1"/>
  <c r="Z160" i="15"/>
  <c r="AA160" i="13" s="1"/>
  <c r="Y160" i="15"/>
  <c r="Z160" i="13" s="1"/>
  <c r="X160" i="15"/>
  <c r="Y160" i="13" s="1"/>
  <c r="W160" i="15"/>
  <c r="X160" i="13" s="1"/>
  <c r="U160" i="15"/>
  <c r="U160" i="13" s="1"/>
  <c r="V160" i="13" s="1"/>
  <c r="T160" i="15"/>
  <c r="T160" i="13" s="1"/>
  <c r="S160" i="15"/>
  <c r="R160" i="15"/>
  <c r="R160" i="13" s="1"/>
  <c r="Q160" i="15"/>
  <c r="Q160" i="13" s="1"/>
  <c r="P160" i="15"/>
  <c r="P160" i="13" s="1"/>
  <c r="O160" i="15"/>
  <c r="O160" i="13" s="1"/>
  <c r="N160" i="15"/>
  <c r="L160" i="15" s="1"/>
  <c r="AQ159" i="15"/>
  <c r="AP159" i="15"/>
  <c r="AQ159" i="13" s="1"/>
  <c r="AO159" i="15"/>
  <c r="AP159" i="13" s="1"/>
  <c r="AN159" i="15"/>
  <c r="AO159" i="13" s="1"/>
  <c r="AM159" i="15"/>
  <c r="AN159" i="13" s="1"/>
  <c r="AL159" i="15"/>
  <c r="AM159" i="13" s="1"/>
  <c r="AK159" i="15"/>
  <c r="AL159" i="13" s="1"/>
  <c r="AJ159" i="15"/>
  <c r="AK159" i="13" s="1"/>
  <c r="AI159" i="15"/>
  <c r="AJ159" i="13" s="1"/>
  <c r="AH159" i="15"/>
  <c r="AI159" i="13" s="1"/>
  <c r="AG159" i="15"/>
  <c r="AH159" i="13" s="1"/>
  <c r="AF159" i="15"/>
  <c r="AG159" i="13" s="1"/>
  <c r="AE159" i="15"/>
  <c r="AF159" i="13" s="1"/>
  <c r="AD159" i="15"/>
  <c r="AE159" i="13" s="1"/>
  <c r="AC159" i="15"/>
  <c r="AD159" i="13" s="1"/>
  <c r="AB159" i="15"/>
  <c r="AC159" i="13" s="1"/>
  <c r="AA159" i="15"/>
  <c r="AB159" i="13" s="1"/>
  <c r="Z159" i="15"/>
  <c r="AA159" i="13" s="1"/>
  <c r="Y159" i="15"/>
  <c r="Z159" i="13" s="1"/>
  <c r="X159" i="15"/>
  <c r="Y159" i="13" s="1"/>
  <c r="W159" i="15"/>
  <c r="X159" i="13" s="1"/>
  <c r="U159" i="15"/>
  <c r="U159" i="13" s="1"/>
  <c r="T159" i="15"/>
  <c r="T159" i="13" s="1"/>
  <c r="S159" i="15"/>
  <c r="R159" i="15"/>
  <c r="R159" i="13" s="1"/>
  <c r="Q159" i="15"/>
  <c r="Q159" i="13" s="1"/>
  <c r="P159" i="15"/>
  <c r="P159" i="13" s="1"/>
  <c r="O159" i="15"/>
  <c r="O159" i="13" s="1"/>
  <c r="N159" i="15"/>
  <c r="L159" i="15" s="1"/>
  <c r="AQ158" i="15"/>
  <c r="AP158" i="15"/>
  <c r="AQ158" i="13" s="1"/>
  <c r="AO158" i="15"/>
  <c r="AP158" i="13" s="1"/>
  <c r="AN158" i="15"/>
  <c r="AO158" i="13" s="1"/>
  <c r="AM158" i="15"/>
  <c r="AN158" i="13" s="1"/>
  <c r="AL158" i="15"/>
  <c r="AM158" i="13" s="1"/>
  <c r="AK158" i="15"/>
  <c r="AL158" i="13" s="1"/>
  <c r="AJ158" i="15"/>
  <c r="AK158" i="13" s="1"/>
  <c r="AI158" i="15"/>
  <c r="AJ158" i="13" s="1"/>
  <c r="AH158" i="15"/>
  <c r="AI158" i="13" s="1"/>
  <c r="AG158" i="15"/>
  <c r="AH158" i="13" s="1"/>
  <c r="AF158" i="15"/>
  <c r="AG158" i="13" s="1"/>
  <c r="AE158" i="15"/>
  <c r="AF158" i="13" s="1"/>
  <c r="AD158" i="15"/>
  <c r="AE158" i="13" s="1"/>
  <c r="AC158" i="15"/>
  <c r="AD158" i="13" s="1"/>
  <c r="AB158" i="15"/>
  <c r="AC158" i="13" s="1"/>
  <c r="AA158" i="15"/>
  <c r="AB158" i="13" s="1"/>
  <c r="Z158" i="15"/>
  <c r="AA158" i="13" s="1"/>
  <c r="Y158" i="15"/>
  <c r="Z158" i="13" s="1"/>
  <c r="X158" i="15"/>
  <c r="Y158" i="13" s="1"/>
  <c r="W158" i="15"/>
  <c r="X158" i="13" s="1"/>
  <c r="U158" i="15"/>
  <c r="U158" i="13" s="1"/>
  <c r="T158" i="15"/>
  <c r="T158" i="13" s="1"/>
  <c r="S158" i="15"/>
  <c r="R158" i="15"/>
  <c r="R158" i="13" s="1"/>
  <c r="Q158" i="15"/>
  <c r="Q158" i="13" s="1"/>
  <c r="P158" i="15"/>
  <c r="P158" i="13" s="1"/>
  <c r="O158" i="15"/>
  <c r="O158" i="13" s="1"/>
  <c r="N158" i="15"/>
  <c r="L158" i="15" s="1"/>
  <c r="AQ157" i="15"/>
  <c r="AP157" i="15"/>
  <c r="AQ157" i="13" s="1"/>
  <c r="AO157" i="15"/>
  <c r="AP157" i="13" s="1"/>
  <c r="AN157" i="15"/>
  <c r="AO157" i="13" s="1"/>
  <c r="AM157" i="15"/>
  <c r="AN157" i="13" s="1"/>
  <c r="AL157" i="15"/>
  <c r="AM157" i="13" s="1"/>
  <c r="AK157" i="15"/>
  <c r="AL157" i="13" s="1"/>
  <c r="AJ157" i="15"/>
  <c r="AK157" i="13" s="1"/>
  <c r="AI157" i="15"/>
  <c r="AJ157" i="13" s="1"/>
  <c r="AH157" i="15"/>
  <c r="AI157" i="13" s="1"/>
  <c r="AG157" i="15"/>
  <c r="AH157" i="13" s="1"/>
  <c r="AF157" i="15"/>
  <c r="AG157" i="13" s="1"/>
  <c r="AE157" i="15"/>
  <c r="AF157" i="13" s="1"/>
  <c r="AD157" i="15"/>
  <c r="AE157" i="13" s="1"/>
  <c r="AC157" i="15"/>
  <c r="AD157" i="13" s="1"/>
  <c r="AB157" i="15"/>
  <c r="AC157" i="13" s="1"/>
  <c r="AA157" i="15"/>
  <c r="AB157" i="13" s="1"/>
  <c r="Z157" i="15"/>
  <c r="AA157" i="13" s="1"/>
  <c r="Y157" i="15"/>
  <c r="Z157" i="13" s="1"/>
  <c r="X157" i="15"/>
  <c r="Y157" i="13" s="1"/>
  <c r="W157" i="15"/>
  <c r="X157" i="13" s="1"/>
  <c r="U157" i="15"/>
  <c r="U157" i="13" s="1"/>
  <c r="T157" i="15"/>
  <c r="T157" i="13" s="1"/>
  <c r="S157" i="15"/>
  <c r="R157" i="15"/>
  <c r="R157" i="13" s="1"/>
  <c r="Q157" i="15"/>
  <c r="Q157" i="13" s="1"/>
  <c r="P157" i="15"/>
  <c r="P157" i="13" s="1"/>
  <c r="O157" i="15"/>
  <c r="O157" i="13" s="1"/>
  <c r="N157" i="15"/>
  <c r="L157" i="15" s="1"/>
  <c r="AQ156" i="15"/>
  <c r="AP156" i="15"/>
  <c r="AQ156" i="13" s="1"/>
  <c r="AO156" i="15"/>
  <c r="AP156" i="13" s="1"/>
  <c r="AN156" i="15"/>
  <c r="AO156" i="13" s="1"/>
  <c r="AM156" i="15"/>
  <c r="AN156" i="13" s="1"/>
  <c r="AL156" i="15"/>
  <c r="AM156" i="13" s="1"/>
  <c r="AK156" i="15"/>
  <c r="AL156" i="13" s="1"/>
  <c r="AJ156" i="15"/>
  <c r="AK156" i="13" s="1"/>
  <c r="AI156" i="15"/>
  <c r="AJ156" i="13" s="1"/>
  <c r="AH156" i="15"/>
  <c r="AI156" i="13" s="1"/>
  <c r="AG156" i="15"/>
  <c r="AH156" i="13" s="1"/>
  <c r="AF156" i="15"/>
  <c r="AG156" i="13" s="1"/>
  <c r="AE156" i="15"/>
  <c r="AF156" i="13" s="1"/>
  <c r="AD156" i="15"/>
  <c r="AE156" i="13" s="1"/>
  <c r="AC156" i="15"/>
  <c r="AD156" i="13" s="1"/>
  <c r="AB156" i="15"/>
  <c r="AC156" i="13" s="1"/>
  <c r="AA156" i="15"/>
  <c r="AB156" i="13" s="1"/>
  <c r="Z156" i="15"/>
  <c r="AA156" i="13" s="1"/>
  <c r="Y156" i="15"/>
  <c r="Z156" i="13" s="1"/>
  <c r="X156" i="15"/>
  <c r="Y156" i="13" s="1"/>
  <c r="W156" i="15"/>
  <c r="X156" i="13" s="1"/>
  <c r="U156" i="15"/>
  <c r="U156" i="13" s="1"/>
  <c r="T156" i="15"/>
  <c r="T156" i="13" s="1"/>
  <c r="S156" i="15"/>
  <c r="R156" i="15"/>
  <c r="R156" i="13" s="1"/>
  <c r="Q156" i="15"/>
  <c r="Q156" i="13" s="1"/>
  <c r="P156" i="15"/>
  <c r="P156" i="13" s="1"/>
  <c r="O156" i="15"/>
  <c r="O156" i="13" s="1"/>
  <c r="N156" i="15"/>
  <c r="L156" i="15" s="1"/>
  <c r="AQ155" i="15"/>
  <c r="AP155" i="15"/>
  <c r="AQ155" i="13" s="1"/>
  <c r="AO155" i="15"/>
  <c r="AP155" i="13" s="1"/>
  <c r="AN155" i="15"/>
  <c r="AO155" i="13" s="1"/>
  <c r="AM155" i="15"/>
  <c r="AN155" i="13" s="1"/>
  <c r="AL155" i="15"/>
  <c r="AM155" i="13" s="1"/>
  <c r="AK155" i="15"/>
  <c r="AL155" i="13" s="1"/>
  <c r="AJ155" i="15"/>
  <c r="AK155" i="13" s="1"/>
  <c r="AI155" i="15"/>
  <c r="AJ155" i="13" s="1"/>
  <c r="AH155" i="15"/>
  <c r="AI155" i="13" s="1"/>
  <c r="AG155" i="15"/>
  <c r="AH155" i="13" s="1"/>
  <c r="AF155" i="15"/>
  <c r="AG155" i="13" s="1"/>
  <c r="AE155" i="15"/>
  <c r="AF155" i="13" s="1"/>
  <c r="AD155" i="15"/>
  <c r="AE155" i="13" s="1"/>
  <c r="AC155" i="15"/>
  <c r="AD155" i="13" s="1"/>
  <c r="AB155" i="15"/>
  <c r="AC155" i="13" s="1"/>
  <c r="AA155" i="15"/>
  <c r="AB155" i="13" s="1"/>
  <c r="Z155" i="15"/>
  <c r="AA155" i="13" s="1"/>
  <c r="Y155" i="15"/>
  <c r="Z155" i="13" s="1"/>
  <c r="X155" i="15"/>
  <c r="Y155" i="13" s="1"/>
  <c r="W155" i="15"/>
  <c r="X155" i="13" s="1"/>
  <c r="U155" i="15"/>
  <c r="U155" i="13" s="1"/>
  <c r="T155" i="15"/>
  <c r="T155" i="13" s="1"/>
  <c r="S155" i="15"/>
  <c r="R155" i="15"/>
  <c r="R155" i="13" s="1"/>
  <c r="Q155" i="15"/>
  <c r="Q155" i="13" s="1"/>
  <c r="P155" i="15"/>
  <c r="P155" i="13" s="1"/>
  <c r="O155" i="15"/>
  <c r="O155" i="13" s="1"/>
  <c r="N155" i="15"/>
  <c r="L155" i="15" s="1"/>
  <c r="AQ154" i="15"/>
  <c r="AP154" i="15"/>
  <c r="AQ154" i="13" s="1"/>
  <c r="AO154" i="15"/>
  <c r="AP154" i="13" s="1"/>
  <c r="AN154" i="15"/>
  <c r="AO154" i="13" s="1"/>
  <c r="AM154" i="15"/>
  <c r="AN154" i="13" s="1"/>
  <c r="AL154" i="15"/>
  <c r="AM154" i="13" s="1"/>
  <c r="AK154" i="15"/>
  <c r="AL154" i="13" s="1"/>
  <c r="AJ154" i="15"/>
  <c r="AK154" i="13" s="1"/>
  <c r="AI154" i="15"/>
  <c r="AJ154" i="13" s="1"/>
  <c r="AH154" i="15"/>
  <c r="AI154" i="13" s="1"/>
  <c r="AG154" i="15"/>
  <c r="AH154" i="13" s="1"/>
  <c r="AF154" i="15"/>
  <c r="AG154" i="13" s="1"/>
  <c r="AE154" i="15"/>
  <c r="AF154" i="13" s="1"/>
  <c r="AD154" i="15"/>
  <c r="AE154" i="13" s="1"/>
  <c r="AC154" i="15"/>
  <c r="AD154" i="13" s="1"/>
  <c r="AB154" i="15"/>
  <c r="AC154" i="13" s="1"/>
  <c r="AA154" i="15"/>
  <c r="AB154" i="13" s="1"/>
  <c r="Z154" i="15"/>
  <c r="AA154" i="13" s="1"/>
  <c r="Y154" i="15"/>
  <c r="Z154" i="13" s="1"/>
  <c r="X154" i="15"/>
  <c r="Y154" i="13" s="1"/>
  <c r="W154" i="15"/>
  <c r="X154" i="13" s="1"/>
  <c r="U154" i="15"/>
  <c r="U154" i="13" s="1"/>
  <c r="T154" i="15"/>
  <c r="T154" i="13" s="1"/>
  <c r="S154" i="15"/>
  <c r="R154" i="15"/>
  <c r="R154" i="13" s="1"/>
  <c r="Q154" i="15"/>
  <c r="Q154" i="13" s="1"/>
  <c r="P154" i="15"/>
  <c r="P154" i="13" s="1"/>
  <c r="O154" i="15"/>
  <c r="O154" i="13" s="1"/>
  <c r="N154" i="15"/>
  <c r="L154" i="15" s="1"/>
  <c r="AQ153" i="15"/>
  <c r="AP153" i="15"/>
  <c r="AQ153" i="13" s="1"/>
  <c r="AO153" i="15"/>
  <c r="AP153" i="13" s="1"/>
  <c r="AN153" i="15"/>
  <c r="AO153" i="13" s="1"/>
  <c r="AM153" i="15"/>
  <c r="AN153" i="13" s="1"/>
  <c r="AL153" i="15"/>
  <c r="AM153" i="13" s="1"/>
  <c r="AK153" i="15"/>
  <c r="AL153" i="13" s="1"/>
  <c r="AJ153" i="15"/>
  <c r="AK153" i="13" s="1"/>
  <c r="AI153" i="15"/>
  <c r="AJ153" i="13" s="1"/>
  <c r="AH153" i="15"/>
  <c r="AI153" i="13" s="1"/>
  <c r="AG153" i="15"/>
  <c r="AH153" i="13" s="1"/>
  <c r="AF153" i="15"/>
  <c r="AG153" i="13" s="1"/>
  <c r="AE153" i="15"/>
  <c r="AF153" i="13" s="1"/>
  <c r="AD153" i="15"/>
  <c r="AE153" i="13" s="1"/>
  <c r="AC153" i="15"/>
  <c r="AD153" i="13" s="1"/>
  <c r="AB153" i="15"/>
  <c r="AC153" i="13" s="1"/>
  <c r="AA153" i="15"/>
  <c r="AB153" i="13" s="1"/>
  <c r="Z153" i="15"/>
  <c r="AA153" i="13" s="1"/>
  <c r="Y153" i="15"/>
  <c r="Z153" i="13" s="1"/>
  <c r="X153" i="15"/>
  <c r="Y153" i="13" s="1"/>
  <c r="W153" i="15"/>
  <c r="X153" i="13" s="1"/>
  <c r="U153" i="15"/>
  <c r="U153" i="13" s="1"/>
  <c r="T153" i="15"/>
  <c r="T153" i="13" s="1"/>
  <c r="S153" i="15"/>
  <c r="R153" i="15"/>
  <c r="R153" i="13" s="1"/>
  <c r="Q153" i="15"/>
  <c r="Q153" i="13" s="1"/>
  <c r="P153" i="15"/>
  <c r="P153" i="13" s="1"/>
  <c r="O153" i="15"/>
  <c r="O153" i="13" s="1"/>
  <c r="N153" i="15"/>
  <c r="L153" i="15" s="1"/>
  <c r="AQ152" i="15"/>
  <c r="AP152" i="15"/>
  <c r="AQ152" i="13" s="1"/>
  <c r="AO152" i="15"/>
  <c r="AP152" i="13" s="1"/>
  <c r="AN152" i="15"/>
  <c r="AO152" i="13" s="1"/>
  <c r="AM152" i="15"/>
  <c r="AN152" i="13" s="1"/>
  <c r="AL152" i="15"/>
  <c r="AM152" i="13" s="1"/>
  <c r="AK152" i="15"/>
  <c r="AL152" i="13" s="1"/>
  <c r="AJ152" i="15"/>
  <c r="AK152" i="13" s="1"/>
  <c r="AI152" i="15"/>
  <c r="AJ152" i="13" s="1"/>
  <c r="AH152" i="15"/>
  <c r="AI152" i="13" s="1"/>
  <c r="AG152" i="15"/>
  <c r="AH152" i="13" s="1"/>
  <c r="AF152" i="15"/>
  <c r="AG152" i="13" s="1"/>
  <c r="AE152" i="15"/>
  <c r="AF152" i="13" s="1"/>
  <c r="AD152" i="15"/>
  <c r="AE152" i="13" s="1"/>
  <c r="AC152" i="15"/>
  <c r="AD152" i="13" s="1"/>
  <c r="AB152" i="15"/>
  <c r="AC152" i="13" s="1"/>
  <c r="AA152" i="15"/>
  <c r="AB152" i="13" s="1"/>
  <c r="Z152" i="15"/>
  <c r="AA152" i="13" s="1"/>
  <c r="Y152" i="15"/>
  <c r="Z152" i="13" s="1"/>
  <c r="X152" i="15"/>
  <c r="Y152" i="13" s="1"/>
  <c r="W152" i="15"/>
  <c r="X152" i="13" s="1"/>
  <c r="U152" i="15"/>
  <c r="U152" i="13" s="1"/>
  <c r="T152" i="15"/>
  <c r="T152" i="13" s="1"/>
  <c r="S152" i="15"/>
  <c r="R152" i="15"/>
  <c r="R152" i="13" s="1"/>
  <c r="Q152" i="15"/>
  <c r="Q152" i="13" s="1"/>
  <c r="P152" i="15"/>
  <c r="P152" i="13" s="1"/>
  <c r="O152" i="15"/>
  <c r="O152" i="13" s="1"/>
  <c r="N152" i="15"/>
  <c r="L152" i="15" s="1"/>
  <c r="AR151" i="13"/>
  <c r="AI151" i="13"/>
  <c r="AH151" i="13"/>
  <c r="AF151" i="15"/>
  <c r="AG151" i="13" s="1"/>
  <c r="AE151" i="15"/>
  <c r="AF151" i="13" s="1"/>
  <c r="AD151" i="15"/>
  <c r="AE151" i="13" s="1"/>
  <c r="AC151" i="15"/>
  <c r="AD151" i="13" s="1"/>
  <c r="AB151" i="15"/>
  <c r="AC151" i="13" s="1"/>
  <c r="AA151" i="15"/>
  <c r="AB151" i="13" s="1"/>
  <c r="Z151" i="15"/>
  <c r="AA151" i="13" s="1"/>
  <c r="Y151" i="15"/>
  <c r="Z151" i="13" s="1"/>
  <c r="X151" i="15"/>
  <c r="Y151" i="13" s="1"/>
  <c r="W151" i="15"/>
  <c r="X151" i="13" s="1"/>
  <c r="U151" i="15"/>
  <c r="U151" i="13" s="1"/>
  <c r="V151" i="13" s="1"/>
  <c r="T151" i="15"/>
  <c r="T151" i="13" s="1"/>
  <c r="S151" i="15"/>
  <c r="R151" i="15"/>
  <c r="R151" i="13" s="1"/>
  <c r="Q151" i="15"/>
  <c r="Q151" i="13" s="1"/>
  <c r="P151" i="15"/>
  <c r="P151" i="13" s="1"/>
  <c r="O151" i="15"/>
  <c r="O151" i="13" s="1"/>
  <c r="N151" i="15"/>
  <c r="L151" i="15" s="1"/>
  <c r="AQ150" i="15"/>
  <c r="AP150" i="15"/>
  <c r="AQ150" i="13" s="1"/>
  <c r="AO150" i="15"/>
  <c r="AP150" i="13" s="1"/>
  <c r="AN150" i="15"/>
  <c r="AO150" i="13" s="1"/>
  <c r="AM150" i="15"/>
  <c r="AN150" i="13" s="1"/>
  <c r="AL150" i="15"/>
  <c r="AM150" i="13" s="1"/>
  <c r="AK150" i="15"/>
  <c r="AL150" i="13" s="1"/>
  <c r="AJ150" i="15"/>
  <c r="AK150" i="13" s="1"/>
  <c r="AI150" i="15"/>
  <c r="AJ150" i="13" s="1"/>
  <c r="AH150" i="15"/>
  <c r="AI150" i="13" s="1"/>
  <c r="AG150" i="15"/>
  <c r="AH150" i="13" s="1"/>
  <c r="AF150" i="15"/>
  <c r="AG150" i="13" s="1"/>
  <c r="AE150" i="15"/>
  <c r="AF150" i="13" s="1"/>
  <c r="AD150" i="15"/>
  <c r="AE150" i="13" s="1"/>
  <c r="AC150" i="15"/>
  <c r="AD150" i="13" s="1"/>
  <c r="AB150" i="15"/>
  <c r="AC150" i="13" s="1"/>
  <c r="AA150" i="15"/>
  <c r="AB150" i="13" s="1"/>
  <c r="Z150" i="15"/>
  <c r="AA150" i="13" s="1"/>
  <c r="Y150" i="15"/>
  <c r="Z150" i="13" s="1"/>
  <c r="X150" i="15"/>
  <c r="Y150" i="13" s="1"/>
  <c r="W150" i="15"/>
  <c r="X150" i="13" s="1"/>
  <c r="U150" i="15"/>
  <c r="U150" i="13" s="1"/>
  <c r="V150" i="13" s="1"/>
  <c r="T150" i="15"/>
  <c r="T150" i="13" s="1"/>
  <c r="S150" i="15"/>
  <c r="R150" i="15"/>
  <c r="R150" i="13" s="1"/>
  <c r="Q150" i="15"/>
  <c r="Q150" i="13" s="1"/>
  <c r="P150" i="15"/>
  <c r="P150" i="13" s="1"/>
  <c r="O150" i="15"/>
  <c r="O150" i="13" s="1"/>
  <c r="N150" i="15"/>
  <c r="L150" i="15" s="1"/>
  <c r="AQ149" i="15"/>
  <c r="AP149" i="15"/>
  <c r="AQ149" i="13" s="1"/>
  <c r="AO149" i="15"/>
  <c r="AP149" i="13" s="1"/>
  <c r="AN149" i="15"/>
  <c r="AO149" i="13" s="1"/>
  <c r="AM149" i="15"/>
  <c r="AN149" i="13" s="1"/>
  <c r="AL149" i="15"/>
  <c r="AM149" i="13" s="1"/>
  <c r="AK149" i="15"/>
  <c r="AL149" i="13" s="1"/>
  <c r="AJ149" i="15"/>
  <c r="AK149" i="13" s="1"/>
  <c r="AI149" i="15"/>
  <c r="AJ149" i="13" s="1"/>
  <c r="AH149" i="15"/>
  <c r="AI149" i="13" s="1"/>
  <c r="AG149" i="15"/>
  <c r="AH149" i="13" s="1"/>
  <c r="AF149" i="15"/>
  <c r="AG149" i="13" s="1"/>
  <c r="AE149" i="15"/>
  <c r="AF149" i="13" s="1"/>
  <c r="AD149" i="15"/>
  <c r="AE149" i="13" s="1"/>
  <c r="AC149" i="15"/>
  <c r="AD149" i="13" s="1"/>
  <c r="AB149" i="15"/>
  <c r="AC149" i="13" s="1"/>
  <c r="AA149" i="15"/>
  <c r="AB149" i="13" s="1"/>
  <c r="Z149" i="15"/>
  <c r="AA149" i="13" s="1"/>
  <c r="Y149" i="15"/>
  <c r="Z149" i="13" s="1"/>
  <c r="X149" i="15"/>
  <c r="Y149" i="13" s="1"/>
  <c r="W149" i="15"/>
  <c r="X149" i="13" s="1"/>
  <c r="U149" i="15"/>
  <c r="U149" i="13" s="1"/>
  <c r="V149" i="13" s="1"/>
  <c r="T149" i="15"/>
  <c r="T149" i="13" s="1"/>
  <c r="S149" i="15"/>
  <c r="R149" i="15"/>
  <c r="R149" i="13" s="1"/>
  <c r="Q149" i="15"/>
  <c r="Q149" i="13" s="1"/>
  <c r="P149" i="15"/>
  <c r="P149" i="13" s="1"/>
  <c r="O149" i="15"/>
  <c r="O149" i="13" s="1"/>
  <c r="N149" i="15"/>
  <c r="L149" i="15" s="1"/>
  <c r="AQ148" i="15"/>
  <c r="AP148" i="15"/>
  <c r="AQ148" i="13" s="1"/>
  <c r="AO148" i="15"/>
  <c r="AP148" i="13" s="1"/>
  <c r="AN148" i="15"/>
  <c r="AO148" i="13" s="1"/>
  <c r="AM148" i="15"/>
  <c r="AN148" i="13" s="1"/>
  <c r="AL148" i="15"/>
  <c r="AM148" i="13" s="1"/>
  <c r="AK148" i="15"/>
  <c r="AL148" i="13" s="1"/>
  <c r="AJ148" i="15"/>
  <c r="AK148" i="13" s="1"/>
  <c r="AI148" i="15"/>
  <c r="AJ148" i="13" s="1"/>
  <c r="AH148" i="15"/>
  <c r="AI148" i="13" s="1"/>
  <c r="AG148" i="15"/>
  <c r="AH148" i="13" s="1"/>
  <c r="AF148" i="15"/>
  <c r="AG148" i="13" s="1"/>
  <c r="AE148" i="15"/>
  <c r="AF148" i="13" s="1"/>
  <c r="AD148" i="15"/>
  <c r="AE148" i="13" s="1"/>
  <c r="AC148" i="15"/>
  <c r="AD148" i="13" s="1"/>
  <c r="AB148" i="15"/>
  <c r="AC148" i="13" s="1"/>
  <c r="AA148" i="15"/>
  <c r="AB148" i="13" s="1"/>
  <c r="Z148" i="15"/>
  <c r="AA148" i="13" s="1"/>
  <c r="Y148" i="15"/>
  <c r="Z148" i="13" s="1"/>
  <c r="X148" i="15"/>
  <c r="Y148" i="13" s="1"/>
  <c r="W148" i="15"/>
  <c r="X148" i="13" s="1"/>
  <c r="U148" i="15"/>
  <c r="U148" i="13" s="1"/>
  <c r="V148" i="13" s="1"/>
  <c r="T148" i="15"/>
  <c r="T148" i="13" s="1"/>
  <c r="S148" i="15"/>
  <c r="R148" i="15"/>
  <c r="Q148" i="15"/>
  <c r="Q148" i="13" s="1"/>
  <c r="P148" i="15"/>
  <c r="P148" i="13" s="1"/>
  <c r="O148" i="15"/>
  <c r="O148" i="13" s="1"/>
  <c r="N148" i="15"/>
  <c r="L148" i="15" s="1"/>
  <c r="AR147" i="13"/>
  <c r="AF147" i="15"/>
  <c r="AG147" i="13" s="1"/>
  <c r="AE147" i="15"/>
  <c r="AF147" i="13" s="1"/>
  <c r="AD147" i="15"/>
  <c r="AE147" i="13" s="1"/>
  <c r="AC147" i="15"/>
  <c r="AD147" i="13" s="1"/>
  <c r="AB147" i="15"/>
  <c r="AC147" i="13" s="1"/>
  <c r="AA147" i="15"/>
  <c r="AB147" i="13" s="1"/>
  <c r="Z147" i="15"/>
  <c r="AA147" i="13" s="1"/>
  <c r="Y147" i="15"/>
  <c r="Z147" i="13" s="1"/>
  <c r="X147" i="15"/>
  <c r="Y147" i="13" s="1"/>
  <c r="W147" i="15"/>
  <c r="X147" i="13" s="1"/>
  <c r="U147" i="15"/>
  <c r="U147" i="13" s="1"/>
  <c r="V147" i="13" s="1"/>
  <c r="T147" i="15"/>
  <c r="T147" i="13" s="1"/>
  <c r="S147" i="15"/>
  <c r="R147" i="15"/>
  <c r="R147" i="13" s="1"/>
  <c r="Q147" i="15"/>
  <c r="Q147" i="13" s="1"/>
  <c r="P147" i="15"/>
  <c r="P147" i="13" s="1"/>
  <c r="O147" i="15"/>
  <c r="O147" i="13" s="1"/>
  <c r="N147" i="15"/>
  <c r="L147" i="15" s="1"/>
  <c r="AQ146" i="15"/>
  <c r="AP146" i="15"/>
  <c r="AQ146" i="13" s="1"/>
  <c r="AO146" i="15"/>
  <c r="AP146" i="13" s="1"/>
  <c r="AN146" i="15"/>
  <c r="AO146" i="13" s="1"/>
  <c r="AM146" i="15"/>
  <c r="AN146" i="13" s="1"/>
  <c r="AL146" i="15"/>
  <c r="AM146" i="13" s="1"/>
  <c r="AK146" i="15"/>
  <c r="AL146" i="13" s="1"/>
  <c r="AJ146" i="15"/>
  <c r="AK146" i="13" s="1"/>
  <c r="AI146" i="15"/>
  <c r="AJ146" i="13" s="1"/>
  <c r="AH146" i="15"/>
  <c r="AI146" i="13" s="1"/>
  <c r="AG146" i="15"/>
  <c r="AH146" i="13" s="1"/>
  <c r="AF146" i="15"/>
  <c r="AG146" i="13" s="1"/>
  <c r="AE146" i="15"/>
  <c r="AF146" i="13" s="1"/>
  <c r="AD146" i="15"/>
  <c r="AE146" i="13" s="1"/>
  <c r="AC146" i="15"/>
  <c r="AD146" i="13" s="1"/>
  <c r="AB146" i="15"/>
  <c r="AC146" i="13" s="1"/>
  <c r="AA146" i="15"/>
  <c r="AB146" i="13" s="1"/>
  <c r="Z146" i="15"/>
  <c r="AA146" i="13" s="1"/>
  <c r="Y146" i="15"/>
  <c r="Z146" i="13" s="1"/>
  <c r="X146" i="15"/>
  <c r="Y146" i="13" s="1"/>
  <c r="W146" i="15"/>
  <c r="X146" i="13" s="1"/>
  <c r="U146" i="15"/>
  <c r="U146" i="13" s="1"/>
  <c r="V146" i="13" s="1"/>
  <c r="T146" i="15"/>
  <c r="T146" i="13" s="1"/>
  <c r="S146" i="15"/>
  <c r="R146" i="15"/>
  <c r="R146" i="13" s="1"/>
  <c r="Q146" i="15"/>
  <c r="Q146" i="13" s="1"/>
  <c r="P146" i="15"/>
  <c r="P146" i="13" s="1"/>
  <c r="O146" i="15"/>
  <c r="O146" i="13" s="1"/>
  <c r="N146" i="15"/>
  <c r="L146" i="15" s="1"/>
  <c r="AQ145" i="15"/>
  <c r="AP145" i="15"/>
  <c r="AQ145" i="13" s="1"/>
  <c r="AO145" i="15"/>
  <c r="AP145" i="13" s="1"/>
  <c r="AN145" i="15"/>
  <c r="AO145" i="13" s="1"/>
  <c r="AM145" i="15"/>
  <c r="AN145" i="13" s="1"/>
  <c r="AL145" i="15"/>
  <c r="AM145" i="13" s="1"/>
  <c r="AK145" i="15"/>
  <c r="AL145" i="13" s="1"/>
  <c r="AJ145" i="15"/>
  <c r="AK145" i="13" s="1"/>
  <c r="AI145" i="15"/>
  <c r="AJ145" i="13" s="1"/>
  <c r="AH145" i="15"/>
  <c r="AI145" i="13" s="1"/>
  <c r="AG145" i="15"/>
  <c r="AH145" i="13" s="1"/>
  <c r="AF145" i="15"/>
  <c r="AG145" i="13" s="1"/>
  <c r="AE145" i="15"/>
  <c r="AF145" i="13" s="1"/>
  <c r="AD145" i="15"/>
  <c r="AE145" i="13" s="1"/>
  <c r="AC145" i="15"/>
  <c r="AD145" i="13" s="1"/>
  <c r="AB145" i="15"/>
  <c r="AC145" i="13" s="1"/>
  <c r="AA145" i="15"/>
  <c r="AB145" i="13" s="1"/>
  <c r="Z145" i="15"/>
  <c r="AA145" i="13" s="1"/>
  <c r="Y145" i="15"/>
  <c r="Z145" i="13" s="1"/>
  <c r="X145" i="15"/>
  <c r="Y145" i="13" s="1"/>
  <c r="W145" i="15"/>
  <c r="X145" i="13" s="1"/>
  <c r="U145" i="15"/>
  <c r="U145" i="13" s="1"/>
  <c r="V145" i="13" s="1"/>
  <c r="T145" i="15"/>
  <c r="T145" i="13" s="1"/>
  <c r="S145" i="15"/>
  <c r="R145" i="15"/>
  <c r="Q145" i="15"/>
  <c r="Q145" i="13" s="1"/>
  <c r="P145" i="15"/>
  <c r="P145" i="13" s="1"/>
  <c r="O145" i="15"/>
  <c r="O145" i="13" s="1"/>
  <c r="N145" i="15"/>
  <c r="L145" i="15" s="1"/>
  <c r="AQ144" i="15"/>
  <c r="AR144" i="13" s="1"/>
  <c r="AP144" i="15"/>
  <c r="AQ144" i="13" s="1"/>
  <c r="AO144" i="15"/>
  <c r="AP144" i="13" s="1"/>
  <c r="AN144" i="15"/>
  <c r="AO144" i="13" s="1"/>
  <c r="AM144" i="15"/>
  <c r="AN144" i="13" s="1"/>
  <c r="AL144" i="15"/>
  <c r="AM144" i="13" s="1"/>
  <c r="AK144" i="15"/>
  <c r="AL144" i="13" s="1"/>
  <c r="AJ144" i="15"/>
  <c r="AK144" i="13" s="1"/>
  <c r="AI144" i="15"/>
  <c r="AJ144" i="13" s="1"/>
  <c r="AH144" i="15"/>
  <c r="AI144" i="13" s="1"/>
  <c r="AG144" i="15"/>
  <c r="AH144" i="13" s="1"/>
  <c r="AF144" i="15"/>
  <c r="AG144" i="13" s="1"/>
  <c r="AE144" i="15"/>
  <c r="AF144" i="13" s="1"/>
  <c r="AD144" i="15"/>
  <c r="AE144" i="13" s="1"/>
  <c r="AC144" i="15"/>
  <c r="AD144" i="13" s="1"/>
  <c r="AB144" i="15"/>
  <c r="AC144" i="13" s="1"/>
  <c r="AA144" i="15"/>
  <c r="AB144" i="13" s="1"/>
  <c r="Z144" i="15"/>
  <c r="AA144" i="13" s="1"/>
  <c r="Y144" i="15"/>
  <c r="Z144" i="13" s="1"/>
  <c r="X144" i="15"/>
  <c r="Y144" i="13" s="1"/>
  <c r="W144" i="15"/>
  <c r="X144" i="13" s="1"/>
  <c r="U144" i="15"/>
  <c r="U144" i="13" s="1"/>
  <c r="V144" i="13" s="1"/>
  <c r="T144" i="15"/>
  <c r="T144" i="13" s="1"/>
  <c r="S144" i="15"/>
  <c r="R144" i="15"/>
  <c r="R144" i="13" s="1"/>
  <c r="Q144" i="15"/>
  <c r="Q144" i="13" s="1"/>
  <c r="P144" i="15"/>
  <c r="P144" i="13" s="1"/>
  <c r="O144" i="15"/>
  <c r="O144" i="13" s="1"/>
  <c r="N144" i="15"/>
  <c r="L144" i="15" s="1"/>
  <c r="AQ143" i="15"/>
  <c r="AP143" i="15"/>
  <c r="AQ143" i="13" s="1"/>
  <c r="AO143" i="15"/>
  <c r="AP143" i="13" s="1"/>
  <c r="AN143" i="15"/>
  <c r="AO143" i="13" s="1"/>
  <c r="AM143" i="15"/>
  <c r="AN143" i="13" s="1"/>
  <c r="AL143" i="15"/>
  <c r="AM143" i="13" s="1"/>
  <c r="AK143" i="15"/>
  <c r="AL143" i="13" s="1"/>
  <c r="AJ143" i="15"/>
  <c r="AK143" i="13" s="1"/>
  <c r="AI143" i="15"/>
  <c r="AJ143" i="13" s="1"/>
  <c r="AH143" i="15"/>
  <c r="AI143" i="13" s="1"/>
  <c r="AG143" i="15"/>
  <c r="AH143" i="13" s="1"/>
  <c r="AF143" i="15"/>
  <c r="AG143" i="13" s="1"/>
  <c r="AE143" i="15"/>
  <c r="AF143" i="13" s="1"/>
  <c r="AD143" i="15"/>
  <c r="AE143" i="13" s="1"/>
  <c r="AC143" i="15"/>
  <c r="AD143" i="13" s="1"/>
  <c r="AB143" i="15"/>
  <c r="AC143" i="13" s="1"/>
  <c r="AA143" i="15"/>
  <c r="AB143" i="13" s="1"/>
  <c r="Z143" i="15"/>
  <c r="AA143" i="13" s="1"/>
  <c r="Y143" i="15"/>
  <c r="Z143" i="13" s="1"/>
  <c r="X143" i="15"/>
  <c r="Y143" i="13" s="1"/>
  <c r="W143" i="15"/>
  <c r="X143" i="13" s="1"/>
  <c r="U143" i="15"/>
  <c r="U143" i="13" s="1"/>
  <c r="V143" i="13" s="1"/>
  <c r="T143" i="15"/>
  <c r="T143" i="13" s="1"/>
  <c r="S143" i="15"/>
  <c r="R143" i="15"/>
  <c r="R143" i="13" s="1"/>
  <c r="Q143" i="15"/>
  <c r="Q143" i="13" s="1"/>
  <c r="P143" i="15"/>
  <c r="P143" i="13" s="1"/>
  <c r="O143" i="15"/>
  <c r="O143" i="13" s="1"/>
  <c r="N143" i="15"/>
  <c r="L143" i="15" s="1"/>
  <c r="AQ142" i="15"/>
  <c r="AP142" i="15"/>
  <c r="AQ142" i="13" s="1"/>
  <c r="AO142" i="15"/>
  <c r="AP142" i="13" s="1"/>
  <c r="AN142" i="15"/>
  <c r="AO142" i="13" s="1"/>
  <c r="AM142" i="15"/>
  <c r="AN142" i="13" s="1"/>
  <c r="AL142" i="15"/>
  <c r="AM142" i="13" s="1"/>
  <c r="AK142" i="15"/>
  <c r="AL142" i="13" s="1"/>
  <c r="AJ142" i="15"/>
  <c r="AK142" i="13" s="1"/>
  <c r="AI142" i="15"/>
  <c r="AJ142" i="13" s="1"/>
  <c r="AH142" i="15"/>
  <c r="AI142" i="13" s="1"/>
  <c r="AG142" i="15"/>
  <c r="AH142" i="13" s="1"/>
  <c r="AF142" i="15"/>
  <c r="AG142" i="13" s="1"/>
  <c r="AE142" i="15"/>
  <c r="AF142" i="13" s="1"/>
  <c r="AD142" i="15"/>
  <c r="AE142" i="13" s="1"/>
  <c r="AC142" i="15"/>
  <c r="AD142" i="13" s="1"/>
  <c r="AB142" i="15"/>
  <c r="AC142" i="13" s="1"/>
  <c r="AA142" i="15"/>
  <c r="AB142" i="13" s="1"/>
  <c r="Z142" i="15"/>
  <c r="AA142" i="13" s="1"/>
  <c r="Y142" i="15"/>
  <c r="Z142" i="13" s="1"/>
  <c r="X142" i="15"/>
  <c r="Y142" i="13" s="1"/>
  <c r="W142" i="15"/>
  <c r="X142" i="13" s="1"/>
  <c r="U142" i="15"/>
  <c r="U142" i="13" s="1"/>
  <c r="V142" i="13" s="1"/>
  <c r="T142" i="15"/>
  <c r="T142" i="13" s="1"/>
  <c r="S142" i="15"/>
  <c r="R142" i="15"/>
  <c r="R142" i="13" s="1"/>
  <c r="Q142" i="15"/>
  <c r="Q142" i="13" s="1"/>
  <c r="P142" i="15"/>
  <c r="P142" i="13" s="1"/>
  <c r="O142" i="15"/>
  <c r="O142" i="13" s="1"/>
  <c r="N142" i="15"/>
  <c r="L142" i="15" s="1"/>
  <c r="AQ141" i="15"/>
  <c r="AP141" i="15"/>
  <c r="AQ141" i="13" s="1"/>
  <c r="AO141" i="15"/>
  <c r="AP141" i="13" s="1"/>
  <c r="AN141" i="15"/>
  <c r="AO141" i="13" s="1"/>
  <c r="AM141" i="15"/>
  <c r="AN141" i="13" s="1"/>
  <c r="AL141" i="15"/>
  <c r="AM141" i="13" s="1"/>
  <c r="AK141" i="15"/>
  <c r="AL141" i="13" s="1"/>
  <c r="AJ141" i="15"/>
  <c r="AK141" i="13" s="1"/>
  <c r="AI141" i="15"/>
  <c r="AJ141" i="13" s="1"/>
  <c r="AH141" i="15"/>
  <c r="AI141" i="13" s="1"/>
  <c r="AG141" i="15"/>
  <c r="AH141" i="13" s="1"/>
  <c r="AF141" i="15"/>
  <c r="AG141" i="13" s="1"/>
  <c r="AE141" i="15"/>
  <c r="AF141" i="13" s="1"/>
  <c r="AD141" i="15"/>
  <c r="AE141" i="13" s="1"/>
  <c r="AC141" i="15"/>
  <c r="AD141" i="13" s="1"/>
  <c r="AB141" i="15"/>
  <c r="AC141" i="13" s="1"/>
  <c r="AA141" i="15"/>
  <c r="AB141" i="13" s="1"/>
  <c r="Z141" i="15"/>
  <c r="AA141" i="13" s="1"/>
  <c r="Y141" i="15"/>
  <c r="Z141" i="13" s="1"/>
  <c r="X141" i="15"/>
  <c r="Y141" i="13" s="1"/>
  <c r="W141" i="15"/>
  <c r="X141" i="13" s="1"/>
  <c r="U141" i="15"/>
  <c r="U141" i="13" s="1"/>
  <c r="V141" i="13" s="1"/>
  <c r="T141" i="15"/>
  <c r="T141" i="13" s="1"/>
  <c r="S141" i="15"/>
  <c r="R141" i="15"/>
  <c r="R141" i="13" s="1"/>
  <c r="Q141" i="15"/>
  <c r="Q141" i="13" s="1"/>
  <c r="P141" i="15"/>
  <c r="P141" i="13" s="1"/>
  <c r="O141" i="15"/>
  <c r="O141" i="13" s="1"/>
  <c r="N141" i="15"/>
  <c r="L141" i="15" s="1"/>
  <c r="AQ140" i="15"/>
  <c r="AR140" i="13" s="1"/>
  <c r="AP140" i="15"/>
  <c r="AQ140" i="13" s="1"/>
  <c r="AO140" i="15"/>
  <c r="AP140" i="13" s="1"/>
  <c r="AN140" i="15"/>
  <c r="AO140" i="13" s="1"/>
  <c r="AM140" i="15"/>
  <c r="AN140" i="13" s="1"/>
  <c r="AL140" i="15"/>
  <c r="AM140" i="13" s="1"/>
  <c r="AK140" i="15"/>
  <c r="AL140" i="13" s="1"/>
  <c r="AJ140" i="15"/>
  <c r="AK140" i="13" s="1"/>
  <c r="AI140" i="15"/>
  <c r="AJ140" i="13" s="1"/>
  <c r="AH140" i="15"/>
  <c r="AI140" i="13" s="1"/>
  <c r="AG140" i="15"/>
  <c r="AH140" i="13" s="1"/>
  <c r="AF140" i="15"/>
  <c r="AG140" i="13" s="1"/>
  <c r="AE140" i="15"/>
  <c r="AF140" i="13" s="1"/>
  <c r="AD140" i="15"/>
  <c r="AE140" i="13" s="1"/>
  <c r="AC140" i="15"/>
  <c r="AD140" i="13" s="1"/>
  <c r="AB140" i="15"/>
  <c r="AC140" i="13" s="1"/>
  <c r="AA140" i="15"/>
  <c r="AB140" i="13" s="1"/>
  <c r="Z140" i="15"/>
  <c r="AA140" i="13" s="1"/>
  <c r="Y140" i="15"/>
  <c r="Z140" i="13" s="1"/>
  <c r="X140" i="15"/>
  <c r="Y140" i="13" s="1"/>
  <c r="W140" i="15"/>
  <c r="X140" i="13" s="1"/>
  <c r="U140" i="15"/>
  <c r="U140" i="13" s="1"/>
  <c r="V140" i="13" s="1"/>
  <c r="T140" i="15"/>
  <c r="T140" i="13" s="1"/>
  <c r="S140" i="15"/>
  <c r="R140" i="15"/>
  <c r="R140" i="13" s="1"/>
  <c r="Q140" i="15"/>
  <c r="Q140" i="13" s="1"/>
  <c r="P140" i="15"/>
  <c r="P140" i="13" s="1"/>
  <c r="O140" i="15"/>
  <c r="O140" i="13" s="1"/>
  <c r="N140" i="15"/>
  <c r="L140" i="15" s="1"/>
  <c r="AQ139" i="15"/>
  <c r="AR139" i="13" s="1"/>
  <c r="AP139" i="15"/>
  <c r="AQ139" i="13" s="1"/>
  <c r="AO139" i="15"/>
  <c r="AP139" i="13" s="1"/>
  <c r="AN139" i="15"/>
  <c r="AO139" i="13" s="1"/>
  <c r="AM139" i="15"/>
  <c r="AN139" i="13" s="1"/>
  <c r="AL139" i="15"/>
  <c r="AM139" i="13" s="1"/>
  <c r="AK139" i="15"/>
  <c r="AL139" i="13" s="1"/>
  <c r="AJ139" i="15"/>
  <c r="AK139" i="13" s="1"/>
  <c r="AI139" i="15"/>
  <c r="AJ139" i="13" s="1"/>
  <c r="AH139" i="15"/>
  <c r="AI139" i="13" s="1"/>
  <c r="AG139" i="15"/>
  <c r="AH139" i="13" s="1"/>
  <c r="AF139" i="15"/>
  <c r="AG139" i="13" s="1"/>
  <c r="AE139" i="15"/>
  <c r="AF139" i="13" s="1"/>
  <c r="AD139" i="15"/>
  <c r="AE139" i="13" s="1"/>
  <c r="AC139" i="15"/>
  <c r="AD139" i="13" s="1"/>
  <c r="AB139" i="15"/>
  <c r="AC139" i="13" s="1"/>
  <c r="AA139" i="15"/>
  <c r="AB139" i="13" s="1"/>
  <c r="Z139" i="15"/>
  <c r="AA139" i="13" s="1"/>
  <c r="Y139" i="15"/>
  <c r="Z139" i="13" s="1"/>
  <c r="X139" i="15"/>
  <c r="Y139" i="13" s="1"/>
  <c r="W139" i="15"/>
  <c r="X139" i="13" s="1"/>
  <c r="U139" i="15"/>
  <c r="U139" i="13" s="1"/>
  <c r="V139" i="13" s="1"/>
  <c r="T139" i="15"/>
  <c r="T139" i="13" s="1"/>
  <c r="S139" i="15"/>
  <c r="R139" i="15"/>
  <c r="R139" i="13" s="1"/>
  <c r="Q139" i="15"/>
  <c r="Q139" i="13" s="1"/>
  <c r="P139" i="15"/>
  <c r="P139" i="13" s="1"/>
  <c r="O139" i="15"/>
  <c r="O139" i="13" s="1"/>
  <c r="N139" i="15"/>
  <c r="L139" i="15" s="1"/>
  <c r="AQ138" i="15"/>
  <c r="AP138" i="15"/>
  <c r="AQ138" i="13" s="1"/>
  <c r="AO138" i="15"/>
  <c r="AP138" i="13" s="1"/>
  <c r="AN138" i="15"/>
  <c r="AO138" i="13" s="1"/>
  <c r="AM138" i="15"/>
  <c r="AN138" i="13" s="1"/>
  <c r="AL138" i="15"/>
  <c r="AM138" i="13" s="1"/>
  <c r="AK138" i="15"/>
  <c r="AL138" i="13" s="1"/>
  <c r="AJ138" i="15"/>
  <c r="AK138" i="13" s="1"/>
  <c r="AI138" i="15"/>
  <c r="AJ138" i="13" s="1"/>
  <c r="AH138" i="15"/>
  <c r="AI138" i="13" s="1"/>
  <c r="AG138" i="15"/>
  <c r="AH138" i="13" s="1"/>
  <c r="AF138" i="15"/>
  <c r="AG138" i="13" s="1"/>
  <c r="AE138" i="15"/>
  <c r="AF138" i="13" s="1"/>
  <c r="AD138" i="15"/>
  <c r="AE138" i="13" s="1"/>
  <c r="AC138" i="15"/>
  <c r="AD138" i="13" s="1"/>
  <c r="AB138" i="15"/>
  <c r="AC138" i="13" s="1"/>
  <c r="AA138" i="15"/>
  <c r="AB138" i="13" s="1"/>
  <c r="Z138" i="15"/>
  <c r="AA138" i="13" s="1"/>
  <c r="Y138" i="15"/>
  <c r="Z138" i="13" s="1"/>
  <c r="X138" i="15"/>
  <c r="Y138" i="13" s="1"/>
  <c r="W138" i="15"/>
  <c r="X138" i="13" s="1"/>
  <c r="U138" i="15"/>
  <c r="U138" i="13" s="1"/>
  <c r="V138" i="13" s="1"/>
  <c r="T138" i="15"/>
  <c r="T138" i="13" s="1"/>
  <c r="S138" i="15"/>
  <c r="R138" i="15"/>
  <c r="R138" i="13" s="1"/>
  <c r="Q138" i="15"/>
  <c r="Q138" i="13" s="1"/>
  <c r="P138" i="15"/>
  <c r="P138" i="13" s="1"/>
  <c r="O138" i="15"/>
  <c r="O138" i="13" s="1"/>
  <c r="N138" i="15"/>
  <c r="L138" i="15" s="1"/>
  <c r="AQ137" i="15"/>
  <c r="AR137" i="13" s="1"/>
  <c r="AP137" i="15"/>
  <c r="AQ137" i="13" s="1"/>
  <c r="AO137" i="15"/>
  <c r="AP137" i="13" s="1"/>
  <c r="AN137" i="15"/>
  <c r="AO137" i="13" s="1"/>
  <c r="AM137" i="15"/>
  <c r="AN137" i="13" s="1"/>
  <c r="AL137" i="15"/>
  <c r="AM137" i="13" s="1"/>
  <c r="AK137" i="15"/>
  <c r="AL137" i="13" s="1"/>
  <c r="AJ137" i="15"/>
  <c r="AK137" i="13" s="1"/>
  <c r="AI137" i="15"/>
  <c r="AJ137" i="13" s="1"/>
  <c r="AH137" i="15"/>
  <c r="AI137" i="13" s="1"/>
  <c r="AG137" i="15"/>
  <c r="AH137" i="13" s="1"/>
  <c r="AF137" i="15"/>
  <c r="AG137" i="13" s="1"/>
  <c r="AE137" i="15"/>
  <c r="AF137" i="13" s="1"/>
  <c r="AD137" i="15"/>
  <c r="AE137" i="13" s="1"/>
  <c r="AC137" i="15"/>
  <c r="AD137" i="13" s="1"/>
  <c r="AB137" i="15"/>
  <c r="AC137" i="13" s="1"/>
  <c r="AA137" i="15"/>
  <c r="AB137" i="13" s="1"/>
  <c r="Z137" i="15"/>
  <c r="AA137" i="13" s="1"/>
  <c r="Y137" i="15"/>
  <c r="Z137" i="13" s="1"/>
  <c r="X137" i="15"/>
  <c r="Y137" i="13" s="1"/>
  <c r="W137" i="15"/>
  <c r="X137" i="13" s="1"/>
  <c r="U137" i="15"/>
  <c r="U137" i="13" s="1"/>
  <c r="V137" i="13" s="1"/>
  <c r="T137" i="15"/>
  <c r="T137" i="13" s="1"/>
  <c r="S137" i="15"/>
  <c r="R137" i="15"/>
  <c r="Q137" i="15"/>
  <c r="Q137" i="13" s="1"/>
  <c r="P137" i="15"/>
  <c r="P137" i="13" s="1"/>
  <c r="O137" i="15"/>
  <c r="O137" i="13" s="1"/>
  <c r="N137" i="15"/>
  <c r="L137" i="15" s="1"/>
  <c r="AR136" i="13"/>
  <c r="AI136" i="13"/>
  <c r="AH136" i="13"/>
  <c r="AF136" i="15"/>
  <c r="AG136" i="13" s="1"/>
  <c r="AE136" i="15"/>
  <c r="AF136" i="13" s="1"/>
  <c r="AD136" i="15"/>
  <c r="AE136" i="13" s="1"/>
  <c r="AC136" i="15"/>
  <c r="AD136" i="13" s="1"/>
  <c r="AB136" i="15"/>
  <c r="AC136" i="13" s="1"/>
  <c r="AA136" i="15"/>
  <c r="AB136" i="13" s="1"/>
  <c r="Z136" i="15"/>
  <c r="AA136" i="13" s="1"/>
  <c r="Y136" i="15"/>
  <c r="Z136" i="13" s="1"/>
  <c r="X136" i="15"/>
  <c r="Y136" i="13" s="1"/>
  <c r="W136" i="15"/>
  <c r="X136" i="13" s="1"/>
  <c r="U136" i="15"/>
  <c r="U136" i="13" s="1"/>
  <c r="V136" i="13" s="1"/>
  <c r="T136" i="15"/>
  <c r="T136" i="13" s="1"/>
  <c r="S136" i="15"/>
  <c r="R136" i="15"/>
  <c r="R136" i="13" s="1"/>
  <c r="Q136" i="15"/>
  <c r="Q136" i="13" s="1"/>
  <c r="P136" i="15"/>
  <c r="P136" i="13" s="1"/>
  <c r="O136" i="15"/>
  <c r="O136" i="13" s="1"/>
  <c r="N136" i="15"/>
  <c r="L136" i="15" s="1"/>
  <c r="AQ135" i="15"/>
  <c r="AP135" i="15"/>
  <c r="AQ135" i="13" s="1"/>
  <c r="AO135" i="15"/>
  <c r="AP135" i="13" s="1"/>
  <c r="AN135" i="15"/>
  <c r="AO135" i="13" s="1"/>
  <c r="AM135" i="15"/>
  <c r="AN135" i="13" s="1"/>
  <c r="AL135" i="15"/>
  <c r="AM135" i="13" s="1"/>
  <c r="AK135" i="15"/>
  <c r="AL135" i="13" s="1"/>
  <c r="AJ135" i="15"/>
  <c r="AK135" i="13" s="1"/>
  <c r="AI135" i="15"/>
  <c r="AJ135" i="13" s="1"/>
  <c r="AH135" i="15"/>
  <c r="AI135" i="13" s="1"/>
  <c r="AG135" i="15"/>
  <c r="AH135" i="13" s="1"/>
  <c r="AF135" i="15"/>
  <c r="AG135" i="13" s="1"/>
  <c r="AE135" i="15"/>
  <c r="AF135" i="13" s="1"/>
  <c r="AD135" i="15"/>
  <c r="AE135" i="13" s="1"/>
  <c r="AC135" i="15"/>
  <c r="AD135" i="13" s="1"/>
  <c r="AB135" i="15"/>
  <c r="AC135" i="13" s="1"/>
  <c r="AA135" i="15"/>
  <c r="AB135" i="13" s="1"/>
  <c r="Z135" i="15"/>
  <c r="AA135" i="13" s="1"/>
  <c r="Y135" i="15"/>
  <c r="Z135" i="13" s="1"/>
  <c r="X135" i="15"/>
  <c r="Y135" i="13" s="1"/>
  <c r="W135" i="15"/>
  <c r="X135" i="13" s="1"/>
  <c r="U135" i="15"/>
  <c r="U135" i="13" s="1"/>
  <c r="V135" i="13" s="1"/>
  <c r="T135" i="15"/>
  <c r="T135" i="13" s="1"/>
  <c r="S135" i="15"/>
  <c r="R135" i="15"/>
  <c r="R135" i="13" s="1"/>
  <c r="Q135" i="15"/>
  <c r="Q135" i="13" s="1"/>
  <c r="P135" i="15"/>
  <c r="P135" i="13" s="1"/>
  <c r="O135" i="15"/>
  <c r="O135" i="13" s="1"/>
  <c r="N135" i="15"/>
  <c r="L135" i="15" s="1"/>
  <c r="AQ134" i="15"/>
  <c r="AP134" i="15"/>
  <c r="AQ134" i="13" s="1"/>
  <c r="AO134" i="15"/>
  <c r="AP134" i="13" s="1"/>
  <c r="AN134" i="15"/>
  <c r="AO134" i="13" s="1"/>
  <c r="AM134" i="15"/>
  <c r="AN134" i="13" s="1"/>
  <c r="AL134" i="15"/>
  <c r="AM134" i="13" s="1"/>
  <c r="AK134" i="15"/>
  <c r="AL134" i="13" s="1"/>
  <c r="AJ134" i="15"/>
  <c r="AK134" i="13" s="1"/>
  <c r="AI134" i="15"/>
  <c r="AJ134" i="13" s="1"/>
  <c r="AH134" i="15"/>
  <c r="AI134" i="13" s="1"/>
  <c r="AG134" i="15"/>
  <c r="AH134" i="13" s="1"/>
  <c r="AF134" i="15"/>
  <c r="AG134" i="13" s="1"/>
  <c r="AE134" i="15"/>
  <c r="AF134" i="13" s="1"/>
  <c r="AD134" i="15"/>
  <c r="AE134" i="13" s="1"/>
  <c r="AC134" i="15"/>
  <c r="AD134" i="13" s="1"/>
  <c r="AB134" i="15"/>
  <c r="AC134" i="13" s="1"/>
  <c r="AA134" i="15"/>
  <c r="AB134" i="13" s="1"/>
  <c r="Z134" i="15"/>
  <c r="AA134" i="13" s="1"/>
  <c r="Y134" i="15"/>
  <c r="Z134" i="13" s="1"/>
  <c r="X134" i="15"/>
  <c r="Y134" i="13" s="1"/>
  <c r="W134" i="15"/>
  <c r="X134" i="13" s="1"/>
  <c r="U134" i="15"/>
  <c r="U134" i="13" s="1"/>
  <c r="V134" i="13" s="1"/>
  <c r="T134" i="15"/>
  <c r="T134" i="13" s="1"/>
  <c r="S134" i="15"/>
  <c r="R134" i="15"/>
  <c r="Q134" i="15"/>
  <c r="Q134" i="13" s="1"/>
  <c r="P134" i="15"/>
  <c r="P134" i="13" s="1"/>
  <c r="O134" i="15"/>
  <c r="O134" i="13" s="1"/>
  <c r="N134" i="15"/>
  <c r="L134" i="15" s="1"/>
  <c r="AQ133" i="15"/>
  <c r="AP133" i="15"/>
  <c r="AQ133" i="13" s="1"/>
  <c r="AO133" i="15"/>
  <c r="AP133" i="13" s="1"/>
  <c r="AN133" i="15"/>
  <c r="AO133" i="13" s="1"/>
  <c r="AM133" i="15"/>
  <c r="AN133" i="13" s="1"/>
  <c r="AL133" i="15"/>
  <c r="AM133" i="13" s="1"/>
  <c r="AK133" i="15"/>
  <c r="AL133" i="13" s="1"/>
  <c r="AJ133" i="15"/>
  <c r="AK133" i="13" s="1"/>
  <c r="AI133" i="15"/>
  <c r="AJ133" i="13" s="1"/>
  <c r="AH133" i="15"/>
  <c r="AI133" i="13" s="1"/>
  <c r="AG133" i="15"/>
  <c r="AH133" i="13" s="1"/>
  <c r="AF133" i="15"/>
  <c r="AG133" i="13" s="1"/>
  <c r="AE133" i="15"/>
  <c r="AF133" i="13" s="1"/>
  <c r="AD133" i="15"/>
  <c r="AE133" i="13" s="1"/>
  <c r="AC133" i="15"/>
  <c r="AD133" i="13" s="1"/>
  <c r="AB133" i="15"/>
  <c r="AC133" i="13" s="1"/>
  <c r="AA133" i="15"/>
  <c r="AB133" i="13" s="1"/>
  <c r="Z133" i="15"/>
  <c r="AA133" i="13" s="1"/>
  <c r="Y133" i="15"/>
  <c r="Z133" i="13" s="1"/>
  <c r="X133" i="15"/>
  <c r="Y133" i="13" s="1"/>
  <c r="W133" i="15"/>
  <c r="X133" i="13" s="1"/>
  <c r="U133" i="15"/>
  <c r="U133" i="13" s="1"/>
  <c r="V133" i="13" s="1"/>
  <c r="T133" i="15"/>
  <c r="T133" i="13" s="1"/>
  <c r="S133" i="15"/>
  <c r="R133" i="15"/>
  <c r="R133" i="13" s="1"/>
  <c r="Q133" i="15"/>
  <c r="Q133" i="13" s="1"/>
  <c r="P133" i="15"/>
  <c r="P133" i="13" s="1"/>
  <c r="O133" i="15"/>
  <c r="O133" i="13" s="1"/>
  <c r="N133" i="15"/>
  <c r="L133" i="15" s="1"/>
  <c r="AR132" i="13"/>
  <c r="AF132" i="15"/>
  <c r="AG132" i="13" s="1"/>
  <c r="AE132" i="15"/>
  <c r="AF132" i="13" s="1"/>
  <c r="AD132" i="15"/>
  <c r="AE132" i="13" s="1"/>
  <c r="AC132" i="15"/>
  <c r="AD132" i="13" s="1"/>
  <c r="AB132" i="15"/>
  <c r="AC132" i="13" s="1"/>
  <c r="AA132" i="15"/>
  <c r="AB132" i="13" s="1"/>
  <c r="Z132" i="15"/>
  <c r="AA132" i="13" s="1"/>
  <c r="Y132" i="15"/>
  <c r="Z132" i="13" s="1"/>
  <c r="X132" i="15"/>
  <c r="Y132" i="13" s="1"/>
  <c r="W132" i="15"/>
  <c r="X132" i="13" s="1"/>
  <c r="U132" i="15"/>
  <c r="U132" i="13" s="1"/>
  <c r="V132" i="13" s="1"/>
  <c r="T132" i="15"/>
  <c r="T132" i="13" s="1"/>
  <c r="S132" i="15"/>
  <c r="R132" i="15"/>
  <c r="Q132" i="15"/>
  <c r="Q132" i="13" s="1"/>
  <c r="P132" i="15"/>
  <c r="P132" i="13" s="1"/>
  <c r="O132" i="15"/>
  <c r="O132" i="13" s="1"/>
  <c r="N132" i="15"/>
  <c r="L132" i="15" s="1"/>
  <c r="AQ131" i="15"/>
  <c r="AP131" i="15"/>
  <c r="AQ131" i="13" s="1"/>
  <c r="AO131" i="15"/>
  <c r="AP131" i="13" s="1"/>
  <c r="AN131" i="15"/>
  <c r="AO131" i="13" s="1"/>
  <c r="AM131" i="15"/>
  <c r="AN131" i="13" s="1"/>
  <c r="AL131" i="15"/>
  <c r="AM131" i="13" s="1"/>
  <c r="AK131" i="15"/>
  <c r="AL131" i="13" s="1"/>
  <c r="AJ131" i="15"/>
  <c r="AK131" i="13" s="1"/>
  <c r="AI131" i="15"/>
  <c r="AJ131" i="13" s="1"/>
  <c r="AH131" i="15"/>
  <c r="AI131" i="13" s="1"/>
  <c r="AG131" i="15"/>
  <c r="AH131" i="13" s="1"/>
  <c r="AF131" i="15"/>
  <c r="AG131" i="13" s="1"/>
  <c r="AE131" i="15"/>
  <c r="AF131" i="13" s="1"/>
  <c r="AD131" i="15"/>
  <c r="AE131" i="13" s="1"/>
  <c r="AC131" i="15"/>
  <c r="AD131" i="13" s="1"/>
  <c r="AB131" i="15"/>
  <c r="AC131" i="13" s="1"/>
  <c r="AA131" i="15"/>
  <c r="AB131" i="13" s="1"/>
  <c r="Z131" i="15"/>
  <c r="AA131" i="13" s="1"/>
  <c r="Y131" i="15"/>
  <c r="Z131" i="13" s="1"/>
  <c r="X131" i="15"/>
  <c r="Y131" i="13" s="1"/>
  <c r="W131" i="15"/>
  <c r="X131" i="13" s="1"/>
  <c r="U131" i="15"/>
  <c r="U131" i="13" s="1"/>
  <c r="V131" i="13" s="1"/>
  <c r="T131" i="15"/>
  <c r="T131" i="13" s="1"/>
  <c r="S131" i="15"/>
  <c r="R131" i="15"/>
  <c r="R131" i="13" s="1"/>
  <c r="Q131" i="15"/>
  <c r="Q131" i="13" s="1"/>
  <c r="P131" i="15"/>
  <c r="P131" i="13" s="1"/>
  <c r="O131" i="15"/>
  <c r="O131" i="13" s="1"/>
  <c r="N131" i="15"/>
  <c r="L131" i="15" s="1"/>
  <c r="AQ130" i="15"/>
  <c r="AR130" i="13" s="1"/>
  <c r="AP130" i="15"/>
  <c r="AQ130" i="13" s="1"/>
  <c r="AO130" i="15"/>
  <c r="AP130" i="13" s="1"/>
  <c r="AN130" i="15"/>
  <c r="AO130" i="13" s="1"/>
  <c r="AM130" i="15"/>
  <c r="AN130" i="13" s="1"/>
  <c r="AL130" i="15"/>
  <c r="AM130" i="13" s="1"/>
  <c r="AK130" i="15"/>
  <c r="AL130" i="13" s="1"/>
  <c r="AJ130" i="15"/>
  <c r="AK130" i="13" s="1"/>
  <c r="AI130" i="15"/>
  <c r="AJ130" i="13" s="1"/>
  <c r="AH130" i="15"/>
  <c r="AI130" i="13" s="1"/>
  <c r="AG130" i="15"/>
  <c r="AH130" i="13" s="1"/>
  <c r="AF130" i="15"/>
  <c r="AG130" i="13" s="1"/>
  <c r="AE130" i="15"/>
  <c r="AF130" i="13" s="1"/>
  <c r="AD130" i="15"/>
  <c r="AE130" i="13" s="1"/>
  <c r="AC130" i="15"/>
  <c r="AD130" i="13" s="1"/>
  <c r="AB130" i="15"/>
  <c r="AC130" i="13" s="1"/>
  <c r="AA130" i="15"/>
  <c r="AB130" i="13" s="1"/>
  <c r="Z130" i="15"/>
  <c r="AA130" i="13" s="1"/>
  <c r="Y130" i="15"/>
  <c r="Z130" i="13" s="1"/>
  <c r="X130" i="15"/>
  <c r="Y130" i="13" s="1"/>
  <c r="W130" i="15"/>
  <c r="X130" i="13" s="1"/>
  <c r="U130" i="15"/>
  <c r="U130" i="13" s="1"/>
  <c r="V130" i="13" s="1"/>
  <c r="T130" i="15"/>
  <c r="T130" i="13" s="1"/>
  <c r="S130" i="15"/>
  <c r="R130" i="15"/>
  <c r="R130" i="13" s="1"/>
  <c r="Q130" i="15"/>
  <c r="Q130" i="13" s="1"/>
  <c r="P130" i="15"/>
  <c r="P130" i="13" s="1"/>
  <c r="O130" i="15"/>
  <c r="O130" i="13" s="1"/>
  <c r="N130" i="15"/>
  <c r="L130" i="15" s="1"/>
  <c r="AQ129" i="15"/>
  <c r="AR129" i="13" s="1"/>
  <c r="AP129" i="15"/>
  <c r="AQ129" i="13" s="1"/>
  <c r="AO129" i="15"/>
  <c r="AP129" i="13" s="1"/>
  <c r="AN129" i="15"/>
  <c r="AO129" i="13" s="1"/>
  <c r="AM129" i="15"/>
  <c r="AN129" i="13" s="1"/>
  <c r="AL129" i="15"/>
  <c r="AM129" i="13" s="1"/>
  <c r="AK129" i="15"/>
  <c r="AL129" i="13" s="1"/>
  <c r="AJ129" i="15"/>
  <c r="AK129" i="13" s="1"/>
  <c r="AI129" i="15"/>
  <c r="AJ129" i="13" s="1"/>
  <c r="AH129" i="15"/>
  <c r="AI129" i="13" s="1"/>
  <c r="AG129" i="15"/>
  <c r="AH129" i="13" s="1"/>
  <c r="AF129" i="15"/>
  <c r="AG129" i="13" s="1"/>
  <c r="AE129" i="15"/>
  <c r="AF129" i="13" s="1"/>
  <c r="AD129" i="15"/>
  <c r="AE129" i="13" s="1"/>
  <c r="AC129" i="15"/>
  <c r="AD129" i="13" s="1"/>
  <c r="AB129" i="15"/>
  <c r="AC129" i="13" s="1"/>
  <c r="AA129" i="15"/>
  <c r="AB129" i="13" s="1"/>
  <c r="Z129" i="15"/>
  <c r="AA129" i="13" s="1"/>
  <c r="Y129" i="15"/>
  <c r="Z129" i="13" s="1"/>
  <c r="X129" i="15"/>
  <c r="Y129" i="13" s="1"/>
  <c r="W129" i="15"/>
  <c r="X129" i="13" s="1"/>
  <c r="U129" i="15"/>
  <c r="U129" i="13" s="1"/>
  <c r="V129" i="13" s="1"/>
  <c r="T129" i="15"/>
  <c r="T129" i="13" s="1"/>
  <c r="S129" i="15"/>
  <c r="R129" i="15"/>
  <c r="R129" i="13" s="1"/>
  <c r="Q129" i="15"/>
  <c r="Q129" i="13" s="1"/>
  <c r="P129" i="15"/>
  <c r="P129" i="13" s="1"/>
  <c r="O129" i="15"/>
  <c r="O129" i="13" s="1"/>
  <c r="N129" i="15"/>
  <c r="L129" i="15" s="1"/>
  <c r="AQ128" i="15"/>
  <c r="AR128" i="13" s="1"/>
  <c r="AP128" i="15"/>
  <c r="AQ128" i="13" s="1"/>
  <c r="AO128" i="15"/>
  <c r="AP128" i="13" s="1"/>
  <c r="AN128" i="15"/>
  <c r="AO128" i="13" s="1"/>
  <c r="AM128" i="15"/>
  <c r="AN128" i="13" s="1"/>
  <c r="AL128" i="15"/>
  <c r="AM128" i="13" s="1"/>
  <c r="AK128" i="15"/>
  <c r="AL128" i="13" s="1"/>
  <c r="AJ128" i="15"/>
  <c r="AK128" i="13" s="1"/>
  <c r="AI128" i="15"/>
  <c r="AJ128" i="13" s="1"/>
  <c r="AH128" i="15"/>
  <c r="AI128" i="13" s="1"/>
  <c r="AG128" i="15"/>
  <c r="AH128" i="13" s="1"/>
  <c r="AF128" i="15"/>
  <c r="AG128" i="13" s="1"/>
  <c r="AE128" i="15"/>
  <c r="AF128" i="13" s="1"/>
  <c r="AD128" i="15"/>
  <c r="AE128" i="13" s="1"/>
  <c r="AC128" i="15"/>
  <c r="AD128" i="13" s="1"/>
  <c r="AB128" i="15"/>
  <c r="AC128" i="13" s="1"/>
  <c r="AA128" i="15"/>
  <c r="AB128" i="13" s="1"/>
  <c r="Z128" i="15"/>
  <c r="AA128" i="13" s="1"/>
  <c r="Y128" i="15"/>
  <c r="Z128" i="13" s="1"/>
  <c r="X128" i="15"/>
  <c r="Y128" i="13" s="1"/>
  <c r="W128" i="15"/>
  <c r="X128" i="13" s="1"/>
  <c r="U128" i="15"/>
  <c r="U128" i="13" s="1"/>
  <c r="V128" i="13" s="1"/>
  <c r="T128" i="15"/>
  <c r="T128" i="13" s="1"/>
  <c r="S128" i="15"/>
  <c r="R128" i="15"/>
  <c r="Q128" i="15"/>
  <c r="Q128" i="13" s="1"/>
  <c r="P128" i="15"/>
  <c r="P128" i="13" s="1"/>
  <c r="O128" i="15"/>
  <c r="O128" i="13" s="1"/>
  <c r="N128" i="15"/>
  <c r="L128" i="15" s="1"/>
  <c r="AQ127" i="15"/>
  <c r="AP127" i="15"/>
  <c r="AQ127" i="13" s="1"/>
  <c r="AO127" i="15"/>
  <c r="AP127" i="13" s="1"/>
  <c r="AN127" i="15"/>
  <c r="AO127" i="13" s="1"/>
  <c r="AM127" i="15"/>
  <c r="AN127" i="13" s="1"/>
  <c r="AL127" i="15"/>
  <c r="AM127" i="13" s="1"/>
  <c r="AK127" i="15"/>
  <c r="AL127" i="13" s="1"/>
  <c r="AJ127" i="15"/>
  <c r="AK127" i="13" s="1"/>
  <c r="AI127" i="15"/>
  <c r="AJ127" i="13" s="1"/>
  <c r="AH127" i="15"/>
  <c r="AI127" i="13" s="1"/>
  <c r="AG127" i="15"/>
  <c r="AH127" i="13" s="1"/>
  <c r="AF127" i="15"/>
  <c r="AG127" i="13" s="1"/>
  <c r="AE127" i="15"/>
  <c r="AF127" i="13" s="1"/>
  <c r="AD127" i="15"/>
  <c r="AE127" i="13" s="1"/>
  <c r="AC127" i="15"/>
  <c r="AD127" i="13" s="1"/>
  <c r="AB127" i="15"/>
  <c r="AC127" i="13" s="1"/>
  <c r="AA127" i="15"/>
  <c r="AB127" i="13" s="1"/>
  <c r="Z127" i="15"/>
  <c r="AA127" i="13" s="1"/>
  <c r="Y127" i="15"/>
  <c r="Z127" i="13" s="1"/>
  <c r="X127" i="15"/>
  <c r="Y127" i="13" s="1"/>
  <c r="W127" i="15"/>
  <c r="X127" i="13" s="1"/>
  <c r="U127" i="15"/>
  <c r="U127" i="13" s="1"/>
  <c r="V127" i="13" s="1"/>
  <c r="T127" i="15"/>
  <c r="T127" i="13" s="1"/>
  <c r="S127" i="15"/>
  <c r="R127" i="15"/>
  <c r="R127" i="13" s="1"/>
  <c r="Q127" i="15"/>
  <c r="Q127" i="13" s="1"/>
  <c r="P127" i="15"/>
  <c r="P127" i="13" s="1"/>
  <c r="O127" i="15"/>
  <c r="O127" i="13" s="1"/>
  <c r="N127" i="15"/>
  <c r="L127" i="15" s="1"/>
  <c r="AQ126" i="15"/>
  <c r="AR126" i="13" s="1"/>
  <c r="AP126" i="15"/>
  <c r="AQ126" i="13" s="1"/>
  <c r="AO126" i="15"/>
  <c r="AP126" i="13" s="1"/>
  <c r="AN126" i="15"/>
  <c r="AO126" i="13" s="1"/>
  <c r="AM126" i="15"/>
  <c r="AN126" i="13" s="1"/>
  <c r="AL126" i="15"/>
  <c r="AM126" i="13" s="1"/>
  <c r="AK126" i="15"/>
  <c r="AL126" i="13" s="1"/>
  <c r="AJ126" i="15"/>
  <c r="AK126" i="13" s="1"/>
  <c r="AI126" i="15"/>
  <c r="AJ126" i="13" s="1"/>
  <c r="AH126" i="15"/>
  <c r="AI126" i="13" s="1"/>
  <c r="AG126" i="15"/>
  <c r="AH126" i="13" s="1"/>
  <c r="AF126" i="15"/>
  <c r="AG126" i="13" s="1"/>
  <c r="AE126" i="15"/>
  <c r="AF126" i="13" s="1"/>
  <c r="AD126" i="15"/>
  <c r="AE126" i="13" s="1"/>
  <c r="AC126" i="15"/>
  <c r="AD126" i="13" s="1"/>
  <c r="AB126" i="15"/>
  <c r="AC126" i="13" s="1"/>
  <c r="AA126" i="15"/>
  <c r="AB126" i="13" s="1"/>
  <c r="Z126" i="15"/>
  <c r="AA126" i="13" s="1"/>
  <c r="Y126" i="15"/>
  <c r="Z126" i="13" s="1"/>
  <c r="X126" i="15"/>
  <c r="Y126" i="13" s="1"/>
  <c r="W126" i="15"/>
  <c r="X126" i="13" s="1"/>
  <c r="U126" i="15"/>
  <c r="U126" i="13" s="1"/>
  <c r="V126" i="13" s="1"/>
  <c r="T126" i="15"/>
  <c r="T126" i="13" s="1"/>
  <c r="S126" i="15"/>
  <c r="R126" i="15"/>
  <c r="R126" i="13" s="1"/>
  <c r="Q126" i="15"/>
  <c r="Q126" i="13" s="1"/>
  <c r="P126" i="15"/>
  <c r="P126" i="13" s="1"/>
  <c r="O126" i="15"/>
  <c r="O126" i="13" s="1"/>
  <c r="N126" i="15"/>
  <c r="L126" i="15" s="1"/>
  <c r="AQ125" i="15"/>
  <c r="AP125" i="15"/>
  <c r="AQ125" i="13" s="1"/>
  <c r="AO125" i="15"/>
  <c r="AP125" i="13" s="1"/>
  <c r="AN125" i="15"/>
  <c r="AO125" i="13" s="1"/>
  <c r="AM125" i="15"/>
  <c r="AN125" i="13" s="1"/>
  <c r="AL125" i="15"/>
  <c r="AM125" i="13" s="1"/>
  <c r="AK125" i="15"/>
  <c r="AL125" i="13" s="1"/>
  <c r="AJ125" i="15"/>
  <c r="AK125" i="13" s="1"/>
  <c r="AI125" i="15"/>
  <c r="AJ125" i="13" s="1"/>
  <c r="AH125" i="15"/>
  <c r="AI125" i="13" s="1"/>
  <c r="AG125" i="15"/>
  <c r="AH125" i="13" s="1"/>
  <c r="AF125" i="15"/>
  <c r="AG125" i="13" s="1"/>
  <c r="AE125" i="15"/>
  <c r="AF125" i="13" s="1"/>
  <c r="AD125" i="15"/>
  <c r="AE125" i="13" s="1"/>
  <c r="AC125" i="15"/>
  <c r="AD125" i="13" s="1"/>
  <c r="AB125" i="15"/>
  <c r="AC125" i="13" s="1"/>
  <c r="AA125" i="15"/>
  <c r="AB125" i="13" s="1"/>
  <c r="Z125" i="15"/>
  <c r="AA125" i="13" s="1"/>
  <c r="Y125" i="15"/>
  <c r="Z125" i="13" s="1"/>
  <c r="X125" i="15"/>
  <c r="Y125" i="13" s="1"/>
  <c r="W125" i="15"/>
  <c r="X125" i="13" s="1"/>
  <c r="U125" i="15"/>
  <c r="U125" i="13" s="1"/>
  <c r="V125" i="13" s="1"/>
  <c r="T125" i="15"/>
  <c r="T125" i="13" s="1"/>
  <c r="S125" i="15"/>
  <c r="R125" i="15"/>
  <c r="Q125" i="15"/>
  <c r="Q125" i="13" s="1"/>
  <c r="P125" i="15"/>
  <c r="P125" i="13" s="1"/>
  <c r="O125" i="15"/>
  <c r="O125" i="13" s="1"/>
  <c r="N125" i="15"/>
  <c r="L125" i="15" s="1"/>
  <c r="AQ124" i="15"/>
  <c r="AR124" i="13" s="1"/>
  <c r="AP124" i="15"/>
  <c r="AQ124" i="13" s="1"/>
  <c r="AO124" i="15"/>
  <c r="AP124" i="13" s="1"/>
  <c r="AN124" i="15"/>
  <c r="AO124" i="13" s="1"/>
  <c r="AM124" i="15"/>
  <c r="AN124" i="13" s="1"/>
  <c r="AL124" i="15"/>
  <c r="AM124" i="13" s="1"/>
  <c r="AK124" i="15"/>
  <c r="AL124" i="13" s="1"/>
  <c r="AJ124" i="15"/>
  <c r="AK124" i="13" s="1"/>
  <c r="AI124" i="15"/>
  <c r="AJ124" i="13" s="1"/>
  <c r="AH124" i="15"/>
  <c r="AI124" i="13" s="1"/>
  <c r="AG124" i="15"/>
  <c r="AH124" i="13" s="1"/>
  <c r="AF124" i="15"/>
  <c r="AG124" i="13" s="1"/>
  <c r="AE124" i="15"/>
  <c r="AF124" i="13" s="1"/>
  <c r="AD124" i="15"/>
  <c r="AE124" i="13" s="1"/>
  <c r="AC124" i="15"/>
  <c r="AD124" i="13" s="1"/>
  <c r="AB124" i="15"/>
  <c r="AC124" i="13" s="1"/>
  <c r="AA124" i="15"/>
  <c r="AB124" i="13" s="1"/>
  <c r="Z124" i="15"/>
  <c r="AA124" i="13" s="1"/>
  <c r="Y124" i="15"/>
  <c r="Z124" i="13" s="1"/>
  <c r="X124" i="15"/>
  <c r="Y124" i="13" s="1"/>
  <c r="W124" i="15"/>
  <c r="X124" i="13" s="1"/>
  <c r="U124" i="15"/>
  <c r="U124" i="13" s="1"/>
  <c r="V124" i="13" s="1"/>
  <c r="T124" i="15"/>
  <c r="T124" i="13" s="1"/>
  <c r="S124" i="15"/>
  <c r="R124" i="15"/>
  <c r="R124" i="13" s="1"/>
  <c r="Q124" i="15"/>
  <c r="Q124" i="13" s="1"/>
  <c r="P124" i="15"/>
  <c r="P124" i="13" s="1"/>
  <c r="O124" i="15"/>
  <c r="O124" i="13" s="1"/>
  <c r="N124" i="15"/>
  <c r="L124" i="15" s="1"/>
  <c r="AQ123" i="15"/>
  <c r="AP123" i="15"/>
  <c r="AQ123" i="13" s="1"/>
  <c r="AO123" i="15"/>
  <c r="AP123" i="13" s="1"/>
  <c r="AN123" i="15"/>
  <c r="AO123" i="13" s="1"/>
  <c r="AM123" i="15"/>
  <c r="AN123" i="13" s="1"/>
  <c r="AL123" i="15"/>
  <c r="AM123" i="13" s="1"/>
  <c r="AK123" i="15"/>
  <c r="AL123" i="13" s="1"/>
  <c r="AJ123" i="15"/>
  <c r="AK123" i="13" s="1"/>
  <c r="AI123" i="15"/>
  <c r="AJ123" i="13" s="1"/>
  <c r="AH123" i="15"/>
  <c r="AI123" i="13" s="1"/>
  <c r="AG123" i="15"/>
  <c r="AH123" i="13" s="1"/>
  <c r="AF123" i="15"/>
  <c r="AG123" i="13" s="1"/>
  <c r="AE123" i="15"/>
  <c r="AF123" i="13" s="1"/>
  <c r="AD123" i="15"/>
  <c r="AE123" i="13" s="1"/>
  <c r="AC123" i="15"/>
  <c r="AD123" i="13" s="1"/>
  <c r="AB123" i="15"/>
  <c r="AC123" i="13" s="1"/>
  <c r="AA123" i="15"/>
  <c r="AB123" i="13" s="1"/>
  <c r="Z123" i="15"/>
  <c r="AA123" i="13" s="1"/>
  <c r="Y123" i="15"/>
  <c r="Z123" i="13" s="1"/>
  <c r="X123" i="15"/>
  <c r="Y123" i="13" s="1"/>
  <c r="W123" i="15"/>
  <c r="X123" i="13" s="1"/>
  <c r="U123" i="15"/>
  <c r="U123" i="13" s="1"/>
  <c r="V123" i="13" s="1"/>
  <c r="T123" i="15"/>
  <c r="T123" i="13" s="1"/>
  <c r="S123" i="15"/>
  <c r="R123" i="15"/>
  <c r="R123" i="13" s="1"/>
  <c r="Q123" i="15"/>
  <c r="Q123" i="13" s="1"/>
  <c r="P123" i="15"/>
  <c r="P123" i="13" s="1"/>
  <c r="O123" i="15"/>
  <c r="O123" i="13" s="1"/>
  <c r="N123" i="15"/>
  <c r="L123" i="15" s="1"/>
  <c r="AQ122" i="15"/>
  <c r="AP122" i="15"/>
  <c r="AQ122" i="13" s="1"/>
  <c r="AO122" i="15"/>
  <c r="AP122" i="13" s="1"/>
  <c r="AN122" i="15"/>
  <c r="AO122" i="13" s="1"/>
  <c r="AM122" i="15"/>
  <c r="AN122" i="13" s="1"/>
  <c r="AL122" i="15"/>
  <c r="AM122" i="13" s="1"/>
  <c r="AK122" i="15"/>
  <c r="AL122" i="13" s="1"/>
  <c r="AJ122" i="15"/>
  <c r="AK122" i="13" s="1"/>
  <c r="AI122" i="15"/>
  <c r="AJ122" i="13" s="1"/>
  <c r="AH122" i="15"/>
  <c r="AI122" i="13" s="1"/>
  <c r="AG122" i="15"/>
  <c r="AH122" i="13" s="1"/>
  <c r="AF122" i="15"/>
  <c r="AG122" i="13" s="1"/>
  <c r="AE122" i="15"/>
  <c r="AF122" i="13" s="1"/>
  <c r="AD122" i="15"/>
  <c r="AE122" i="13" s="1"/>
  <c r="AC122" i="15"/>
  <c r="AD122" i="13" s="1"/>
  <c r="AB122" i="15"/>
  <c r="AC122" i="13" s="1"/>
  <c r="AA122" i="15"/>
  <c r="AB122" i="13" s="1"/>
  <c r="Z122" i="15"/>
  <c r="AA122" i="13" s="1"/>
  <c r="Y122" i="15"/>
  <c r="Z122" i="13" s="1"/>
  <c r="X122" i="15"/>
  <c r="Y122" i="13" s="1"/>
  <c r="W122" i="15"/>
  <c r="X122" i="13" s="1"/>
  <c r="U122" i="15"/>
  <c r="U122" i="13" s="1"/>
  <c r="V122" i="13" s="1"/>
  <c r="T122" i="15"/>
  <c r="T122" i="13" s="1"/>
  <c r="S122" i="15"/>
  <c r="R122" i="15"/>
  <c r="R122" i="13" s="1"/>
  <c r="Q122" i="15"/>
  <c r="Q122" i="13" s="1"/>
  <c r="P122" i="15"/>
  <c r="P122" i="13" s="1"/>
  <c r="O122" i="15"/>
  <c r="O122" i="13" s="1"/>
  <c r="N122" i="15"/>
  <c r="L122" i="15" s="1"/>
  <c r="AQ121" i="15"/>
  <c r="AP121" i="15"/>
  <c r="AQ121" i="13" s="1"/>
  <c r="AO121" i="15"/>
  <c r="AP121" i="13" s="1"/>
  <c r="AN121" i="15"/>
  <c r="AO121" i="13" s="1"/>
  <c r="AM121" i="15"/>
  <c r="AN121" i="13" s="1"/>
  <c r="AL121" i="15"/>
  <c r="AM121" i="13" s="1"/>
  <c r="AK121" i="15"/>
  <c r="AL121" i="13" s="1"/>
  <c r="AJ121" i="15"/>
  <c r="AK121" i="13" s="1"/>
  <c r="AI121" i="15"/>
  <c r="AJ121" i="13" s="1"/>
  <c r="AH121" i="15"/>
  <c r="AI121" i="13" s="1"/>
  <c r="AG121" i="15"/>
  <c r="AH121" i="13" s="1"/>
  <c r="AF121" i="15"/>
  <c r="AG121" i="13" s="1"/>
  <c r="AE121" i="15"/>
  <c r="AF121" i="13" s="1"/>
  <c r="AD121" i="15"/>
  <c r="AE121" i="13" s="1"/>
  <c r="AC121" i="15"/>
  <c r="AD121" i="13" s="1"/>
  <c r="AB121" i="15"/>
  <c r="AC121" i="13" s="1"/>
  <c r="AA121" i="15"/>
  <c r="AB121" i="13" s="1"/>
  <c r="Z121" i="15"/>
  <c r="AA121" i="13" s="1"/>
  <c r="Y121" i="15"/>
  <c r="Z121" i="13" s="1"/>
  <c r="X121" i="15"/>
  <c r="Y121" i="13" s="1"/>
  <c r="W121" i="15"/>
  <c r="X121" i="13" s="1"/>
  <c r="U121" i="15"/>
  <c r="U121" i="13" s="1"/>
  <c r="V121" i="13" s="1"/>
  <c r="T121" i="15"/>
  <c r="T121" i="13" s="1"/>
  <c r="S121" i="15"/>
  <c r="R121" i="15"/>
  <c r="R121" i="13" s="1"/>
  <c r="Q121" i="15"/>
  <c r="Q121" i="13" s="1"/>
  <c r="P121" i="15"/>
  <c r="P121" i="13" s="1"/>
  <c r="O121" i="15"/>
  <c r="O121" i="13" s="1"/>
  <c r="N121" i="15"/>
  <c r="L121" i="15" s="1"/>
  <c r="AQ120" i="15"/>
  <c r="AP120" i="15"/>
  <c r="AQ120" i="13" s="1"/>
  <c r="AO120" i="15"/>
  <c r="AP120" i="13" s="1"/>
  <c r="AN120" i="15"/>
  <c r="AO120" i="13" s="1"/>
  <c r="AM120" i="15"/>
  <c r="AN120" i="13" s="1"/>
  <c r="AL120" i="15"/>
  <c r="AM120" i="13" s="1"/>
  <c r="AK120" i="15"/>
  <c r="AL120" i="13" s="1"/>
  <c r="AJ120" i="15"/>
  <c r="AK120" i="13" s="1"/>
  <c r="AI120" i="15"/>
  <c r="AJ120" i="13" s="1"/>
  <c r="AH120" i="15"/>
  <c r="AI120" i="13" s="1"/>
  <c r="AG120" i="15"/>
  <c r="AH120" i="13" s="1"/>
  <c r="AF120" i="15"/>
  <c r="AG120" i="13" s="1"/>
  <c r="AE120" i="15"/>
  <c r="AF120" i="13" s="1"/>
  <c r="AD120" i="15"/>
  <c r="AE120" i="13" s="1"/>
  <c r="AC120" i="15"/>
  <c r="AD120" i="13" s="1"/>
  <c r="AB120" i="15"/>
  <c r="AC120" i="13" s="1"/>
  <c r="AA120" i="15"/>
  <c r="AB120" i="13" s="1"/>
  <c r="Z120" i="15"/>
  <c r="AA120" i="13" s="1"/>
  <c r="Y120" i="15"/>
  <c r="Z120" i="13" s="1"/>
  <c r="X120" i="15"/>
  <c r="Y120" i="13" s="1"/>
  <c r="W120" i="15"/>
  <c r="X120" i="13" s="1"/>
  <c r="U120" i="15"/>
  <c r="U120" i="13" s="1"/>
  <c r="T120" i="15"/>
  <c r="T120" i="13" s="1"/>
  <c r="S120" i="15"/>
  <c r="R120" i="15"/>
  <c r="Q120" i="15"/>
  <c r="Q120" i="13" s="1"/>
  <c r="P120" i="15"/>
  <c r="P120" i="13" s="1"/>
  <c r="O120" i="15"/>
  <c r="O120" i="13" s="1"/>
  <c r="N120" i="15"/>
  <c r="L120" i="15" s="1"/>
  <c r="AQ119" i="15"/>
  <c r="AP119" i="15"/>
  <c r="AQ119" i="13" s="1"/>
  <c r="AO119" i="15"/>
  <c r="AP119" i="13" s="1"/>
  <c r="AN119" i="15"/>
  <c r="AO119" i="13" s="1"/>
  <c r="AM119" i="15"/>
  <c r="AN119" i="13" s="1"/>
  <c r="AL119" i="15"/>
  <c r="AM119" i="13" s="1"/>
  <c r="AK119" i="15"/>
  <c r="AL119" i="13" s="1"/>
  <c r="AJ119" i="15"/>
  <c r="AK119" i="13" s="1"/>
  <c r="AI119" i="15"/>
  <c r="AJ119" i="13" s="1"/>
  <c r="AH119" i="15"/>
  <c r="AI119" i="13" s="1"/>
  <c r="AG119" i="15"/>
  <c r="AH119" i="13" s="1"/>
  <c r="AF119" i="15"/>
  <c r="AG119" i="13" s="1"/>
  <c r="AE119" i="15"/>
  <c r="AF119" i="13" s="1"/>
  <c r="AD119" i="15"/>
  <c r="AE119" i="13" s="1"/>
  <c r="AC119" i="15"/>
  <c r="AD119" i="13" s="1"/>
  <c r="AB119" i="15"/>
  <c r="AC119" i="13" s="1"/>
  <c r="AA119" i="15"/>
  <c r="AB119" i="13" s="1"/>
  <c r="Z119" i="15"/>
  <c r="AA119" i="13" s="1"/>
  <c r="Y119" i="15"/>
  <c r="Z119" i="13" s="1"/>
  <c r="X119" i="15"/>
  <c r="Y119" i="13" s="1"/>
  <c r="W119" i="15"/>
  <c r="X119" i="13" s="1"/>
  <c r="U119" i="15"/>
  <c r="U119" i="13" s="1"/>
  <c r="T119" i="15"/>
  <c r="T119" i="13" s="1"/>
  <c r="S119" i="15"/>
  <c r="R119" i="15"/>
  <c r="R119" i="13" s="1"/>
  <c r="Q119" i="15"/>
  <c r="Q119" i="13" s="1"/>
  <c r="P119" i="15"/>
  <c r="O119" i="15"/>
  <c r="O119" i="13" s="1"/>
  <c r="N119" i="15"/>
  <c r="L119" i="15" s="1"/>
  <c r="AQ118" i="15"/>
  <c r="AP118" i="15"/>
  <c r="AQ118" i="13" s="1"/>
  <c r="AO118" i="15"/>
  <c r="AP118" i="13" s="1"/>
  <c r="AN118" i="15"/>
  <c r="AO118" i="13" s="1"/>
  <c r="AM118" i="15"/>
  <c r="AN118" i="13" s="1"/>
  <c r="AL118" i="15"/>
  <c r="AM118" i="13" s="1"/>
  <c r="AK118" i="15"/>
  <c r="AL118" i="13" s="1"/>
  <c r="AJ118" i="15"/>
  <c r="AK118" i="13" s="1"/>
  <c r="AI118" i="15"/>
  <c r="AJ118" i="13" s="1"/>
  <c r="AH118" i="15"/>
  <c r="AI118" i="13" s="1"/>
  <c r="AG118" i="15"/>
  <c r="AH118" i="13" s="1"/>
  <c r="AF118" i="15"/>
  <c r="AG118" i="13" s="1"/>
  <c r="AE118" i="15"/>
  <c r="AF118" i="13" s="1"/>
  <c r="AD118" i="15"/>
  <c r="AE118" i="13" s="1"/>
  <c r="AC118" i="15"/>
  <c r="AD118" i="13" s="1"/>
  <c r="AB118" i="15"/>
  <c r="AC118" i="13" s="1"/>
  <c r="AA118" i="15"/>
  <c r="AB118" i="13" s="1"/>
  <c r="Z118" i="15"/>
  <c r="AA118" i="13" s="1"/>
  <c r="Y118" i="15"/>
  <c r="Z118" i="13" s="1"/>
  <c r="X118" i="15"/>
  <c r="Y118" i="13" s="1"/>
  <c r="W118" i="15"/>
  <c r="X118" i="13" s="1"/>
  <c r="U118" i="15"/>
  <c r="U118" i="13" s="1"/>
  <c r="V118" i="13" s="1"/>
  <c r="T118" i="15"/>
  <c r="T118" i="13" s="1"/>
  <c r="S118" i="15"/>
  <c r="R118" i="15"/>
  <c r="R118" i="13" s="1"/>
  <c r="Q118" i="15"/>
  <c r="Q118" i="13" s="1"/>
  <c r="P118" i="15"/>
  <c r="P118" i="13" s="1"/>
  <c r="O118" i="15"/>
  <c r="O118" i="13" s="1"/>
  <c r="N118" i="15"/>
  <c r="L118" i="15" s="1"/>
  <c r="AQ117" i="15"/>
  <c r="AP117" i="15"/>
  <c r="AQ117" i="13" s="1"/>
  <c r="AO117" i="15"/>
  <c r="AP117" i="13" s="1"/>
  <c r="AN117" i="15"/>
  <c r="AO117" i="13" s="1"/>
  <c r="AM117" i="15"/>
  <c r="AN117" i="13" s="1"/>
  <c r="AL117" i="15"/>
  <c r="AM117" i="13" s="1"/>
  <c r="AK117" i="15"/>
  <c r="AL117" i="13" s="1"/>
  <c r="AJ117" i="15"/>
  <c r="AK117" i="13" s="1"/>
  <c r="AI117" i="15"/>
  <c r="AJ117" i="13" s="1"/>
  <c r="AH117" i="15"/>
  <c r="AI117" i="13" s="1"/>
  <c r="AG117" i="15"/>
  <c r="AH117" i="13" s="1"/>
  <c r="AF117" i="15"/>
  <c r="AG117" i="13" s="1"/>
  <c r="AE117" i="15"/>
  <c r="AF117" i="13" s="1"/>
  <c r="AD117" i="15"/>
  <c r="AE117" i="13" s="1"/>
  <c r="AC117" i="15"/>
  <c r="AD117" i="13" s="1"/>
  <c r="AB117" i="15"/>
  <c r="AC117" i="13" s="1"/>
  <c r="AA117" i="15"/>
  <c r="AB117" i="13" s="1"/>
  <c r="Z117" i="15"/>
  <c r="AA117" i="13" s="1"/>
  <c r="Y117" i="15"/>
  <c r="Z117" i="13" s="1"/>
  <c r="X117" i="15"/>
  <c r="Y117" i="13" s="1"/>
  <c r="W117" i="15"/>
  <c r="X117" i="13" s="1"/>
  <c r="U117" i="15"/>
  <c r="U117" i="13" s="1"/>
  <c r="V117" i="13" s="1"/>
  <c r="T117" i="15"/>
  <c r="T117" i="13" s="1"/>
  <c r="S117" i="15"/>
  <c r="R117" i="15"/>
  <c r="R117" i="13" s="1"/>
  <c r="Q117" i="15"/>
  <c r="Q117" i="13" s="1"/>
  <c r="P117" i="15"/>
  <c r="P117" i="13" s="1"/>
  <c r="O117" i="15"/>
  <c r="O117" i="13" s="1"/>
  <c r="N117" i="15"/>
  <c r="L117" i="15" s="1"/>
  <c r="AQ116" i="15"/>
  <c r="AP116" i="15"/>
  <c r="AQ116" i="13" s="1"/>
  <c r="AO116" i="15"/>
  <c r="AP116" i="13" s="1"/>
  <c r="AN116" i="15"/>
  <c r="AO116" i="13" s="1"/>
  <c r="AM116" i="15"/>
  <c r="AN116" i="13" s="1"/>
  <c r="AL116" i="15"/>
  <c r="AM116" i="13" s="1"/>
  <c r="AK116" i="15"/>
  <c r="AL116" i="13" s="1"/>
  <c r="AJ116" i="15"/>
  <c r="AK116" i="13" s="1"/>
  <c r="AI116" i="15"/>
  <c r="AJ116" i="13" s="1"/>
  <c r="AH116" i="15"/>
  <c r="AI116" i="13" s="1"/>
  <c r="AG116" i="15"/>
  <c r="AH116" i="13" s="1"/>
  <c r="AF116" i="15"/>
  <c r="AG116" i="13" s="1"/>
  <c r="AE116" i="15"/>
  <c r="AF116" i="13" s="1"/>
  <c r="AD116" i="15"/>
  <c r="AE116" i="13" s="1"/>
  <c r="AC116" i="15"/>
  <c r="AD116" i="13" s="1"/>
  <c r="AB116" i="15"/>
  <c r="AC116" i="13" s="1"/>
  <c r="AA116" i="15"/>
  <c r="AB116" i="13" s="1"/>
  <c r="Z116" i="15"/>
  <c r="AA116" i="13" s="1"/>
  <c r="Y116" i="15"/>
  <c r="Z116" i="13" s="1"/>
  <c r="X116" i="15"/>
  <c r="Y116" i="13" s="1"/>
  <c r="W116" i="15"/>
  <c r="X116" i="13" s="1"/>
  <c r="U116" i="15"/>
  <c r="U116" i="13" s="1"/>
  <c r="V116" i="13" s="1"/>
  <c r="T116" i="15"/>
  <c r="T116" i="13" s="1"/>
  <c r="S116" i="15"/>
  <c r="R116" i="15"/>
  <c r="Q116" i="15"/>
  <c r="Q116" i="13" s="1"/>
  <c r="P116" i="15"/>
  <c r="P116" i="13" s="1"/>
  <c r="O116" i="15"/>
  <c r="O116" i="13" s="1"/>
  <c r="N116" i="15"/>
  <c r="L116" i="15" s="1"/>
  <c r="AQ115" i="15"/>
  <c r="AR115" i="13" s="1"/>
  <c r="AP115" i="15"/>
  <c r="AQ115" i="13" s="1"/>
  <c r="AO115" i="15"/>
  <c r="AP115" i="13" s="1"/>
  <c r="AN115" i="15"/>
  <c r="AO115" i="13" s="1"/>
  <c r="AM115" i="15"/>
  <c r="AN115" i="13" s="1"/>
  <c r="AL115" i="15"/>
  <c r="AM115" i="13" s="1"/>
  <c r="AK115" i="15"/>
  <c r="AL115" i="13" s="1"/>
  <c r="AJ115" i="15"/>
  <c r="AK115" i="13" s="1"/>
  <c r="AI115" i="15"/>
  <c r="AJ115" i="13" s="1"/>
  <c r="AH115" i="15"/>
  <c r="AI115" i="13" s="1"/>
  <c r="AG115" i="15"/>
  <c r="AH115" i="13" s="1"/>
  <c r="AF115" i="15"/>
  <c r="AG115" i="13" s="1"/>
  <c r="AE115" i="15"/>
  <c r="AF115" i="13" s="1"/>
  <c r="AD115" i="15"/>
  <c r="AE115" i="13" s="1"/>
  <c r="AC115" i="15"/>
  <c r="AD115" i="13" s="1"/>
  <c r="AB115" i="15"/>
  <c r="AC115" i="13" s="1"/>
  <c r="AA115" i="15"/>
  <c r="AB115" i="13" s="1"/>
  <c r="Z115" i="15"/>
  <c r="AA115" i="13" s="1"/>
  <c r="Y115" i="15"/>
  <c r="Z115" i="13" s="1"/>
  <c r="X115" i="15"/>
  <c r="Y115" i="13" s="1"/>
  <c r="W115" i="15"/>
  <c r="X115" i="13" s="1"/>
  <c r="U115" i="15"/>
  <c r="U115" i="13" s="1"/>
  <c r="V115" i="13" s="1"/>
  <c r="T115" i="15"/>
  <c r="T115" i="13" s="1"/>
  <c r="S115" i="15"/>
  <c r="R115" i="15"/>
  <c r="Q115" i="15"/>
  <c r="Q115" i="13" s="1"/>
  <c r="P115" i="15"/>
  <c r="P115" i="13" s="1"/>
  <c r="O115" i="15"/>
  <c r="O115" i="13" s="1"/>
  <c r="N115" i="15"/>
  <c r="L115" i="15" s="1"/>
  <c r="AQ114" i="15"/>
  <c r="AP114" i="15"/>
  <c r="AQ114" i="13" s="1"/>
  <c r="AO114" i="15"/>
  <c r="AP114" i="13" s="1"/>
  <c r="AN114" i="15"/>
  <c r="AO114" i="13" s="1"/>
  <c r="AM114" i="15"/>
  <c r="AN114" i="13" s="1"/>
  <c r="AL114" i="15"/>
  <c r="AM114" i="13" s="1"/>
  <c r="AK114" i="15"/>
  <c r="AL114" i="13" s="1"/>
  <c r="AJ114" i="15"/>
  <c r="AK114" i="13" s="1"/>
  <c r="AI114" i="15"/>
  <c r="AJ114" i="13" s="1"/>
  <c r="AH114" i="15"/>
  <c r="AI114" i="13" s="1"/>
  <c r="AG114" i="15"/>
  <c r="AH114" i="13" s="1"/>
  <c r="AF114" i="15"/>
  <c r="AG114" i="13" s="1"/>
  <c r="AE114" i="15"/>
  <c r="AF114" i="13" s="1"/>
  <c r="AD114" i="15"/>
  <c r="AE114" i="13" s="1"/>
  <c r="AC114" i="15"/>
  <c r="AD114" i="13" s="1"/>
  <c r="AB114" i="15"/>
  <c r="AC114" i="13" s="1"/>
  <c r="AA114" i="15"/>
  <c r="AB114" i="13" s="1"/>
  <c r="Z114" i="15"/>
  <c r="AA114" i="13" s="1"/>
  <c r="Y114" i="15"/>
  <c r="Z114" i="13" s="1"/>
  <c r="X114" i="15"/>
  <c r="Y114" i="13" s="1"/>
  <c r="W114" i="15"/>
  <c r="X114" i="13" s="1"/>
  <c r="U114" i="15"/>
  <c r="U114" i="13" s="1"/>
  <c r="V114" i="13" s="1"/>
  <c r="T114" i="15"/>
  <c r="T114" i="13" s="1"/>
  <c r="S114" i="15"/>
  <c r="R114" i="15"/>
  <c r="R114" i="13" s="1"/>
  <c r="Q114" i="15"/>
  <c r="Q114" i="13" s="1"/>
  <c r="P114" i="15"/>
  <c r="P114" i="13" s="1"/>
  <c r="O114" i="15"/>
  <c r="O114" i="13" s="1"/>
  <c r="N114" i="15"/>
  <c r="L114" i="15" s="1"/>
  <c r="AQ113" i="15"/>
  <c r="AR113" i="13" s="1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A113" i="15"/>
  <c r="Z113" i="15"/>
  <c r="Y113" i="15"/>
  <c r="X113" i="15"/>
  <c r="W113" i="15"/>
  <c r="U113" i="15"/>
  <c r="U113" i="13" s="1"/>
  <c r="V113" i="13" s="1"/>
  <c r="T113" i="15"/>
  <c r="T113" i="13" s="1"/>
  <c r="S113" i="15"/>
  <c r="R113" i="15"/>
  <c r="R113" i="13" s="1"/>
  <c r="Q113" i="15"/>
  <c r="Q113" i="13" s="1"/>
  <c r="P113" i="15"/>
  <c r="P113" i="13" s="1"/>
  <c r="O113" i="15"/>
  <c r="O113" i="13" s="1"/>
  <c r="N113" i="15"/>
  <c r="L113" i="15" s="1"/>
  <c r="AQ112" i="15"/>
  <c r="AP112" i="15"/>
  <c r="AQ112" i="13" s="1"/>
  <c r="AO112" i="15"/>
  <c r="AP112" i="13" s="1"/>
  <c r="AN112" i="15"/>
  <c r="AO112" i="13" s="1"/>
  <c r="AM112" i="15"/>
  <c r="AN112" i="13" s="1"/>
  <c r="AL112" i="15"/>
  <c r="AM112" i="13" s="1"/>
  <c r="AK112" i="15"/>
  <c r="AL112" i="13" s="1"/>
  <c r="AJ112" i="15"/>
  <c r="AK112" i="13" s="1"/>
  <c r="AI112" i="15"/>
  <c r="AJ112" i="13" s="1"/>
  <c r="AH112" i="15"/>
  <c r="AI112" i="13" s="1"/>
  <c r="AG112" i="15"/>
  <c r="AH112" i="13" s="1"/>
  <c r="AF112" i="15"/>
  <c r="AG112" i="13" s="1"/>
  <c r="AE112" i="15"/>
  <c r="AF112" i="13" s="1"/>
  <c r="AD112" i="15"/>
  <c r="AE112" i="13" s="1"/>
  <c r="AC112" i="15"/>
  <c r="AD112" i="13" s="1"/>
  <c r="AB112" i="15"/>
  <c r="AC112" i="13" s="1"/>
  <c r="AA112" i="15"/>
  <c r="AB112" i="13" s="1"/>
  <c r="Z112" i="15"/>
  <c r="AA112" i="13" s="1"/>
  <c r="Y112" i="15"/>
  <c r="Z112" i="13" s="1"/>
  <c r="X112" i="15"/>
  <c r="Y112" i="13" s="1"/>
  <c r="W112" i="15"/>
  <c r="X112" i="13" s="1"/>
  <c r="U112" i="15"/>
  <c r="U112" i="13" s="1"/>
  <c r="V112" i="13" s="1"/>
  <c r="T112" i="15"/>
  <c r="T112" i="13" s="1"/>
  <c r="S112" i="15"/>
  <c r="R112" i="15"/>
  <c r="Q112" i="15"/>
  <c r="Q112" i="13" s="1"/>
  <c r="P112" i="15"/>
  <c r="P112" i="13" s="1"/>
  <c r="O112" i="15"/>
  <c r="O112" i="13" s="1"/>
  <c r="N112" i="15"/>
  <c r="L112" i="15" s="1"/>
  <c r="AQ111" i="15"/>
  <c r="AP111" i="15"/>
  <c r="AQ111" i="13" s="1"/>
  <c r="AO111" i="15"/>
  <c r="AP111" i="13" s="1"/>
  <c r="AN111" i="15"/>
  <c r="AO111" i="13" s="1"/>
  <c r="AM111" i="15"/>
  <c r="AN111" i="13" s="1"/>
  <c r="AL111" i="15"/>
  <c r="AM111" i="13" s="1"/>
  <c r="AK111" i="15"/>
  <c r="AL111" i="13" s="1"/>
  <c r="AJ111" i="15"/>
  <c r="AK111" i="13" s="1"/>
  <c r="AI111" i="15"/>
  <c r="AJ111" i="13" s="1"/>
  <c r="AH111" i="15"/>
  <c r="AI111" i="13" s="1"/>
  <c r="AG111" i="15"/>
  <c r="AH111" i="13" s="1"/>
  <c r="AF111" i="15"/>
  <c r="AE111" i="15"/>
  <c r="AD111" i="15"/>
  <c r="AC111" i="15"/>
  <c r="AB111" i="15"/>
  <c r="AA111" i="15"/>
  <c r="Z111" i="15"/>
  <c r="Y111" i="15"/>
  <c r="X111" i="15"/>
  <c r="W111" i="15"/>
  <c r="U111" i="15"/>
  <c r="U111" i="13" s="1"/>
  <c r="T111" i="15"/>
  <c r="T111" i="13" s="1"/>
  <c r="S111" i="15"/>
  <c r="R111" i="15"/>
  <c r="R111" i="13" s="1"/>
  <c r="Q111" i="15"/>
  <c r="Q111" i="13" s="1"/>
  <c r="P111" i="15"/>
  <c r="P111" i="13" s="1"/>
  <c r="O111" i="15"/>
  <c r="O111" i="13" s="1"/>
  <c r="N111" i="15"/>
  <c r="L111" i="15" s="1"/>
  <c r="AQ110" i="15"/>
  <c r="AP110" i="15"/>
  <c r="AQ110" i="13" s="1"/>
  <c r="AO110" i="15"/>
  <c r="AP110" i="13" s="1"/>
  <c r="AN110" i="15"/>
  <c r="AO110" i="13" s="1"/>
  <c r="AM110" i="15"/>
  <c r="AN110" i="13" s="1"/>
  <c r="AL110" i="15"/>
  <c r="AM110" i="13" s="1"/>
  <c r="AK110" i="15"/>
  <c r="AL110" i="13" s="1"/>
  <c r="AJ110" i="15"/>
  <c r="AK110" i="13" s="1"/>
  <c r="AI110" i="15"/>
  <c r="AJ110" i="13" s="1"/>
  <c r="AH110" i="15"/>
  <c r="AI110" i="13" s="1"/>
  <c r="AG110" i="15"/>
  <c r="AH110" i="13" s="1"/>
  <c r="AF110" i="15"/>
  <c r="AG110" i="13" s="1"/>
  <c r="AE110" i="15"/>
  <c r="AF110" i="13" s="1"/>
  <c r="AD110" i="15"/>
  <c r="AE110" i="13" s="1"/>
  <c r="AC110" i="15"/>
  <c r="AD110" i="13" s="1"/>
  <c r="AB110" i="15"/>
  <c r="AC110" i="13" s="1"/>
  <c r="AA110" i="15"/>
  <c r="AB110" i="13" s="1"/>
  <c r="Z110" i="15"/>
  <c r="AA110" i="13" s="1"/>
  <c r="Y110" i="15"/>
  <c r="Z110" i="13" s="1"/>
  <c r="X110" i="15"/>
  <c r="Y110" i="13" s="1"/>
  <c r="W110" i="15"/>
  <c r="X110" i="13" s="1"/>
  <c r="U110" i="15"/>
  <c r="U110" i="13" s="1"/>
  <c r="T110" i="15"/>
  <c r="T110" i="13" s="1"/>
  <c r="S110" i="15"/>
  <c r="R110" i="15"/>
  <c r="R110" i="13" s="1"/>
  <c r="Q110" i="15"/>
  <c r="Q110" i="13" s="1"/>
  <c r="P110" i="15"/>
  <c r="P110" i="13" s="1"/>
  <c r="O110" i="15"/>
  <c r="O110" i="13" s="1"/>
  <c r="N110" i="15"/>
  <c r="L110" i="15" s="1"/>
  <c r="AQ109" i="15"/>
  <c r="AR109" i="13" s="1"/>
  <c r="AP109" i="15"/>
  <c r="AQ109" i="13" s="1"/>
  <c r="AO109" i="15"/>
  <c r="AP109" i="13" s="1"/>
  <c r="AN109" i="15"/>
  <c r="AO109" i="13" s="1"/>
  <c r="AM109" i="15"/>
  <c r="AN109" i="13" s="1"/>
  <c r="AL109" i="15"/>
  <c r="AM109" i="13" s="1"/>
  <c r="AK109" i="15"/>
  <c r="AL109" i="13" s="1"/>
  <c r="AJ109" i="15"/>
  <c r="AK109" i="13" s="1"/>
  <c r="AI109" i="15"/>
  <c r="AJ109" i="13" s="1"/>
  <c r="AH109" i="15"/>
  <c r="AI109" i="13" s="1"/>
  <c r="AG109" i="15"/>
  <c r="AH109" i="13" s="1"/>
  <c r="AF109" i="15"/>
  <c r="AG109" i="13" s="1"/>
  <c r="AE109" i="15"/>
  <c r="AF109" i="13" s="1"/>
  <c r="AD109" i="15"/>
  <c r="AE109" i="13" s="1"/>
  <c r="AC109" i="15"/>
  <c r="AD109" i="13" s="1"/>
  <c r="AB109" i="15"/>
  <c r="AC109" i="13" s="1"/>
  <c r="AA109" i="15"/>
  <c r="AB109" i="13" s="1"/>
  <c r="Z109" i="15"/>
  <c r="AA109" i="13" s="1"/>
  <c r="Y109" i="15"/>
  <c r="Z109" i="13" s="1"/>
  <c r="X109" i="15"/>
  <c r="Y109" i="13" s="1"/>
  <c r="W109" i="15"/>
  <c r="X109" i="13" s="1"/>
  <c r="U109" i="15"/>
  <c r="U109" i="13" s="1"/>
  <c r="V109" i="13" s="1"/>
  <c r="T109" i="15"/>
  <c r="T109" i="13" s="1"/>
  <c r="S109" i="15"/>
  <c r="R109" i="15"/>
  <c r="Q109" i="15"/>
  <c r="Q109" i="13" s="1"/>
  <c r="P109" i="15"/>
  <c r="P109" i="13" s="1"/>
  <c r="O109" i="15"/>
  <c r="O109" i="13" s="1"/>
  <c r="N109" i="15"/>
  <c r="L109" i="15" s="1"/>
  <c r="AQ108" i="15"/>
  <c r="AP108" i="15"/>
  <c r="AQ108" i="13" s="1"/>
  <c r="AO108" i="15"/>
  <c r="AP108" i="13" s="1"/>
  <c r="AN108" i="15"/>
  <c r="AO108" i="13" s="1"/>
  <c r="AM108" i="15"/>
  <c r="AN108" i="13" s="1"/>
  <c r="AL108" i="15"/>
  <c r="AM108" i="13" s="1"/>
  <c r="AK108" i="15"/>
  <c r="AL108" i="13" s="1"/>
  <c r="AJ108" i="15"/>
  <c r="AK108" i="13" s="1"/>
  <c r="AI108" i="15"/>
  <c r="AJ108" i="13" s="1"/>
  <c r="AH108" i="15"/>
  <c r="AI108" i="13" s="1"/>
  <c r="AG108" i="15"/>
  <c r="AH108" i="13" s="1"/>
  <c r="AF108" i="15"/>
  <c r="AG108" i="13" s="1"/>
  <c r="AE108" i="15"/>
  <c r="AF108" i="13" s="1"/>
  <c r="AD108" i="15"/>
  <c r="AE108" i="13" s="1"/>
  <c r="AC108" i="15"/>
  <c r="AD108" i="13" s="1"/>
  <c r="AB108" i="15"/>
  <c r="AC108" i="13" s="1"/>
  <c r="AA108" i="15"/>
  <c r="AB108" i="13" s="1"/>
  <c r="Z108" i="15"/>
  <c r="AA108" i="13" s="1"/>
  <c r="Y108" i="15"/>
  <c r="Z108" i="13" s="1"/>
  <c r="X108" i="15"/>
  <c r="Y108" i="13" s="1"/>
  <c r="W108" i="15"/>
  <c r="X108" i="13" s="1"/>
  <c r="U108" i="15"/>
  <c r="U108" i="13" s="1"/>
  <c r="V108" i="13" s="1"/>
  <c r="T108" i="15"/>
  <c r="T108" i="13" s="1"/>
  <c r="S108" i="15"/>
  <c r="R108" i="15"/>
  <c r="R108" i="13" s="1"/>
  <c r="Q108" i="15"/>
  <c r="Q108" i="13" s="1"/>
  <c r="P108" i="15"/>
  <c r="P108" i="13" s="1"/>
  <c r="O108" i="15"/>
  <c r="O108" i="13" s="1"/>
  <c r="N108" i="15"/>
  <c r="L108" i="15" s="1"/>
  <c r="AQ107" i="15"/>
  <c r="AP107" i="15"/>
  <c r="AQ107" i="13" s="1"/>
  <c r="AO107" i="15"/>
  <c r="AP107" i="13" s="1"/>
  <c r="AN107" i="15"/>
  <c r="AO107" i="13" s="1"/>
  <c r="AM107" i="15"/>
  <c r="AN107" i="13" s="1"/>
  <c r="AL107" i="15"/>
  <c r="AM107" i="13" s="1"/>
  <c r="AK107" i="15"/>
  <c r="AL107" i="13" s="1"/>
  <c r="AJ107" i="15"/>
  <c r="AK107" i="13" s="1"/>
  <c r="AI107" i="15"/>
  <c r="AJ107" i="13" s="1"/>
  <c r="AH107" i="15"/>
  <c r="AI107" i="13" s="1"/>
  <c r="AG107" i="15"/>
  <c r="AH107" i="13" s="1"/>
  <c r="AF107" i="15"/>
  <c r="AG107" i="13" s="1"/>
  <c r="AE107" i="15"/>
  <c r="AF107" i="13" s="1"/>
  <c r="AD107" i="15"/>
  <c r="AE107" i="13" s="1"/>
  <c r="AC107" i="15"/>
  <c r="AD107" i="13" s="1"/>
  <c r="AB107" i="15"/>
  <c r="AC107" i="13" s="1"/>
  <c r="AA107" i="15"/>
  <c r="AB107" i="13" s="1"/>
  <c r="Z107" i="15"/>
  <c r="AA107" i="13" s="1"/>
  <c r="Y107" i="15"/>
  <c r="Z107" i="13" s="1"/>
  <c r="X107" i="15"/>
  <c r="Y107" i="13" s="1"/>
  <c r="W107" i="15"/>
  <c r="X107" i="13" s="1"/>
  <c r="U107" i="15"/>
  <c r="U107" i="13" s="1"/>
  <c r="V107" i="13" s="1"/>
  <c r="T107" i="15"/>
  <c r="T107" i="13" s="1"/>
  <c r="S107" i="15"/>
  <c r="R107" i="15"/>
  <c r="R107" i="13" s="1"/>
  <c r="Q107" i="15"/>
  <c r="Q107" i="13" s="1"/>
  <c r="P107" i="15"/>
  <c r="P107" i="13" s="1"/>
  <c r="O107" i="15"/>
  <c r="O107" i="13" s="1"/>
  <c r="N107" i="15"/>
  <c r="L107" i="15" s="1"/>
  <c r="AQ106" i="15"/>
  <c r="AP106" i="15"/>
  <c r="AQ106" i="13" s="1"/>
  <c r="AO106" i="15"/>
  <c r="AP106" i="13" s="1"/>
  <c r="AN106" i="15"/>
  <c r="AO106" i="13" s="1"/>
  <c r="AM106" i="15"/>
  <c r="AN106" i="13" s="1"/>
  <c r="AL106" i="15"/>
  <c r="AM106" i="13" s="1"/>
  <c r="AK106" i="15"/>
  <c r="AL106" i="13" s="1"/>
  <c r="AJ106" i="15"/>
  <c r="AK106" i="13" s="1"/>
  <c r="AI106" i="15"/>
  <c r="AJ106" i="13" s="1"/>
  <c r="AH106" i="15"/>
  <c r="AI106" i="13" s="1"/>
  <c r="AG106" i="15"/>
  <c r="AH106" i="13" s="1"/>
  <c r="AF106" i="15"/>
  <c r="AG106" i="13" s="1"/>
  <c r="AE106" i="15"/>
  <c r="AF106" i="13" s="1"/>
  <c r="AD106" i="15"/>
  <c r="AE106" i="13" s="1"/>
  <c r="AC106" i="15"/>
  <c r="AD106" i="13" s="1"/>
  <c r="AB106" i="15"/>
  <c r="AC106" i="13" s="1"/>
  <c r="AA106" i="15"/>
  <c r="AB106" i="13" s="1"/>
  <c r="Z106" i="15"/>
  <c r="AA106" i="13" s="1"/>
  <c r="Y106" i="15"/>
  <c r="Z106" i="13" s="1"/>
  <c r="X106" i="15"/>
  <c r="Y106" i="13" s="1"/>
  <c r="W106" i="15"/>
  <c r="X106" i="13" s="1"/>
  <c r="U106" i="15"/>
  <c r="U106" i="13" s="1"/>
  <c r="T106" i="15"/>
  <c r="T106" i="13" s="1"/>
  <c r="S106" i="15"/>
  <c r="R106" i="15"/>
  <c r="R106" i="13" s="1"/>
  <c r="Q106" i="15"/>
  <c r="Q106" i="13" s="1"/>
  <c r="P106" i="15"/>
  <c r="P106" i="13" s="1"/>
  <c r="O106" i="15"/>
  <c r="O106" i="13" s="1"/>
  <c r="N106" i="15"/>
  <c r="L106" i="15" s="1"/>
  <c r="AQ105" i="15"/>
  <c r="AP105" i="15"/>
  <c r="AQ105" i="13" s="1"/>
  <c r="AO105" i="15"/>
  <c r="AP105" i="13" s="1"/>
  <c r="AN105" i="15"/>
  <c r="AO105" i="13" s="1"/>
  <c r="AM105" i="15"/>
  <c r="AN105" i="13" s="1"/>
  <c r="AL105" i="15"/>
  <c r="AM105" i="13" s="1"/>
  <c r="AK105" i="15"/>
  <c r="AL105" i="13" s="1"/>
  <c r="AJ105" i="15"/>
  <c r="AK105" i="13" s="1"/>
  <c r="AI105" i="15"/>
  <c r="AJ105" i="13" s="1"/>
  <c r="AH105" i="15"/>
  <c r="AI105" i="13" s="1"/>
  <c r="AG105" i="15"/>
  <c r="AH105" i="13" s="1"/>
  <c r="AF105" i="15"/>
  <c r="AG105" i="13" s="1"/>
  <c r="AE105" i="15"/>
  <c r="AF105" i="13" s="1"/>
  <c r="AD105" i="15"/>
  <c r="AE105" i="13" s="1"/>
  <c r="AC105" i="15"/>
  <c r="AD105" i="13" s="1"/>
  <c r="AB105" i="15"/>
  <c r="AC105" i="13" s="1"/>
  <c r="AA105" i="15"/>
  <c r="AB105" i="13" s="1"/>
  <c r="Z105" i="15"/>
  <c r="AA105" i="13" s="1"/>
  <c r="Y105" i="15"/>
  <c r="Z105" i="13" s="1"/>
  <c r="X105" i="15"/>
  <c r="Y105" i="13" s="1"/>
  <c r="W105" i="15"/>
  <c r="X105" i="13" s="1"/>
  <c r="U105" i="15"/>
  <c r="U105" i="13" s="1"/>
  <c r="V105" i="13" s="1"/>
  <c r="T105" i="15"/>
  <c r="T105" i="13" s="1"/>
  <c r="S105" i="15"/>
  <c r="R105" i="15"/>
  <c r="R105" i="13" s="1"/>
  <c r="Q105" i="15"/>
  <c r="Q105" i="13" s="1"/>
  <c r="P105" i="15"/>
  <c r="P105" i="13" s="1"/>
  <c r="O105" i="15"/>
  <c r="O105" i="13" s="1"/>
  <c r="N105" i="15"/>
  <c r="L105" i="15" s="1"/>
  <c r="AQ104" i="15"/>
  <c r="AP104" i="15"/>
  <c r="AQ104" i="13" s="1"/>
  <c r="AO104" i="15"/>
  <c r="AP104" i="13" s="1"/>
  <c r="AN104" i="15"/>
  <c r="AO104" i="13" s="1"/>
  <c r="AM104" i="15"/>
  <c r="AN104" i="13" s="1"/>
  <c r="AL104" i="15"/>
  <c r="AM104" i="13" s="1"/>
  <c r="AK104" i="15"/>
  <c r="AL104" i="13" s="1"/>
  <c r="AJ104" i="15"/>
  <c r="AK104" i="13" s="1"/>
  <c r="AI104" i="15"/>
  <c r="AJ104" i="13" s="1"/>
  <c r="AH104" i="15"/>
  <c r="AI104" i="13" s="1"/>
  <c r="AG104" i="15"/>
  <c r="AH104" i="13" s="1"/>
  <c r="AF104" i="15"/>
  <c r="AG104" i="13" s="1"/>
  <c r="AE104" i="15"/>
  <c r="AF104" i="13" s="1"/>
  <c r="AD104" i="15"/>
  <c r="AE104" i="13" s="1"/>
  <c r="AC104" i="15"/>
  <c r="AD104" i="13" s="1"/>
  <c r="AB104" i="15"/>
  <c r="AC104" i="13" s="1"/>
  <c r="AA104" i="15"/>
  <c r="AB104" i="13" s="1"/>
  <c r="Z104" i="15"/>
  <c r="AA104" i="13" s="1"/>
  <c r="Y104" i="15"/>
  <c r="Z104" i="13" s="1"/>
  <c r="X104" i="15"/>
  <c r="Y104" i="13" s="1"/>
  <c r="W104" i="15"/>
  <c r="X104" i="13" s="1"/>
  <c r="U104" i="15"/>
  <c r="U104" i="13" s="1"/>
  <c r="V104" i="13" s="1"/>
  <c r="T104" i="15"/>
  <c r="T104" i="13" s="1"/>
  <c r="S104" i="15"/>
  <c r="R104" i="15"/>
  <c r="R104" i="13" s="1"/>
  <c r="Q104" i="15"/>
  <c r="Q104" i="13" s="1"/>
  <c r="P104" i="15"/>
  <c r="P104" i="13" s="1"/>
  <c r="O104" i="15"/>
  <c r="O104" i="13" s="1"/>
  <c r="N104" i="15"/>
  <c r="L104" i="15" s="1"/>
  <c r="AQ103" i="15"/>
  <c r="AP103" i="15"/>
  <c r="AQ103" i="13" s="1"/>
  <c r="AO103" i="15"/>
  <c r="AP103" i="13" s="1"/>
  <c r="AN103" i="15"/>
  <c r="AO103" i="13" s="1"/>
  <c r="AM103" i="15"/>
  <c r="AN103" i="13" s="1"/>
  <c r="AL103" i="15"/>
  <c r="AM103" i="13" s="1"/>
  <c r="AK103" i="15"/>
  <c r="AL103" i="13" s="1"/>
  <c r="AJ103" i="15"/>
  <c r="AK103" i="13" s="1"/>
  <c r="AI103" i="15"/>
  <c r="AJ103" i="13" s="1"/>
  <c r="AH103" i="15"/>
  <c r="AI103" i="13" s="1"/>
  <c r="AG103" i="15"/>
  <c r="AH103" i="13" s="1"/>
  <c r="AF103" i="15"/>
  <c r="AG103" i="13" s="1"/>
  <c r="AE103" i="15"/>
  <c r="AF103" i="13" s="1"/>
  <c r="AD103" i="15"/>
  <c r="AE103" i="13" s="1"/>
  <c r="AC103" i="15"/>
  <c r="AD103" i="13" s="1"/>
  <c r="AB103" i="15"/>
  <c r="AC103" i="13" s="1"/>
  <c r="AA103" i="15"/>
  <c r="AB103" i="13" s="1"/>
  <c r="Z103" i="15"/>
  <c r="AA103" i="13" s="1"/>
  <c r="Y103" i="15"/>
  <c r="Z103" i="13" s="1"/>
  <c r="X103" i="15"/>
  <c r="Y103" i="13" s="1"/>
  <c r="W103" i="15"/>
  <c r="X103" i="13" s="1"/>
  <c r="U103" i="15"/>
  <c r="U103" i="13" s="1"/>
  <c r="V103" i="13" s="1"/>
  <c r="T103" i="15"/>
  <c r="T103" i="13" s="1"/>
  <c r="S103" i="15"/>
  <c r="R103" i="15"/>
  <c r="R103" i="13" s="1"/>
  <c r="Q103" i="15"/>
  <c r="Q103" i="13" s="1"/>
  <c r="P103" i="15"/>
  <c r="P103" i="13" s="1"/>
  <c r="O103" i="15"/>
  <c r="O103" i="13" s="1"/>
  <c r="N103" i="15"/>
  <c r="L103" i="15" s="1"/>
  <c r="AQ102" i="15"/>
  <c r="AR102" i="13" s="1"/>
  <c r="AP102" i="15"/>
  <c r="AQ102" i="13" s="1"/>
  <c r="AO102" i="15"/>
  <c r="AP102" i="13" s="1"/>
  <c r="AN102" i="15"/>
  <c r="AO102" i="13" s="1"/>
  <c r="AM102" i="15"/>
  <c r="AN102" i="13" s="1"/>
  <c r="AL102" i="15"/>
  <c r="AM102" i="13" s="1"/>
  <c r="AK102" i="15"/>
  <c r="AL102" i="13" s="1"/>
  <c r="AJ102" i="15"/>
  <c r="AK102" i="13" s="1"/>
  <c r="AI102" i="15"/>
  <c r="AJ102" i="13" s="1"/>
  <c r="AH102" i="15"/>
  <c r="AI102" i="13" s="1"/>
  <c r="AG102" i="15"/>
  <c r="AH102" i="13" s="1"/>
  <c r="AF102" i="15"/>
  <c r="AG102" i="13" s="1"/>
  <c r="AE102" i="15"/>
  <c r="AF102" i="13" s="1"/>
  <c r="AD102" i="15"/>
  <c r="AE102" i="13" s="1"/>
  <c r="AC102" i="15"/>
  <c r="AD102" i="13" s="1"/>
  <c r="AB102" i="15"/>
  <c r="AC102" i="13" s="1"/>
  <c r="AA102" i="15"/>
  <c r="AB102" i="13" s="1"/>
  <c r="Z102" i="15"/>
  <c r="AA102" i="13" s="1"/>
  <c r="Y102" i="15"/>
  <c r="Z102" i="13" s="1"/>
  <c r="X102" i="15"/>
  <c r="Y102" i="13" s="1"/>
  <c r="W102" i="15"/>
  <c r="X102" i="13" s="1"/>
  <c r="U102" i="15"/>
  <c r="U102" i="13" s="1"/>
  <c r="V102" i="13" s="1"/>
  <c r="T102" i="15"/>
  <c r="T102" i="13" s="1"/>
  <c r="S102" i="15"/>
  <c r="R102" i="15"/>
  <c r="R102" i="13" s="1"/>
  <c r="Q102" i="15"/>
  <c r="Q102" i="13" s="1"/>
  <c r="P102" i="15"/>
  <c r="P102" i="13" s="1"/>
  <c r="O102" i="15"/>
  <c r="O102" i="13" s="1"/>
  <c r="N102" i="15"/>
  <c r="L102" i="15" s="1"/>
  <c r="AQ101" i="15"/>
  <c r="AP101" i="15"/>
  <c r="AQ101" i="13" s="1"/>
  <c r="AO101" i="15"/>
  <c r="AP101" i="13" s="1"/>
  <c r="AN101" i="15"/>
  <c r="AO101" i="13" s="1"/>
  <c r="AM101" i="15"/>
  <c r="AN101" i="13" s="1"/>
  <c r="AL101" i="15"/>
  <c r="AM101" i="13" s="1"/>
  <c r="AK101" i="15"/>
  <c r="AL101" i="13" s="1"/>
  <c r="AJ101" i="15"/>
  <c r="AK101" i="13" s="1"/>
  <c r="AI101" i="15"/>
  <c r="AJ101" i="13" s="1"/>
  <c r="AH101" i="15"/>
  <c r="AI101" i="13" s="1"/>
  <c r="AG101" i="15"/>
  <c r="AH101" i="13" s="1"/>
  <c r="AF101" i="15"/>
  <c r="AG101" i="13" s="1"/>
  <c r="AE101" i="15"/>
  <c r="AF101" i="13" s="1"/>
  <c r="AD101" i="15"/>
  <c r="AE101" i="13" s="1"/>
  <c r="AC101" i="15"/>
  <c r="AD101" i="13" s="1"/>
  <c r="AB101" i="15"/>
  <c r="AC101" i="13" s="1"/>
  <c r="AA101" i="15"/>
  <c r="AB101" i="13" s="1"/>
  <c r="Z101" i="15"/>
  <c r="AA101" i="13" s="1"/>
  <c r="Y101" i="15"/>
  <c r="Z101" i="13" s="1"/>
  <c r="X101" i="15"/>
  <c r="Y101" i="13" s="1"/>
  <c r="W101" i="15"/>
  <c r="X101" i="13" s="1"/>
  <c r="U101" i="15"/>
  <c r="U101" i="13" s="1"/>
  <c r="V101" i="13" s="1"/>
  <c r="T101" i="15"/>
  <c r="T101" i="13" s="1"/>
  <c r="S101" i="15"/>
  <c r="R101" i="15"/>
  <c r="Q101" i="15"/>
  <c r="Q101" i="13" s="1"/>
  <c r="P101" i="15"/>
  <c r="P101" i="13" s="1"/>
  <c r="O101" i="15"/>
  <c r="O101" i="13" s="1"/>
  <c r="N101" i="15"/>
  <c r="L101" i="15" s="1"/>
  <c r="AQ100" i="15"/>
  <c r="AP100" i="15"/>
  <c r="AQ100" i="13" s="1"/>
  <c r="AO100" i="15"/>
  <c r="AP100" i="13" s="1"/>
  <c r="AN100" i="15"/>
  <c r="AO100" i="13" s="1"/>
  <c r="AM100" i="15"/>
  <c r="AN100" i="13" s="1"/>
  <c r="AL100" i="15"/>
  <c r="AM100" i="13" s="1"/>
  <c r="AK100" i="15"/>
  <c r="AL100" i="13" s="1"/>
  <c r="AJ100" i="15"/>
  <c r="AK100" i="13" s="1"/>
  <c r="AI100" i="15"/>
  <c r="AJ100" i="13" s="1"/>
  <c r="AH100" i="15"/>
  <c r="AI100" i="13" s="1"/>
  <c r="AG100" i="15"/>
  <c r="AH100" i="13" s="1"/>
  <c r="AF100" i="15"/>
  <c r="AG100" i="13" s="1"/>
  <c r="AE100" i="15"/>
  <c r="AF100" i="13" s="1"/>
  <c r="AD100" i="15"/>
  <c r="AE100" i="13" s="1"/>
  <c r="AC100" i="15"/>
  <c r="AD100" i="13" s="1"/>
  <c r="AB100" i="15"/>
  <c r="AC100" i="13" s="1"/>
  <c r="AA100" i="15"/>
  <c r="AB100" i="13" s="1"/>
  <c r="Z100" i="15"/>
  <c r="AA100" i="13" s="1"/>
  <c r="Y100" i="15"/>
  <c r="Z100" i="13" s="1"/>
  <c r="X100" i="15"/>
  <c r="Y100" i="13" s="1"/>
  <c r="W100" i="15"/>
  <c r="X100" i="13" s="1"/>
  <c r="U100" i="15"/>
  <c r="U100" i="13" s="1"/>
  <c r="V100" i="13" s="1"/>
  <c r="T100" i="15"/>
  <c r="T100" i="13" s="1"/>
  <c r="S100" i="15"/>
  <c r="R100" i="15"/>
  <c r="R100" i="13" s="1"/>
  <c r="Q100" i="15"/>
  <c r="Q100" i="13" s="1"/>
  <c r="P100" i="15"/>
  <c r="P100" i="13" s="1"/>
  <c r="O100" i="15"/>
  <c r="O100" i="13" s="1"/>
  <c r="N100" i="15"/>
  <c r="L100" i="15" s="1"/>
  <c r="AF99" i="15"/>
  <c r="AG99" i="13" s="1"/>
  <c r="AE99" i="15"/>
  <c r="AF99" i="13" s="1"/>
  <c r="AD99" i="15"/>
  <c r="AE99" i="13" s="1"/>
  <c r="AC99" i="15"/>
  <c r="AD99" i="13" s="1"/>
  <c r="AB99" i="15"/>
  <c r="AC99" i="13" s="1"/>
  <c r="AA99" i="15"/>
  <c r="AB99" i="13" s="1"/>
  <c r="Z99" i="15"/>
  <c r="AA99" i="13" s="1"/>
  <c r="Y99" i="15"/>
  <c r="Z99" i="13" s="1"/>
  <c r="X99" i="15"/>
  <c r="Y99" i="13" s="1"/>
  <c r="W99" i="15"/>
  <c r="X99" i="13" s="1"/>
  <c r="U99" i="15"/>
  <c r="U99" i="13" s="1"/>
  <c r="V99" i="13" s="1"/>
  <c r="T99" i="15"/>
  <c r="T99" i="13" s="1"/>
  <c r="S99" i="15"/>
  <c r="R99" i="15"/>
  <c r="R99" i="13" s="1"/>
  <c r="Q99" i="15"/>
  <c r="Q99" i="13" s="1"/>
  <c r="P99" i="15"/>
  <c r="P99" i="13" s="1"/>
  <c r="O99" i="15"/>
  <c r="O99" i="13" s="1"/>
  <c r="N99" i="15"/>
  <c r="L99" i="15" s="1"/>
  <c r="AQ98" i="15"/>
  <c r="AP98" i="15"/>
  <c r="AQ98" i="13" s="1"/>
  <c r="AO98" i="15"/>
  <c r="AP98" i="13" s="1"/>
  <c r="AN98" i="15"/>
  <c r="AO98" i="13" s="1"/>
  <c r="AM98" i="15"/>
  <c r="AN98" i="13" s="1"/>
  <c r="AL98" i="15"/>
  <c r="AM98" i="13" s="1"/>
  <c r="AK98" i="15"/>
  <c r="AL98" i="13" s="1"/>
  <c r="AJ98" i="15"/>
  <c r="AK98" i="13" s="1"/>
  <c r="AI98" i="15"/>
  <c r="AJ98" i="13" s="1"/>
  <c r="AH98" i="15"/>
  <c r="AI98" i="13" s="1"/>
  <c r="AG98" i="15"/>
  <c r="AH98" i="13" s="1"/>
  <c r="AF98" i="15"/>
  <c r="AG98" i="13" s="1"/>
  <c r="AE98" i="15"/>
  <c r="AF98" i="13" s="1"/>
  <c r="AD98" i="15"/>
  <c r="AE98" i="13" s="1"/>
  <c r="AC98" i="15"/>
  <c r="AD98" i="13" s="1"/>
  <c r="AB98" i="15"/>
  <c r="AC98" i="13" s="1"/>
  <c r="AA98" i="15"/>
  <c r="AB98" i="13" s="1"/>
  <c r="Z98" i="15"/>
  <c r="AA98" i="13" s="1"/>
  <c r="Y98" i="15"/>
  <c r="Z98" i="13" s="1"/>
  <c r="X98" i="15"/>
  <c r="Y98" i="13" s="1"/>
  <c r="W98" i="15"/>
  <c r="X98" i="13" s="1"/>
  <c r="U98" i="15"/>
  <c r="U98" i="13" s="1"/>
  <c r="V98" i="13" s="1"/>
  <c r="T98" i="15"/>
  <c r="T98" i="13" s="1"/>
  <c r="S98" i="15"/>
  <c r="R98" i="15"/>
  <c r="R98" i="13" s="1"/>
  <c r="Q98" i="15"/>
  <c r="Q98" i="13" s="1"/>
  <c r="P98" i="15"/>
  <c r="P98" i="13" s="1"/>
  <c r="O98" i="15"/>
  <c r="O98" i="13" s="1"/>
  <c r="N98" i="15"/>
  <c r="L98" i="15" s="1"/>
  <c r="AQ97" i="15"/>
  <c r="AP97" i="15"/>
  <c r="AQ97" i="13" s="1"/>
  <c r="AO97" i="15"/>
  <c r="AP97" i="13" s="1"/>
  <c r="AN97" i="15"/>
  <c r="AO97" i="13" s="1"/>
  <c r="AM97" i="15"/>
  <c r="AN97" i="13" s="1"/>
  <c r="AL97" i="15"/>
  <c r="AM97" i="13" s="1"/>
  <c r="AK97" i="15"/>
  <c r="AL97" i="13" s="1"/>
  <c r="AJ97" i="15"/>
  <c r="AK97" i="13" s="1"/>
  <c r="AI97" i="15"/>
  <c r="AJ97" i="13" s="1"/>
  <c r="AH97" i="15"/>
  <c r="AI97" i="13" s="1"/>
  <c r="AG97" i="15"/>
  <c r="AH97" i="13" s="1"/>
  <c r="AF97" i="15"/>
  <c r="AG97" i="13" s="1"/>
  <c r="AE97" i="15"/>
  <c r="AF97" i="13" s="1"/>
  <c r="AD97" i="15"/>
  <c r="AE97" i="13" s="1"/>
  <c r="AC97" i="15"/>
  <c r="AD97" i="13" s="1"/>
  <c r="AB97" i="15"/>
  <c r="AC97" i="13" s="1"/>
  <c r="AA97" i="15"/>
  <c r="AB97" i="13" s="1"/>
  <c r="Z97" i="15"/>
  <c r="AA97" i="13" s="1"/>
  <c r="Y97" i="15"/>
  <c r="Z97" i="13" s="1"/>
  <c r="X97" i="15"/>
  <c r="Y97" i="13" s="1"/>
  <c r="W97" i="15"/>
  <c r="X97" i="13" s="1"/>
  <c r="U97" i="15"/>
  <c r="U97" i="13" s="1"/>
  <c r="V97" i="13" s="1"/>
  <c r="T97" i="15"/>
  <c r="T97" i="13" s="1"/>
  <c r="S97" i="15"/>
  <c r="R97" i="15"/>
  <c r="Q97" i="15"/>
  <c r="Q97" i="13" s="1"/>
  <c r="P97" i="15"/>
  <c r="P97" i="13" s="1"/>
  <c r="O97" i="15"/>
  <c r="O97" i="13" s="1"/>
  <c r="N97" i="15"/>
  <c r="L97" i="15" s="1"/>
  <c r="AQ96" i="15"/>
  <c r="AR96" i="13" s="1"/>
  <c r="AP96" i="15"/>
  <c r="AQ96" i="13" s="1"/>
  <c r="AO96" i="15"/>
  <c r="AP96" i="13" s="1"/>
  <c r="AN96" i="15"/>
  <c r="AO96" i="13" s="1"/>
  <c r="AM96" i="15"/>
  <c r="AN96" i="13" s="1"/>
  <c r="AL96" i="15"/>
  <c r="AM96" i="13" s="1"/>
  <c r="AK96" i="15"/>
  <c r="AL96" i="13" s="1"/>
  <c r="AJ96" i="15"/>
  <c r="AK96" i="13" s="1"/>
  <c r="AI96" i="15"/>
  <c r="AJ96" i="13" s="1"/>
  <c r="AH96" i="15"/>
  <c r="AI96" i="13" s="1"/>
  <c r="AG96" i="15"/>
  <c r="AH96" i="13" s="1"/>
  <c r="AF96" i="15"/>
  <c r="AG96" i="13" s="1"/>
  <c r="AE96" i="15"/>
  <c r="AF96" i="13" s="1"/>
  <c r="AD96" i="15"/>
  <c r="AE96" i="13" s="1"/>
  <c r="AC96" i="15"/>
  <c r="AD96" i="13" s="1"/>
  <c r="AB96" i="15"/>
  <c r="AC96" i="13" s="1"/>
  <c r="AA96" i="15"/>
  <c r="AB96" i="13" s="1"/>
  <c r="Z96" i="15"/>
  <c r="AA96" i="13" s="1"/>
  <c r="Y96" i="15"/>
  <c r="Z96" i="13" s="1"/>
  <c r="X96" i="15"/>
  <c r="Y96" i="13" s="1"/>
  <c r="W96" i="15"/>
  <c r="X96" i="13" s="1"/>
  <c r="U96" i="15"/>
  <c r="U96" i="13" s="1"/>
  <c r="V96" i="13" s="1"/>
  <c r="T96" i="15"/>
  <c r="T96" i="13" s="1"/>
  <c r="S96" i="15"/>
  <c r="R96" i="15"/>
  <c r="R96" i="13" s="1"/>
  <c r="Q96" i="15"/>
  <c r="Q96" i="13" s="1"/>
  <c r="P96" i="15"/>
  <c r="P96" i="13" s="1"/>
  <c r="O96" i="15"/>
  <c r="O96" i="13" s="1"/>
  <c r="N96" i="15"/>
  <c r="L96" i="15" s="1"/>
  <c r="AQ95" i="15"/>
  <c r="AP95" i="15"/>
  <c r="AQ95" i="13" s="1"/>
  <c r="AO95" i="15"/>
  <c r="AP95" i="13" s="1"/>
  <c r="AN95" i="15"/>
  <c r="AO95" i="13" s="1"/>
  <c r="AM95" i="15"/>
  <c r="AN95" i="13" s="1"/>
  <c r="AL95" i="15"/>
  <c r="AM95" i="13" s="1"/>
  <c r="AK95" i="15"/>
  <c r="AL95" i="13" s="1"/>
  <c r="AJ95" i="15"/>
  <c r="AK95" i="13" s="1"/>
  <c r="AI95" i="15"/>
  <c r="AJ95" i="13" s="1"/>
  <c r="AH95" i="15"/>
  <c r="AI95" i="13" s="1"/>
  <c r="AG95" i="15"/>
  <c r="AH95" i="13" s="1"/>
  <c r="AF95" i="15"/>
  <c r="AG95" i="13" s="1"/>
  <c r="AE95" i="15"/>
  <c r="AF95" i="13" s="1"/>
  <c r="AD95" i="15"/>
  <c r="AE95" i="13" s="1"/>
  <c r="AC95" i="15"/>
  <c r="AD95" i="13" s="1"/>
  <c r="AB95" i="15"/>
  <c r="AC95" i="13" s="1"/>
  <c r="AA95" i="15"/>
  <c r="AB95" i="13" s="1"/>
  <c r="Z95" i="15"/>
  <c r="AA95" i="13" s="1"/>
  <c r="Y95" i="15"/>
  <c r="Z95" i="13" s="1"/>
  <c r="X95" i="15"/>
  <c r="Y95" i="13" s="1"/>
  <c r="W95" i="15"/>
  <c r="X95" i="13" s="1"/>
  <c r="U95" i="15"/>
  <c r="U95" i="13" s="1"/>
  <c r="V95" i="13" s="1"/>
  <c r="T95" i="15"/>
  <c r="T95" i="13" s="1"/>
  <c r="S95" i="15"/>
  <c r="R95" i="15"/>
  <c r="R95" i="13" s="1"/>
  <c r="Q95" i="15"/>
  <c r="Q95" i="13" s="1"/>
  <c r="P95" i="15"/>
  <c r="P95" i="13" s="1"/>
  <c r="O95" i="15"/>
  <c r="O95" i="13" s="1"/>
  <c r="N95" i="15"/>
  <c r="L95" i="15" s="1"/>
  <c r="AQ94" i="15"/>
  <c r="AP94" i="15"/>
  <c r="AQ94" i="13" s="1"/>
  <c r="AO94" i="15"/>
  <c r="AP94" i="13" s="1"/>
  <c r="AN94" i="15"/>
  <c r="AO94" i="13" s="1"/>
  <c r="AM94" i="15"/>
  <c r="AN94" i="13" s="1"/>
  <c r="AL94" i="15"/>
  <c r="AM94" i="13" s="1"/>
  <c r="AK94" i="15"/>
  <c r="AL94" i="13" s="1"/>
  <c r="AJ94" i="15"/>
  <c r="AK94" i="13" s="1"/>
  <c r="AI94" i="15"/>
  <c r="AJ94" i="13" s="1"/>
  <c r="AH94" i="15"/>
  <c r="AI94" i="13" s="1"/>
  <c r="AG94" i="15"/>
  <c r="AH94" i="13" s="1"/>
  <c r="AF94" i="15"/>
  <c r="AG94" i="13" s="1"/>
  <c r="AE94" i="15"/>
  <c r="AF94" i="13" s="1"/>
  <c r="AD94" i="15"/>
  <c r="AE94" i="13" s="1"/>
  <c r="AC94" i="15"/>
  <c r="AD94" i="13" s="1"/>
  <c r="AB94" i="15"/>
  <c r="AC94" i="13" s="1"/>
  <c r="AA94" i="15"/>
  <c r="AB94" i="13" s="1"/>
  <c r="Z94" i="15"/>
  <c r="AA94" i="13" s="1"/>
  <c r="Y94" i="15"/>
  <c r="Z94" i="13" s="1"/>
  <c r="X94" i="15"/>
  <c r="Y94" i="13" s="1"/>
  <c r="W94" i="15"/>
  <c r="X94" i="13" s="1"/>
  <c r="U94" i="15"/>
  <c r="U94" i="13" s="1"/>
  <c r="V94" i="13" s="1"/>
  <c r="T94" i="15"/>
  <c r="T94" i="13" s="1"/>
  <c r="S94" i="15"/>
  <c r="R94" i="15"/>
  <c r="R94" i="13" s="1"/>
  <c r="Q94" i="15"/>
  <c r="Q94" i="13" s="1"/>
  <c r="P94" i="15"/>
  <c r="P94" i="13" s="1"/>
  <c r="O94" i="15"/>
  <c r="O94" i="13" s="1"/>
  <c r="N94" i="15"/>
  <c r="L94" i="15" s="1"/>
  <c r="AQ93" i="15"/>
  <c r="AP93" i="15"/>
  <c r="AQ93" i="13" s="1"/>
  <c r="AO93" i="15"/>
  <c r="AP93" i="13" s="1"/>
  <c r="AN93" i="15"/>
  <c r="AO93" i="13" s="1"/>
  <c r="AM93" i="15"/>
  <c r="AN93" i="13" s="1"/>
  <c r="AL93" i="15"/>
  <c r="AM93" i="13" s="1"/>
  <c r="AK93" i="15"/>
  <c r="AL93" i="13" s="1"/>
  <c r="AJ93" i="15"/>
  <c r="AK93" i="13" s="1"/>
  <c r="AI93" i="15"/>
  <c r="AJ93" i="13" s="1"/>
  <c r="AH93" i="15"/>
  <c r="AI93" i="13" s="1"/>
  <c r="AG93" i="15"/>
  <c r="AH93" i="13" s="1"/>
  <c r="AF93" i="15"/>
  <c r="AG93" i="13" s="1"/>
  <c r="AE93" i="15"/>
  <c r="AF93" i="13" s="1"/>
  <c r="AD93" i="15"/>
  <c r="AE93" i="13" s="1"/>
  <c r="AC93" i="15"/>
  <c r="AD93" i="13" s="1"/>
  <c r="AB93" i="15"/>
  <c r="AC93" i="13" s="1"/>
  <c r="AA93" i="15"/>
  <c r="AB93" i="13" s="1"/>
  <c r="Z93" i="15"/>
  <c r="AA93" i="13" s="1"/>
  <c r="Y93" i="15"/>
  <c r="Z93" i="13" s="1"/>
  <c r="X93" i="15"/>
  <c r="Y93" i="13" s="1"/>
  <c r="W93" i="15"/>
  <c r="X93" i="13" s="1"/>
  <c r="U93" i="15"/>
  <c r="U93" i="13" s="1"/>
  <c r="V93" i="13" s="1"/>
  <c r="T93" i="15"/>
  <c r="T93" i="13" s="1"/>
  <c r="S93" i="15"/>
  <c r="R93" i="15"/>
  <c r="R93" i="13" s="1"/>
  <c r="Q93" i="15"/>
  <c r="Q93" i="13" s="1"/>
  <c r="P93" i="15"/>
  <c r="P93" i="13" s="1"/>
  <c r="O93" i="15"/>
  <c r="O93" i="13" s="1"/>
  <c r="N93" i="15"/>
  <c r="L93" i="15" s="1"/>
  <c r="AQ92" i="15"/>
  <c r="AR92" i="13" s="1"/>
  <c r="AP92" i="15"/>
  <c r="AQ92" i="13" s="1"/>
  <c r="AO92" i="15"/>
  <c r="AP92" i="13" s="1"/>
  <c r="AN92" i="15"/>
  <c r="AO92" i="13" s="1"/>
  <c r="AM92" i="15"/>
  <c r="AN92" i="13" s="1"/>
  <c r="AL92" i="15"/>
  <c r="AM92" i="13" s="1"/>
  <c r="AK92" i="15"/>
  <c r="AL92" i="13" s="1"/>
  <c r="AJ92" i="15"/>
  <c r="AK92" i="13" s="1"/>
  <c r="AI92" i="15"/>
  <c r="AJ92" i="13" s="1"/>
  <c r="AH92" i="15"/>
  <c r="AI92" i="13" s="1"/>
  <c r="AG92" i="15"/>
  <c r="AH92" i="13" s="1"/>
  <c r="AF92" i="15"/>
  <c r="AG92" i="13" s="1"/>
  <c r="AE92" i="15"/>
  <c r="AF92" i="13" s="1"/>
  <c r="AD92" i="15"/>
  <c r="AE92" i="13" s="1"/>
  <c r="AC92" i="15"/>
  <c r="AD92" i="13" s="1"/>
  <c r="AB92" i="15"/>
  <c r="AC92" i="13" s="1"/>
  <c r="AA92" i="15"/>
  <c r="AB92" i="13" s="1"/>
  <c r="Z92" i="15"/>
  <c r="AA92" i="13" s="1"/>
  <c r="Y92" i="15"/>
  <c r="Z92" i="13" s="1"/>
  <c r="X92" i="15"/>
  <c r="Y92" i="13" s="1"/>
  <c r="W92" i="15"/>
  <c r="X92" i="13" s="1"/>
  <c r="U92" i="15"/>
  <c r="U92" i="13" s="1"/>
  <c r="V92" i="13" s="1"/>
  <c r="T92" i="15"/>
  <c r="T92" i="13" s="1"/>
  <c r="S92" i="15"/>
  <c r="R92" i="15"/>
  <c r="Q92" i="15"/>
  <c r="Q92" i="13" s="1"/>
  <c r="P92" i="15"/>
  <c r="P92" i="13" s="1"/>
  <c r="O92" i="15"/>
  <c r="O92" i="13" s="1"/>
  <c r="N92" i="15"/>
  <c r="L92" i="15" s="1"/>
  <c r="AQ91" i="15"/>
  <c r="AR91" i="13" s="1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U91" i="15"/>
  <c r="U91" i="13" s="1"/>
  <c r="V91" i="13" s="1"/>
  <c r="T91" i="15"/>
  <c r="T91" i="13" s="1"/>
  <c r="S91" i="15"/>
  <c r="R91" i="15"/>
  <c r="R91" i="13" s="1"/>
  <c r="Q91" i="15"/>
  <c r="Q91" i="13" s="1"/>
  <c r="P91" i="15"/>
  <c r="P91" i="13" s="1"/>
  <c r="O91" i="15"/>
  <c r="O91" i="13" s="1"/>
  <c r="N91" i="15"/>
  <c r="L91" i="15" s="1"/>
  <c r="AQ90" i="15"/>
  <c r="AP90" i="15"/>
  <c r="AQ90" i="13" s="1"/>
  <c r="AO90" i="15"/>
  <c r="AP90" i="13" s="1"/>
  <c r="AN90" i="15"/>
  <c r="AO90" i="13" s="1"/>
  <c r="AM90" i="15"/>
  <c r="AN90" i="13" s="1"/>
  <c r="AL90" i="15"/>
  <c r="AM90" i="13" s="1"/>
  <c r="AK90" i="15"/>
  <c r="AL90" i="13" s="1"/>
  <c r="AJ90" i="15"/>
  <c r="AK90" i="13" s="1"/>
  <c r="AI90" i="15"/>
  <c r="AJ90" i="13" s="1"/>
  <c r="AH90" i="15"/>
  <c r="AI90" i="13" s="1"/>
  <c r="AG90" i="15"/>
  <c r="AH90" i="13" s="1"/>
  <c r="AF90" i="15"/>
  <c r="AG90" i="13" s="1"/>
  <c r="AE90" i="15"/>
  <c r="AF90" i="13" s="1"/>
  <c r="AD90" i="15"/>
  <c r="AE90" i="13" s="1"/>
  <c r="AC90" i="15"/>
  <c r="AD90" i="13" s="1"/>
  <c r="AB90" i="15"/>
  <c r="AC90" i="13" s="1"/>
  <c r="AA90" i="15"/>
  <c r="AB90" i="13" s="1"/>
  <c r="Z90" i="15"/>
  <c r="AA90" i="13" s="1"/>
  <c r="Y90" i="15"/>
  <c r="Z90" i="13" s="1"/>
  <c r="X90" i="15"/>
  <c r="Y90" i="13" s="1"/>
  <c r="W90" i="15"/>
  <c r="X90" i="13" s="1"/>
  <c r="U90" i="15"/>
  <c r="U90" i="13" s="1"/>
  <c r="V90" i="13" s="1"/>
  <c r="T90" i="15"/>
  <c r="T90" i="13" s="1"/>
  <c r="S90" i="15"/>
  <c r="R90" i="15"/>
  <c r="R90" i="13" s="1"/>
  <c r="Q90" i="15"/>
  <c r="Q90" i="13" s="1"/>
  <c r="P90" i="15"/>
  <c r="P90" i="13" s="1"/>
  <c r="O90" i="15"/>
  <c r="O90" i="13" s="1"/>
  <c r="N90" i="15"/>
  <c r="L90" i="15" s="1"/>
  <c r="AQ89" i="15"/>
  <c r="AP89" i="15"/>
  <c r="AQ89" i="13" s="1"/>
  <c r="AO89" i="15"/>
  <c r="AP89" i="13" s="1"/>
  <c r="AN89" i="15"/>
  <c r="AO89" i="13" s="1"/>
  <c r="AM89" i="15"/>
  <c r="AN89" i="13" s="1"/>
  <c r="AL89" i="15"/>
  <c r="AM89" i="13" s="1"/>
  <c r="AK89" i="15"/>
  <c r="AL89" i="13" s="1"/>
  <c r="AJ89" i="15"/>
  <c r="AK89" i="13" s="1"/>
  <c r="AI89" i="15"/>
  <c r="AJ89" i="13" s="1"/>
  <c r="AH89" i="15"/>
  <c r="AI89" i="13" s="1"/>
  <c r="AG89" i="15"/>
  <c r="AH89" i="13" s="1"/>
  <c r="AF89" i="15"/>
  <c r="AG89" i="13" s="1"/>
  <c r="AE89" i="15"/>
  <c r="AF89" i="13" s="1"/>
  <c r="AD89" i="15"/>
  <c r="AE89" i="13" s="1"/>
  <c r="AC89" i="15"/>
  <c r="AD89" i="13" s="1"/>
  <c r="AB89" i="15"/>
  <c r="AC89" i="13" s="1"/>
  <c r="AA89" i="15"/>
  <c r="AB89" i="13" s="1"/>
  <c r="Z89" i="15"/>
  <c r="AA89" i="13" s="1"/>
  <c r="Y89" i="15"/>
  <c r="Z89" i="13" s="1"/>
  <c r="X89" i="15"/>
  <c r="Y89" i="13" s="1"/>
  <c r="W89" i="15"/>
  <c r="X89" i="13" s="1"/>
  <c r="U89" i="15"/>
  <c r="U89" i="13" s="1"/>
  <c r="T89" i="15"/>
  <c r="T89" i="13" s="1"/>
  <c r="S89" i="15"/>
  <c r="R89" i="15"/>
  <c r="R89" i="13" s="1"/>
  <c r="Q89" i="15"/>
  <c r="Q89" i="13" s="1"/>
  <c r="P89" i="15"/>
  <c r="P89" i="13" s="1"/>
  <c r="O89" i="15"/>
  <c r="O89" i="13" s="1"/>
  <c r="N89" i="15"/>
  <c r="L89" i="15" s="1"/>
  <c r="AQ88" i="15"/>
  <c r="AP88" i="15"/>
  <c r="AQ88" i="13" s="1"/>
  <c r="AO88" i="15"/>
  <c r="AP88" i="13" s="1"/>
  <c r="AN88" i="15"/>
  <c r="AO88" i="13" s="1"/>
  <c r="AM88" i="15"/>
  <c r="AN88" i="13" s="1"/>
  <c r="AL88" i="15"/>
  <c r="AM88" i="13" s="1"/>
  <c r="AK88" i="15"/>
  <c r="AL88" i="13" s="1"/>
  <c r="AJ88" i="15"/>
  <c r="AK88" i="13" s="1"/>
  <c r="AI88" i="15"/>
  <c r="AJ88" i="13" s="1"/>
  <c r="AH88" i="15"/>
  <c r="AI88" i="13" s="1"/>
  <c r="AG88" i="15"/>
  <c r="AH88" i="13" s="1"/>
  <c r="AF88" i="15"/>
  <c r="AG88" i="13" s="1"/>
  <c r="AE88" i="15"/>
  <c r="AF88" i="13" s="1"/>
  <c r="AD88" i="15"/>
  <c r="AE88" i="13" s="1"/>
  <c r="AC88" i="15"/>
  <c r="AD88" i="13" s="1"/>
  <c r="AB88" i="15"/>
  <c r="AC88" i="13" s="1"/>
  <c r="AA88" i="15"/>
  <c r="AB88" i="13" s="1"/>
  <c r="Z88" i="15"/>
  <c r="AA88" i="13" s="1"/>
  <c r="Y88" i="15"/>
  <c r="Z88" i="13" s="1"/>
  <c r="X88" i="15"/>
  <c r="Y88" i="13" s="1"/>
  <c r="W88" i="15"/>
  <c r="X88" i="13" s="1"/>
  <c r="U88" i="15"/>
  <c r="U88" i="13" s="1"/>
  <c r="T88" i="15"/>
  <c r="T88" i="13" s="1"/>
  <c r="S88" i="15"/>
  <c r="R88" i="15"/>
  <c r="R88" i="13" s="1"/>
  <c r="Q88" i="15"/>
  <c r="Q88" i="13" s="1"/>
  <c r="P88" i="15"/>
  <c r="P88" i="13" s="1"/>
  <c r="O88" i="15"/>
  <c r="O88" i="13" s="1"/>
  <c r="N88" i="15"/>
  <c r="L88" i="15" s="1"/>
  <c r="AQ87" i="15"/>
  <c r="AR87" i="13" s="1"/>
  <c r="AP87" i="15"/>
  <c r="AQ87" i="13" s="1"/>
  <c r="AO87" i="15"/>
  <c r="AP87" i="13" s="1"/>
  <c r="AN87" i="15"/>
  <c r="AO87" i="13" s="1"/>
  <c r="AM87" i="15"/>
  <c r="AN87" i="13" s="1"/>
  <c r="AL87" i="15"/>
  <c r="AM87" i="13" s="1"/>
  <c r="AK87" i="15"/>
  <c r="AL87" i="13" s="1"/>
  <c r="AJ87" i="15"/>
  <c r="AK87" i="13" s="1"/>
  <c r="AI87" i="15"/>
  <c r="AJ87" i="13" s="1"/>
  <c r="AH87" i="15"/>
  <c r="AI87" i="13" s="1"/>
  <c r="AG87" i="15"/>
  <c r="AH87" i="13" s="1"/>
  <c r="AF87" i="15"/>
  <c r="AG87" i="13" s="1"/>
  <c r="AE87" i="15"/>
  <c r="AF87" i="13" s="1"/>
  <c r="AD87" i="15"/>
  <c r="AE87" i="13" s="1"/>
  <c r="AC87" i="15"/>
  <c r="AD87" i="13" s="1"/>
  <c r="AB87" i="15"/>
  <c r="AC87" i="13" s="1"/>
  <c r="AA87" i="15"/>
  <c r="AB87" i="13" s="1"/>
  <c r="Z87" i="15"/>
  <c r="AA87" i="13" s="1"/>
  <c r="Y87" i="15"/>
  <c r="Z87" i="13" s="1"/>
  <c r="X87" i="15"/>
  <c r="Y87" i="13" s="1"/>
  <c r="W87" i="15"/>
  <c r="X87" i="13" s="1"/>
  <c r="U87" i="15"/>
  <c r="U87" i="13" s="1"/>
  <c r="T87" i="15"/>
  <c r="T87" i="13" s="1"/>
  <c r="S87" i="15"/>
  <c r="R87" i="15"/>
  <c r="R87" i="13" s="1"/>
  <c r="Q87" i="15"/>
  <c r="Q87" i="13" s="1"/>
  <c r="P87" i="15"/>
  <c r="P87" i="13" s="1"/>
  <c r="O87" i="15"/>
  <c r="O87" i="13" s="1"/>
  <c r="N87" i="15"/>
  <c r="L87" i="15" s="1"/>
  <c r="AQ86" i="15"/>
  <c r="AP86" i="15"/>
  <c r="AQ86" i="13" s="1"/>
  <c r="AO86" i="15"/>
  <c r="AP86" i="13" s="1"/>
  <c r="AN86" i="15"/>
  <c r="AO86" i="13" s="1"/>
  <c r="AM86" i="15"/>
  <c r="AN86" i="13" s="1"/>
  <c r="AL86" i="15"/>
  <c r="AM86" i="13" s="1"/>
  <c r="AK86" i="15"/>
  <c r="AL86" i="13" s="1"/>
  <c r="AJ86" i="15"/>
  <c r="AK86" i="13" s="1"/>
  <c r="AI86" i="15"/>
  <c r="AJ86" i="13" s="1"/>
  <c r="AH86" i="15"/>
  <c r="AI86" i="13" s="1"/>
  <c r="AG86" i="15"/>
  <c r="AH86" i="13" s="1"/>
  <c r="AF86" i="15"/>
  <c r="AG86" i="13" s="1"/>
  <c r="AE86" i="15"/>
  <c r="AF86" i="13" s="1"/>
  <c r="AD86" i="15"/>
  <c r="AE86" i="13" s="1"/>
  <c r="AC86" i="15"/>
  <c r="AD86" i="13" s="1"/>
  <c r="AB86" i="15"/>
  <c r="AC86" i="13" s="1"/>
  <c r="AA86" i="15"/>
  <c r="AB86" i="13" s="1"/>
  <c r="Z86" i="15"/>
  <c r="AA86" i="13" s="1"/>
  <c r="Y86" i="15"/>
  <c r="Z86" i="13" s="1"/>
  <c r="X86" i="15"/>
  <c r="Y86" i="13" s="1"/>
  <c r="W86" i="15"/>
  <c r="X86" i="13" s="1"/>
  <c r="U86" i="15"/>
  <c r="U86" i="13" s="1"/>
  <c r="T86" i="15"/>
  <c r="T86" i="13" s="1"/>
  <c r="S86" i="15"/>
  <c r="R86" i="15"/>
  <c r="R86" i="13" s="1"/>
  <c r="Q86" i="15"/>
  <c r="Q86" i="13" s="1"/>
  <c r="P86" i="15"/>
  <c r="P86" i="13" s="1"/>
  <c r="O86" i="15"/>
  <c r="O86" i="13" s="1"/>
  <c r="N86" i="15"/>
  <c r="L86" i="15" s="1"/>
  <c r="AQ85" i="15"/>
  <c r="AP85" i="15"/>
  <c r="AQ85" i="13" s="1"/>
  <c r="AO85" i="15"/>
  <c r="AP85" i="13" s="1"/>
  <c r="AN85" i="15"/>
  <c r="AO85" i="13" s="1"/>
  <c r="AM85" i="15"/>
  <c r="AN85" i="13" s="1"/>
  <c r="AL85" i="15"/>
  <c r="AM85" i="13" s="1"/>
  <c r="AK85" i="15"/>
  <c r="AL85" i="13" s="1"/>
  <c r="AJ85" i="15"/>
  <c r="AK85" i="13" s="1"/>
  <c r="AI85" i="15"/>
  <c r="AJ85" i="13" s="1"/>
  <c r="AH85" i="15"/>
  <c r="AI85" i="13" s="1"/>
  <c r="AG85" i="15"/>
  <c r="AH85" i="13" s="1"/>
  <c r="AF85" i="15"/>
  <c r="AG85" i="13" s="1"/>
  <c r="AE85" i="15"/>
  <c r="AF85" i="13" s="1"/>
  <c r="AD85" i="15"/>
  <c r="AE85" i="13" s="1"/>
  <c r="AC85" i="15"/>
  <c r="AD85" i="13" s="1"/>
  <c r="AB85" i="15"/>
  <c r="AC85" i="13" s="1"/>
  <c r="AA85" i="15"/>
  <c r="AB85" i="13" s="1"/>
  <c r="Z85" i="15"/>
  <c r="AA85" i="13" s="1"/>
  <c r="Y85" i="15"/>
  <c r="Z85" i="13" s="1"/>
  <c r="X85" i="15"/>
  <c r="Y85" i="13" s="1"/>
  <c r="W85" i="15"/>
  <c r="X85" i="13" s="1"/>
  <c r="U85" i="15"/>
  <c r="U85" i="13" s="1"/>
  <c r="T85" i="15"/>
  <c r="T85" i="13" s="1"/>
  <c r="S85" i="15"/>
  <c r="R85" i="15"/>
  <c r="R85" i="13" s="1"/>
  <c r="Q85" i="15"/>
  <c r="Q85" i="13" s="1"/>
  <c r="P85" i="15"/>
  <c r="P85" i="13" s="1"/>
  <c r="O85" i="15"/>
  <c r="O85" i="13" s="1"/>
  <c r="N85" i="15"/>
  <c r="L85" i="15" s="1"/>
  <c r="AQ84" i="15"/>
  <c r="AP84" i="15"/>
  <c r="AQ84" i="13" s="1"/>
  <c r="AO84" i="15"/>
  <c r="AP84" i="13" s="1"/>
  <c r="AN84" i="15"/>
  <c r="AO84" i="13" s="1"/>
  <c r="AM84" i="15"/>
  <c r="AN84" i="13" s="1"/>
  <c r="AL84" i="15"/>
  <c r="AM84" i="13" s="1"/>
  <c r="AK84" i="15"/>
  <c r="AL84" i="13" s="1"/>
  <c r="AJ84" i="15"/>
  <c r="AK84" i="13" s="1"/>
  <c r="AI84" i="15"/>
  <c r="AJ84" i="13" s="1"/>
  <c r="AH84" i="15"/>
  <c r="AI84" i="13" s="1"/>
  <c r="AG84" i="15"/>
  <c r="AH84" i="13" s="1"/>
  <c r="AF84" i="15"/>
  <c r="AG84" i="13" s="1"/>
  <c r="AE84" i="15"/>
  <c r="AF84" i="13" s="1"/>
  <c r="AD84" i="15"/>
  <c r="AE84" i="13" s="1"/>
  <c r="AC84" i="15"/>
  <c r="AD84" i="13" s="1"/>
  <c r="AB84" i="15"/>
  <c r="AC84" i="13" s="1"/>
  <c r="AA84" i="15"/>
  <c r="AB84" i="13" s="1"/>
  <c r="Z84" i="15"/>
  <c r="AA84" i="13" s="1"/>
  <c r="Y84" i="15"/>
  <c r="Z84" i="13" s="1"/>
  <c r="X84" i="15"/>
  <c r="Y84" i="13" s="1"/>
  <c r="W84" i="15"/>
  <c r="X84" i="13" s="1"/>
  <c r="U84" i="15"/>
  <c r="U84" i="13" s="1"/>
  <c r="T84" i="15"/>
  <c r="T84" i="13" s="1"/>
  <c r="S84" i="15"/>
  <c r="R84" i="15"/>
  <c r="R84" i="13" s="1"/>
  <c r="Q84" i="15"/>
  <c r="Q84" i="13" s="1"/>
  <c r="P84" i="15"/>
  <c r="P84" i="13" s="1"/>
  <c r="O84" i="15"/>
  <c r="O84" i="13" s="1"/>
  <c r="N84" i="15"/>
  <c r="L84" i="15" s="1"/>
  <c r="AQ83" i="15"/>
  <c r="AP83" i="15"/>
  <c r="AQ83" i="13" s="1"/>
  <c r="AO83" i="15"/>
  <c r="AP83" i="13" s="1"/>
  <c r="AN83" i="15"/>
  <c r="AO83" i="13" s="1"/>
  <c r="AM83" i="15"/>
  <c r="AN83" i="13" s="1"/>
  <c r="AL83" i="15"/>
  <c r="AM83" i="13" s="1"/>
  <c r="AK83" i="15"/>
  <c r="AL83" i="13" s="1"/>
  <c r="AJ83" i="15"/>
  <c r="AK83" i="13" s="1"/>
  <c r="AI83" i="15"/>
  <c r="AJ83" i="13" s="1"/>
  <c r="AH83" i="15"/>
  <c r="AI83" i="13" s="1"/>
  <c r="AG83" i="15"/>
  <c r="AH83" i="13" s="1"/>
  <c r="AF83" i="15"/>
  <c r="AG83" i="13" s="1"/>
  <c r="AE83" i="15"/>
  <c r="AF83" i="13" s="1"/>
  <c r="AD83" i="15"/>
  <c r="AE83" i="13" s="1"/>
  <c r="AC83" i="15"/>
  <c r="AD83" i="13" s="1"/>
  <c r="AB83" i="15"/>
  <c r="AC83" i="13" s="1"/>
  <c r="AA83" i="15"/>
  <c r="AB83" i="13" s="1"/>
  <c r="Z83" i="15"/>
  <c r="AA83" i="13" s="1"/>
  <c r="Y83" i="15"/>
  <c r="Z83" i="13" s="1"/>
  <c r="X83" i="15"/>
  <c r="Y83" i="13" s="1"/>
  <c r="W83" i="15"/>
  <c r="X83" i="13" s="1"/>
  <c r="U83" i="15"/>
  <c r="U83" i="13" s="1"/>
  <c r="T83" i="15"/>
  <c r="T83" i="13" s="1"/>
  <c r="S83" i="15"/>
  <c r="R83" i="15"/>
  <c r="R83" i="13" s="1"/>
  <c r="Q83" i="15"/>
  <c r="Q83" i="13" s="1"/>
  <c r="P83" i="15"/>
  <c r="O83" i="15"/>
  <c r="O83" i="13" s="1"/>
  <c r="N83" i="15"/>
  <c r="L83" i="15" s="1"/>
  <c r="AQ82" i="15"/>
  <c r="AP82" i="15"/>
  <c r="AQ82" i="13" s="1"/>
  <c r="AO82" i="15"/>
  <c r="AP82" i="13" s="1"/>
  <c r="AN82" i="15"/>
  <c r="AO82" i="13" s="1"/>
  <c r="AM82" i="15"/>
  <c r="AN82" i="13" s="1"/>
  <c r="AL82" i="15"/>
  <c r="AM82" i="13" s="1"/>
  <c r="AK82" i="15"/>
  <c r="AL82" i="13" s="1"/>
  <c r="AJ82" i="15"/>
  <c r="AK82" i="13" s="1"/>
  <c r="AI82" i="15"/>
  <c r="AJ82" i="13" s="1"/>
  <c r="AH82" i="15"/>
  <c r="AI82" i="13" s="1"/>
  <c r="AG82" i="15"/>
  <c r="AH82" i="13" s="1"/>
  <c r="AF82" i="15"/>
  <c r="AG82" i="13" s="1"/>
  <c r="AE82" i="15"/>
  <c r="AF82" i="13" s="1"/>
  <c r="AD82" i="15"/>
  <c r="AE82" i="13" s="1"/>
  <c r="AC82" i="15"/>
  <c r="AD82" i="13" s="1"/>
  <c r="AB82" i="15"/>
  <c r="AC82" i="13" s="1"/>
  <c r="AA82" i="15"/>
  <c r="AB82" i="13" s="1"/>
  <c r="Z82" i="15"/>
  <c r="AA82" i="13" s="1"/>
  <c r="Y82" i="15"/>
  <c r="Z82" i="13" s="1"/>
  <c r="X82" i="15"/>
  <c r="Y82" i="13" s="1"/>
  <c r="W82" i="15"/>
  <c r="X82" i="13" s="1"/>
  <c r="U82" i="15"/>
  <c r="U82" i="13" s="1"/>
  <c r="V82" i="13" s="1"/>
  <c r="T82" i="15"/>
  <c r="T82" i="13" s="1"/>
  <c r="S82" i="15"/>
  <c r="R82" i="15"/>
  <c r="R82" i="13" s="1"/>
  <c r="Q82" i="15"/>
  <c r="Q82" i="13" s="1"/>
  <c r="P82" i="15"/>
  <c r="P82" i="13" s="1"/>
  <c r="O82" i="15"/>
  <c r="O82" i="13" s="1"/>
  <c r="N82" i="15"/>
  <c r="L82" i="15" s="1"/>
  <c r="AQ81" i="15"/>
  <c r="AP81" i="15"/>
  <c r="AQ81" i="13" s="1"/>
  <c r="AO81" i="15"/>
  <c r="AP81" i="13" s="1"/>
  <c r="AN81" i="15"/>
  <c r="AO81" i="13" s="1"/>
  <c r="AM81" i="15"/>
  <c r="AN81" i="13" s="1"/>
  <c r="AL81" i="15"/>
  <c r="AM81" i="13" s="1"/>
  <c r="AK81" i="15"/>
  <c r="AL81" i="13" s="1"/>
  <c r="AJ81" i="15"/>
  <c r="AK81" i="13" s="1"/>
  <c r="AI81" i="15"/>
  <c r="AJ81" i="13" s="1"/>
  <c r="AH81" i="15"/>
  <c r="AI81" i="13" s="1"/>
  <c r="AG81" i="15"/>
  <c r="AH81" i="13" s="1"/>
  <c r="AF81" i="15"/>
  <c r="AG81" i="13" s="1"/>
  <c r="AE81" i="15"/>
  <c r="AF81" i="13" s="1"/>
  <c r="AD81" i="15"/>
  <c r="AE81" i="13" s="1"/>
  <c r="AC81" i="15"/>
  <c r="AD81" i="13" s="1"/>
  <c r="AB81" i="15"/>
  <c r="AC81" i="13" s="1"/>
  <c r="AA81" i="15"/>
  <c r="AB81" i="13" s="1"/>
  <c r="Z81" i="15"/>
  <c r="AA81" i="13" s="1"/>
  <c r="Y81" i="15"/>
  <c r="Z81" i="13" s="1"/>
  <c r="X81" i="15"/>
  <c r="Y81" i="13" s="1"/>
  <c r="W81" i="15"/>
  <c r="X81" i="13" s="1"/>
  <c r="U81" i="15"/>
  <c r="U81" i="13" s="1"/>
  <c r="V81" i="13" s="1"/>
  <c r="T81" i="15"/>
  <c r="T81" i="13" s="1"/>
  <c r="S81" i="15"/>
  <c r="R81" i="15"/>
  <c r="R81" i="13" s="1"/>
  <c r="Q81" i="15"/>
  <c r="Q81" i="13" s="1"/>
  <c r="P81" i="15"/>
  <c r="P81" i="13" s="1"/>
  <c r="O81" i="15"/>
  <c r="O81" i="13" s="1"/>
  <c r="N81" i="15"/>
  <c r="L81" i="15" s="1"/>
  <c r="AQ80" i="15"/>
  <c r="AP80" i="15"/>
  <c r="AQ80" i="13" s="1"/>
  <c r="AO80" i="15"/>
  <c r="AP80" i="13" s="1"/>
  <c r="AN80" i="15"/>
  <c r="AO80" i="13" s="1"/>
  <c r="AM80" i="15"/>
  <c r="AN80" i="13" s="1"/>
  <c r="AL80" i="15"/>
  <c r="AM80" i="13" s="1"/>
  <c r="AK80" i="15"/>
  <c r="AL80" i="13" s="1"/>
  <c r="AJ80" i="15"/>
  <c r="AK80" i="13" s="1"/>
  <c r="AI80" i="15"/>
  <c r="AJ80" i="13" s="1"/>
  <c r="AH80" i="15"/>
  <c r="AI80" i="13" s="1"/>
  <c r="AG80" i="15"/>
  <c r="AH80" i="13" s="1"/>
  <c r="AF80" i="15"/>
  <c r="AG80" i="13" s="1"/>
  <c r="AE80" i="15"/>
  <c r="AF80" i="13" s="1"/>
  <c r="AD80" i="15"/>
  <c r="AE80" i="13" s="1"/>
  <c r="AC80" i="15"/>
  <c r="AD80" i="13" s="1"/>
  <c r="AB80" i="15"/>
  <c r="AC80" i="13" s="1"/>
  <c r="AA80" i="15"/>
  <c r="AB80" i="13" s="1"/>
  <c r="Z80" i="15"/>
  <c r="AA80" i="13" s="1"/>
  <c r="Y80" i="15"/>
  <c r="Z80" i="13" s="1"/>
  <c r="X80" i="15"/>
  <c r="Y80" i="13" s="1"/>
  <c r="W80" i="15"/>
  <c r="X80" i="13" s="1"/>
  <c r="U80" i="15"/>
  <c r="U80" i="13" s="1"/>
  <c r="V80" i="13" s="1"/>
  <c r="T80" i="15"/>
  <c r="T80" i="13" s="1"/>
  <c r="S80" i="15"/>
  <c r="R80" i="15"/>
  <c r="R80" i="13" s="1"/>
  <c r="Q80" i="15"/>
  <c r="Q80" i="13" s="1"/>
  <c r="P80" i="15"/>
  <c r="P80" i="13" s="1"/>
  <c r="O80" i="15"/>
  <c r="O80" i="13" s="1"/>
  <c r="N80" i="15"/>
  <c r="L80" i="15" s="1"/>
  <c r="AQ79" i="15"/>
  <c r="AR79" i="13" s="1"/>
  <c r="AP79" i="15"/>
  <c r="AQ79" i="13" s="1"/>
  <c r="AO79" i="15"/>
  <c r="AP79" i="13" s="1"/>
  <c r="AN79" i="15"/>
  <c r="AO79" i="13" s="1"/>
  <c r="AM79" i="15"/>
  <c r="AN79" i="13" s="1"/>
  <c r="AL79" i="15"/>
  <c r="AM79" i="13" s="1"/>
  <c r="AK79" i="15"/>
  <c r="AL79" i="13" s="1"/>
  <c r="AJ79" i="15"/>
  <c r="AK79" i="13" s="1"/>
  <c r="AI79" i="15"/>
  <c r="AJ79" i="13" s="1"/>
  <c r="AH79" i="15"/>
  <c r="AI79" i="13" s="1"/>
  <c r="AG79" i="15"/>
  <c r="AH79" i="13" s="1"/>
  <c r="AF79" i="15"/>
  <c r="AG79" i="13" s="1"/>
  <c r="AE79" i="15"/>
  <c r="AF79" i="13" s="1"/>
  <c r="AD79" i="15"/>
  <c r="AE79" i="13" s="1"/>
  <c r="AC79" i="15"/>
  <c r="AD79" i="13" s="1"/>
  <c r="AB79" i="15"/>
  <c r="AC79" i="13" s="1"/>
  <c r="AA79" i="15"/>
  <c r="AB79" i="13" s="1"/>
  <c r="Z79" i="15"/>
  <c r="AA79" i="13" s="1"/>
  <c r="Y79" i="15"/>
  <c r="Z79" i="13" s="1"/>
  <c r="X79" i="15"/>
  <c r="Y79" i="13" s="1"/>
  <c r="W79" i="15"/>
  <c r="X79" i="13" s="1"/>
  <c r="U79" i="15"/>
  <c r="U79" i="13" s="1"/>
  <c r="V79" i="13" s="1"/>
  <c r="T79" i="15"/>
  <c r="T79" i="13" s="1"/>
  <c r="S79" i="15"/>
  <c r="R79" i="15"/>
  <c r="R79" i="13" s="1"/>
  <c r="Q79" i="15"/>
  <c r="Q79" i="13" s="1"/>
  <c r="P79" i="15"/>
  <c r="P79" i="13" s="1"/>
  <c r="O79" i="15"/>
  <c r="O79" i="13" s="1"/>
  <c r="N79" i="15"/>
  <c r="L79" i="15" s="1"/>
  <c r="AQ78" i="15"/>
  <c r="AR78" i="13" s="1"/>
  <c r="AP78" i="15"/>
  <c r="AQ78" i="13" s="1"/>
  <c r="AO78" i="15"/>
  <c r="AP78" i="13" s="1"/>
  <c r="AN78" i="15"/>
  <c r="AO78" i="13" s="1"/>
  <c r="AM78" i="15"/>
  <c r="AN78" i="13" s="1"/>
  <c r="AL78" i="15"/>
  <c r="AM78" i="13" s="1"/>
  <c r="AK78" i="15"/>
  <c r="AL78" i="13" s="1"/>
  <c r="AJ78" i="15"/>
  <c r="AK78" i="13" s="1"/>
  <c r="AI78" i="15"/>
  <c r="AJ78" i="13" s="1"/>
  <c r="AH78" i="15"/>
  <c r="AI78" i="13" s="1"/>
  <c r="AG78" i="15"/>
  <c r="AH78" i="13" s="1"/>
  <c r="AF78" i="15"/>
  <c r="AG78" i="13" s="1"/>
  <c r="AE78" i="15"/>
  <c r="AF78" i="13" s="1"/>
  <c r="AD78" i="15"/>
  <c r="AE78" i="13" s="1"/>
  <c r="AC78" i="15"/>
  <c r="AD78" i="13" s="1"/>
  <c r="AB78" i="15"/>
  <c r="AC78" i="13" s="1"/>
  <c r="AA78" i="15"/>
  <c r="AB78" i="13" s="1"/>
  <c r="Z78" i="15"/>
  <c r="AA78" i="13" s="1"/>
  <c r="Y78" i="15"/>
  <c r="Z78" i="13" s="1"/>
  <c r="X78" i="15"/>
  <c r="Y78" i="13" s="1"/>
  <c r="W78" i="15"/>
  <c r="X78" i="13" s="1"/>
  <c r="U78" i="15"/>
  <c r="U78" i="13" s="1"/>
  <c r="V78" i="13" s="1"/>
  <c r="T78" i="15"/>
  <c r="T78" i="13" s="1"/>
  <c r="S78" i="15"/>
  <c r="R78" i="15"/>
  <c r="R78" i="13" s="1"/>
  <c r="Q78" i="15"/>
  <c r="Q78" i="13" s="1"/>
  <c r="P78" i="15"/>
  <c r="P78" i="13" s="1"/>
  <c r="O78" i="15"/>
  <c r="O78" i="13" s="1"/>
  <c r="N78" i="15"/>
  <c r="L78" i="15" s="1"/>
  <c r="AR77" i="13"/>
  <c r="AI77" i="13"/>
  <c r="AH77" i="13"/>
  <c r="AF77" i="15"/>
  <c r="AG77" i="13" s="1"/>
  <c r="AE77" i="15"/>
  <c r="AF77" i="13" s="1"/>
  <c r="AD77" i="15"/>
  <c r="AE77" i="13" s="1"/>
  <c r="AC77" i="15"/>
  <c r="AD77" i="13" s="1"/>
  <c r="AB77" i="15"/>
  <c r="AC77" i="13" s="1"/>
  <c r="AA77" i="15"/>
  <c r="AB77" i="13" s="1"/>
  <c r="Z77" i="15"/>
  <c r="AA77" i="13" s="1"/>
  <c r="Y77" i="15"/>
  <c r="Z77" i="13" s="1"/>
  <c r="X77" i="15"/>
  <c r="Y77" i="13" s="1"/>
  <c r="W77" i="15"/>
  <c r="X77" i="13" s="1"/>
  <c r="U77" i="15"/>
  <c r="U77" i="13" s="1"/>
  <c r="V77" i="13" s="1"/>
  <c r="T77" i="15"/>
  <c r="T77" i="13" s="1"/>
  <c r="S77" i="15"/>
  <c r="R77" i="15"/>
  <c r="R77" i="13" s="1"/>
  <c r="Q77" i="15"/>
  <c r="Q77" i="13" s="1"/>
  <c r="P77" i="15"/>
  <c r="P77" i="13" s="1"/>
  <c r="O77" i="15"/>
  <c r="O77" i="13" s="1"/>
  <c r="N77" i="15"/>
  <c r="L77" i="15" s="1"/>
  <c r="AQ76" i="15"/>
  <c r="AP76" i="15"/>
  <c r="AQ76" i="13" s="1"/>
  <c r="AO76" i="15"/>
  <c r="AP76" i="13" s="1"/>
  <c r="AN76" i="15"/>
  <c r="AO76" i="13" s="1"/>
  <c r="AM76" i="15"/>
  <c r="AN76" i="13" s="1"/>
  <c r="AL76" i="15"/>
  <c r="AM76" i="13" s="1"/>
  <c r="AK76" i="15"/>
  <c r="AL76" i="13" s="1"/>
  <c r="AJ76" i="15"/>
  <c r="AK76" i="13" s="1"/>
  <c r="AI76" i="15"/>
  <c r="AJ76" i="13" s="1"/>
  <c r="AH76" i="15"/>
  <c r="AI76" i="13" s="1"/>
  <c r="AG76" i="15"/>
  <c r="AH76" i="13" s="1"/>
  <c r="AF76" i="15"/>
  <c r="AG76" i="13" s="1"/>
  <c r="AE76" i="15"/>
  <c r="AF76" i="13" s="1"/>
  <c r="AD76" i="15"/>
  <c r="AE76" i="13" s="1"/>
  <c r="AC76" i="15"/>
  <c r="AD76" i="13" s="1"/>
  <c r="AB76" i="15"/>
  <c r="AC76" i="13" s="1"/>
  <c r="AA76" i="15"/>
  <c r="AB76" i="13" s="1"/>
  <c r="Z76" i="15"/>
  <c r="AA76" i="13" s="1"/>
  <c r="Y76" i="15"/>
  <c r="Z76" i="13" s="1"/>
  <c r="X76" i="15"/>
  <c r="Y76" i="13" s="1"/>
  <c r="W76" i="15"/>
  <c r="X76" i="13" s="1"/>
  <c r="U76" i="15"/>
  <c r="U76" i="13" s="1"/>
  <c r="V76" i="13" s="1"/>
  <c r="T76" i="15"/>
  <c r="T76" i="13" s="1"/>
  <c r="S76" i="15"/>
  <c r="R76" i="15"/>
  <c r="Q76" i="15"/>
  <c r="Q76" i="13" s="1"/>
  <c r="P76" i="15"/>
  <c r="P76" i="13" s="1"/>
  <c r="O76" i="15"/>
  <c r="O76" i="13" s="1"/>
  <c r="N76" i="15"/>
  <c r="L76" i="15" s="1"/>
  <c r="AQ75" i="15"/>
  <c r="AP75" i="15"/>
  <c r="AQ75" i="13" s="1"/>
  <c r="AO75" i="15"/>
  <c r="AP75" i="13" s="1"/>
  <c r="AN75" i="15"/>
  <c r="AO75" i="13" s="1"/>
  <c r="AM75" i="15"/>
  <c r="AN75" i="13" s="1"/>
  <c r="AL75" i="15"/>
  <c r="AM75" i="13" s="1"/>
  <c r="AK75" i="15"/>
  <c r="AL75" i="13" s="1"/>
  <c r="AJ75" i="15"/>
  <c r="AK75" i="13" s="1"/>
  <c r="AI75" i="15"/>
  <c r="AJ75" i="13" s="1"/>
  <c r="AH75" i="15"/>
  <c r="AI75" i="13" s="1"/>
  <c r="AG75" i="15"/>
  <c r="AH75" i="13" s="1"/>
  <c r="AF75" i="15"/>
  <c r="AG75" i="13" s="1"/>
  <c r="AE75" i="15"/>
  <c r="AF75" i="13" s="1"/>
  <c r="AD75" i="15"/>
  <c r="AE75" i="13" s="1"/>
  <c r="AC75" i="15"/>
  <c r="AD75" i="13" s="1"/>
  <c r="AB75" i="15"/>
  <c r="AC75" i="13" s="1"/>
  <c r="AA75" i="15"/>
  <c r="AB75" i="13" s="1"/>
  <c r="Z75" i="15"/>
  <c r="AA75" i="13" s="1"/>
  <c r="Y75" i="15"/>
  <c r="Z75" i="13" s="1"/>
  <c r="X75" i="15"/>
  <c r="Y75" i="13" s="1"/>
  <c r="W75" i="15"/>
  <c r="X75" i="13" s="1"/>
  <c r="U75" i="15"/>
  <c r="U75" i="13" s="1"/>
  <c r="V75" i="13" s="1"/>
  <c r="T75" i="15"/>
  <c r="T75" i="13" s="1"/>
  <c r="S75" i="15"/>
  <c r="R75" i="15"/>
  <c r="R75" i="13" s="1"/>
  <c r="Q75" i="15"/>
  <c r="Q75" i="13" s="1"/>
  <c r="P75" i="15"/>
  <c r="P75" i="13" s="1"/>
  <c r="O75" i="15"/>
  <c r="O75" i="13" s="1"/>
  <c r="N75" i="15"/>
  <c r="L75" i="15" s="1"/>
  <c r="AQ74" i="15"/>
  <c r="AR74" i="13" s="1"/>
  <c r="AP74" i="15"/>
  <c r="AQ74" i="13" s="1"/>
  <c r="AO74" i="15"/>
  <c r="AP74" i="13" s="1"/>
  <c r="AN74" i="15"/>
  <c r="AO74" i="13" s="1"/>
  <c r="AM74" i="15"/>
  <c r="AN74" i="13" s="1"/>
  <c r="AL74" i="15"/>
  <c r="AM74" i="13" s="1"/>
  <c r="AK74" i="15"/>
  <c r="AL74" i="13" s="1"/>
  <c r="AJ74" i="15"/>
  <c r="AK74" i="13" s="1"/>
  <c r="AI74" i="15"/>
  <c r="AJ74" i="13" s="1"/>
  <c r="AH74" i="15"/>
  <c r="AI74" i="13" s="1"/>
  <c r="AG74" i="15"/>
  <c r="AH74" i="13" s="1"/>
  <c r="AF74" i="15"/>
  <c r="AG74" i="13" s="1"/>
  <c r="AE74" i="15"/>
  <c r="AF74" i="13" s="1"/>
  <c r="AD74" i="15"/>
  <c r="AE74" i="13" s="1"/>
  <c r="AC74" i="15"/>
  <c r="AD74" i="13" s="1"/>
  <c r="AB74" i="15"/>
  <c r="AC74" i="13" s="1"/>
  <c r="AA74" i="15"/>
  <c r="AB74" i="13" s="1"/>
  <c r="Z74" i="15"/>
  <c r="AA74" i="13" s="1"/>
  <c r="Y74" i="15"/>
  <c r="Z74" i="13" s="1"/>
  <c r="X74" i="15"/>
  <c r="Y74" i="13" s="1"/>
  <c r="W74" i="15"/>
  <c r="X74" i="13" s="1"/>
  <c r="U74" i="15"/>
  <c r="U74" i="13" s="1"/>
  <c r="V74" i="13" s="1"/>
  <c r="T74" i="15"/>
  <c r="T74" i="13" s="1"/>
  <c r="S74" i="15"/>
  <c r="R74" i="15"/>
  <c r="R74" i="13" s="1"/>
  <c r="Q74" i="15"/>
  <c r="Q74" i="13" s="1"/>
  <c r="P74" i="15"/>
  <c r="P74" i="13" s="1"/>
  <c r="O74" i="15"/>
  <c r="O74" i="13" s="1"/>
  <c r="N74" i="15"/>
  <c r="L74" i="15" s="1"/>
  <c r="AQ73" i="15"/>
  <c r="AP73" i="15"/>
  <c r="AQ73" i="13" s="1"/>
  <c r="AO73" i="15"/>
  <c r="AP73" i="13" s="1"/>
  <c r="AN73" i="15"/>
  <c r="AO73" i="13" s="1"/>
  <c r="AM73" i="15"/>
  <c r="AN73" i="13" s="1"/>
  <c r="AL73" i="15"/>
  <c r="AM73" i="13" s="1"/>
  <c r="AK73" i="15"/>
  <c r="AL73" i="13" s="1"/>
  <c r="AJ73" i="15"/>
  <c r="AK73" i="13" s="1"/>
  <c r="AI73" i="15"/>
  <c r="AJ73" i="13" s="1"/>
  <c r="AH73" i="15"/>
  <c r="AI73" i="13" s="1"/>
  <c r="AG73" i="15"/>
  <c r="AH73" i="13" s="1"/>
  <c r="AF73" i="15"/>
  <c r="AG73" i="13" s="1"/>
  <c r="AE73" i="15"/>
  <c r="AF73" i="13" s="1"/>
  <c r="AD73" i="15"/>
  <c r="AE73" i="13" s="1"/>
  <c r="AC73" i="15"/>
  <c r="AD73" i="13" s="1"/>
  <c r="AB73" i="15"/>
  <c r="AC73" i="13" s="1"/>
  <c r="AA73" i="15"/>
  <c r="AB73" i="13" s="1"/>
  <c r="Z73" i="15"/>
  <c r="AA73" i="13" s="1"/>
  <c r="Y73" i="15"/>
  <c r="Z73" i="13" s="1"/>
  <c r="X73" i="15"/>
  <c r="Y73" i="13" s="1"/>
  <c r="W73" i="15"/>
  <c r="X73" i="13" s="1"/>
  <c r="U73" i="15"/>
  <c r="U73" i="13" s="1"/>
  <c r="V73" i="13" s="1"/>
  <c r="T73" i="15"/>
  <c r="T73" i="13" s="1"/>
  <c r="S73" i="15"/>
  <c r="R73" i="15"/>
  <c r="R73" i="13" s="1"/>
  <c r="Q73" i="15"/>
  <c r="Q73" i="13" s="1"/>
  <c r="P73" i="15"/>
  <c r="P73" i="13" s="1"/>
  <c r="O73" i="15"/>
  <c r="O73" i="13" s="1"/>
  <c r="N73" i="15"/>
  <c r="L73" i="15" s="1"/>
  <c r="AQ72" i="15"/>
  <c r="AR72" i="13" s="1"/>
  <c r="AP72" i="15"/>
  <c r="AQ72" i="13" s="1"/>
  <c r="AO72" i="15"/>
  <c r="AP72" i="13" s="1"/>
  <c r="AN72" i="15"/>
  <c r="AO72" i="13" s="1"/>
  <c r="AM72" i="15"/>
  <c r="AN72" i="13" s="1"/>
  <c r="AL72" i="15"/>
  <c r="AM72" i="13" s="1"/>
  <c r="AK72" i="15"/>
  <c r="AL72" i="13" s="1"/>
  <c r="AJ72" i="15"/>
  <c r="AK72" i="13" s="1"/>
  <c r="AI72" i="15"/>
  <c r="AJ72" i="13" s="1"/>
  <c r="AH72" i="15"/>
  <c r="AI72" i="13" s="1"/>
  <c r="AG72" i="15"/>
  <c r="AH72" i="13" s="1"/>
  <c r="AF72" i="15"/>
  <c r="AG72" i="13" s="1"/>
  <c r="AE72" i="15"/>
  <c r="AF72" i="13" s="1"/>
  <c r="AD72" i="15"/>
  <c r="AE72" i="13" s="1"/>
  <c r="AC72" i="15"/>
  <c r="AD72" i="13" s="1"/>
  <c r="AB72" i="15"/>
  <c r="AC72" i="13" s="1"/>
  <c r="AA72" i="15"/>
  <c r="AB72" i="13" s="1"/>
  <c r="Z72" i="15"/>
  <c r="AA72" i="13" s="1"/>
  <c r="Y72" i="15"/>
  <c r="Z72" i="13" s="1"/>
  <c r="X72" i="15"/>
  <c r="Y72" i="13" s="1"/>
  <c r="W72" i="15"/>
  <c r="X72" i="13" s="1"/>
  <c r="U72" i="15"/>
  <c r="U72" i="13" s="1"/>
  <c r="V72" i="13" s="1"/>
  <c r="T72" i="15"/>
  <c r="T72" i="13" s="1"/>
  <c r="S72" i="15"/>
  <c r="R72" i="15"/>
  <c r="R72" i="13" s="1"/>
  <c r="Q72" i="15"/>
  <c r="Q72" i="13" s="1"/>
  <c r="P72" i="15"/>
  <c r="P72" i="13" s="1"/>
  <c r="O72" i="15"/>
  <c r="O72" i="13" s="1"/>
  <c r="N72" i="15"/>
  <c r="L72" i="15" s="1"/>
  <c r="AR71" i="13"/>
  <c r="AF71" i="15"/>
  <c r="AG71" i="13" s="1"/>
  <c r="AE71" i="15"/>
  <c r="AF71" i="13" s="1"/>
  <c r="AD71" i="15"/>
  <c r="AE71" i="13" s="1"/>
  <c r="AC71" i="15"/>
  <c r="AD71" i="13" s="1"/>
  <c r="AB71" i="15"/>
  <c r="AC71" i="13" s="1"/>
  <c r="AA71" i="15"/>
  <c r="AB71" i="13" s="1"/>
  <c r="Z71" i="15"/>
  <c r="AA71" i="13" s="1"/>
  <c r="Y71" i="15"/>
  <c r="Z71" i="13" s="1"/>
  <c r="X71" i="15"/>
  <c r="Y71" i="13" s="1"/>
  <c r="W71" i="15"/>
  <c r="X71" i="13" s="1"/>
  <c r="U71" i="15"/>
  <c r="U71" i="13" s="1"/>
  <c r="V71" i="13" s="1"/>
  <c r="T71" i="15"/>
  <c r="T71" i="13" s="1"/>
  <c r="S71" i="15"/>
  <c r="R71" i="15"/>
  <c r="R71" i="13" s="1"/>
  <c r="Q71" i="15"/>
  <c r="Q71" i="13" s="1"/>
  <c r="P71" i="15"/>
  <c r="P71" i="13" s="1"/>
  <c r="O71" i="15"/>
  <c r="O71" i="13" s="1"/>
  <c r="N71" i="15"/>
  <c r="L71" i="15" s="1"/>
  <c r="AQ70" i="15"/>
  <c r="AR70" i="13" s="1"/>
  <c r="AP70" i="15"/>
  <c r="AQ70" i="13" s="1"/>
  <c r="AO70" i="15"/>
  <c r="AP70" i="13" s="1"/>
  <c r="AN70" i="15"/>
  <c r="AO70" i="13" s="1"/>
  <c r="AM70" i="15"/>
  <c r="AN70" i="13" s="1"/>
  <c r="AL70" i="15"/>
  <c r="AM70" i="13" s="1"/>
  <c r="AK70" i="15"/>
  <c r="AL70" i="13" s="1"/>
  <c r="AJ70" i="15"/>
  <c r="AK70" i="13" s="1"/>
  <c r="AI70" i="15"/>
  <c r="AJ70" i="13" s="1"/>
  <c r="AH70" i="15"/>
  <c r="AI70" i="13" s="1"/>
  <c r="AG70" i="15"/>
  <c r="AH70" i="13" s="1"/>
  <c r="AF70" i="15"/>
  <c r="AG70" i="13" s="1"/>
  <c r="AE70" i="15"/>
  <c r="AF70" i="13" s="1"/>
  <c r="AD70" i="15"/>
  <c r="AE70" i="13" s="1"/>
  <c r="AC70" i="15"/>
  <c r="AD70" i="13" s="1"/>
  <c r="AB70" i="15"/>
  <c r="AC70" i="13" s="1"/>
  <c r="AA70" i="15"/>
  <c r="AB70" i="13" s="1"/>
  <c r="Z70" i="15"/>
  <c r="AA70" i="13" s="1"/>
  <c r="Y70" i="15"/>
  <c r="Z70" i="13" s="1"/>
  <c r="X70" i="15"/>
  <c r="Y70" i="13" s="1"/>
  <c r="W70" i="15"/>
  <c r="X70" i="13" s="1"/>
  <c r="U70" i="15"/>
  <c r="U70" i="13" s="1"/>
  <c r="V70" i="13" s="1"/>
  <c r="T70" i="15"/>
  <c r="T70" i="13" s="1"/>
  <c r="S70" i="15"/>
  <c r="R70" i="15"/>
  <c r="R70" i="13" s="1"/>
  <c r="Q70" i="15"/>
  <c r="Q70" i="13" s="1"/>
  <c r="P70" i="15"/>
  <c r="P70" i="13" s="1"/>
  <c r="O70" i="15"/>
  <c r="O70" i="13" s="1"/>
  <c r="N70" i="15"/>
  <c r="L70" i="15" s="1"/>
  <c r="AQ69" i="15"/>
  <c r="AP69" i="15"/>
  <c r="AQ69" i="13" s="1"/>
  <c r="AO69" i="15"/>
  <c r="AP69" i="13" s="1"/>
  <c r="AN69" i="15"/>
  <c r="AO69" i="13" s="1"/>
  <c r="AM69" i="15"/>
  <c r="AN69" i="13" s="1"/>
  <c r="AL69" i="15"/>
  <c r="AM69" i="13" s="1"/>
  <c r="AK69" i="15"/>
  <c r="AL69" i="13" s="1"/>
  <c r="AJ69" i="15"/>
  <c r="AK69" i="13" s="1"/>
  <c r="AI69" i="15"/>
  <c r="AJ69" i="13" s="1"/>
  <c r="AH69" i="15"/>
  <c r="AI69" i="13" s="1"/>
  <c r="AG69" i="15"/>
  <c r="AH69" i="13" s="1"/>
  <c r="AF69" i="15"/>
  <c r="AG69" i="13" s="1"/>
  <c r="AE69" i="15"/>
  <c r="AF69" i="13" s="1"/>
  <c r="AD69" i="15"/>
  <c r="AE69" i="13" s="1"/>
  <c r="AC69" i="15"/>
  <c r="AD69" i="13" s="1"/>
  <c r="AB69" i="15"/>
  <c r="AC69" i="13" s="1"/>
  <c r="AA69" i="15"/>
  <c r="AB69" i="13" s="1"/>
  <c r="Z69" i="15"/>
  <c r="AA69" i="13" s="1"/>
  <c r="Y69" i="15"/>
  <c r="Z69" i="13" s="1"/>
  <c r="X69" i="15"/>
  <c r="Y69" i="13" s="1"/>
  <c r="W69" i="15"/>
  <c r="X69" i="13" s="1"/>
  <c r="U69" i="15"/>
  <c r="U69" i="13" s="1"/>
  <c r="V69" i="13" s="1"/>
  <c r="T69" i="15"/>
  <c r="T69" i="13" s="1"/>
  <c r="S69" i="15"/>
  <c r="R69" i="15"/>
  <c r="R69" i="13" s="1"/>
  <c r="Q69" i="15"/>
  <c r="Q69" i="13" s="1"/>
  <c r="P69" i="15"/>
  <c r="P69" i="13" s="1"/>
  <c r="O69" i="15"/>
  <c r="O69" i="13" s="1"/>
  <c r="N69" i="15"/>
  <c r="L69" i="15" s="1"/>
  <c r="AQ68" i="15"/>
  <c r="AP68" i="15"/>
  <c r="AQ68" i="13" s="1"/>
  <c r="AO68" i="15"/>
  <c r="AP68" i="13" s="1"/>
  <c r="AN68" i="15"/>
  <c r="AO68" i="13" s="1"/>
  <c r="AM68" i="15"/>
  <c r="AN68" i="13" s="1"/>
  <c r="AL68" i="15"/>
  <c r="AM68" i="13" s="1"/>
  <c r="AK68" i="15"/>
  <c r="AL68" i="13" s="1"/>
  <c r="AJ68" i="15"/>
  <c r="AK68" i="13" s="1"/>
  <c r="AI68" i="15"/>
  <c r="AJ68" i="13" s="1"/>
  <c r="AH68" i="15"/>
  <c r="AI68" i="13" s="1"/>
  <c r="AG68" i="15"/>
  <c r="AH68" i="13" s="1"/>
  <c r="AF68" i="15"/>
  <c r="AG68" i="13" s="1"/>
  <c r="AE68" i="15"/>
  <c r="AF68" i="13" s="1"/>
  <c r="AD68" i="15"/>
  <c r="AE68" i="13" s="1"/>
  <c r="AC68" i="15"/>
  <c r="AD68" i="13" s="1"/>
  <c r="AB68" i="15"/>
  <c r="AC68" i="13" s="1"/>
  <c r="AA68" i="15"/>
  <c r="AB68" i="13" s="1"/>
  <c r="Z68" i="15"/>
  <c r="AA68" i="13" s="1"/>
  <c r="Y68" i="15"/>
  <c r="Z68" i="13" s="1"/>
  <c r="X68" i="15"/>
  <c r="Y68" i="13" s="1"/>
  <c r="W68" i="15"/>
  <c r="X68" i="13" s="1"/>
  <c r="U68" i="15"/>
  <c r="U68" i="13" s="1"/>
  <c r="V68" i="13" s="1"/>
  <c r="T68" i="15"/>
  <c r="T68" i="13" s="1"/>
  <c r="S68" i="15"/>
  <c r="R68" i="15"/>
  <c r="R68" i="13" s="1"/>
  <c r="Q68" i="15"/>
  <c r="Q68" i="13" s="1"/>
  <c r="P68" i="15"/>
  <c r="P68" i="13" s="1"/>
  <c r="O68" i="15"/>
  <c r="O68" i="13" s="1"/>
  <c r="N68" i="15"/>
  <c r="L68" i="15" s="1"/>
  <c r="AQ67" i="15"/>
  <c r="AP67" i="15"/>
  <c r="AQ67" i="13" s="1"/>
  <c r="AO67" i="15"/>
  <c r="AP67" i="13" s="1"/>
  <c r="AN67" i="15"/>
  <c r="AO67" i="13" s="1"/>
  <c r="AM67" i="15"/>
  <c r="AN67" i="13" s="1"/>
  <c r="AL67" i="15"/>
  <c r="AM67" i="13" s="1"/>
  <c r="AK67" i="15"/>
  <c r="AL67" i="13" s="1"/>
  <c r="AJ67" i="15"/>
  <c r="AK67" i="13" s="1"/>
  <c r="AI67" i="15"/>
  <c r="AJ67" i="13" s="1"/>
  <c r="AH67" i="15"/>
  <c r="AI67" i="13" s="1"/>
  <c r="AG67" i="15"/>
  <c r="AH67" i="13" s="1"/>
  <c r="AF67" i="15"/>
  <c r="AG67" i="13" s="1"/>
  <c r="AE67" i="15"/>
  <c r="AF67" i="13" s="1"/>
  <c r="AD67" i="15"/>
  <c r="AE67" i="13" s="1"/>
  <c r="AC67" i="15"/>
  <c r="AD67" i="13" s="1"/>
  <c r="AB67" i="15"/>
  <c r="AC67" i="13" s="1"/>
  <c r="AA67" i="15"/>
  <c r="AB67" i="13" s="1"/>
  <c r="Z67" i="15"/>
  <c r="AA67" i="13" s="1"/>
  <c r="Y67" i="15"/>
  <c r="Z67" i="13" s="1"/>
  <c r="X67" i="15"/>
  <c r="Y67" i="13" s="1"/>
  <c r="W67" i="15"/>
  <c r="X67" i="13" s="1"/>
  <c r="U67" i="15"/>
  <c r="U67" i="13" s="1"/>
  <c r="V67" i="13" s="1"/>
  <c r="T67" i="15"/>
  <c r="T67" i="13" s="1"/>
  <c r="S67" i="15"/>
  <c r="R67" i="15"/>
  <c r="R67" i="13" s="1"/>
  <c r="Q67" i="15"/>
  <c r="Q67" i="13" s="1"/>
  <c r="P67" i="15"/>
  <c r="P67" i="13" s="1"/>
  <c r="O67" i="15"/>
  <c r="O67" i="13" s="1"/>
  <c r="N67" i="15"/>
  <c r="L67" i="15" s="1"/>
  <c r="AQ66" i="15"/>
  <c r="AP66" i="15"/>
  <c r="AQ66" i="13" s="1"/>
  <c r="AO66" i="15"/>
  <c r="AP66" i="13" s="1"/>
  <c r="AN66" i="15"/>
  <c r="AO66" i="13" s="1"/>
  <c r="AM66" i="15"/>
  <c r="AN66" i="13" s="1"/>
  <c r="AL66" i="15"/>
  <c r="AM66" i="13" s="1"/>
  <c r="AK66" i="15"/>
  <c r="AL66" i="13" s="1"/>
  <c r="AJ66" i="15"/>
  <c r="AK66" i="13" s="1"/>
  <c r="AI66" i="15"/>
  <c r="AJ66" i="13" s="1"/>
  <c r="AH66" i="15"/>
  <c r="AI66" i="13" s="1"/>
  <c r="AG66" i="15"/>
  <c r="AH66" i="13" s="1"/>
  <c r="AF66" i="15"/>
  <c r="AG66" i="13" s="1"/>
  <c r="AE66" i="15"/>
  <c r="AF66" i="13" s="1"/>
  <c r="AD66" i="15"/>
  <c r="AE66" i="13" s="1"/>
  <c r="AC66" i="15"/>
  <c r="AD66" i="13" s="1"/>
  <c r="AB66" i="15"/>
  <c r="AC66" i="13" s="1"/>
  <c r="AA66" i="15"/>
  <c r="AB66" i="13" s="1"/>
  <c r="Z66" i="15"/>
  <c r="AA66" i="13" s="1"/>
  <c r="Y66" i="15"/>
  <c r="Z66" i="13" s="1"/>
  <c r="X66" i="15"/>
  <c r="Y66" i="13" s="1"/>
  <c r="W66" i="15"/>
  <c r="X66" i="13" s="1"/>
  <c r="U66" i="15"/>
  <c r="U66" i="13" s="1"/>
  <c r="V66" i="13" s="1"/>
  <c r="T66" i="15"/>
  <c r="T66" i="13" s="1"/>
  <c r="S66" i="15"/>
  <c r="R66" i="15"/>
  <c r="Q66" i="15"/>
  <c r="Q66" i="13" s="1"/>
  <c r="P66" i="15"/>
  <c r="P66" i="13" s="1"/>
  <c r="O66" i="15"/>
  <c r="O66" i="13" s="1"/>
  <c r="N66" i="15"/>
  <c r="L66" i="15" s="1"/>
  <c r="AQ65" i="15"/>
  <c r="AP65" i="15"/>
  <c r="AQ65" i="13" s="1"/>
  <c r="AO65" i="15"/>
  <c r="AP65" i="13" s="1"/>
  <c r="AN65" i="15"/>
  <c r="AO65" i="13" s="1"/>
  <c r="AM65" i="15"/>
  <c r="AN65" i="13" s="1"/>
  <c r="AL65" i="15"/>
  <c r="AM65" i="13" s="1"/>
  <c r="AK65" i="15"/>
  <c r="AL65" i="13" s="1"/>
  <c r="AJ65" i="15"/>
  <c r="AK65" i="13" s="1"/>
  <c r="AI65" i="15"/>
  <c r="AJ65" i="13" s="1"/>
  <c r="AH65" i="15"/>
  <c r="AI65" i="13" s="1"/>
  <c r="AG65" i="15"/>
  <c r="AH65" i="13" s="1"/>
  <c r="AF65" i="15"/>
  <c r="AG65" i="13" s="1"/>
  <c r="AE65" i="15"/>
  <c r="AF65" i="13" s="1"/>
  <c r="AD65" i="15"/>
  <c r="AE65" i="13" s="1"/>
  <c r="AC65" i="15"/>
  <c r="AD65" i="13" s="1"/>
  <c r="AB65" i="15"/>
  <c r="AC65" i="13" s="1"/>
  <c r="AA65" i="15"/>
  <c r="AB65" i="13" s="1"/>
  <c r="Z65" i="15"/>
  <c r="AA65" i="13" s="1"/>
  <c r="Y65" i="15"/>
  <c r="Z65" i="13" s="1"/>
  <c r="X65" i="15"/>
  <c r="Y65" i="13" s="1"/>
  <c r="W65" i="15"/>
  <c r="X65" i="13" s="1"/>
  <c r="U65" i="15"/>
  <c r="U65" i="13" s="1"/>
  <c r="V65" i="13" s="1"/>
  <c r="T65" i="15"/>
  <c r="T65" i="13" s="1"/>
  <c r="S65" i="15"/>
  <c r="R65" i="15"/>
  <c r="R65" i="13" s="1"/>
  <c r="Q65" i="15"/>
  <c r="Q65" i="13" s="1"/>
  <c r="P65" i="15"/>
  <c r="P65" i="13" s="1"/>
  <c r="O65" i="15"/>
  <c r="O65" i="13" s="1"/>
  <c r="N65" i="15"/>
  <c r="L65" i="15" s="1"/>
  <c r="AQ64" i="15"/>
  <c r="AP64" i="15"/>
  <c r="AQ64" i="13" s="1"/>
  <c r="AO64" i="15"/>
  <c r="AP64" i="13" s="1"/>
  <c r="AN64" i="15"/>
  <c r="AO64" i="13" s="1"/>
  <c r="AM64" i="15"/>
  <c r="AN64" i="13" s="1"/>
  <c r="AL64" i="15"/>
  <c r="AM64" i="13" s="1"/>
  <c r="AK64" i="15"/>
  <c r="AL64" i="13" s="1"/>
  <c r="AJ64" i="15"/>
  <c r="AK64" i="13" s="1"/>
  <c r="AI64" i="15"/>
  <c r="AJ64" i="13" s="1"/>
  <c r="AH64" i="15"/>
  <c r="AI64" i="13" s="1"/>
  <c r="AG64" i="15"/>
  <c r="AH64" i="13" s="1"/>
  <c r="AF64" i="15"/>
  <c r="AG64" i="13" s="1"/>
  <c r="AE64" i="15"/>
  <c r="AF64" i="13" s="1"/>
  <c r="AD64" i="15"/>
  <c r="AE64" i="13" s="1"/>
  <c r="AC64" i="15"/>
  <c r="AD64" i="13" s="1"/>
  <c r="AB64" i="15"/>
  <c r="AC64" i="13" s="1"/>
  <c r="AA64" i="15"/>
  <c r="AB64" i="13" s="1"/>
  <c r="Z64" i="15"/>
  <c r="AA64" i="13" s="1"/>
  <c r="Y64" i="15"/>
  <c r="Z64" i="13" s="1"/>
  <c r="X64" i="15"/>
  <c r="Y64" i="13" s="1"/>
  <c r="W64" i="15"/>
  <c r="X64" i="13" s="1"/>
  <c r="U64" i="15"/>
  <c r="U64" i="13" s="1"/>
  <c r="V64" i="13" s="1"/>
  <c r="T64" i="15"/>
  <c r="T64" i="13" s="1"/>
  <c r="S64" i="15"/>
  <c r="R64" i="15"/>
  <c r="R64" i="13" s="1"/>
  <c r="Q64" i="15"/>
  <c r="Q64" i="13" s="1"/>
  <c r="P64" i="15"/>
  <c r="P64" i="13" s="1"/>
  <c r="O64" i="15"/>
  <c r="O64" i="13" s="1"/>
  <c r="N64" i="15"/>
  <c r="L64" i="15" s="1"/>
  <c r="AQ63" i="15"/>
  <c r="AR63" i="13" s="1"/>
  <c r="AP63" i="15"/>
  <c r="AQ63" i="13" s="1"/>
  <c r="AO63" i="15"/>
  <c r="AP63" i="13" s="1"/>
  <c r="AN63" i="15"/>
  <c r="AO63" i="13" s="1"/>
  <c r="AM63" i="15"/>
  <c r="AN63" i="13" s="1"/>
  <c r="AL63" i="15"/>
  <c r="AM63" i="13" s="1"/>
  <c r="AK63" i="15"/>
  <c r="AL63" i="13" s="1"/>
  <c r="AJ63" i="15"/>
  <c r="AK63" i="13" s="1"/>
  <c r="AI63" i="15"/>
  <c r="AJ63" i="13" s="1"/>
  <c r="AH63" i="15"/>
  <c r="AI63" i="13" s="1"/>
  <c r="AG63" i="15"/>
  <c r="AH63" i="13" s="1"/>
  <c r="AF63" i="15"/>
  <c r="AG63" i="13" s="1"/>
  <c r="AE63" i="15"/>
  <c r="AF63" i="13" s="1"/>
  <c r="AD63" i="15"/>
  <c r="AE63" i="13" s="1"/>
  <c r="AC63" i="15"/>
  <c r="AD63" i="13" s="1"/>
  <c r="AB63" i="15"/>
  <c r="AC63" i="13" s="1"/>
  <c r="AA63" i="15"/>
  <c r="AB63" i="13" s="1"/>
  <c r="Z63" i="15"/>
  <c r="AA63" i="13" s="1"/>
  <c r="Y63" i="15"/>
  <c r="Z63" i="13" s="1"/>
  <c r="X63" i="15"/>
  <c r="Y63" i="13" s="1"/>
  <c r="W63" i="15"/>
  <c r="X63" i="13" s="1"/>
  <c r="U63" i="15"/>
  <c r="U63" i="13" s="1"/>
  <c r="V63" i="13" s="1"/>
  <c r="T63" i="15"/>
  <c r="T63" i="13" s="1"/>
  <c r="S63" i="15"/>
  <c r="R63" i="15"/>
  <c r="R63" i="13" s="1"/>
  <c r="Q63" i="15"/>
  <c r="Q63" i="13" s="1"/>
  <c r="P63" i="15"/>
  <c r="P63" i="13" s="1"/>
  <c r="O63" i="15"/>
  <c r="O63" i="13" s="1"/>
  <c r="N63" i="15"/>
  <c r="L63" i="15" s="1"/>
  <c r="AQ62" i="15"/>
  <c r="AP62" i="15"/>
  <c r="AQ62" i="13" s="1"/>
  <c r="AO62" i="15"/>
  <c r="AP62" i="13" s="1"/>
  <c r="AN62" i="15"/>
  <c r="AO62" i="13" s="1"/>
  <c r="AM62" i="15"/>
  <c r="AN62" i="13" s="1"/>
  <c r="AL62" i="15"/>
  <c r="AM62" i="13" s="1"/>
  <c r="AK62" i="15"/>
  <c r="AL62" i="13" s="1"/>
  <c r="AJ62" i="15"/>
  <c r="AK62" i="13" s="1"/>
  <c r="AI62" i="15"/>
  <c r="AJ62" i="13" s="1"/>
  <c r="AH62" i="15"/>
  <c r="AI62" i="13" s="1"/>
  <c r="AG62" i="15"/>
  <c r="AH62" i="13" s="1"/>
  <c r="AF62" i="15"/>
  <c r="AG62" i="13" s="1"/>
  <c r="AE62" i="15"/>
  <c r="AF62" i="13" s="1"/>
  <c r="AD62" i="15"/>
  <c r="AE62" i="13" s="1"/>
  <c r="AC62" i="15"/>
  <c r="AD62" i="13" s="1"/>
  <c r="AB62" i="15"/>
  <c r="AC62" i="13" s="1"/>
  <c r="AA62" i="15"/>
  <c r="AB62" i="13" s="1"/>
  <c r="Z62" i="15"/>
  <c r="AA62" i="13" s="1"/>
  <c r="Y62" i="15"/>
  <c r="Z62" i="13" s="1"/>
  <c r="X62" i="15"/>
  <c r="Y62" i="13" s="1"/>
  <c r="W62" i="15"/>
  <c r="X62" i="13" s="1"/>
  <c r="U62" i="15"/>
  <c r="U62" i="13" s="1"/>
  <c r="V62" i="13" s="1"/>
  <c r="T62" i="15"/>
  <c r="T62" i="13" s="1"/>
  <c r="S62" i="15"/>
  <c r="R62" i="15"/>
  <c r="R62" i="13" s="1"/>
  <c r="Q62" i="15"/>
  <c r="Q62" i="13" s="1"/>
  <c r="P62" i="15"/>
  <c r="P62" i="13" s="1"/>
  <c r="O62" i="15"/>
  <c r="O62" i="13" s="1"/>
  <c r="N62" i="15"/>
  <c r="L62" i="15" s="1"/>
  <c r="AQ61" i="15"/>
  <c r="AP61" i="15"/>
  <c r="AQ61" i="13" s="1"/>
  <c r="AO61" i="15"/>
  <c r="AP61" i="13" s="1"/>
  <c r="AN61" i="15"/>
  <c r="AO61" i="13" s="1"/>
  <c r="AM61" i="15"/>
  <c r="AN61" i="13" s="1"/>
  <c r="AL61" i="15"/>
  <c r="AM61" i="13" s="1"/>
  <c r="AK61" i="15"/>
  <c r="AL61" i="13" s="1"/>
  <c r="AJ61" i="15"/>
  <c r="AK61" i="13" s="1"/>
  <c r="AI61" i="15"/>
  <c r="AJ61" i="13" s="1"/>
  <c r="AH61" i="15"/>
  <c r="AI61" i="13" s="1"/>
  <c r="AG61" i="15"/>
  <c r="AH61" i="13" s="1"/>
  <c r="AF61" i="15"/>
  <c r="AG61" i="13" s="1"/>
  <c r="AE61" i="15"/>
  <c r="AF61" i="13" s="1"/>
  <c r="AD61" i="15"/>
  <c r="AE61" i="13" s="1"/>
  <c r="AC61" i="15"/>
  <c r="AD61" i="13" s="1"/>
  <c r="AB61" i="15"/>
  <c r="AC61" i="13" s="1"/>
  <c r="AA61" i="15"/>
  <c r="AB61" i="13" s="1"/>
  <c r="Z61" i="15"/>
  <c r="AA61" i="13" s="1"/>
  <c r="Y61" i="15"/>
  <c r="Z61" i="13" s="1"/>
  <c r="X61" i="15"/>
  <c r="Y61" i="13" s="1"/>
  <c r="W61" i="15"/>
  <c r="X61" i="13" s="1"/>
  <c r="U61" i="15"/>
  <c r="U61" i="13" s="1"/>
  <c r="V61" i="13" s="1"/>
  <c r="T61" i="15"/>
  <c r="T61" i="13" s="1"/>
  <c r="S61" i="15"/>
  <c r="R61" i="15"/>
  <c r="R61" i="13" s="1"/>
  <c r="Q61" i="15"/>
  <c r="Q61" i="13" s="1"/>
  <c r="P61" i="15"/>
  <c r="P61" i="13" s="1"/>
  <c r="O61" i="15"/>
  <c r="O61" i="13" s="1"/>
  <c r="N61" i="15"/>
  <c r="L61" i="15" s="1"/>
  <c r="AQ60" i="15"/>
  <c r="AP60" i="15"/>
  <c r="AQ60" i="13" s="1"/>
  <c r="AO60" i="15"/>
  <c r="AP60" i="13" s="1"/>
  <c r="AN60" i="15"/>
  <c r="AO60" i="13" s="1"/>
  <c r="AM60" i="15"/>
  <c r="AN60" i="13" s="1"/>
  <c r="AL60" i="15"/>
  <c r="AM60" i="13" s="1"/>
  <c r="AK60" i="15"/>
  <c r="AL60" i="13" s="1"/>
  <c r="AJ60" i="15"/>
  <c r="AK60" i="13" s="1"/>
  <c r="AI60" i="15"/>
  <c r="AJ60" i="13" s="1"/>
  <c r="AH60" i="15"/>
  <c r="AI60" i="13" s="1"/>
  <c r="AG60" i="15"/>
  <c r="AH60" i="13" s="1"/>
  <c r="AF60" i="15"/>
  <c r="AG60" i="13" s="1"/>
  <c r="AE60" i="15"/>
  <c r="AF60" i="13" s="1"/>
  <c r="AD60" i="15"/>
  <c r="AE60" i="13" s="1"/>
  <c r="AC60" i="15"/>
  <c r="AD60" i="13" s="1"/>
  <c r="AB60" i="15"/>
  <c r="AC60" i="13" s="1"/>
  <c r="AA60" i="15"/>
  <c r="AB60" i="13" s="1"/>
  <c r="Z60" i="15"/>
  <c r="AA60" i="13" s="1"/>
  <c r="Y60" i="15"/>
  <c r="Z60" i="13" s="1"/>
  <c r="X60" i="15"/>
  <c r="Y60" i="13" s="1"/>
  <c r="W60" i="15"/>
  <c r="X60" i="13" s="1"/>
  <c r="U60" i="15"/>
  <c r="U60" i="13" s="1"/>
  <c r="V60" i="13" s="1"/>
  <c r="T60" i="15"/>
  <c r="T60" i="13" s="1"/>
  <c r="S60" i="15"/>
  <c r="R60" i="15"/>
  <c r="R60" i="13" s="1"/>
  <c r="Q60" i="15"/>
  <c r="Q60" i="13" s="1"/>
  <c r="P60" i="15"/>
  <c r="P60" i="13" s="1"/>
  <c r="O60" i="15"/>
  <c r="O60" i="13" s="1"/>
  <c r="N60" i="15"/>
  <c r="L60" i="15" s="1"/>
  <c r="AQ59" i="15"/>
  <c r="AP59" i="15"/>
  <c r="AQ59" i="13" s="1"/>
  <c r="AO59" i="15"/>
  <c r="AP59" i="13" s="1"/>
  <c r="AN59" i="15"/>
  <c r="AO59" i="13" s="1"/>
  <c r="AM59" i="15"/>
  <c r="AN59" i="13" s="1"/>
  <c r="AL59" i="15"/>
  <c r="AM59" i="13" s="1"/>
  <c r="AK59" i="15"/>
  <c r="AL59" i="13" s="1"/>
  <c r="AJ59" i="15"/>
  <c r="AK59" i="13" s="1"/>
  <c r="AI59" i="15"/>
  <c r="AJ59" i="13" s="1"/>
  <c r="AH59" i="15"/>
  <c r="AI59" i="13" s="1"/>
  <c r="AG59" i="15"/>
  <c r="AH59" i="13" s="1"/>
  <c r="AF59" i="15"/>
  <c r="AG59" i="13" s="1"/>
  <c r="AE59" i="15"/>
  <c r="AF59" i="13" s="1"/>
  <c r="AD59" i="15"/>
  <c r="AE59" i="13" s="1"/>
  <c r="AC59" i="15"/>
  <c r="AD59" i="13" s="1"/>
  <c r="AB59" i="15"/>
  <c r="AC59" i="13" s="1"/>
  <c r="AA59" i="15"/>
  <c r="AB59" i="13" s="1"/>
  <c r="Z59" i="15"/>
  <c r="AA59" i="13" s="1"/>
  <c r="Y59" i="15"/>
  <c r="Z59" i="13" s="1"/>
  <c r="X59" i="15"/>
  <c r="Y59" i="13" s="1"/>
  <c r="W59" i="15"/>
  <c r="X59" i="13" s="1"/>
  <c r="U59" i="15"/>
  <c r="U59" i="13" s="1"/>
  <c r="V59" i="13" s="1"/>
  <c r="T59" i="15"/>
  <c r="T59" i="13" s="1"/>
  <c r="S59" i="15"/>
  <c r="R59" i="15"/>
  <c r="R59" i="13" s="1"/>
  <c r="Q59" i="15"/>
  <c r="Q59" i="13" s="1"/>
  <c r="P59" i="15"/>
  <c r="P59" i="13" s="1"/>
  <c r="O59" i="15"/>
  <c r="O59" i="13" s="1"/>
  <c r="N59" i="15"/>
  <c r="L59" i="15" s="1"/>
  <c r="AQ58" i="15"/>
  <c r="AP58" i="15"/>
  <c r="AQ58" i="13" s="1"/>
  <c r="AO58" i="15"/>
  <c r="AP58" i="13" s="1"/>
  <c r="AN58" i="15"/>
  <c r="AO58" i="13" s="1"/>
  <c r="AM58" i="15"/>
  <c r="AN58" i="13" s="1"/>
  <c r="AL58" i="15"/>
  <c r="AM58" i="13" s="1"/>
  <c r="AK58" i="15"/>
  <c r="AL58" i="13" s="1"/>
  <c r="AJ58" i="15"/>
  <c r="AK58" i="13" s="1"/>
  <c r="AI58" i="15"/>
  <c r="AJ58" i="13" s="1"/>
  <c r="AH58" i="15"/>
  <c r="AI58" i="13" s="1"/>
  <c r="AG58" i="15"/>
  <c r="AH58" i="13" s="1"/>
  <c r="AF58" i="15"/>
  <c r="AG58" i="13" s="1"/>
  <c r="AE58" i="15"/>
  <c r="AF58" i="13" s="1"/>
  <c r="AD58" i="15"/>
  <c r="AE58" i="13" s="1"/>
  <c r="AC58" i="15"/>
  <c r="AD58" i="13" s="1"/>
  <c r="AB58" i="15"/>
  <c r="AC58" i="13" s="1"/>
  <c r="AA58" i="15"/>
  <c r="AB58" i="13" s="1"/>
  <c r="Z58" i="15"/>
  <c r="AA58" i="13" s="1"/>
  <c r="Y58" i="15"/>
  <c r="Z58" i="13" s="1"/>
  <c r="X58" i="15"/>
  <c r="Y58" i="13" s="1"/>
  <c r="W58" i="15"/>
  <c r="X58" i="13" s="1"/>
  <c r="U58" i="15"/>
  <c r="U58" i="13" s="1"/>
  <c r="V58" i="13" s="1"/>
  <c r="T58" i="15"/>
  <c r="T58" i="13" s="1"/>
  <c r="S58" i="15"/>
  <c r="R58" i="15"/>
  <c r="R58" i="13" s="1"/>
  <c r="Q58" i="15"/>
  <c r="Q58" i="13" s="1"/>
  <c r="P58" i="15"/>
  <c r="P58" i="13" s="1"/>
  <c r="O58" i="15"/>
  <c r="O58" i="13" s="1"/>
  <c r="N58" i="15"/>
  <c r="L58" i="15" s="1"/>
  <c r="AQ57" i="15"/>
  <c r="AP57" i="15"/>
  <c r="AQ57" i="13" s="1"/>
  <c r="AO57" i="15"/>
  <c r="AP57" i="13" s="1"/>
  <c r="AN57" i="15"/>
  <c r="AO57" i="13" s="1"/>
  <c r="AM57" i="15"/>
  <c r="AN57" i="13" s="1"/>
  <c r="AL57" i="15"/>
  <c r="AM57" i="13" s="1"/>
  <c r="AK57" i="15"/>
  <c r="AL57" i="13" s="1"/>
  <c r="AJ57" i="15"/>
  <c r="AK57" i="13" s="1"/>
  <c r="AI57" i="15"/>
  <c r="AJ57" i="13" s="1"/>
  <c r="AH57" i="15"/>
  <c r="AI57" i="13" s="1"/>
  <c r="AG57" i="15"/>
  <c r="AH57" i="13" s="1"/>
  <c r="AF57" i="15"/>
  <c r="AG57" i="13" s="1"/>
  <c r="AE57" i="15"/>
  <c r="AF57" i="13" s="1"/>
  <c r="AD57" i="15"/>
  <c r="AE57" i="13" s="1"/>
  <c r="AC57" i="15"/>
  <c r="AD57" i="13" s="1"/>
  <c r="AB57" i="15"/>
  <c r="AC57" i="13" s="1"/>
  <c r="AA57" i="15"/>
  <c r="AB57" i="13" s="1"/>
  <c r="Z57" i="15"/>
  <c r="AA57" i="13" s="1"/>
  <c r="Y57" i="15"/>
  <c r="Z57" i="13" s="1"/>
  <c r="X57" i="15"/>
  <c r="Y57" i="13" s="1"/>
  <c r="W57" i="15"/>
  <c r="X57" i="13" s="1"/>
  <c r="U57" i="15"/>
  <c r="U57" i="13" s="1"/>
  <c r="V57" i="13" s="1"/>
  <c r="T57" i="15"/>
  <c r="T57" i="13" s="1"/>
  <c r="S57" i="15"/>
  <c r="R57" i="15"/>
  <c r="R57" i="13" s="1"/>
  <c r="Q57" i="15"/>
  <c r="Q57" i="13" s="1"/>
  <c r="P57" i="15"/>
  <c r="P57" i="13" s="1"/>
  <c r="O57" i="15"/>
  <c r="O57" i="13" s="1"/>
  <c r="N57" i="15"/>
  <c r="L57" i="15" s="1"/>
  <c r="AR56" i="13"/>
  <c r="AF56" i="15"/>
  <c r="AE56" i="15"/>
  <c r="AF56" i="13" s="1"/>
  <c r="AD56" i="15"/>
  <c r="AE56" i="13" s="1"/>
  <c r="AC56" i="15"/>
  <c r="AD56" i="13" s="1"/>
  <c r="AB56" i="15"/>
  <c r="AC56" i="13" s="1"/>
  <c r="AA56" i="15"/>
  <c r="AB56" i="13" s="1"/>
  <c r="Z56" i="15"/>
  <c r="AA56" i="13" s="1"/>
  <c r="Y56" i="15"/>
  <c r="Z56" i="13" s="1"/>
  <c r="X56" i="15"/>
  <c r="Y56" i="13" s="1"/>
  <c r="W56" i="15"/>
  <c r="X56" i="13" s="1"/>
  <c r="U56" i="15"/>
  <c r="U56" i="13" s="1"/>
  <c r="V56" i="13" s="1"/>
  <c r="T56" i="15"/>
  <c r="T56" i="13" s="1"/>
  <c r="S56" i="15"/>
  <c r="R56" i="15"/>
  <c r="R56" i="13" s="1"/>
  <c r="Q56" i="15"/>
  <c r="Q56" i="13" s="1"/>
  <c r="P56" i="15"/>
  <c r="P56" i="13" s="1"/>
  <c r="O56" i="15"/>
  <c r="O56" i="13" s="1"/>
  <c r="N56" i="15"/>
  <c r="L56" i="15" s="1"/>
  <c r="AQ55" i="15"/>
  <c r="AP55" i="15"/>
  <c r="AQ55" i="13" s="1"/>
  <c r="AO55" i="15"/>
  <c r="AP55" i="13" s="1"/>
  <c r="AN55" i="15"/>
  <c r="AO55" i="13" s="1"/>
  <c r="AM55" i="15"/>
  <c r="AN55" i="13" s="1"/>
  <c r="AL55" i="15"/>
  <c r="AM55" i="13" s="1"/>
  <c r="AK55" i="15"/>
  <c r="AL55" i="13" s="1"/>
  <c r="AJ55" i="15"/>
  <c r="AK55" i="13" s="1"/>
  <c r="AI55" i="15"/>
  <c r="AJ55" i="13" s="1"/>
  <c r="AH55" i="15"/>
  <c r="AI55" i="13" s="1"/>
  <c r="AG55" i="15"/>
  <c r="AH55" i="13" s="1"/>
  <c r="AF55" i="15"/>
  <c r="AG55" i="13" s="1"/>
  <c r="AE55" i="15"/>
  <c r="AF55" i="13" s="1"/>
  <c r="AD55" i="15"/>
  <c r="AE55" i="13" s="1"/>
  <c r="AC55" i="15"/>
  <c r="AD55" i="13" s="1"/>
  <c r="AB55" i="15"/>
  <c r="AC55" i="13" s="1"/>
  <c r="AA55" i="15"/>
  <c r="AB55" i="13" s="1"/>
  <c r="Z55" i="15"/>
  <c r="AA55" i="13" s="1"/>
  <c r="Y55" i="15"/>
  <c r="Z55" i="13" s="1"/>
  <c r="X55" i="15"/>
  <c r="Y55" i="13" s="1"/>
  <c r="W55" i="15"/>
  <c r="X55" i="13" s="1"/>
  <c r="U55" i="15"/>
  <c r="U55" i="13" s="1"/>
  <c r="V55" i="13" s="1"/>
  <c r="T55" i="15"/>
  <c r="T55" i="13" s="1"/>
  <c r="S55" i="15"/>
  <c r="R55" i="15"/>
  <c r="R55" i="13" s="1"/>
  <c r="Q55" i="15"/>
  <c r="Q55" i="13" s="1"/>
  <c r="P55" i="15"/>
  <c r="P55" i="13" s="1"/>
  <c r="O55" i="15"/>
  <c r="O55" i="13" s="1"/>
  <c r="N55" i="15"/>
  <c r="L55" i="15" s="1"/>
  <c r="AR54" i="13"/>
  <c r="AI54" i="13"/>
  <c r="AH54" i="13"/>
  <c r="AF54" i="15"/>
  <c r="AG54" i="13" s="1"/>
  <c r="AE54" i="15"/>
  <c r="AF54" i="13" s="1"/>
  <c r="AD54" i="15"/>
  <c r="AE54" i="13" s="1"/>
  <c r="AC54" i="15"/>
  <c r="AD54" i="13" s="1"/>
  <c r="AB54" i="15"/>
  <c r="AC54" i="13" s="1"/>
  <c r="AA54" i="15"/>
  <c r="AB54" i="13" s="1"/>
  <c r="Z54" i="15"/>
  <c r="AA54" i="13" s="1"/>
  <c r="Y54" i="15"/>
  <c r="Z54" i="13" s="1"/>
  <c r="X54" i="15"/>
  <c r="Y54" i="13" s="1"/>
  <c r="W54" i="15"/>
  <c r="X54" i="13" s="1"/>
  <c r="U54" i="15"/>
  <c r="U54" i="13" s="1"/>
  <c r="V54" i="13" s="1"/>
  <c r="T54" i="15"/>
  <c r="T54" i="13" s="1"/>
  <c r="S54" i="15"/>
  <c r="R54" i="15"/>
  <c r="R54" i="13" s="1"/>
  <c r="Q54" i="15"/>
  <c r="Q54" i="13" s="1"/>
  <c r="P54" i="15"/>
  <c r="P54" i="13" s="1"/>
  <c r="O54" i="15"/>
  <c r="O54" i="13" s="1"/>
  <c r="N54" i="15"/>
  <c r="L54" i="15" s="1"/>
  <c r="AQ53" i="15"/>
  <c r="AP53" i="15"/>
  <c r="AQ53" i="13" s="1"/>
  <c r="AO53" i="15"/>
  <c r="AP53" i="13" s="1"/>
  <c r="AN53" i="15"/>
  <c r="AO53" i="13" s="1"/>
  <c r="AM53" i="15"/>
  <c r="AN53" i="13" s="1"/>
  <c r="AL53" i="15"/>
  <c r="AM53" i="13" s="1"/>
  <c r="AK53" i="15"/>
  <c r="AL53" i="13" s="1"/>
  <c r="AJ53" i="15"/>
  <c r="AK53" i="13" s="1"/>
  <c r="AI53" i="15"/>
  <c r="AJ53" i="13" s="1"/>
  <c r="AH53" i="15"/>
  <c r="AI53" i="13" s="1"/>
  <c r="AG53" i="15"/>
  <c r="AH53" i="13" s="1"/>
  <c r="AF53" i="15"/>
  <c r="AG53" i="13" s="1"/>
  <c r="AE53" i="15"/>
  <c r="AF53" i="13" s="1"/>
  <c r="AD53" i="15"/>
  <c r="AE53" i="13" s="1"/>
  <c r="AC53" i="15"/>
  <c r="AD53" i="13" s="1"/>
  <c r="AB53" i="15"/>
  <c r="AC53" i="13" s="1"/>
  <c r="AA53" i="15"/>
  <c r="AB53" i="13" s="1"/>
  <c r="Z53" i="15"/>
  <c r="AA53" i="13" s="1"/>
  <c r="Y53" i="15"/>
  <c r="Z53" i="13" s="1"/>
  <c r="X53" i="15"/>
  <c r="Y53" i="13" s="1"/>
  <c r="W53" i="15"/>
  <c r="X53" i="13" s="1"/>
  <c r="U53" i="15"/>
  <c r="U53" i="13" s="1"/>
  <c r="V53" i="13" s="1"/>
  <c r="T53" i="15"/>
  <c r="T53" i="13" s="1"/>
  <c r="S53" i="15"/>
  <c r="R53" i="15"/>
  <c r="R53" i="13" s="1"/>
  <c r="Q53" i="15"/>
  <c r="Q53" i="13" s="1"/>
  <c r="P53" i="15"/>
  <c r="P53" i="13" s="1"/>
  <c r="O53" i="15"/>
  <c r="O53" i="13" s="1"/>
  <c r="N53" i="15"/>
  <c r="L53" i="15" s="1"/>
  <c r="AQ52" i="15"/>
  <c r="AP52" i="15"/>
  <c r="AQ52" i="13" s="1"/>
  <c r="AO52" i="15"/>
  <c r="AP52" i="13" s="1"/>
  <c r="AN52" i="15"/>
  <c r="AO52" i="13" s="1"/>
  <c r="AM52" i="15"/>
  <c r="AN52" i="13" s="1"/>
  <c r="AL52" i="15"/>
  <c r="AM52" i="13" s="1"/>
  <c r="AK52" i="15"/>
  <c r="AL52" i="13" s="1"/>
  <c r="AJ52" i="15"/>
  <c r="AK52" i="13" s="1"/>
  <c r="AI52" i="15"/>
  <c r="AJ52" i="13" s="1"/>
  <c r="AH52" i="15"/>
  <c r="AI52" i="13" s="1"/>
  <c r="AG52" i="15"/>
  <c r="AH52" i="13" s="1"/>
  <c r="AF52" i="15"/>
  <c r="AG52" i="13" s="1"/>
  <c r="AE52" i="15"/>
  <c r="AF52" i="13" s="1"/>
  <c r="AD52" i="15"/>
  <c r="AE52" i="13" s="1"/>
  <c r="AC52" i="15"/>
  <c r="AD52" i="13" s="1"/>
  <c r="AB52" i="15"/>
  <c r="AC52" i="13" s="1"/>
  <c r="AA52" i="15"/>
  <c r="AB52" i="13" s="1"/>
  <c r="Z52" i="15"/>
  <c r="AA52" i="13" s="1"/>
  <c r="Y52" i="15"/>
  <c r="Z52" i="13" s="1"/>
  <c r="X52" i="15"/>
  <c r="Y52" i="13" s="1"/>
  <c r="W52" i="15"/>
  <c r="X52" i="13" s="1"/>
  <c r="U52" i="15"/>
  <c r="U52" i="13" s="1"/>
  <c r="V52" i="13" s="1"/>
  <c r="T52" i="15"/>
  <c r="T52" i="13" s="1"/>
  <c r="S52" i="15"/>
  <c r="R52" i="15"/>
  <c r="R52" i="13" s="1"/>
  <c r="Q52" i="15"/>
  <c r="Q52" i="13" s="1"/>
  <c r="P52" i="15"/>
  <c r="P52" i="13" s="1"/>
  <c r="O52" i="15"/>
  <c r="O52" i="13" s="1"/>
  <c r="N52" i="15"/>
  <c r="L52" i="15" s="1"/>
  <c r="AQ51" i="15"/>
  <c r="AP51" i="15"/>
  <c r="AQ51" i="13" s="1"/>
  <c r="AO51" i="15"/>
  <c r="AP51" i="13" s="1"/>
  <c r="AN51" i="15"/>
  <c r="AO51" i="13" s="1"/>
  <c r="AM51" i="15"/>
  <c r="AN51" i="13" s="1"/>
  <c r="AL51" i="15"/>
  <c r="AM51" i="13" s="1"/>
  <c r="AK51" i="15"/>
  <c r="AL51" i="13" s="1"/>
  <c r="AJ51" i="15"/>
  <c r="AK51" i="13" s="1"/>
  <c r="AI51" i="15"/>
  <c r="AJ51" i="13" s="1"/>
  <c r="AH51" i="15"/>
  <c r="AI51" i="13" s="1"/>
  <c r="AG51" i="15"/>
  <c r="AH51" i="13" s="1"/>
  <c r="AF51" i="15"/>
  <c r="AG51" i="13" s="1"/>
  <c r="AE51" i="15"/>
  <c r="AF51" i="13" s="1"/>
  <c r="AD51" i="15"/>
  <c r="AE51" i="13" s="1"/>
  <c r="AC51" i="15"/>
  <c r="AD51" i="13" s="1"/>
  <c r="AB51" i="15"/>
  <c r="AC51" i="13" s="1"/>
  <c r="AA51" i="15"/>
  <c r="AB51" i="13" s="1"/>
  <c r="Z51" i="15"/>
  <c r="AA51" i="13" s="1"/>
  <c r="Y51" i="15"/>
  <c r="Z51" i="13" s="1"/>
  <c r="X51" i="15"/>
  <c r="Y51" i="13" s="1"/>
  <c r="W51" i="15"/>
  <c r="X51" i="13" s="1"/>
  <c r="U51" i="15"/>
  <c r="U51" i="13" s="1"/>
  <c r="V51" i="13" s="1"/>
  <c r="T51" i="15"/>
  <c r="T51" i="13" s="1"/>
  <c r="S51" i="15"/>
  <c r="R51" i="15"/>
  <c r="R51" i="13" s="1"/>
  <c r="Q51" i="15"/>
  <c r="Q51" i="13" s="1"/>
  <c r="P51" i="15"/>
  <c r="P51" i="13" s="1"/>
  <c r="O51" i="15"/>
  <c r="O51" i="13" s="1"/>
  <c r="N51" i="15"/>
  <c r="L51" i="15" s="1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G50" i="13" s="1"/>
  <c r="AE50" i="15"/>
  <c r="AF50" i="13" s="1"/>
  <c r="AD50" i="15"/>
  <c r="AE50" i="13" s="1"/>
  <c r="AC50" i="15"/>
  <c r="AD50" i="13" s="1"/>
  <c r="AB50" i="15"/>
  <c r="AC50" i="13" s="1"/>
  <c r="AA50" i="15"/>
  <c r="AB50" i="13" s="1"/>
  <c r="Z50" i="15"/>
  <c r="AA50" i="13" s="1"/>
  <c r="Y50" i="15"/>
  <c r="Z50" i="13" s="1"/>
  <c r="X50" i="15"/>
  <c r="Y50" i="13" s="1"/>
  <c r="W50" i="15"/>
  <c r="X50" i="13" s="1"/>
  <c r="U50" i="15"/>
  <c r="U50" i="13" s="1"/>
  <c r="V50" i="13" s="1"/>
  <c r="T50" i="15"/>
  <c r="T50" i="13" s="1"/>
  <c r="S50" i="15"/>
  <c r="R50" i="15"/>
  <c r="R50" i="13" s="1"/>
  <c r="Q50" i="15"/>
  <c r="Q50" i="13" s="1"/>
  <c r="P50" i="15"/>
  <c r="P50" i="13" s="1"/>
  <c r="O50" i="15"/>
  <c r="O50" i="13" s="1"/>
  <c r="N50" i="15"/>
  <c r="L50" i="15" s="1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G49" i="13" s="1"/>
  <c r="AE49" i="15"/>
  <c r="AF49" i="13" s="1"/>
  <c r="AD49" i="15"/>
  <c r="AE49" i="13" s="1"/>
  <c r="AC49" i="15"/>
  <c r="AD49" i="13" s="1"/>
  <c r="AB49" i="15"/>
  <c r="AC49" i="13" s="1"/>
  <c r="AA49" i="15"/>
  <c r="AB49" i="13" s="1"/>
  <c r="Z49" i="15"/>
  <c r="AA49" i="13" s="1"/>
  <c r="Y49" i="15"/>
  <c r="Z49" i="13" s="1"/>
  <c r="X49" i="15"/>
  <c r="Y49" i="13" s="1"/>
  <c r="W49" i="15"/>
  <c r="X49" i="13" s="1"/>
  <c r="U49" i="15"/>
  <c r="U49" i="13" s="1"/>
  <c r="V49" i="13" s="1"/>
  <c r="T49" i="15"/>
  <c r="T49" i="13" s="1"/>
  <c r="S49" i="15"/>
  <c r="R49" i="15"/>
  <c r="R49" i="13" s="1"/>
  <c r="Q49" i="15"/>
  <c r="Q49" i="13" s="1"/>
  <c r="P49" i="15"/>
  <c r="P49" i="13" s="1"/>
  <c r="O49" i="15"/>
  <c r="O49" i="13" s="1"/>
  <c r="N49" i="15"/>
  <c r="L49" i="15" s="1"/>
  <c r="AQ48" i="15"/>
  <c r="AI48" i="13"/>
  <c r="AH48" i="13"/>
  <c r="AF48" i="15"/>
  <c r="AG48" i="13" s="1"/>
  <c r="AE48" i="15"/>
  <c r="AF48" i="13" s="1"/>
  <c r="AD48" i="15"/>
  <c r="AE48" i="13" s="1"/>
  <c r="AC48" i="15"/>
  <c r="AD48" i="13" s="1"/>
  <c r="AB48" i="15"/>
  <c r="AC48" i="13" s="1"/>
  <c r="AA48" i="15"/>
  <c r="AB48" i="13" s="1"/>
  <c r="Z48" i="15"/>
  <c r="AA48" i="13" s="1"/>
  <c r="Y48" i="15"/>
  <c r="Z48" i="13" s="1"/>
  <c r="X48" i="15"/>
  <c r="Y48" i="13" s="1"/>
  <c r="W48" i="15"/>
  <c r="X48" i="13" s="1"/>
  <c r="U48" i="15"/>
  <c r="U48" i="13" s="1"/>
  <c r="V48" i="13" s="1"/>
  <c r="T48" i="15"/>
  <c r="T48" i="13" s="1"/>
  <c r="S48" i="15"/>
  <c r="R48" i="15"/>
  <c r="Q48" i="15"/>
  <c r="Q48" i="13" s="1"/>
  <c r="P48" i="15"/>
  <c r="P48" i="13" s="1"/>
  <c r="O48" i="15"/>
  <c r="O48" i="13" s="1"/>
  <c r="N48" i="15"/>
  <c r="L48" i="15" s="1"/>
  <c r="AQ47" i="15"/>
  <c r="AP47" i="15"/>
  <c r="AQ47" i="13" s="1"/>
  <c r="AO47" i="15"/>
  <c r="AP47" i="13" s="1"/>
  <c r="AN47" i="15"/>
  <c r="AO47" i="13" s="1"/>
  <c r="AM47" i="15"/>
  <c r="AN47" i="13" s="1"/>
  <c r="AL47" i="15"/>
  <c r="AM47" i="13" s="1"/>
  <c r="AK47" i="15"/>
  <c r="AL47" i="13" s="1"/>
  <c r="AJ47" i="15"/>
  <c r="AK47" i="13" s="1"/>
  <c r="AI47" i="15"/>
  <c r="AJ47" i="13" s="1"/>
  <c r="AH47" i="15"/>
  <c r="AI47" i="13" s="1"/>
  <c r="AG47" i="15"/>
  <c r="AH47" i="13" s="1"/>
  <c r="AF47" i="15"/>
  <c r="AG47" i="13" s="1"/>
  <c r="AE47" i="15"/>
  <c r="AF47" i="13" s="1"/>
  <c r="AD47" i="15"/>
  <c r="AE47" i="13" s="1"/>
  <c r="AC47" i="15"/>
  <c r="AD47" i="13" s="1"/>
  <c r="AB47" i="15"/>
  <c r="AC47" i="13" s="1"/>
  <c r="AA47" i="15"/>
  <c r="AB47" i="13" s="1"/>
  <c r="Z47" i="15"/>
  <c r="AA47" i="13" s="1"/>
  <c r="Y47" i="15"/>
  <c r="Z47" i="13" s="1"/>
  <c r="X47" i="15"/>
  <c r="Y47" i="13" s="1"/>
  <c r="W47" i="15"/>
  <c r="X47" i="13" s="1"/>
  <c r="U47" i="15"/>
  <c r="U47" i="13" s="1"/>
  <c r="V47" i="13" s="1"/>
  <c r="T47" i="15"/>
  <c r="T47" i="13" s="1"/>
  <c r="S47" i="15"/>
  <c r="R47" i="15"/>
  <c r="R47" i="13" s="1"/>
  <c r="Q47" i="15"/>
  <c r="Q47" i="13" s="1"/>
  <c r="P47" i="15"/>
  <c r="P47" i="13" s="1"/>
  <c r="O47" i="15"/>
  <c r="O47" i="13" s="1"/>
  <c r="N47" i="15"/>
  <c r="L47" i="15" s="1"/>
  <c r="AQ46" i="15"/>
  <c r="AP46" i="15"/>
  <c r="AQ46" i="13" s="1"/>
  <c r="AO46" i="15"/>
  <c r="AP46" i="13" s="1"/>
  <c r="AN46" i="15"/>
  <c r="AO46" i="13" s="1"/>
  <c r="AM46" i="15"/>
  <c r="AN46" i="13" s="1"/>
  <c r="AL46" i="15"/>
  <c r="AM46" i="13" s="1"/>
  <c r="AK46" i="15"/>
  <c r="AL46" i="13" s="1"/>
  <c r="AJ46" i="15"/>
  <c r="AK46" i="13" s="1"/>
  <c r="AI46" i="15"/>
  <c r="AJ46" i="13" s="1"/>
  <c r="AH46" i="15"/>
  <c r="AI46" i="13" s="1"/>
  <c r="AG46" i="15"/>
  <c r="AH46" i="13" s="1"/>
  <c r="AF46" i="15"/>
  <c r="AG46" i="13" s="1"/>
  <c r="AE46" i="15"/>
  <c r="AF46" i="13" s="1"/>
  <c r="AD46" i="15"/>
  <c r="AE46" i="13" s="1"/>
  <c r="AC46" i="15"/>
  <c r="AD46" i="13" s="1"/>
  <c r="AB46" i="15"/>
  <c r="AC46" i="13" s="1"/>
  <c r="AA46" i="15"/>
  <c r="AB46" i="13" s="1"/>
  <c r="Z46" i="15"/>
  <c r="AA46" i="13" s="1"/>
  <c r="Y46" i="15"/>
  <c r="Z46" i="13" s="1"/>
  <c r="X46" i="15"/>
  <c r="Y46" i="13" s="1"/>
  <c r="W46" i="15"/>
  <c r="X46" i="13" s="1"/>
  <c r="U46" i="15"/>
  <c r="U46" i="13" s="1"/>
  <c r="V46" i="13" s="1"/>
  <c r="T46" i="15"/>
  <c r="T46" i="13" s="1"/>
  <c r="S46" i="15"/>
  <c r="R46" i="15"/>
  <c r="R46" i="13" s="1"/>
  <c r="Q46" i="15"/>
  <c r="Q46" i="13" s="1"/>
  <c r="P46" i="15"/>
  <c r="P46" i="13" s="1"/>
  <c r="O46" i="15"/>
  <c r="O46" i="13" s="1"/>
  <c r="N46" i="15"/>
  <c r="L46" i="15" s="1"/>
  <c r="AQ45" i="15"/>
  <c r="AP45" i="15"/>
  <c r="AQ45" i="13" s="1"/>
  <c r="AO45" i="15"/>
  <c r="AP45" i="13" s="1"/>
  <c r="AN45" i="15"/>
  <c r="AO45" i="13" s="1"/>
  <c r="AM45" i="15"/>
  <c r="AN45" i="13" s="1"/>
  <c r="AL45" i="15"/>
  <c r="AM45" i="13" s="1"/>
  <c r="AK45" i="15"/>
  <c r="AL45" i="13" s="1"/>
  <c r="AJ45" i="15"/>
  <c r="AK45" i="13" s="1"/>
  <c r="AI45" i="15"/>
  <c r="AJ45" i="13" s="1"/>
  <c r="AH45" i="15"/>
  <c r="AI45" i="13" s="1"/>
  <c r="AG45" i="15"/>
  <c r="AH45" i="13" s="1"/>
  <c r="AF45" i="15"/>
  <c r="AG45" i="13" s="1"/>
  <c r="AE45" i="15"/>
  <c r="AF45" i="13" s="1"/>
  <c r="AD45" i="15"/>
  <c r="AE45" i="13" s="1"/>
  <c r="AC45" i="15"/>
  <c r="AD45" i="13" s="1"/>
  <c r="AB45" i="15"/>
  <c r="AC45" i="13" s="1"/>
  <c r="AA45" i="15"/>
  <c r="AB45" i="13" s="1"/>
  <c r="Z45" i="15"/>
  <c r="AA45" i="13" s="1"/>
  <c r="Y45" i="15"/>
  <c r="Z45" i="13" s="1"/>
  <c r="X45" i="15"/>
  <c r="Y45" i="13" s="1"/>
  <c r="W45" i="15"/>
  <c r="X45" i="13" s="1"/>
  <c r="U45" i="15"/>
  <c r="U45" i="13" s="1"/>
  <c r="V45" i="13" s="1"/>
  <c r="T45" i="15"/>
  <c r="T45" i="13" s="1"/>
  <c r="S45" i="15"/>
  <c r="R45" i="15"/>
  <c r="R45" i="13" s="1"/>
  <c r="Q45" i="15"/>
  <c r="Q45" i="13" s="1"/>
  <c r="P45" i="15"/>
  <c r="P45" i="13" s="1"/>
  <c r="O45" i="15"/>
  <c r="O45" i="13" s="1"/>
  <c r="N45" i="15"/>
  <c r="L45" i="15" s="1"/>
  <c r="AQ44" i="15"/>
  <c r="AP44" i="15"/>
  <c r="AQ44" i="13" s="1"/>
  <c r="AO44" i="15"/>
  <c r="AP44" i="13" s="1"/>
  <c r="AN44" i="15"/>
  <c r="AO44" i="13" s="1"/>
  <c r="AM44" i="15"/>
  <c r="AN44" i="13" s="1"/>
  <c r="AL44" i="15"/>
  <c r="AM44" i="13" s="1"/>
  <c r="AK44" i="15"/>
  <c r="AL44" i="13" s="1"/>
  <c r="AJ44" i="15"/>
  <c r="AK44" i="13" s="1"/>
  <c r="AI44" i="15"/>
  <c r="AJ44" i="13" s="1"/>
  <c r="AH44" i="15"/>
  <c r="AI44" i="13" s="1"/>
  <c r="AG44" i="15"/>
  <c r="AH44" i="13" s="1"/>
  <c r="AF44" i="15"/>
  <c r="AG44" i="13" s="1"/>
  <c r="AE44" i="15"/>
  <c r="AF44" i="13" s="1"/>
  <c r="AD44" i="15"/>
  <c r="AE44" i="13" s="1"/>
  <c r="AC44" i="15"/>
  <c r="AD44" i="13" s="1"/>
  <c r="AB44" i="15"/>
  <c r="AC44" i="13" s="1"/>
  <c r="AA44" i="15"/>
  <c r="AB44" i="13" s="1"/>
  <c r="Z44" i="15"/>
  <c r="AA44" i="13" s="1"/>
  <c r="Y44" i="15"/>
  <c r="Z44" i="13" s="1"/>
  <c r="X44" i="15"/>
  <c r="Y44" i="13" s="1"/>
  <c r="W44" i="15"/>
  <c r="X44" i="13" s="1"/>
  <c r="U44" i="15"/>
  <c r="U44" i="13" s="1"/>
  <c r="V44" i="13" s="1"/>
  <c r="T44" i="15"/>
  <c r="T44" i="13" s="1"/>
  <c r="S44" i="15"/>
  <c r="R44" i="15"/>
  <c r="R44" i="13" s="1"/>
  <c r="Q44" i="15"/>
  <c r="Q44" i="13" s="1"/>
  <c r="P44" i="15"/>
  <c r="P44" i="13" s="1"/>
  <c r="O44" i="15"/>
  <c r="O44" i="13" s="1"/>
  <c r="N44" i="15"/>
  <c r="L44" i="15" s="1"/>
  <c r="AQ43" i="15"/>
  <c r="AP43" i="15"/>
  <c r="AQ43" i="13" s="1"/>
  <c r="AO43" i="15"/>
  <c r="AP43" i="13" s="1"/>
  <c r="AN43" i="15"/>
  <c r="AO43" i="13" s="1"/>
  <c r="AM43" i="15"/>
  <c r="AN43" i="13" s="1"/>
  <c r="AL43" i="15"/>
  <c r="AM43" i="13" s="1"/>
  <c r="AK43" i="15"/>
  <c r="AL43" i="13" s="1"/>
  <c r="AJ43" i="15"/>
  <c r="AK43" i="13" s="1"/>
  <c r="AI43" i="15"/>
  <c r="AJ43" i="13" s="1"/>
  <c r="AH43" i="15"/>
  <c r="AI43" i="13" s="1"/>
  <c r="AG43" i="15"/>
  <c r="AH43" i="13" s="1"/>
  <c r="AF43" i="15"/>
  <c r="AG43" i="13" s="1"/>
  <c r="AE43" i="15"/>
  <c r="AF43" i="13" s="1"/>
  <c r="AD43" i="15"/>
  <c r="AE43" i="13" s="1"/>
  <c r="AC43" i="15"/>
  <c r="AD43" i="13" s="1"/>
  <c r="AB43" i="15"/>
  <c r="AC43" i="13" s="1"/>
  <c r="AA43" i="15"/>
  <c r="AB43" i="13" s="1"/>
  <c r="Z43" i="15"/>
  <c r="AA43" i="13" s="1"/>
  <c r="Y43" i="15"/>
  <c r="Z43" i="13" s="1"/>
  <c r="X43" i="15"/>
  <c r="Y43" i="13" s="1"/>
  <c r="W43" i="15"/>
  <c r="X43" i="13" s="1"/>
  <c r="U43" i="15"/>
  <c r="U43" i="13" s="1"/>
  <c r="V43" i="13" s="1"/>
  <c r="T43" i="15"/>
  <c r="T43" i="13" s="1"/>
  <c r="S43" i="15"/>
  <c r="R43" i="15"/>
  <c r="R43" i="13" s="1"/>
  <c r="Q43" i="15"/>
  <c r="Q43" i="13" s="1"/>
  <c r="P43" i="15"/>
  <c r="P43" i="13" s="1"/>
  <c r="O43" i="15"/>
  <c r="O43" i="13" s="1"/>
  <c r="N43" i="15"/>
  <c r="L43" i="15" s="1"/>
  <c r="AQ42" i="15"/>
  <c r="AR42" i="13" s="1"/>
  <c r="AP42" i="15"/>
  <c r="AQ42" i="13" s="1"/>
  <c r="AO42" i="15"/>
  <c r="AP42" i="13" s="1"/>
  <c r="AN42" i="15"/>
  <c r="AO42" i="13" s="1"/>
  <c r="AM42" i="15"/>
  <c r="AN42" i="13" s="1"/>
  <c r="AL42" i="15"/>
  <c r="AM42" i="13" s="1"/>
  <c r="AK42" i="15"/>
  <c r="AL42" i="13" s="1"/>
  <c r="AJ42" i="15"/>
  <c r="AK42" i="13" s="1"/>
  <c r="AI42" i="15"/>
  <c r="AJ42" i="13" s="1"/>
  <c r="AH42" i="15"/>
  <c r="AI42" i="13" s="1"/>
  <c r="AG42" i="15"/>
  <c r="AH42" i="13" s="1"/>
  <c r="AF42" i="15"/>
  <c r="AG42" i="13" s="1"/>
  <c r="AE42" i="15"/>
  <c r="AF42" i="13" s="1"/>
  <c r="AD42" i="15"/>
  <c r="AE42" i="13" s="1"/>
  <c r="AC42" i="15"/>
  <c r="AD42" i="13" s="1"/>
  <c r="AB42" i="15"/>
  <c r="AC42" i="13" s="1"/>
  <c r="AA42" i="15"/>
  <c r="AB42" i="13" s="1"/>
  <c r="Z42" i="15"/>
  <c r="AA42" i="13" s="1"/>
  <c r="Y42" i="15"/>
  <c r="Z42" i="13" s="1"/>
  <c r="X42" i="15"/>
  <c r="Y42" i="13" s="1"/>
  <c r="W42" i="15"/>
  <c r="X42" i="13" s="1"/>
  <c r="U42" i="15"/>
  <c r="U42" i="13" s="1"/>
  <c r="V42" i="13" s="1"/>
  <c r="T42" i="15"/>
  <c r="T42" i="13" s="1"/>
  <c r="S42" i="15"/>
  <c r="R42" i="15"/>
  <c r="R42" i="13" s="1"/>
  <c r="Q42" i="15"/>
  <c r="Q42" i="13" s="1"/>
  <c r="P42" i="15"/>
  <c r="P42" i="13" s="1"/>
  <c r="O42" i="15"/>
  <c r="O42" i="13" s="1"/>
  <c r="N42" i="15"/>
  <c r="L42" i="15" s="1"/>
  <c r="AQ41" i="15"/>
  <c r="AR41" i="13" s="1"/>
  <c r="AP41" i="15"/>
  <c r="AO41" i="15"/>
  <c r="AN41" i="15"/>
  <c r="AM41" i="15"/>
  <c r="AL41" i="15"/>
  <c r="AK41" i="15"/>
  <c r="AJ41" i="15"/>
  <c r="AI41" i="15"/>
  <c r="AH41" i="15"/>
  <c r="AF41" i="15"/>
  <c r="AE41" i="15"/>
  <c r="AF41" i="13" s="1"/>
  <c r="AD41" i="15"/>
  <c r="AE41" i="13" s="1"/>
  <c r="AC41" i="15"/>
  <c r="AD41" i="13" s="1"/>
  <c r="AB41" i="15"/>
  <c r="AC41" i="13" s="1"/>
  <c r="AA41" i="15"/>
  <c r="AB41" i="13" s="1"/>
  <c r="Z41" i="15"/>
  <c r="AA41" i="13" s="1"/>
  <c r="Y41" i="15"/>
  <c r="Z41" i="13" s="1"/>
  <c r="X41" i="15"/>
  <c r="Y41" i="13" s="1"/>
  <c r="W41" i="15"/>
  <c r="X41" i="13" s="1"/>
  <c r="U41" i="15"/>
  <c r="U41" i="13" s="1"/>
  <c r="V41" i="13" s="1"/>
  <c r="T41" i="15"/>
  <c r="T41" i="13" s="1"/>
  <c r="S41" i="15"/>
  <c r="R41" i="15"/>
  <c r="R41" i="13" s="1"/>
  <c r="Q41" i="15"/>
  <c r="Q41" i="13" s="1"/>
  <c r="P41" i="15"/>
  <c r="P41" i="13" s="1"/>
  <c r="O41" i="15"/>
  <c r="O41" i="13" s="1"/>
  <c r="N41" i="15"/>
  <c r="L41" i="15" s="1"/>
  <c r="AQ40" i="15"/>
  <c r="AI40" i="13"/>
  <c r="AH40" i="13"/>
  <c r="AF40" i="15"/>
  <c r="AG40" i="13" s="1"/>
  <c r="AE40" i="15"/>
  <c r="AF40" i="13" s="1"/>
  <c r="AD40" i="15"/>
  <c r="AE40" i="13" s="1"/>
  <c r="AC40" i="15"/>
  <c r="AD40" i="13" s="1"/>
  <c r="AB40" i="15"/>
  <c r="AC40" i="13" s="1"/>
  <c r="AA40" i="15"/>
  <c r="AB40" i="13" s="1"/>
  <c r="Z40" i="15"/>
  <c r="AA40" i="13" s="1"/>
  <c r="Y40" i="15"/>
  <c r="Z40" i="13" s="1"/>
  <c r="X40" i="15"/>
  <c r="Y40" i="13" s="1"/>
  <c r="W40" i="15"/>
  <c r="X40" i="13" s="1"/>
  <c r="U40" i="15"/>
  <c r="U40" i="13" s="1"/>
  <c r="V40" i="13" s="1"/>
  <c r="T40" i="15"/>
  <c r="T40" i="13" s="1"/>
  <c r="S40" i="15"/>
  <c r="R40" i="15"/>
  <c r="R40" i="13" s="1"/>
  <c r="Q40" i="15"/>
  <c r="Q40" i="13" s="1"/>
  <c r="P40" i="15"/>
  <c r="P40" i="13" s="1"/>
  <c r="O40" i="15"/>
  <c r="O40" i="13" s="1"/>
  <c r="N40" i="15"/>
  <c r="L40" i="15" s="1"/>
  <c r="AQ39" i="15"/>
  <c r="AP39" i="15"/>
  <c r="AQ39" i="13" s="1"/>
  <c r="AO39" i="15"/>
  <c r="AP39" i="13" s="1"/>
  <c r="AN39" i="15"/>
  <c r="AO39" i="13" s="1"/>
  <c r="AM39" i="15"/>
  <c r="AN39" i="13" s="1"/>
  <c r="AL39" i="15"/>
  <c r="AM39" i="13" s="1"/>
  <c r="AK39" i="15"/>
  <c r="AL39" i="13" s="1"/>
  <c r="AJ39" i="15"/>
  <c r="AK39" i="13" s="1"/>
  <c r="AI39" i="15"/>
  <c r="AJ39" i="13" s="1"/>
  <c r="AH39" i="15"/>
  <c r="AI39" i="13" s="1"/>
  <c r="AG39" i="15"/>
  <c r="AH39" i="13" s="1"/>
  <c r="AF39" i="15"/>
  <c r="AG39" i="13" s="1"/>
  <c r="AE39" i="15"/>
  <c r="AF39" i="13" s="1"/>
  <c r="AD39" i="15"/>
  <c r="AE39" i="13" s="1"/>
  <c r="AC39" i="15"/>
  <c r="AD39" i="13" s="1"/>
  <c r="AB39" i="15"/>
  <c r="AC39" i="13" s="1"/>
  <c r="AA39" i="15"/>
  <c r="AB39" i="13" s="1"/>
  <c r="Z39" i="15"/>
  <c r="AA39" i="13" s="1"/>
  <c r="Y39" i="15"/>
  <c r="Z39" i="13" s="1"/>
  <c r="X39" i="15"/>
  <c r="Y39" i="13" s="1"/>
  <c r="W39" i="15"/>
  <c r="X39" i="13" s="1"/>
  <c r="U39" i="15"/>
  <c r="U39" i="13" s="1"/>
  <c r="V39" i="13" s="1"/>
  <c r="T39" i="15"/>
  <c r="T39" i="13" s="1"/>
  <c r="S39" i="15"/>
  <c r="R39" i="15"/>
  <c r="R39" i="13" s="1"/>
  <c r="Q39" i="15"/>
  <c r="Q39" i="13" s="1"/>
  <c r="P39" i="15"/>
  <c r="P39" i="13" s="1"/>
  <c r="O39" i="15"/>
  <c r="O39" i="13" s="1"/>
  <c r="N39" i="15"/>
  <c r="L39" i="15" s="1"/>
  <c r="AI38" i="13"/>
  <c r="AH38" i="13"/>
  <c r="AF38" i="15"/>
  <c r="AG38" i="13" s="1"/>
  <c r="AE38" i="15"/>
  <c r="AF38" i="13" s="1"/>
  <c r="AD38" i="15"/>
  <c r="AE38" i="13" s="1"/>
  <c r="AC38" i="15"/>
  <c r="AD38" i="13" s="1"/>
  <c r="AB38" i="15"/>
  <c r="AC38" i="13" s="1"/>
  <c r="AA38" i="15"/>
  <c r="AB38" i="13" s="1"/>
  <c r="Z38" i="15"/>
  <c r="AA38" i="13" s="1"/>
  <c r="Y38" i="15"/>
  <c r="Z38" i="13" s="1"/>
  <c r="X38" i="15"/>
  <c r="Y38" i="13" s="1"/>
  <c r="W38" i="15"/>
  <c r="X38" i="13" s="1"/>
  <c r="U38" i="15"/>
  <c r="U38" i="13" s="1"/>
  <c r="V38" i="13" s="1"/>
  <c r="T38" i="15"/>
  <c r="T38" i="13" s="1"/>
  <c r="S38" i="15"/>
  <c r="R38" i="15"/>
  <c r="R38" i="13" s="1"/>
  <c r="Q38" i="15"/>
  <c r="Q38" i="13" s="1"/>
  <c r="P38" i="15"/>
  <c r="P38" i="13" s="1"/>
  <c r="O38" i="15"/>
  <c r="O38" i="13" s="1"/>
  <c r="N38" i="15"/>
  <c r="L38" i="15" s="1"/>
  <c r="AQ37" i="15"/>
  <c r="AP37" i="15"/>
  <c r="AQ37" i="13" s="1"/>
  <c r="AO37" i="15"/>
  <c r="AP37" i="13" s="1"/>
  <c r="AN37" i="15"/>
  <c r="AO37" i="13" s="1"/>
  <c r="AM37" i="15"/>
  <c r="AN37" i="13" s="1"/>
  <c r="AL37" i="15"/>
  <c r="AM37" i="13" s="1"/>
  <c r="AK37" i="15"/>
  <c r="AL37" i="13" s="1"/>
  <c r="AJ37" i="15"/>
  <c r="AK37" i="13" s="1"/>
  <c r="AI37" i="15"/>
  <c r="AJ37" i="13" s="1"/>
  <c r="AH37" i="15"/>
  <c r="AI37" i="13" s="1"/>
  <c r="AG37" i="15"/>
  <c r="AH37" i="13" s="1"/>
  <c r="AF37" i="15"/>
  <c r="AG37" i="13" s="1"/>
  <c r="AE37" i="15"/>
  <c r="AF37" i="13" s="1"/>
  <c r="AD37" i="15"/>
  <c r="AE37" i="13" s="1"/>
  <c r="AC37" i="15"/>
  <c r="AD37" i="13" s="1"/>
  <c r="AB37" i="15"/>
  <c r="AC37" i="13" s="1"/>
  <c r="AA37" i="15"/>
  <c r="AB37" i="13" s="1"/>
  <c r="Z37" i="15"/>
  <c r="AA37" i="13" s="1"/>
  <c r="Y37" i="15"/>
  <c r="Z37" i="13" s="1"/>
  <c r="X37" i="15"/>
  <c r="Y37" i="13" s="1"/>
  <c r="W37" i="15"/>
  <c r="X37" i="13" s="1"/>
  <c r="U37" i="15"/>
  <c r="U37" i="13" s="1"/>
  <c r="V37" i="13" s="1"/>
  <c r="T37" i="15"/>
  <c r="T37" i="13" s="1"/>
  <c r="S37" i="15"/>
  <c r="R37" i="15"/>
  <c r="R37" i="13" s="1"/>
  <c r="Q37" i="15"/>
  <c r="Q37" i="13" s="1"/>
  <c r="P37" i="15"/>
  <c r="P37" i="13" s="1"/>
  <c r="O37" i="15"/>
  <c r="O37" i="13" s="1"/>
  <c r="N37" i="15"/>
  <c r="L37" i="15" s="1"/>
  <c r="AQ36" i="15"/>
  <c r="AR36" i="13" s="1"/>
  <c r="AP36" i="15"/>
  <c r="AO36" i="15"/>
  <c r="AN36" i="15"/>
  <c r="AM36" i="15"/>
  <c r="AL36" i="15"/>
  <c r="AK36" i="15"/>
  <c r="AJ36" i="15"/>
  <c r="AI36" i="15"/>
  <c r="AH36" i="15"/>
  <c r="AG36" i="15"/>
  <c r="AH36" i="13" s="1"/>
  <c r="AF36" i="15"/>
  <c r="AG36" i="13" s="1"/>
  <c r="AE36" i="15"/>
  <c r="AF36" i="13" s="1"/>
  <c r="AD36" i="15"/>
  <c r="AE36" i="13" s="1"/>
  <c r="AC36" i="15"/>
  <c r="AD36" i="13" s="1"/>
  <c r="AB36" i="15"/>
  <c r="AC36" i="13" s="1"/>
  <c r="AA36" i="15"/>
  <c r="AB36" i="13" s="1"/>
  <c r="Z36" i="15"/>
  <c r="AA36" i="13" s="1"/>
  <c r="Y36" i="15"/>
  <c r="Z36" i="13" s="1"/>
  <c r="X36" i="15"/>
  <c r="Y36" i="13" s="1"/>
  <c r="W36" i="15"/>
  <c r="X36" i="13" s="1"/>
  <c r="U36" i="15"/>
  <c r="U36" i="13" s="1"/>
  <c r="V36" i="13" s="1"/>
  <c r="T36" i="15"/>
  <c r="T36" i="13" s="1"/>
  <c r="S36" i="15"/>
  <c r="R36" i="15"/>
  <c r="R36" i="13" s="1"/>
  <c r="Q36" i="15"/>
  <c r="Q36" i="13" s="1"/>
  <c r="P36" i="15"/>
  <c r="P36" i="13" s="1"/>
  <c r="O36" i="15"/>
  <c r="O36" i="13" s="1"/>
  <c r="N36" i="15"/>
  <c r="L36" i="15" s="1"/>
  <c r="AQ35" i="15"/>
  <c r="AP35" i="15"/>
  <c r="AQ35" i="13" s="1"/>
  <c r="AO35" i="15"/>
  <c r="AP35" i="13" s="1"/>
  <c r="AN35" i="15"/>
  <c r="AO35" i="13" s="1"/>
  <c r="AM35" i="15"/>
  <c r="AN35" i="13" s="1"/>
  <c r="AL35" i="15"/>
  <c r="AM35" i="13" s="1"/>
  <c r="AK35" i="15"/>
  <c r="AL35" i="13" s="1"/>
  <c r="AJ35" i="15"/>
  <c r="AK35" i="13" s="1"/>
  <c r="AI35" i="15"/>
  <c r="AJ35" i="13" s="1"/>
  <c r="AH35" i="15"/>
  <c r="AI35" i="13" s="1"/>
  <c r="AG35" i="15"/>
  <c r="AH35" i="13" s="1"/>
  <c r="AF35" i="15"/>
  <c r="AG35" i="13" s="1"/>
  <c r="AE35" i="15"/>
  <c r="AF35" i="13" s="1"/>
  <c r="AD35" i="15"/>
  <c r="AE35" i="13" s="1"/>
  <c r="AC35" i="15"/>
  <c r="AD35" i="13" s="1"/>
  <c r="AB35" i="15"/>
  <c r="AC35" i="13" s="1"/>
  <c r="AA35" i="15"/>
  <c r="AB35" i="13" s="1"/>
  <c r="Z35" i="15"/>
  <c r="AA35" i="13" s="1"/>
  <c r="Y35" i="15"/>
  <c r="Z35" i="13" s="1"/>
  <c r="X35" i="15"/>
  <c r="Y35" i="13" s="1"/>
  <c r="W35" i="15"/>
  <c r="X35" i="13" s="1"/>
  <c r="U35" i="15"/>
  <c r="U35" i="13" s="1"/>
  <c r="V35" i="13" s="1"/>
  <c r="T35" i="15"/>
  <c r="T35" i="13" s="1"/>
  <c r="S35" i="15"/>
  <c r="R35" i="15"/>
  <c r="R35" i="13" s="1"/>
  <c r="Q35" i="15"/>
  <c r="Q35" i="13" s="1"/>
  <c r="P35" i="15"/>
  <c r="P35" i="13" s="1"/>
  <c r="O35" i="15"/>
  <c r="O35" i="13" s="1"/>
  <c r="N35" i="15"/>
  <c r="L35" i="15" s="1"/>
  <c r="AQ34" i="15"/>
  <c r="AP34" i="15"/>
  <c r="AQ34" i="13" s="1"/>
  <c r="AO34" i="15"/>
  <c r="AP34" i="13" s="1"/>
  <c r="AN34" i="15"/>
  <c r="AO34" i="13" s="1"/>
  <c r="AM34" i="15"/>
  <c r="AN34" i="13" s="1"/>
  <c r="AL34" i="15"/>
  <c r="AM34" i="13" s="1"/>
  <c r="AK34" i="15"/>
  <c r="AL34" i="13" s="1"/>
  <c r="AJ34" i="15"/>
  <c r="AK34" i="13" s="1"/>
  <c r="AI34" i="15"/>
  <c r="AJ34" i="13" s="1"/>
  <c r="AH34" i="15"/>
  <c r="AI34" i="13" s="1"/>
  <c r="AG34" i="15"/>
  <c r="AH34" i="13" s="1"/>
  <c r="AF34" i="15"/>
  <c r="AG34" i="13" s="1"/>
  <c r="AE34" i="15"/>
  <c r="AF34" i="13" s="1"/>
  <c r="AD34" i="15"/>
  <c r="AE34" i="13" s="1"/>
  <c r="AC34" i="15"/>
  <c r="AD34" i="13" s="1"/>
  <c r="AB34" i="15"/>
  <c r="AC34" i="13" s="1"/>
  <c r="AA34" i="15"/>
  <c r="AB34" i="13" s="1"/>
  <c r="Z34" i="15"/>
  <c r="AA34" i="13" s="1"/>
  <c r="Y34" i="15"/>
  <c r="Z34" i="13" s="1"/>
  <c r="X34" i="15"/>
  <c r="Y34" i="13" s="1"/>
  <c r="W34" i="15"/>
  <c r="X34" i="13" s="1"/>
  <c r="U34" i="15"/>
  <c r="U34" i="13" s="1"/>
  <c r="V34" i="13" s="1"/>
  <c r="T34" i="15"/>
  <c r="T34" i="13" s="1"/>
  <c r="S34" i="15"/>
  <c r="R34" i="15"/>
  <c r="R34" i="13" s="1"/>
  <c r="Q34" i="15"/>
  <c r="Q34" i="13" s="1"/>
  <c r="P34" i="15"/>
  <c r="P34" i="13" s="1"/>
  <c r="O34" i="15"/>
  <c r="O34" i="13" s="1"/>
  <c r="N34" i="15"/>
  <c r="L34" i="15" s="1"/>
  <c r="AQ33" i="15"/>
  <c r="AR33" i="13" s="1"/>
  <c r="AP33" i="15"/>
  <c r="AO33" i="15"/>
  <c r="AN33" i="15"/>
  <c r="AM33" i="15"/>
  <c r="AL33" i="15"/>
  <c r="AK33" i="15"/>
  <c r="AJ33" i="15"/>
  <c r="AI33" i="15"/>
  <c r="AH33" i="15"/>
  <c r="AG33" i="15"/>
  <c r="AH33" i="13" s="1"/>
  <c r="AF33" i="15"/>
  <c r="AG33" i="13" s="1"/>
  <c r="AE33" i="15"/>
  <c r="AF33" i="13" s="1"/>
  <c r="AD33" i="15"/>
  <c r="AE33" i="13" s="1"/>
  <c r="AC33" i="15"/>
  <c r="AD33" i="13" s="1"/>
  <c r="AB33" i="15"/>
  <c r="AC33" i="13" s="1"/>
  <c r="AA33" i="15"/>
  <c r="AB33" i="13" s="1"/>
  <c r="Z33" i="15"/>
  <c r="AA33" i="13" s="1"/>
  <c r="Y33" i="15"/>
  <c r="Z33" i="13" s="1"/>
  <c r="X33" i="15"/>
  <c r="Y33" i="13" s="1"/>
  <c r="W33" i="15"/>
  <c r="X33" i="13" s="1"/>
  <c r="U33" i="15"/>
  <c r="U33" i="13" s="1"/>
  <c r="V33" i="13" s="1"/>
  <c r="T33" i="15"/>
  <c r="T33" i="13" s="1"/>
  <c r="S33" i="15"/>
  <c r="R33" i="15"/>
  <c r="R33" i="13" s="1"/>
  <c r="Q33" i="15"/>
  <c r="Q33" i="13" s="1"/>
  <c r="P33" i="15"/>
  <c r="P33" i="13" s="1"/>
  <c r="O33" i="15"/>
  <c r="O33" i="13" s="1"/>
  <c r="N33" i="15"/>
  <c r="L33" i="15" s="1"/>
  <c r="AQ32" i="15"/>
  <c r="AQ38" i="15" s="1"/>
  <c r="AI32" i="13"/>
  <c r="AH32" i="13"/>
  <c r="AF32" i="15"/>
  <c r="AG32" i="13" s="1"/>
  <c r="AE32" i="15"/>
  <c r="AF32" i="13" s="1"/>
  <c r="AD32" i="15"/>
  <c r="AE32" i="13" s="1"/>
  <c r="AC32" i="15"/>
  <c r="AD32" i="13" s="1"/>
  <c r="AB32" i="15"/>
  <c r="AC32" i="13" s="1"/>
  <c r="AA32" i="15"/>
  <c r="AB32" i="13" s="1"/>
  <c r="Z32" i="15"/>
  <c r="AA32" i="13" s="1"/>
  <c r="Y32" i="15"/>
  <c r="Z32" i="13" s="1"/>
  <c r="X32" i="15"/>
  <c r="Y32" i="13" s="1"/>
  <c r="W32" i="15"/>
  <c r="X32" i="13" s="1"/>
  <c r="U32" i="15"/>
  <c r="U32" i="13" s="1"/>
  <c r="V32" i="13" s="1"/>
  <c r="T32" i="15"/>
  <c r="T32" i="13" s="1"/>
  <c r="S32" i="15"/>
  <c r="R32" i="15"/>
  <c r="R32" i="13" s="1"/>
  <c r="Q32" i="15"/>
  <c r="Q32" i="13" s="1"/>
  <c r="P32" i="15"/>
  <c r="P32" i="13" s="1"/>
  <c r="O32" i="15"/>
  <c r="O32" i="13" s="1"/>
  <c r="N32" i="15"/>
  <c r="L32" i="15" s="1"/>
  <c r="AQ31" i="15"/>
  <c r="AP31" i="15"/>
  <c r="AQ31" i="13" s="1"/>
  <c r="AO31" i="15"/>
  <c r="AP31" i="13" s="1"/>
  <c r="AN31" i="15"/>
  <c r="AO31" i="13" s="1"/>
  <c r="AM31" i="15"/>
  <c r="AN31" i="13" s="1"/>
  <c r="AL31" i="15"/>
  <c r="AM31" i="13" s="1"/>
  <c r="AK31" i="15"/>
  <c r="AL31" i="13" s="1"/>
  <c r="AJ31" i="15"/>
  <c r="AK31" i="13" s="1"/>
  <c r="AI31" i="15"/>
  <c r="AJ31" i="13" s="1"/>
  <c r="AH31" i="15"/>
  <c r="AI31" i="13" s="1"/>
  <c r="AG31" i="15"/>
  <c r="AH31" i="13" s="1"/>
  <c r="AF31" i="15"/>
  <c r="AG31" i="13" s="1"/>
  <c r="AE31" i="15"/>
  <c r="AF31" i="13" s="1"/>
  <c r="AD31" i="15"/>
  <c r="AE31" i="13" s="1"/>
  <c r="AC31" i="15"/>
  <c r="AD31" i="13" s="1"/>
  <c r="AB31" i="15"/>
  <c r="AC31" i="13" s="1"/>
  <c r="AA31" i="15"/>
  <c r="AB31" i="13" s="1"/>
  <c r="Z31" i="15"/>
  <c r="AA31" i="13" s="1"/>
  <c r="Y31" i="15"/>
  <c r="Z31" i="13" s="1"/>
  <c r="X31" i="15"/>
  <c r="Y31" i="13" s="1"/>
  <c r="W31" i="15"/>
  <c r="X31" i="13" s="1"/>
  <c r="U31" i="15"/>
  <c r="U31" i="13" s="1"/>
  <c r="V31" i="13" s="1"/>
  <c r="T31" i="15"/>
  <c r="T31" i="13" s="1"/>
  <c r="S31" i="15"/>
  <c r="R31" i="15"/>
  <c r="R31" i="13" s="1"/>
  <c r="Q31" i="15"/>
  <c r="Q31" i="13" s="1"/>
  <c r="P31" i="15"/>
  <c r="P31" i="13" s="1"/>
  <c r="O31" i="15"/>
  <c r="O31" i="13" s="1"/>
  <c r="N31" i="15"/>
  <c r="L31" i="15" s="1"/>
  <c r="AQ30" i="15"/>
  <c r="AP30" i="15"/>
  <c r="AQ30" i="13" s="1"/>
  <c r="AO30" i="15"/>
  <c r="AP30" i="13" s="1"/>
  <c r="AN30" i="15"/>
  <c r="AO30" i="13" s="1"/>
  <c r="AM30" i="15"/>
  <c r="AN30" i="13" s="1"/>
  <c r="AL30" i="15"/>
  <c r="AM30" i="13" s="1"/>
  <c r="AK30" i="15"/>
  <c r="AL30" i="13" s="1"/>
  <c r="AJ30" i="15"/>
  <c r="AK30" i="13" s="1"/>
  <c r="AI30" i="15"/>
  <c r="AJ30" i="13" s="1"/>
  <c r="AH30" i="15"/>
  <c r="AI30" i="13" s="1"/>
  <c r="AG30" i="15"/>
  <c r="AH30" i="13" s="1"/>
  <c r="AF30" i="15"/>
  <c r="AG30" i="13" s="1"/>
  <c r="AE30" i="15"/>
  <c r="AF30" i="13" s="1"/>
  <c r="AD30" i="15"/>
  <c r="AE30" i="13" s="1"/>
  <c r="AC30" i="15"/>
  <c r="AD30" i="13" s="1"/>
  <c r="AB30" i="15"/>
  <c r="AC30" i="13" s="1"/>
  <c r="AA30" i="15"/>
  <c r="AB30" i="13" s="1"/>
  <c r="Z30" i="15"/>
  <c r="AA30" i="13" s="1"/>
  <c r="Y30" i="15"/>
  <c r="Z30" i="13" s="1"/>
  <c r="X30" i="15"/>
  <c r="Y30" i="13" s="1"/>
  <c r="W30" i="15"/>
  <c r="X30" i="13" s="1"/>
  <c r="U30" i="15"/>
  <c r="U30" i="13" s="1"/>
  <c r="V30" i="13" s="1"/>
  <c r="T30" i="15"/>
  <c r="T30" i="13" s="1"/>
  <c r="S30" i="15"/>
  <c r="R30" i="15"/>
  <c r="R30" i="13" s="1"/>
  <c r="Q30" i="15"/>
  <c r="Q30" i="13" s="1"/>
  <c r="P30" i="15"/>
  <c r="P30" i="13" s="1"/>
  <c r="O30" i="15"/>
  <c r="O30" i="13" s="1"/>
  <c r="N30" i="15"/>
  <c r="L30" i="15" s="1"/>
  <c r="AQ29" i="15"/>
  <c r="AP29" i="15"/>
  <c r="AQ29" i="13" s="1"/>
  <c r="AO29" i="15"/>
  <c r="AP29" i="13" s="1"/>
  <c r="AN29" i="15"/>
  <c r="AO29" i="13" s="1"/>
  <c r="AM29" i="15"/>
  <c r="AN29" i="13" s="1"/>
  <c r="AL29" i="15"/>
  <c r="AM29" i="13" s="1"/>
  <c r="AK29" i="15"/>
  <c r="AL29" i="13" s="1"/>
  <c r="AJ29" i="15"/>
  <c r="AK29" i="13" s="1"/>
  <c r="AI29" i="15"/>
  <c r="AJ29" i="13" s="1"/>
  <c r="AH29" i="15"/>
  <c r="AI29" i="13" s="1"/>
  <c r="AG29" i="15"/>
  <c r="AH29" i="13" s="1"/>
  <c r="AF29" i="15"/>
  <c r="AG29" i="13" s="1"/>
  <c r="AE29" i="15"/>
  <c r="AF29" i="13" s="1"/>
  <c r="AD29" i="15"/>
  <c r="AE29" i="13" s="1"/>
  <c r="AC29" i="15"/>
  <c r="AD29" i="13" s="1"/>
  <c r="AB29" i="15"/>
  <c r="AC29" i="13" s="1"/>
  <c r="AA29" i="15"/>
  <c r="AB29" i="13" s="1"/>
  <c r="Z29" i="15"/>
  <c r="AA29" i="13" s="1"/>
  <c r="Y29" i="15"/>
  <c r="Z29" i="13" s="1"/>
  <c r="X29" i="15"/>
  <c r="Y29" i="13" s="1"/>
  <c r="W29" i="15"/>
  <c r="X29" i="13" s="1"/>
  <c r="U29" i="15"/>
  <c r="U29" i="13" s="1"/>
  <c r="V29" i="13" s="1"/>
  <c r="T29" i="15"/>
  <c r="T29" i="13" s="1"/>
  <c r="S29" i="15"/>
  <c r="R29" i="15"/>
  <c r="R29" i="13" s="1"/>
  <c r="Q29" i="15"/>
  <c r="Q29" i="13" s="1"/>
  <c r="P29" i="15"/>
  <c r="P29" i="13" s="1"/>
  <c r="O29" i="15"/>
  <c r="O29" i="13" s="1"/>
  <c r="N29" i="15"/>
  <c r="L29" i="15" s="1"/>
  <c r="AQ28" i="15"/>
  <c r="AP28" i="15"/>
  <c r="AO28" i="15"/>
  <c r="AN28" i="15"/>
  <c r="AM28" i="15"/>
  <c r="AL28" i="15"/>
  <c r="AK28" i="15"/>
  <c r="AJ28" i="15"/>
  <c r="AI28" i="13"/>
  <c r="AH28" i="13"/>
  <c r="AF28" i="15"/>
  <c r="AG28" i="13" s="1"/>
  <c r="AE28" i="15"/>
  <c r="AF28" i="13" s="1"/>
  <c r="AD28" i="15"/>
  <c r="AE28" i="13" s="1"/>
  <c r="AC28" i="15"/>
  <c r="AD28" i="13" s="1"/>
  <c r="AB28" i="15"/>
  <c r="AC28" i="13" s="1"/>
  <c r="AA28" i="15"/>
  <c r="AB28" i="13" s="1"/>
  <c r="Z28" i="15"/>
  <c r="AA28" i="13" s="1"/>
  <c r="Y28" i="15"/>
  <c r="Z28" i="13" s="1"/>
  <c r="X28" i="15"/>
  <c r="Y28" i="13" s="1"/>
  <c r="X28" i="13"/>
  <c r="U28" i="15"/>
  <c r="U28" i="13" s="1"/>
  <c r="V28" i="13" s="1"/>
  <c r="T28" i="15"/>
  <c r="T28" i="13" s="1"/>
  <c r="S28" i="15"/>
  <c r="R28" i="15"/>
  <c r="R28" i="13" s="1"/>
  <c r="Q28" i="15"/>
  <c r="Q28" i="13" s="1"/>
  <c r="P28" i="15"/>
  <c r="P28" i="13" s="1"/>
  <c r="O28" i="15"/>
  <c r="O28" i="13" s="1"/>
  <c r="N28" i="15"/>
  <c r="L28" i="15" s="1"/>
  <c r="AQ27" i="15"/>
  <c r="AP27" i="15"/>
  <c r="AQ27" i="13" s="1"/>
  <c r="AO27" i="15"/>
  <c r="AP27" i="13" s="1"/>
  <c r="AN27" i="15"/>
  <c r="AO27" i="13" s="1"/>
  <c r="AM27" i="15"/>
  <c r="AN27" i="13" s="1"/>
  <c r="AL27" i="15"/>
  <c r="AM27" i="13" s="1"/>
  <c r="AK27" i="15"/>
  <c r="AL27" i="13" s="1"/>
  <c r="AJ27" i="15"/>
  <c r="AK27" i="13" s="1"/>
  <c r="AI27" i="15"/>
  <c r="AJ27" i="13" s="1"/>
  <c r="AH27" i="15"/>
  <c r="AI27" i="13" s="1"/>
  <c r="AG27" i="15"/>
  <c r="AH27" i="13" s="1"/>
  <c r="AF27" i="15"/>
  <c r="AG27" i="13" s="1"/>
  <c r="AE27" i="15"/>
  <c r="AF27" i="13" s="1"/>
  <c r="AD27" i="15"/>
  <c r="AE27" i="13" s="1"/>
  <c r="AC27" i="15"/>
  <c r="AD27" i="13" s="1"/>
  <c r="AB27" i="15"/>
  <c r="AC27" i="13" s="1"/>
  <c r="AA27" i="15"/>
  <c r="AB27" i="13" s="1"/>
  <c r="Z27" i="15"/>
  <c r="AA27" i="13" s="1"/>
  <c r="Y27" i="15"/>
  <c r="Z27" i="13" s="1"/>
  <c r="X27" i="15"/>
  <c r="Y27" i="13" s="1"/>
  <c r="W27" i="15"/>
  <c r="X27" i="13" s="1"/>
  <c r="U27" i="15"/>
  <c r="U27" i="13" s="1"/>
  <c r="V27" i="13" s="1"/>
  <c r="T27" i="15"/>
  <c r="T27" i="13" s="1"/>
  <c r="S27" i="15"/>
  <c r="R27" i="15"/>
  <c r="R27" i="13" s="1"/>
  <c r="Q27" i="15"/>
  <c r="Q27" i="13" s="1"/>
  <c r="P27" i="15"/>
  <c r="P27" i="13" s="1"/>
  <c r="O27" i="15"/>
  <c r="O27" i="13" s="1"/>
  <c r="N27" i="15"/>
  <c r="L27" i="15" s="1"/>
  <c r="AQ26" i="15"/>
  <c r="AP26" i="15"/>
  <c r="AQ26" i="13" s="1"/>
  <c r="AO26" i="15"/>
  <c r="AP26" i="13" s="1"/>
  <c r="AN26" i="15"/>
  <c r="AO26" i="13" s="1"/>
  <c r="AM26" i="15"/>
  <c r="AN26" i="13" s="1"/>
  <c r="AL26" i="15"/>
  <c r="AM26" i="13" s="1"/>
  <c r="AK26" i="15"/>
  <c r="AL26" i="13" s="1"/>
  <c r="AJ26" i="15"/>
  <c r="AK26" i="13" s="1"/>
  <c r="AI26" i="15"/>
  <c r="AJ26" i="13" s="1"/>
  <c r="AH26" i="15"/>
  <c r="AI26" i="13" s="1"/>
  <c r="AG26" i="15"/>
  <c r="AH26" i="13" s="1"/>
  <c r="AF26" i="15"/>
  <c r="AG26" i="13" s="1"/>
  <c r="AE26" i="15"/>
  <c r="AF26" i="13" s="1"/>
  <c r="AD26" i="15"/>
  <c r="AE26" i="13" s="1"/>
  <c r="AC26" i="15"/>
  <c r="AD26" i="13" s="1"/>
  <c r="AB26" i="15"/>
  <c r="AC26" i="13" s="1"/>
  <c r="AA26" i="15"/>
  <c r="AB26" i="13" s="1"/>
  <c r="Z26" i="15"/>
  <c r="AA26" i="13" s="1"/>
  <c r="Y26" i="15"/>
  <c r="Z26" i="13" s="1"/>
  <c r="X26" i="15"/>
  <c r="Y26" i="13" s="1"/>
  <c r="W26" i="15"/>
  <c r="X26" i="13" s="1"/>
  <c r="U26" i="15"/>
  <c r="U26" i="13" s="1"/>
  <c r="V26" i="13" s="1"/>
  <c r="T26" i="15"/>
  <c r="T26" i="13" s="1"/>
  <c r="S26" i="15"/>
  <c r="R26" i="15"/>
  <c r="R26" i="13" s="1"/>
  <c r="Q26" i="15"/>
  <c r="Q26" i="13" s="1"/>
  <c r="P26" i="15"/>
  <c r="P26" i="13" s="1"/>
  <c r="O26" i="15"/>
  <c r="O26" i="13" s="1"/>
  <c r="N26" i="15"/>
  <c r="L26" i="15" s="1"/>
  <c r="AQ25" i="15"/>
  <c r="AP25" i="15"/>
  <c r="AQ25" i="13" s="1"/>
  <c r="AO25" i="15"/>
  <c r="AP25" i="13" s="1"/>
  <c r="AN25" i="15"/>
  <c r="AO25" i="13" s="1"/>
  <c r="AM25" i="15"/>
  <c r="AN25" i="13" s="1"/>
  <c r="AL25" i="15"/>
  <c r="AM25" i="13" s="1"/>
  <c r="AK25" i="15"/>
  <c r="AL25" i="13" s="1"/>
  <c r="AJ25" i="15"/>
  <c r="AK25" i="13" s="1"/>
  <c r="AI25" i="15"/>
  <c r="AJ25" i="13" s="1"/>
  <c r="AH25" i="15"/>
  <c r="AI25" i="13" s="1"/>
  <c r="AG25" i="15"/>
  <c r="AH25" i="13" s="1"/>
  <c r="AF25" i="15"/>
  <c r="AG25" i="13" s="1"/>
  <c r="AE25" i="15"/>
  <c r="AF25" i="13" s="1"/>
  <c r="AD25" i="15"/>
  <c r="AE25" i="13" s="1"/>
  <c r="AC25" i="15"/>
  <c r="AD25" i="13" s="1"/>
  <c r="AB25" i="15"/>
  <c r="AC25" i="13" s="1"/>
  <c r="AA25" i="15"/>
  <c r="AB25" i="13" s="1"/>
  <c r="Z25" i="15"/>
  <c r="AA25" i="13" s="1"/>
  <c r="Y25" i="15"/>
  <c r="Z25" i="13" s="1"/>
  <c r="X25" i="15"/>
  <c r="Y25" i="13" s="1"/>
  <c r="W25" i="15"/>
  <c r="X25" i="13" s="1"/>
  <c r="U25" i="15"/>
  <c r="U25" i="13" s="1"/>
  <c r="V25" i="13" s="1"/>
  <c r="T25" i="15"/>
  <c r="T25" i="13" s="1"/>
  <c r="S25" i="15"/>
  <c r="R25" i="15"/>
  <c r="R25" i="13" s="1"/>
  <c r="Q25" i="15"/>
  <c r="Q25" i="13" s="1"/>
  <c r="P25" i="15"/>
  <c r="P25" i="13" s="1"/>
  <c r="O25" i="15"/>
  <c r="O25" i="13" s="1"/>
  <c r="N25" i="15"/>
  <c r="L25" i="15" s="1"/>
  <c r="AQ24" i="15"/>
  <c r="AR24" i="13" s="1"/>
  <c r="AP24" i="15"/>
  <c r="AO24" i="15"/>
  <c r="AN24" i="15"/>
  <c r="AM24" i="15"/>
  <c r="AL24" i="15"/>
  <c r="AK24" i="15"/>
  <c r="AJ24" i="15"/>
  <c r="AI24" i="15"/>
  <c r="AH24" i="15"/>
  <c r="AG24" i="15"/>
  <c r="AF24" i="15"/>
  <c r="AG24" i="13" s="1"/>
  <c r="AE24" i="15"/>
  <c r="AF24" i="13" s="1"/>
  <c r="AD24" i="15"/>
  <c r="AE24" i="13" s="1"/>
  <c r="AC24" i="15"/>
  <c r="AD24" i="13" s="1"/>
  <c r="AB24" i="15"/>
  <c r="AC24" i="13" s="1"/>
  <c r="AA24" i="15"/>
  <c r="AB24" i="13" s="1"/>
  <c r="Z24" i="15"/>
  <c r="AA24" i="13" s="1"/>
  <c r="Y24" i="15"/>
  <c r="Z24" i="13" s="1"/>
  <c r="X24" i="15"/>
  <c r="Y24" i="13" s="1"/>
  <c r="W24" i="15"/>
  <c r="X24" i="13" s="1"/>
  <c r="U24" i="15"/>
  <c r="U24" i="13" s="1"/>
  <c r="V24" i="13" s="1"/>
  <c r="T24" i="15"/>
  <c r="T24" i="13" s="1"/>
  <c r="S24" i="15"/>
  <c r="R24" i="15"/>
  <c r="R24" i="13" s="1"/>
  <c r="Q24" i="15"/>
  <c r="Q24" i="13" s="1"/>
  <c r="P24" i="15"/>
  <c r="P24" i="13" s="1"/>
  <c r="O24" i="15"/>
  <c r="O24" i="13" s="1"/>
  <c r="N24" i="15"/>
  <c r="L24" i="15" s="1"/>
  <c r="AQ23" i="15"/>
  <c r="AR23" i="13" s="1"/>
  <c r="AF23" i="15"/>
  <c r="AE23" i="15"/>
  <c r="AF23" i="13" s="1"/>
  <c r="AD23" i="15"/>
  <c r="AE23" i="13" s="1"/>
  <c r="AC23" i="15"/>
  <c r="AD23" i="13" s="1"/>
  <c r="AB23" i="15"/>
  <c r="AC23" i="13" s="1"/>
  <c r="AA23" i="15"/>
  <c r="AB23" i="13" s="1"/>
  <c r="Z23" i="15"/>
  <c r="AA23" i="13" s="1"/>
  <c r="Y23" i="15"/>
  <c r="Z23" i="13" s="1"/>
  <c r="X23" i="15"/>
  <c r="Y23" i="13" s="1"/>
  <c r="W23" i="15"/>
  <c r="X23" i="13" s="1"/>
  <c r="U23" i="15"/>
  <c r="U23" i="13" s="1"/>
  <c r="V23" i="13" s="1"/>
  <c r="T23" i="15"/>
  <c r="T23" i="13" s="1"/>
  <c r="S23" i="15"/>
  <c r="R23" i="15"/>
  <c r="R23" i="13" s="1"/>
  <c r="Q23" i="15"/>
  <c r="Q23" i="13" s="1"/>
  <c r="P23" i="15"/>
  <c r="P23" i="13" s="1"/>
  <c r="O23" i="15"/>
  <c r="O23" i="13" s="1"/>
  <c r="N23" i="15"/>
  <c r="L23" i="15" s="1"/>
  <c r="AQ22" i="15"/>
  <c r="AR22" i="13" s="1"/>
  <c r="AP22" i="15"/>
  <c r="AQ22" i="13" s="1"/>
  <c r="AO22" i="15"/>
  <c r="AP22" i="13" s="1"/>
  <c r="AN22" i="15"/>
  <c r="AO22" i="13" s="1"/>
  <c r="AM22" i="15"/>
  <c r="AN22" i="13" s="1"/>
  <c r="AL22" i="15"/>
  <c r="AM22" i="13" s="1"/>
  <c r="AK22" i="15"/>
  <c r="AL22" i="13" s="1"/>
  <c r="AJ22" i="15"/>
  <c r="AK22" i="13" s="1"/>
  <c r="AI22" i="15"/>
  <c r="AJ22" i="13" s="1"/>
  <c r="AH22" i="15"/>
  <c r="AI22" i="13" s="1"/>
  <c r="AG22" i="15"/>
  <c r="AH22" i="13" s="1"/>
  <c r="AF22" i="15"/>
  <c r="AG22" i="13" s="1"/>
  <c r="AE22" i="15"/>
  <c r="AF22" i="13" s="1"/>
  <c r="AD22" i="15"/>
  <c r="AE22" i="13" s="1"/>
  <c r="AC22" i="15"/>
  <c r="AD22" i="13" s="1"/>
  <c r="AB22" i="15"/>
  <c r="AC22" i="13" s="1"/>
  <c r="AA22" i="15"/>
  <c r="AB22" i="13" s="1"/>
  <c r="Z22" i="15"/>
  <c r="AA22" i="13" s="1"/>
  <c r="Y22" i="15"/>
  <c r="Z22" i="13" s="1"/>
  <c r="X22" i="15"/>
  <c r="Y22" i="13" s="1"/>
  <c r="W22" i="15"/>
  <c r="X22" i="13" s="1"/>
  <c r="U22" i="15"/>
  <c r="U22" i="13" s="1"/>
  <c r="V22" i="13" s="1"/>
  <c r="T22" i="15"/>
  <c r="T22" i="13" s="1"/>
  <c r="S22" i="15"/>
  <c r="R22" i="15"/>
  <c r="R22" i="13" s="1"/>
  <c r="Q22" i="15"/>
  <c r="Q22" i="13" s="1"/>
  <c r="P22" i="15"/>
  <c r="P22" i="13" s="1"/>
  <c r="O22" i="15"/>
  <c r="O22" i="13" s="1"/>
  <c r="N22" i="15"/>
  <c r="L22" i="15" s="1"/>
  <c r="AQ21" i="15"/>
  <c r="AP21" i="15"/>
  <c r="AQ21" i="13" s="1"/>
  <c r="AO21" i="15"/>
  <c r="AP21" i="13" s="1"/>
  <c r="AN21" i="15"/>
  <c r="AO21" i="13" s="1"/>
  <c r="AM21" i="15"/>
  <c r="AN21" i="13" s="1"/>
  <c r="AL21" i="15"/>
  <c r="AM21" i="13" s="1"/>
  <c r="AK21" i="15"/>
  <c r="AL21" i="13" s="1"/>
  <c r="AJ21" i="15"/>
  <c r="AK21" i="13" s="1"/>
  <c r="AI21" i="15"/>
  <c r="AJ21" i="13" s="1"/>
  <c r="AH21" i="15"/>
  <c r="AI21" i="13" s="1"/>
  <c r="AG21" i="15"/>
  <c r="AH21" i="13" s="1"/>
  <c r="AF21" i="15"/>
  <c r="AG21" i="13" s="1"/>
  <c r="AE21" i="15"/>
  <c r="AF21" i="13" s="1"/>
  <c r="AD21" i="15"/>
  <c r="AE21" i="13" s="1"/>
  <c r="AC21" i="15"/>
  <c r="AD21" i="13" s="1"/>
  <c r="AB21" i="15"/>
  <c r="AC21" i="13" s="1"/>
  <c r="AA21" i="15"/>
  <c r="AB21" i="13" s="1"/>
  <c r="Z21" i="15"/>
  <c r="AA21" i="13" s="1"/>
  <c r="Y21" i="15"/>
  <c r="Z21" i="13" s="1"/>
  <c r="X21" i="15"/>
  <c r="Y21" i="13" s="1"/>
  <c r="W21" i="15"/>
  <c r="X21" i="13" s="1"/>
  <c r="U21" i="15"/>
  <c r="U21" i="13" s="1"/>
  <c r="V21" i="13" s="1"/>
  <c r="T21" i="15"/>
  <c r="T21" i="13" s="1"/>
  <c r="S21" i="15"/>
  <c r="R21" i="15"/>
  <c r="R21" i="13" s="1"/>
  <c r="Q21" i="15"/>
  <c r="Q21" i="13" s="1"/>
  <c r="P21" i="15"/>
  <c r="P21" i="13" s="1"/>
  <c r="O21" i="15"/>
  <c r="O21" i="13" s="1"/>
  <c r="N21" i="15"/>
  <c r="L21" i="15" s="1"/>
  <c r="AQ20" i="15"/>
  <c r="AP20" i="15"/>
  <c r="AQ20" i="13" s="1"/>
  <c r="AO20" i="15"/>
  <c r="AP20" i="13" s="1"/>
  <c r="AN20" i="15"/>
  <c r="AO20" i="13" s="1"/>
  <c r="AM20" i="15"/>
  <c r="AN20" i="13" s="1"/>
  <c r="AL20" i="15"/>
  <c r="AM20" i="13" s="1"/>
  <c r="AK20" i="15"/>
  <c r="AL20" i="13" s="1"/>
  <c r="AJ20" i="15"/>
  <c r="AK20" i="13" s="1"/>
  <c r="AI20" i="15"/>
  <c r="AJ20" i="13" s="1"/>
  <c r="AH20" i="15"/>
  <c r="AI20" i="13" s="1"/>
  <c r="AG20" i="15"/>
  <c r="AH20" i="13" s="1"/>
  <c r="AF20" i="15"/>
  <c r="AG20" i="13" s="1"/>
  <c r="AE20" i="15"/>
  <c r="AF20" i="13" s="1"/>
  <c r="AD20" i="15"/>
  <c r="AE20" i="13" s="1"/>
  <c r="AC20" i="15"/>
  <c r="AD20" i="13" s="1"/>
  <c r="AB20" i="15"/>
  <c r="AC20" i="13" s="1"/>
  <c r="AA20" i="15"/>
  <c r="AB20" i="13" s="1"/>
  <c r="Z20" i="15"/>
  <c r="AA20" i="13" s="1"/>
  <c r="Y20" i="15"/>
  <c r="Z20" i="13" s="1"/>
  <c r="X20" i="15"/>
  <c r="Y20" i="13" s="1"/>
  <c r="W20" i="15"/>
  <c r="X20" i="13" s="1"/>
  <c r="U20" i="15"/>
  <c r="U20" i="13" s="1"/>
  <c r="V20" i="13" s="1"/>
  <c r="T20" i="15"/>
  <c r="T20" i="13" s="1"/>
  <c r="S20" i="15"/>
  <c r="R20" i="15"/>
  <c r="R20" i="13" s="1"/>
  <c r="Q20" i="15"/>
  <c r="Q20" i="13" s="1"/>
  <c r="P20" i="15"/>
  <c r="P20" i="13" s="1"/>
  <c r="O20" i="15"/>
  <c r="O20" i="13" s="1"/>
  <c r="N20" i="15"/>
  <c r="L20" i="15" s="1"/>
  <c r="AQ19" i="15"/>
  <c r="AP19" i="15"/>
  <c r="AQ19" i="13" s="1"/>
  <c r="AO19" i="15"/>
  <c r="AP19" i="13" s="1"/>
  <c r="AN19" i="15"/>
  <c r="AO19" i="13" s="1"/>
  <c r="AM19" i="15"/>
  <c r="AN19" i="13" s="1"/>
  <c r="AL19" i="15"/>
  <c r="AM19" i="13" s="1"/>
  <c r="AK19" i="15"/>
  <c r="AL19" i="13" s="1"/>
  <c r="AJ19" i="15"/>
  <c r="AK19" i="13" s="1"/>
  <c r="AI19" i="15"/>
  <c r="AJ19" i="13" s="1"/>
  <c r="AH19" i="15"/>
  <c r="AI19" i="13" s="1"/>
  <c r="AG19" i="15"/>
  <c r="AH19" i="13" s="1"/>
  <c r="AF19" i="15"/>
  <c r="AG19" i="13" s="1"/>
  <c r="AE19" i="15"/>
  <c r="AF19" i="13" s="1"/>
  <c r="AD19" i="15"/>
  <c r="AE19" i="13" s="1"/>
  <c r="AC19" i="15"/>
  <c r="AD19" i="13" s="1"/>
  <c r="AB19" i="15"/>
  <c r="AC19" i="13" s="1"/>
  <c r="AA19" i="15"/>
  <c r="AB19" i="13" s="1"/>
  <c r="Z19" i="15"/>
  <c r="AA19" i="13" s="1"/>
  <c r="Y19" i="15"/>
  <c r="Z19" i="13" s="1"/>
  <c r="X19" i="15"/>
  <c r="Y19" i="13" s="1"/>
  <c r="W19" i="15"/>
  <c r="X19" i="13" s="1"/>
  <c r="U19" i="15"/>
  <c r="U19" i="13" s="1"/>
  <c r="V19" i="13" s="1"/>
  <c r="T19" i="15"/>
  <c r="T19" i="13" s="1"/>
  <c r="S19" i="15"/>
  <c r="R19" i="15"/>
  <c r="R19" i="13" s="1"/>
  <c r="Q19" i="15"/>
  <c r="Q19" i="13" s="1"/>
  <c r="P19" i="15"/>
  <c r="P19" i="13" s="1"/>
  <c r="O19" i="15"/>
  <c r="O19" i="13" s="1"/>
  <c r="N19" i="15"/>
  <c r="L19" i="15" s="1"/>
  <c r="AQ18" i="15"/>
  <c r="AP18" i="15"/>
  <c r="AQ18" i="13" s="1"/>
  <c r="AO18" i="15"/>
  <c r="AP18" i="13" s="1"/>
  <c r="AN18" i="15"/>
  <c r="AO18" i="13" s="1"/>
  <c r="AM18" i="15"/>
  <c r="AN18" i="13" s="1"/>
  <c r="AL18" i="15"/>
  <c r="AM18" i="13" s="1"/>
  <c r="AK18" i="15"/>
  <c r="AL18" i="13" s="1"/>
  <c r="AJ18" i="15"/>
  <c r="AK18" i="13" s="1"/>
  <c r="AI18" i="15"/>
  <c r="AJ18" i="13" s="1"/>
  <c r="AH18" i="15"/>
  <c r="AI18" i="13" s="1"/>
  <c r="AG18" i="15"/>
  <c r="AH18" i="13" s="1"/>
  <c r="AF18" i="15"/>
  <c r="AG18" i="13" s="1"/>
  <c r="AE18" i="15"/>
  <c r="AF18" i="13" s="1"/>
  <c r="AD18" i="15"/>
  <c r="AE18" i="13" s="1"/>
  <c r="AC18" i="15"/>
  <c r="AD18" i="13" s="1"/>
  <c r="AB18" i="15"/>
  <c r="AC18" i="13" s="1"/>
  <c r="AA18" i="15"/>
  <c r="AB18" i="13" s="1"/>
  <c r="Z18" i="15"/>
  <c r="AA18" i="13" s="1"/>
  <c r="Y18" i="15"/>
  <c r="Z18" i="13" s="1"/>
  <c r="X18" i="15"/>
  <c r="Y18" i="13" s="1"/>
  <c r="W18" i="15"/>
  <c r="X18" i="13" s="1"/>
  <c r="U18" i="15"/>
  <c r="U18" i="13" s="1"/>
  <c r="V18" i="13" s="1"/>
  <c r="T18" i="15"/>
  <c r="T18" i="13" s="1"/>
  <c r="S18" i="15"/>
  <c r="R18" i="15"/>
  <c r="R18" i="13" s="1"/>
  <c r="Q18" i="15"/>
  <c r="Q18" i="13" s="1"/>
  <c r="P18" i="15"/>
  <c r="P18" i="13" s="1"/>
  <c r="O18" i="15"/>
  <c r="O18" i="13" s="1"/>
  <c r="N18" i="15"/>
  <c r="L18" i="15" s="1"/>
  <c r="AQ17" i="15"/>
  <c r="AR17" i="13" s="1"/>
  <c r="AP17" i="15"/>
  <c r="AQ17" i="13" s="1"/>
  <c r="AO17" i="15"/>
  <c r="AP17" i="13" s="1"/>
  <c r="AN17" i="15"/>
  <c r="AO17" i="13" s="1"/>
  <c r="AM17" i="15"/>
  <c r="AN17" i="13" s="1"/>
  <c r="AL17" i="15"/>
  <c r="AM17" i="13" s="1"/>
  <c r="AK17" i="15"/>
  <c r="AL17" i="13" s="1"/>
  <c r="AJ17" i="15"/>
  <c r="AK17" i="13" s="1"/>
  <c r="AI17" i="15"/>
  <c r="AJ17" i="13" s="1"/>
  <c r="AH17" i="15"/>
  <c r="AI17" i="13" s="1"/>
  <c r="AG17" i="15"/>
  <c r="AH17" i="13" s="1"/>
  <c r="AF17" i="15"/>
  <c r="AG17" i="13" s="1"/>
  <c r="AE17" i="15"/>
  <c r="AF17" i="13" s="1"/>
  <c r="AD17" i="15"/>
  <c r="AE17" i="13" s="1"/>
  <c r="AC17" i="15"/>
  <c r="AD17" i="13" s="1"/>
  <c r="AB17" i="15"/>
  <c r="AC17" i="13" s="1"/>
  <c r="AA17" i="15"/>
  <c r="AB17" i="13" s="1"/>
  <c r="Z17" i="15"/>
  <c r="AA17" i="13" s="1"/>
  <c r="Y17" i="15"/>
  <c r="Z17" i="13" s="1"/>
  <c r="X17" i="15"/>
  <c r="Y17" i="13" s="1"/>
  <c r="W17" i="15"/>
  <c r="X17" i="13" s="1"/>
  <c r="U17" i="15"/>
  <c r="U17" i="13" s="1"/>
  <c r="V17" i="13" s="1"/>
  <c r="T17" i="15"/>
  <c r="T17" i="13" s="1"/>
  <c r="S17" i="15"/>
  <c r="R17" i="15"/>
  <c r="R17" i="13" s="1"/>
  <c r="Q17" i="15"/>
  <c r="Q17" i="13" s="1"/>
  <c r="P17" i="15"/>
  <c r="P17" i="13" s="1"/>
  <c r="O17" i="15"/>
  <c r="O17" i="13" s="1"/>
  <c r="N17" i="15"/>
  <c r="L17" i="15" s="1"/>
  <c r="AQ16" i="15"/>
  <c r="AP16" i="15"/>
  <c r="AQ16" i="13" s="1"/>
  <c r="AO16" i="15"/>
  <c r="AP16" i="13" s="1"/>
  <c r="AN16" i="15"/>
  <c r="AO16" i="13" s="1"/>
  <c r="AM16" i="15"/>
  <c r="AN16" i="13" s="1"/>
  <c r="AL16" i="15"/>
  <c r="AM16" i="13" s="1"/>
  <c r="AK16" i="15"/>
  <c r="AL16" i="13" s="1"/>
  <c r="AJ16" i="15"/>
  <c r="AK16" i="13" s="1"/>
  <c r="AI16" i="15"/>
  <c r="AJ16" i="13" s="1"/>
  <c r="AH16" i="15"/>
  <c r="AI16" i="13" s="1"/>
  <c r="AG16" i="15"/>
  <c r="AH16" i="13" s="1"/>
  <c r="AF16" i="15"/>
  <c r="AG16" i="13" s="1"/>
  <c r="AE16" i="15"/>
  <c r="AF16" i="13" s="1"/>
  <c r="AD16" i="15"/>
  <c r="AE16" i="13" s="1"/>
  <c r="AC16" i="15"/>
  <c r="AD16" i="13" s="1"/>
  <c r="AB16" i="15"/>
  <c r="AC16" i="13" s="1"/>
  <c r="AA16" i="15"/>
  <c r="AB16" i="13" s="1"/>
  <c r="Z16" i="15"/>
  <c r="AA16" i="13" s="1"/>
  <c r="Y16" i="15"/>
  <c r="Z16" i="13" s="1"/>
  <c r="X16" i="15"/>
  <c r="Y16" i="13" s="1"/>
  <c r="W16" i="15"/>
  <c r="X16" i="13" s="1"/>
  <c r="U16" i="15"/>
  <c r="U16" i="13" s="1"/>
  <c r="V16" i="13" s="1"/>
  <c r="T16" i="15"/>
  <c r="T16" i="13" s="1"/>
  <c r="S16" i="15"/>
  <c r="R16" i="15"/>
  <c r="R16" i="13" s="1"/>
  <c r="Q16" i="15"/>
  <c r="Q16" i="13" s="1"/>
  <c r="P16" i="15"/>
  <c r="P16" i="13" s="1"/>
  <c r="O16" i="15"/>
  <c r="O16" i="13" s="1"/>
  <c r="N16" i="15"/>
  <c r="L16" i="15" s="1"/>
  <c r="AQ15" i="15"/>
  <c r="AP15" i="15"/>
  <c r="AQ15" i="13" s="1"/>
  <c r="AO15" i="15"/>
  <c r="AP15" i="13" s="1"/>
  <c r="AN15" i="15"/>
  <c r="AO15" i="13" s="1"/>
  <c r="AM15" i="15"/>
  <c r="AN15" i="13" s="1"/>
  <c r="AL15" i="15"/>
  <c r="AM15" i="13" s="1"/>
  <c r="AK15" i="15"/>
  <c r="AL15" i="13" s="1"/>
  <c r="AJ15" i="15"/>
  <c r="AK15" i="13" s="1"/>
  <c r="AI15" i="15"/>
  <c r="AJ15" i="13" s="1"/>
  <c r="AH15" i="15"/>
  <c r="AI15" i="13" s="1"/>
  <c r="AG15" i="15"/>
  <c r="AH15" i="13" s="1"/>
  <c r="AF15" i="15"/>
  <c r="AG15" i="13" s="1"/>
  <c r="AE15" i="15"/>
  <c r="AF15" i="13" s="1"/>
  <c r="AD15" i="15"/>
  <c r="AE15" i="13" s="1"/>
  <c r="AC15" i="15"/>
  <c r="AD15" i="13" s="1"/>
  <c r="AB15" i="15"/>
  <c r="AC15" i="13" s="1"/>
  <c r="AA15" i="15"/>
  <c r="AB15" i="13" s="1"/>
  <c r="Z15" i="15"/>
  <c r="AA15" i="13" s="1"/>
  <c r="Y15" i="15"/>
  <c r="Z15" i="13" s="1"/>
  <c r="X15" i="15"/>
  <c r="Y15" i="13" s="1"/>
  <c r="W15" i="15"/>
  <c r="X15" i="13" s="1"/>
  <c r="U15" i="15"/>
  <c r="U15" i="13" s="1"/>
  <c r="V15" i="13" s="1"/>
  <c r="T15" i="15"/>
  <c r="T15" i="13" s="1"/>
  <c r="S15" i="15"/>
  <c r="R15" i="15"/>
  <c r="R15" i="13" s="1"/>
  <c r="Q15" i="15"/>
  <c r="Q15" i="13" s="1"/>
  <c r="P15" i="15"/>
  <c r="P15" i="13" s="1"/>
  <c r="O15" i="15"/>
  <c r="O15" i="13" s="1"/>
  <c r="N15" i="15"/>
  <c r="L15" i="15" s="1"/>
  <c r="AQ14" i="15"/>
  <c r="AP14" i="15"/>
  <c r="AQ14" i="13" s="1"/>
  <c r="AO14" i="15"/>
  <c r="AP14" i="13" s="1"/>
  <c r="AN14" i="15"/>
  <c r="AO14" i="13" s="1"/>
  <c r="AM14" i="15"/>
  <c r="AN14" i="13" s="1"/>
  <c r="AL14" i="15"/>
  <c r="AM14" i="13" s="1"/>
  <c r="AK14" i="15"/>
  <c r="AL14" i="13" s="1"/>
  <c r="AJ14" i="15"/>
  <c r="AK14" i="13" s="1"/>
  <c r="AI14" i="15"/>
  <c r="AJ14" i="13" s="1"/>
  <c r="AH14" i="15"/>
  <c r="AI14" i="13" s="1"/>
  <c r="AG14" i="15"/>
  <c r="AH14" i="13" s="1"/>
  <c r="AF14" i="15"/>
  <c r="AG14" i="13" s="1"/>
  <c r="AE14" i="15"/>
  <c r="AF14" i="13" s="1"/>
  <c r="AD14" i="15"/>
  <c r="AE14" i="13" s="1"/>
  <c r="AC14" i="15"/>
  <c r="AD14" i="13" s="1"/>
  <c r="AB14" i="15"/>
  <c r="AC14" i="13" s="1"/>
  <c r="AA14" i="15"/>
  <c r="AB14" i="13" s="1"/>
  <c r="Z14" i="15"/>
  <c r="AA14" i="13" s="1"/>
  <c r="Y14" i="15"/>
  <c r="Z14" i="13" s="1"/>
  <c r="X14" i="15"/>
  <c r="Y14" i="13" s="1"/>
  <c r="W14" i="15"/>
  <c r="X14" i="13" s="1"/>
  <c r="U14" i="15"/>
  <c r="U14" i="13" s="1"/>
  <c r="V14" i="13" s="1"/>
  <c r="T14" i="15"/>
  <c r="T14" i="13" s="1"/>
  <c r="S14" i="15"/>
  <c r="R14" i="15"/>
  <c r="R14" i="13" s="1"/>
  <c r="Q14" i="15"/>
  <c r="Q14" i="13" s="1"/>
  <c r="P14" i="15"/>
  <c r="P14" i="13" s="1"/>
  <c r="O14" i="15"/>
  <c r="O14" i="13" s="1"/>
  <c r="N14" i="15"/>
  <c r="L14" i="15" s="1"/>
  <c r="AQ13" i="15"/>
  <c r="AR13" i="13" s="1"/>
  <c r="AP13" i="15"/>
  <c r="AQ13" i="13" s="1"/>
  <c r="AO13" i="15"/>
  <c r="AP13" i="13" s="1"/>
  <c r="AN13" i="15"/>
  <c r="AO13" i="13" s="1"/>
  <c r="AM13" i="15"/>
  <c r="AN13" i="13" s="1"/>
  <c r="AL13" i="15"/>
  <c r="AM13" i="13" s="1"/>
  <c r="AK13" i="15"/>
  <c r="AL13" i="13" s="1"/>
  <c r="AJ13" i="15"/>
  <c r="AK13" i="13" s="1"/>
  <c r="AI13" i="15"/>
  <c r="AJ13" i="13" s="1"/>
  <c r="AH13" i="15"/>
  <c r="AI13" i="13" s="1"/>
  <c r="AG13" i="15"/>
  <c r="AH13" i="13" s="1"/>
  <c r="AF13" i="15"/>
  <c r="AG13" i="13" s="1"/>
  <c r="AE13" i="15"/>
  <c r="AF13" i="13" s="1"/>
  <c r="AD13" i="15"/>
  <c r="AE13" i="13" s="1"/>
  <c r="AC13" i="15"/>
  <c r="AD13" i="13" s="1"/>
  <c r="AB13" i="15"/>
  <c r="AC13" i="13" s="1"/>
  <c r="AA13" i="15"/>
  <c r="AB13" i="13" s="1"/>
  <c r="Z13" i="15"/>
  <c r="AA13" i="13" s="1"/>
  <c r="Y13" i="15"/>
  <c r="Z13" i="13" s="1"/>
  <c r="X13" i="15"/>
  <c r="Y13" i="13" s="1"/>
  <c r="W13" i="15"/>
  <c r="X13" i="13" s="1"/>
  <c r="U13" i="15"/>
  <c r="U13" i="13" s="1"/>
  <c r="V13" i="13" s="1"/>
  <c r="T13" i="15"/>
  <c r="T13" i="13" s="1"/>
  <c r="S13" i="15"/>
  <c r="R13" i="15"/>
  <c r="Q13" i="15"/>
  <c r="Q13" i="13" s="1"/>
  <c r="P13" i="15"/>
  <c r="P13" i="13" s="1"/>
  <c r="O13" i="15"/>
  <c r="O13" i="13" s="1"/>
  <c r="N13" i="15"/>
  <c r="L13" i="15" s="1"/>
  <c r="AQ12" i="15"/>
  <c r="AR12" i="13" s="1"/>
  <c r="AP12" i="15"/>
  <c r="AQ12" i="13" s="1"/>
  <c r="AO12" i="15"/>
  <c r="AP12" i="13" s="1"/>
  <c r="AN12" i="15"/>
  <c r="AO12" i="13" s="1"/>
  <c r="AM12" i="15"/>
  <c r="AN12" i="13" s="1"/>
  <c r="AL12" i="15"/>
  <c r="AM12" i="13" s="1"/>
  <c r="AK12" i="15"/>
  <c r="AL12" i="13" s="1"/>
  <c r="AJ12" i="15"/>
  <c r="AK12" i="13" s="1"/>
  <c r="AI12" i="15"/>
  <c r="AJ12" i="13" s="1"/>
  <c r="AH12" i="15"/>
  <c r="AI12" i="13" s="1"/>
  <c r="AG12" i="15"/>
  <c r="AH12" i="13" s="1"/>
  <c r="AF12" i="15"/>
  <c r="AG12" i="13" s="1"/>
  <c r="AE12" i="15"/>
  <c r="AF12" i="13" s="1"/>
  <c r="AD12" i="15"/>
  <c r="AE12" i="13" s="1"/>
  <c r="AC12" i="15"/>
  <c r="AD12" i="13" s="1"/>
  <c r="AB12" i="15"/>
  <c r="AC12" i="13" s="1"/>
  <c r="AA12" i="15"/>
  <c r="AB12" i="13" s="1"/>
  <c r="Z12" i="15"/>
  <c r="AA12" i="13" s="1"/>
  <c r="Y12" i="15"/>
  <c r="Z12" i="13" s="1"/>
  <c r="X12" i="15"/>
  <c r="Y12" i="13" s="1"/>
  <c r="W12" i="15"/>
  <c r="X12" i="13" s="1"/>
  <c r="U12" i="15"/>
  <c r="U12" i="13" s="1"/>
  <c r="V12" i="13" s="1"/>
  <c r="T12" i="15"/>
  <c r="T12" i="13" s="1"/>
  <c r="S12" i="15"/>
  <c r="R12" i="15"/>
  <c r="R12" i="13" s="1"/>
  <c r="Q12" i="15"/>
  <c r="Q12" i="13" s="1"/>
  <c r="P12" i="15"/>
  <c r="P12" i="13" s="1"/>
  <c r="O12" i="15"/>
  <c r="O12" i="13" s="1"/>
  <c r="N12" i="15"/>
  <c r="L12" i="15" s="1"/>
  <c r="AQ11" i="15"/>
  <c r="AR11" i="13" s="1"/>
  <c r="AP11" i="15"/>
  <c r="AQ11" i="13" s="1"/>
  <c r="AO11" i="15"/>
  <c r="AP11" i="13" s="1"/>
  <c r="AN11" i="15"/>
  <c r="AO11" i="13" s="1"/>
  <c r="AM11" i="15"/>
  <c r="AN11" i="13" s="1"/>
  <c r="AL11" i="15"/>
  <c r="AM11" i="13" s="1"/>
  <c r="AK11" i="15"/>
  <c r="AL11" i="13" s="1"/>
  <c r="AJ11" i="15"/>
  <c r="AK11" i="13" s="1"/>
  <c r="AI11" i="15"/>
  <c r="AJ11" i="13" s="1"/>
  <c r="AH11" i="15"/>
  <c r="AI11" i="13" s="1"/>
  <c r="AG11" i="15"/>
  <c r="AH11" i="13" s="1"/>
  <c r="AF11" i="15"/>
  <c r="AG11" i="13" s="1"/>
  <c r="AE11" i="15"/>
  <c r="AF11" i="13" s="1"/>
  <c r="AD11" i="15"/>
  <c r="AE11" i="13" s="1"/>
  <c r="AC11" i="15"/>
  <c r="AD11" i="13" s="1"/>
  <c r="AB11" i="15"/>
  <c r="AC11" i="13" s="1"/>
  <c r="AA11" i="15"/>
  <c r="AB11" i="13" s="1"/>
  <c r="Z11" i="15"/>
  <c r="AA11" i="13" s="1"/>
  <c r="Y11" i="15"/>
  <c r="Z11" i="13" s="1"/>
  <c r="X11" i="15"/>
  <c r="Y11" i="13" s="1"/>
  <c r="W11" i="15"/>
  <c r="X11" i="13" s="1"/>
  <c r="U11" i="15"/>
  <c r="U11" i="13" s="1"/>
  <c r="V11" i="13" s="1"/>
  <c r="T11" i="15"/>
  <c r="T11" i="13" s="1"/>
  <c r="S11" i="15"/>
  <c r="R11" i="15"/>
  <c r="R11" i="13" s="1"/>
  <c r="Q11" i="15"/>
  <c r="Q11" i="13" s="1"/>
  <c r="P11" i="15"/>
  <c r="P11" i="13" s="1"/>
  <c r="O11" i="15"/>
  <c r="O11" i="13" s="1"/>
  <c r="N11" i="15"/>
  <c r="L11" i="15" s="1"/>
  <c r="AQ10" i="15"/>
  <c r="AP10" i="15"/>
  <c r="AQ10" i="13" s="1"/>
  <c r="AO10" i="15"/>
  <c r="AP10" i="13" s="1"/>
  <c r="AN10" i="15"/>
  <c r="AO10" i="13" s="1"/>
  <c r="AM10" i="15"/>
  <c r="AN10" i="13" s="1"/>
  <c r="AL10" i="15"/>
  <c r="AM10" i="13" s="1"/>
  <c r="AK10" i="15"/>
  <c r="AL10" i="13" s="1"/>
  <c r="AJ10" i="15"/>
  <c r="AK10" i="13" s="1"/>
  <c r="AI10" i="15"/>
  <c r="AJ10" i="13" s="1"/>
  <c r="AH10" i="15"/>
  <c r="AI10" i="13" s="1"/>
  <c r="AG10" i="15"/>
  <c r="AH10" i="13" s="1"/>
  <c r="AF10" i="15"/>
  <c r="AG10" i="13" s="1"/>
  <c r="AE10" i="15"/>
  <c r="AF10" i="13" s="1"/>
  <c r="AD10" i="15"/>
  <c r="AE10" i="13" s="1"/>
  <c r="AC10" i="15"/>
  <c r="AD10" i="13" s="1"/>
  <c r="AB10" i="15"/>
  <c r="AC10" i="13" s="1"/>
  <c r="AA10" i="15"/>
  <c r="AB10" i="13" s="1"/>
  <c r="Z10" i="15"/>
  <c r="AA10" i="13" s="1"/>
  <c r="Y10" i="15"/>
  <c r="Z10" i="13" s="1"/>
  <c r="X10" i="15"/>
  <c r="Y10" i="13" s="1"/>
  <c r="W10" i="15"/>
  <c r="X10" i="13" s="1"/>
  <c r="U10" i="15"/>
  <c r="U10" i="13" s="1"/>
  <c r="V10" i="13" s="1"/>
  <c r="T10" i="15"/>
  <c r="T10" i="13" s="1"/>
  <c r="S10" i="15"/>
  <c r="R10" i="15"/>
  <c r="R10" i="13" s="1"/>
  <c r="Q10" i="15"/>
  <c r="Q10" i="13" s="1"/>
  <c r="P10" i="15"/>
  <c r="P10" i="13" s="1"/>
  <c r="O10" i="15"/>
  <c r="O10" i="13" s="1"/>
  <c r="N10" i="15"/>
  <c r="L10" i="15" s="1"/>
  <c r="AQ9" i="15"/>
  <c r="AP9" i="15"/>
  <c r="AQ9" i="13" s="1"/>
  <c r="AO9" i="15"/>
  <c r="AP9" i="13" s="1"/>
  <c r="AN9" i="15"/>
  <c r="AO9" i="13" s="1"/>
  <c r="AM9" i="15"/>
  <c r="AN9" i="13" s="1"/>
  <c r="AL9" i="15"/>
  <c r="AM9" i="13" s="1"/>
  <c r="AK9" i="15"/>
  <c r="AL9" i="13" s="1"/>
  <c r="AJ9" i="15"/>
  <c r="AK9" i="13" s="1"/>
  <c r="AI9" i="15"/>
  <c r="AJ9" i="13" s="1"/>
  <c r="AH9" i="15"/>
  <c r="AI9" i="13" s="1"/>
  <c r="AG9" i="15"/>
  <c r="AH9" i="13" s="1"/>
  <c r="AF9" i="15"/>
  <c r="AG9" i="13" s="1"/>
  <c r="AE9" i="15"/>
  <c r="AF9" i="13" s="1"/>
  <c r="AD9" i="15"/>
  <c r="AE9" i="13" s="1"/>
  <c r="AC9" i="15"/>
  <c r="AD9" i="13" s="1"/>
  <c r="AB9" i="15"/>
  <c r="AC9" i="13" s="1"/>
  <c r="AA9" i="15"/>
  <c r="AB9" i="13" s="1"/>
  <c r="Z9" i="15"/>
  <c r="AA9" i="13" s="1"/>
  <c r="Y9" i="15"/>
  <c r="Z9" i="13" s="1"/>
  <c r="X9" i="15"/>
  <c r="Y9" i="13" s="1"/>
  <c r="W9" i="15"/>
  <c r="X9" i="13" s="1"/>
  <c r="U9" i="15"/>
  <c r="U9" i="13" s="1"/>
  <c r="T9" i="15"/>
  <c r="T9" i="13" s="1"/>
  <c r="S9" i="15"/>
  <c r="R9" i="15"/>
  <c r="R9" i="13" s="1"/>
  <c r="Q9" i="15"/>
  <c r="Q9" i="13" s="1"/>
  <c r="P9" i="15"/>
  <c r="P9" i="13" s="1"/>
  <c r="O9" i="15"/>
  <c r="O9" i="13" s="1"/>
  <c r="N9" i="15"/>
  <c r="L9" i="15" s="1"/>
  <c r="AP28" i="13" l="1"/>
  <c r="AO32" i="15"/>
  <c r="AO77" i="15"/>
  <c r="AG56" i="13"/>
  <c r="AG56" i="15"/>
  <c r="AQ28" i="13"/>
  <c r="AP32" i="15"/>
  <c r="AP77" i="15"/>
  <c r="AM28" i="13"/>
  <c r="AL77" i="15"/>
  <c r="AL32" i="15"/>
  <c r="AL28" i="13"/>
  <c r="AK32" i="15"/>
  <c r="AK77" i="15"/>
  <c r="AG23" i="13"/>
  <c r="AG23" i="15"/>
  <c r="AN28" i="13"/>
  <c r="AM77" i="15"/>
  <c r="AM32" i="15"/>
  <c r="AK28" i="13"/>
  <c r="AI28" i="15"/>
  <c r="AJ32" i="15"/>
  <c r="AJ77" i="15"/>
  <c r="AO28" i="13"/>
  <c r="AN77" i="15"/>
  <c r="AN32" i="15"/>
  <c r="AG41" i="13"/>
  <c r="AG41" i="15"/>
  <c r="AH41" i="13" s="1"/>
  <c r="N234" i="13"/>
  <c r="N168" i="13"/>
  <c r="C170" i="14" s="1"/>
  <c r="N131" i="13"/>
  <c r="N124" i="13"/>
  <c r="N85" i="13"/>
  <c r="C87" i="14" s="1"/>
  <c r="N176" i="13"/>
  <c r="C178" i="14" s="1"/>
  <c r="N233" i="13"/>
  <c r="C85" i="14"/>
  <c r="N49" i="13"/>
  <c r="N222" i="13"/>
  <c r="C222" i="14" s="1"/>
  <c r="N167" i="13"/>
  <c r="C169" i="14" s="1"/>
  <c r="N121" i="13"/>
  <c r="C123" i="14" s="1"/>
  <c r="N76" i="13"/>
  <c r="N42" i="13"/>
  <c r="N213" i="13"/>
  <c r="C214" i="14" s="1"/>
  <c r="N158" i="13"/>
  <c r="C160" i="14" s="1"/>
  <c r="N114" i="13"/>
  <c r="C116" i="14" s="1"/>
  <c r="N75" i="13"/>
  <c r="N41" i="13"/>
  <c r="N50" i="13"/>
  <c r="N204" i="13"/>
  <c r="C206" i="14" s="1"/>
  <c r="N150" i="13"/>
  <c r="N113" i="13"/>
  <c r="C115" i="14" s="1"/>
  <c r="N68" i="13"/>
  <c r="C70" i="14" s="1"/>
  <c r="N34" i="13"/>
  <c r="N9" i="13"/>
  <c r="C11" i="14" s="1"/>
  <c r="N195" i="13"/>
  <c r="C197" i="14" s="1"/>
  <c r="N140" i="13"/>
  <c r="N104" i="13"/>
  <c r="C106" i="14" s="1"/>
  <c r="N67" i="13"/>
  <c r="C69" i="14" s="1"/>
  <c r="N33" i="13"/>
  <c r="N248" i="13"/>
  <c r="N187" i="13"/>
  <c r="C189" i="14" s="1"/>
  <c r="N139" i="13"/>
  <c r="N103" i="13"/>
  <c r="C105" i="14" s="1"/>
  <c r="N58" i="13"/>
  <c r="C60" i="14" s="1"/>
  <c r="N26" i="13"/>
  <c r="C28" i="14" s="1"/>
  <c r="N242" i="13"/>
  <c r="C242" i="14" s="1"/>
  <c r="N177" i="13"/>
  <c r="C179" i="14" s="1"/>
  <c r="N132" i="13"/>
  <c r="C134" i="14" s="1"/>
  <c r="N94" i="13"/>
  <c r="N57" i="13"/>
  <c r="C59" i="14" s="1"/>
  <c r="N25" i="13"/>
  <c r="C27" i="14" s="1"/>
  <c r="N205" i="13"/>
  <c r="C207" i="14" s="1"/>
  <c r="N149" i="13"/>
  <c r="C151" i="14" s="1"/>
  <c r="N13" i="13"/>
  <c r="N240" i="13"/>
  <c r="C240" i="14" s="1"/>
  <c r="N232" i="13"/>
  <c r="N221" i="13"/>
  <c r="C221" i="14" s="1"/>
  <c r="N212" i="13"/>
  <c r="C213" i="14" s="1"/>
  <c r="N203" i="13"/>
  <c r="C205" i="14" s="1"/>
  <c r="N193" i="13"/>
  <c r="C195" i="14" s="1"/>
  <c r="N185" i="13"/>
  <c r="C187" i="14" s="1"/>
  <c r="N175" i="13"/>
  <c r="C177" i="14" s="1"/>
  <c r="N166" i="13"/>
  <c r="C168" i="14" s="1"/>
  <c r="N156" i="13"/>
  <c r="C158" i="14" s="1"/>
  <c r="N148" i="13"/>
  <c r="N138" i="13"/>
  <c r="C140" i="14" s="1"/>
  <c r="N130" i="13"/>
  <c r="C132" i="14" s="1"/>
  <c r="N120" i="13"/>
  <c r="C122" i="14" s="1"/>
  <c r="N112" i="13"/>
  <c r="C114" i="14" s="1"/>
  <c r="N102" i="13"/>
  <c r="N92" i="13"/>
  <c r="N82" i="13"/>
  <c r="C84" i="14" s="1"/>
  <c r="N74" i="13"/>
  <c r="N66" i="13"/>
  <c r="C68" i="14" s="1"/>
  <c r="N56" i="13"/>
  <c r="C58" i="14" s="1"/>
  <c r="N48" i="13"/>
  <c r="N40" i="13"/>
  <c r="N32" i="13"/>
  <c r="N24" i="13"/>
  <c r="C26" i="14" s="1"/>
  <c r="N12" i="13"/>
  <c r="N16" i="13"/>
  <c r="N194" i="13"/>
  <c r="C196" i="14" s="1"/>
  <c r="N247" i="13"/>
  <c r="C247" i="14" s="1"/>
  <c r="N239" i="13"/>
  <c r="C239" i="14" s="1"/>
  <c r="N231" i="13"/>
  <c r="N220" i="13"/>
  <c r="C220" i="14" s="1"/>
  <c r="N211" i="13"/>
  <c r="C212" i="14" s="1"/>
  <c r="N202" i="13"/>
  <c r="C204" i="14" s="1"/>
  <c r="N192" i="13"/>
  <c r="C194" i="14" s="1"/>
  <c r="N183" i="13"/>
  <c r="C185" i="14" s="1"/>
  <c r="N173" i="13"/>
  <c r="C175" i="14" s="1"/>
  <c r="N165" i="13"/>
  <c r="C167" i="14" s="1"/>
  <c r="N155" i="13"/>
  <c r="C157" i="14" s="1"/>
  <c r="N147" i="13"/>
  <c r="N137" i="13"/>
  <c r="C139" i="14" s="1"/>
  <c r="N129" i="13"/>
  <c r="C131" i="14" s="1"/>
  <c r="N119" i="13"/>
  <c r="C121" i="14" s="1"/>
  <c r="N111" i="13"/>
  <c r="C113" i="14" s="1"/>
  <c r="N101" i="13"/>
  <c r="C103" i="14" s="1"/>
  <c r="N91" i="13"/>
  <c r="C93" i="14" s="1"/>
  <c r="N81" i="13"/>
  <c r="C83" i="14" s="1"/>
  <c r="N73" i="13"/>
  <c r="C75" i="14" s="1"/>
  <c r="N65" i="13"/>
  <c r="C67" i="14" s="1"/>
  <c r="N55" i="13"/>
  <c r="C57" i="14" s="1"/>
  <c r="N47" i="13"/>
  <c r="C49" i="14" s="1"/>
  <c r="N39" i="13"/>
  <c r="N31" i="13"/>
  <c r="N23" i="13"/>
  <c r="C25" i="14" s="1"/>
  <c r="N11" i="13"/>
  <c r="C13" i="14" s="1"/>
  <c r="N241" i="13"/>
  <c r="N157" i="13"/>
  <c r="C159" i="14" s="1"/>
  <c r="N246" i="13"/>
  <c r="C246" i="14" s="1"/>
  <c r="N238" i="13"/>
  <c r="C238" i="14" s="1"/>
  <c r="N230" i="13"/>
  <c r="N219" i="13"/>
  <c r="C219" i="14" s="1"/>
  <c r="N210" i="13"/>
  <c r="N200" i="13"/>
  <c r="C202" i="14" s="1"/>
  <c r="N191" i="13"/>
  <c r="N181" i="13"/>
  <c r="C183" i="14" s="1"/>
  <c r="N172" i="13"/>
  <c r="N164" i="13"/>
  <c r="N154" i="13"/>
  <c r="C156" i="14" s="1"/>
  <c r="N146" i="13"/>
  <c r="N136" i="13"/>
  <c r="C138" i="14" s="1"/>
  <c r="N128" i="13"/>
  <c r="C130" i="14" s="1"/>
  <c r="N118" i="13"/>
  <c r="N110" i="13"/>
  <c r="N100" i="13"/>
  <c r="C102" i="14" s="1"/>
  <c r="N90" i="13"/>
  <c r="C92" i="14" s="1"/>
  <c r="N80" i="13"/>
  <c r="C82" i="14" s="1"/>
  <c r="N72" i="13"/>
  <c r="N64" i="13"/>
  <c r="C66" i="14" s="1"/>
  <c r="N54" i="13"/>
  <c r="C56" i="14" s="1"/>
  <c r="N46" i="13"/>
  <c r="N38" i="13"/>
  <c r="N30" i="13"/>
  <c r="N22" i="13"/>
  <c r="N10" i="13"/>
  <c r="C12" i="14" s="1"/>
  <c r="N223" i="13"/>
  <c r="C223" i="14" s="1"/>
  <c r="N96" i="13"/>
  <c r="C98" i="14" s="1"/>
  <c r="N245" i="13"/>
  <c r="C245" i="14" s="1"/>
  <c r="N237" i="13"/>
  <c r="C237" i="14" s="1"/>
  <c r="N229" i="13"/>
  <c r="C229" i="14" s="1"/>
  <c r="N218" i="13"/>
  <c r="N209" i="13"/>
  <c r="N198" i="13"/>
  <c r="C200" i="14" s="1"/>
  <c r="N190" i="13"/>
  <c r="N180" i="13"/>
  <c r="N171" i="13"/>
  <c r="C173" i="14" s="1"/>
  <c r="N163" i="13"/>
  <c r="N153" i="13"/>
  <c r="C155" i="14" s="1"/>
  <c r="N145" i="13"/>
  <c r="N135" i="13"/>
  <c r="C137" i="14" s="1"/>
  <c r="N127" i="13"/>
  <c r="C129" i="14" s="1"/>
  <c r="N117" i="13"/>
  <c r="C119" i="14" s="1"/>
  <c r="N109" i="13"/>
  <c r="C111" i="14" s="1"/>
  <c r="N99" i="13"/>
  <c r="C101" i="14" s="1"/>
  <c r="N89" i="13"/>
  <c r="C91" i="14" s="1"/>
  <c r="N79" i="13"/>
  <c r="C81" i="14" s="1"/>
  <c r="N71" i="13"/>
  <c r="C73" i="14" s="1"/>
  <c r="N63" i="13"/>
  <c r="C65" i="14" s="1"/>
  <c r="N53" i="13"/>
  <c r="C55" i="14" s="1"/>
  <c r="N45" i="13"/>
  <c r="C47" i="14" s="1"/>
  <c r="N37" i="13"/>
  <c r="C39" i="14" s="1"/>
  <c r="N29" i="13"/>
  <c r="N21" i="13"/>
  <c r="N186" i="13"/>
  <c r="N244" i="13"/>
  <c r="C244" i="14" s="1"/>
  <c r="N236" i="13"/>
  <c r="C236" i="14" s="1"/>
  <c r="N228" i="13"/>
  <c r="N217" i="13"/>
  <c r="C217" i="14" s="1"/>
  <c r="N208" i="13"/>
  <c r="N197" i="13"/>
  <c r="C199" i="14" s="1"/>
  <c r="N189" i="13"/>
  <c r="N179" i="13"/>
  <c r="C181" i="14" s="1"/>
  <c r="N170" i="13"/>
  <c r="C172" i="14" s="1"/>
  <c r="N161" i="13"/>
  <c r="N152" i="13"/>
  <c r="C154" i="14" s="1"/>
  <c r="N144" i="13"/>
  <c r="N134" i="13"/>
  <c r="C136" i="14" s="1"/>
  <c r="N126" i="13"/>
  <c r="C128" i="14" s="1"/>
  <c r="N116" i="13"/>
  <c r="C118" i="14" s="1"/>
  <c r="N107" i="13"/>
  <c r="C109" i="14" s="1"/>
  <c r="N98" i="13"/>
  <c r="C100" i="14" s="1"/>
  <c r="N88" i="13"/>
  <c r="C90" i="14" s="1"/>
  <c r="N78" i="13"/>
  <c r="C80" i="14" s="1"/>
  <c r="N70" i="13"/>
  <c r="C72" i="14" s="1"/>
  <c r="N62" i="13"/>
  <c r="C64" i="14" s="1"/>
  <c r="N52" i="13"/>
  <c r="C54" i="14" s="1"/>
  <c r="N44" i="13"/>
  <c r="C46" i="14" s="1"/>
  <c r="N36" i="13"/>
  <c r="C38" i="14" s="1"/>
  <c r="N28" i="13"/>
  <c r="C30" i="14" s="1"/>
  <c r="N18" i="13"/>
  <c r="N214" i="13"/>
  <c r="C215" i="14" s="1"/>
  <c r="N243" i="13"/>
  <c r="C243" i="14" s="1"/>
  <c r="N235" i="13"/>
  <c r="C235" i="14" s="1"/>
  <c r="N225" i="13"/>
  <c r="C225" i="14" s="1"/>
  <c r="N215" i="13"/>
  <c r="N206" i="13"/>
  <c r="N196" i="13"/>
  <c r="C198" i="14" s="1"/>
  <c r="N188" i="13"/>
  <c r="N178" i="13"/>
  <c r="C180" i="14" s="1"/>
  <c r="N169" i="13"/>
  <c r="C171" i="14" s="1"/>
  <c r="N159" i="13"/>
  <c r="N151" i="13"/>
  <c r="C153" i="14" s="1"/>
  <c r="N142" i="13"/>
  <c r="N133" i="13"/>
  <c r="C135" i="14" s="1"/>
  <c r="N125" i="13"/>
  <c r="N115" i="13"/>
  <c r="C117" i="14" s="1"/>
  <c r="N105" i="13"/>
  <c r="C107" i="14" s="1"/>
  <c r="N97" i="13"/>
  <c r="C99" i="14" s="1"/>
  <c r="N87" i="13"/>
  <c r="C89" i="14" s="1"/>
  <c r="N77" i="13"/>
  <c r="N69" i="13"/>
  <c r="C71" i="14" s="1"/>
  <c r="N59" i="13"/>
  <c r="C61" i="14" s="1"/>
  <c r="N51" i="13"/>
  <c r="N43" i="13"/>
  <c r="N35" i="13"/>
  <c r="C37" i="14" s="1"/>
  <c r="N27" i="13"/>
  <c r="N17" i="13"/>
  <c r="N174" i="13"/>
  <c r="C176" i="14" s="1"/>
  <c r="N227" i="13"/>
  <c r="C227" i="14" s="1"/>
  <c r="N141" i="13"/>
  <c r="C143" i="14" s="1"/>
  <c r="N226" i="13"/>
  <c r="C226" i="14" s="1"/>
  <c r="N184" i="13"/>
  <c r="C186" i="14" s="1"/>
  <c r="N160" i="13"/>
  <c r="C162" i="14" s="1"/>
  <c r="N108" i="13"/>
  <c r="C110" i="14" s="1"/>
  <c r="N84" i="13"/>
  <c r="N60" i="13"/>
  <c r="N20" i="13"/>
  <c r="N93" i="13"/>
  <c r="N199" i="13"/>
  <c r="C201" i="14" s="1"/>
  <c r="N143" i="13"/>
  <c r="N123" i="13"/>
  <c r="N95" i="13"/>
  <c r="N19" i="13"/>
  <c r="N15" i="13"/>
  <c r="C17" i="14" s="1"/>
  <c r="N201" i="13"/>
  <c r="N61" i="13"/>
  <c r="C63" i="14" s="1"/>
  <c r="N224" i="13"/>
  <c r="C224" i="14" s="1"/>
  <c r="N182" i="13"/>
  <c r="C184" i="14" s="1"/>
  <c r="N162" i="13"/>
  <c r="N122" i="13"/>
  <c r="N106" i="13"/>
  <c r="C108" i="14" s="1"/>
  <c r="N86" i="13"/>
  <c r="C88" i="14" s="1"/>
  <c r="N14" i="13"/>
  <c r="C35" i="14"/>
  <c r="C36" i="14"/>
  <c r="C141" i="14"/>
  <c r="C182" i="14"/>
  <c r="C216" i="14"/>
  <c r="C248" i="14"/>
  <c r="AN136" i="15" l="1"/>
  <c r="AO77" i="13"/>
  <c r="AH23" i="15"/>
  <c r="AH23" i="13"/>
  <c r="AP136" i="15"/>
  <c r="AQ77" i="13"/>
  <c r="AJ136" i="15"/>
  <c r="AK77" i="13"/>
  <c r="AP38" i="15"/>
  <c r="AQ32" i="13"/>
  <c r="AK136" i="15"/>
  <c r="AL77" i="13"/>
  <c r="AJ38" i="15"/>
  <c r="AK32" i="13"/>
  <c r="AI77" i="15"/>
  <c r="AI32" i="15"/>
  <c r="AJ28" i="13"/>
  <c r="AK38" i="15"/>
  <c r="AL32" i="13"/>
  <c r="AH56" i="13"/>
  <c r="AG71" i="15"/>
  <c r="AH56" i="15"/>
  <c r="AM38" i="15"/>
  <c r="AN32" i="13"/>
  <c r="AL38" i="15"/>
  <c r="AM32" i="13"/>
  <c r="AO136" i="15"/>
  <c r="AP77" i="13"/>
  <c r="AN38" i="15"/>
  <c r="AO32" i="13"/>
  <c r="AM136" i="15"/>
  <c r="AN77" i="13"/>
  <c r="AL136" i="15"/>
  <c r="AM77" i="13"/>
  <c r="AO38" i="15"/>
  <c r="AP32" i="13"/>
  <c r="D248" i="14"/>
  <c r="D247" i="14"/>
  <c r="E247" i="13"/>
  <c r="D246" i="14"/>
  <c r="D245" i="14"/>
  <c r="E245" i="13"/>
  <c r="D244" i="14"/>
  <c r="D243" i="14"/>
  <c r="E243" i="13"/>
  <c r="D242" i="14"/>
  <c r="E242" i="13"/>
  <c r="D241" i="14"/>
  <c r="E241" i="13"/>
  <c r="D240" i="14"/>
  <c r="E240" i="13"/>
  <c r="D239" i="14"/>
  <c r="E239" i="13"/>
  <c r="D238" i="14"/>
  <c r="E238" i="13"/>
  <c r="D237" i="14"/>
  <c r="E237" i="13"/>
  <c r="H237" i="13" s="1"/>
  <c r="D236" i="14"/>
  <c r="E236" i="13"/>
  <c r="D235" i="14"/>
  <c r="D234" i="14"/>
  <c r="E234" i="13"/>
  <c r="D233" i="14"/>
  <c r="E233" i="13"/>
  <c r="H233" i="13" s="1"/>
  <c r="D232" i="14"/>
  <c r="E232" i="13"/>
  <c r="H232" i="13" s="1"/>
  <c r="D231" i="14"/>
  <c r="D230" i="14"/>
  <c r="E230" i="13"/>
  <c r="H230" i="13" s="1"/>
  <c r="D229" i="14"/>
  <c r="E229" i="13"/>
  <c r="D228" i="14"/>
  <c r="D227" i="14"/>
  <c r="E227" i="13"/>
  <c r="D226" i="14"/>
  <c r="D225" i="14"/>
  <c r="E225" i="13"/>
  <c r="D224" i="14"/>
  <c r="E224" i="13"/>
  <c r="D223" i="14"/>
  <c r="E223" i="13"/>
  <c r="D222" i="14"/>
  <c r="E222" i="13"/>
  <c r="D221" i="14"/>
  <c r="E221" i="13"/>
  <c r="D220" i="14"/>
  <c r="D219" i="14"/>
  <c r="E219" i="13"/>
  <c r="D218" i="14"/>
  <c r="E218" i="13"/>
  <c r="D217" i="14"/>
  <c r="E217" i="13"/>
  <c r="D216" i="14"/>
  <c r="E215" i="13"/>
  <c r="D215" i="14"/>
  <c r="D214" i="14"/>
  <c r="E213" i="13"/>
  <c r="D213" i="14"/>
  <c r="D212" i="14"/>
  <c r="D211" i="14"/>
  <c r="D210" i="14"/>
  <c r="E209" i="13"/>
  <c r="H209" i="13" s="1"/>
  <c r="C210" i="14" s="1"/>
  <c r="D209" i="14"/>
  <c r="E208" i="13"/>
  <c r="H208" i="13" s="1"/>
  <c r="D208" i="14"/>
  <c r="E206" i="13"/>
  <c r="H206" i="13" s="1"/>
  <c r="D207" i="14"/>
  <c r="D206" i="14"/>
  <c r="E204" i="13"/>
  <c r="D205" i="14"/>
  <c r="D204" i="14"/>
  <c r="D203" i="14"/>
  <c r="E201" i="13"/>
  <c r="D202" i="14"/>
  <c r="E200" i="13"/>
  <c r="H200" i="13" s="1"/>
  <c r="D201" i="14"/>
  <c r="E199" i="13"/>
  <c r="D200" i="14"/>
  <c r="E198" i="13"/>
  <c r="D199" i="14"/>
  <c r="D198" i="14"/>
  <c r="D197" i="14"/>
  <c r="D196" i="14"/>
  <c r="D195" i="14"/>
  <c r="D194" i="14"/>
  <c r="E192" i="13"/>
  <c r="H192" i="13" s="1"/>
  <c r="D193" i="14"/>
  <c r="E191" i="13"/>
  <c r="H191" i="13" s="1"/>
  <c r="D192" i="14"/>
  <c r="D191" i="14"/>
  <c r="E189" i="13"/>
  <c r="D190" i="14"/>
  <c r="D189" i="14"/>
  <c r="D188" i="14"/>
  <c r="D187" i="14"/>
  <c r="E185" i="13"/>
  <c r="D186" i="14"/>
  <c r="E184" i="13"/>
  <c r="H184" i="13" s="1"/>
  <c r="D185" i="14"/>
  <c r="E183" i="13"/>
  <c r="D184" i="14"/>
  <c r="D183" i="14"/>
  <c r="D182" i="14"/>
  <c r="D181" i="14"/>
  <c r="E179" i="13"/>
  <c r="D180" i="14"/>
  <c r="D179" i="14"/>
  <c r="E177" i="13"/>
  <c r="D178" i="14"/>
  <c r="E176" i="13"/>
  <c r="H176" i="13" s="1"/>
  <c r="D177" i="14"/>
  <c r="E175" i="13"/>
  <c r="D176" i="14"/>
  <c r="D175" i="14"/>
  <c r="E173" i="13"/>
  <c r="D174" i="14"/>
  <c r="D173" i="14"/>
  <c r="D172" i="14"/>
  <c r="D171" i="14"/>
  <c r="E169" i="13"/>
  <c r="H169" i="13" s="1"/>
  <c r="D170" i="14"/>
  <c r="E168" i="13"/>
  <c r="H168" i="13" s="1"/>
  <c r="D169" i="14"/>
  <c r="E167" i="13"/>
  <c r="D168" i="14"/>
  <c r="E166" i="13"/>
  <c r="D167" i="14"/>
  <c r="D166" i="14"/>
  <c r="D165" i="14"/>
  <c r="D164" i="14"/>
  <c r="E162" i="13"/>
  <c r="H162" i="13" s="1"/>
  <c r="D163" i="14"/>
  <c r="E161" i="13"/>
  <c r="H161" i="13" s="1"/>
  <c r="D162" i="14"/>
  <c r="E160" i="13"/>
  <c r="D161" i="14"/>
  <c r="E159" i="13"/>
  <c r="D160" i="14"/>
  <c r="E158" i="13"/>
  <c r="D159" i="14"/>
  <c r="E157" i="13"/>
  <c r="D158" i="14"/>
  <c r="D157" i="14"/>
  <c r="D156" i="14"/>
  <c r="E154" i="13"/>
  <c r="D155" i="14"/>
  <c r="D154" i="14"/>
  <c r="E152" i="13"/>
  <c r="D153" i="14"/>
  <c r="E151" i="13"/>
  <c r="D152" i="14"/>
  <c r="D151" i="14"/>
  <c r="E149" i="13"/>
  <c r="D150" i="14"/>
  <c r="E148" i="13"/>
  <c r="D149" i="14"/>
  <c r="D148" i="14"/>
  <c r="E146" i="13"/>
  <c r="D147" i="14"/>
  <c r="E145" i="13"/>
  <c r="H145" i="13" s="1"/>
  <c r="D146" i="14"/>
  <c r="E144" i="13"/>
  <c r="H144" i="13" s="1"/>
  <c r="D145" i="14"/>
  <c r="D144" i="14"/>
  <c r="E142" i="13"/>
  <c r="H142" i="13" s="1"/>
  <c r="D143" i="14"/>
  <c r="D142" i="14"/>
  <c r="E140" i="13"/>
  <c r="H140" i="13" s="1"/>
  <c r="C142" i="14" s="1"/>
  <c r="D141" i="14"/>
  <c r="E139" i="13"/>
  <c r="H139" i="13" s="1"/>
  <c r="D140" i="14"/>
  <c r="E138" i="13"/>
  <c r="D139" i="14"/>
  <c r="E137" i="13"/>
  <c r="D138" i="14"/>
  <c r="E136" i="13"/>
  <c r="D137" i="14"/>
  <c r="E135" i="13"/>
  <c r="D136" i="14"/>
  <c r="E134" i="13"/>
  <c r="D135" i="14"/>
  <c r="E133" i="13"/>
  <c r="D134" i="14"/>
  <c r="E132" i="13"/>
  <c r="H132" i="13" s="1"/>
  <c r="D133" i="14"/>
  <c r="D132" i="14"/>
  <c r="E130" i="13"/>
  <c r="D131" i="14"/>
  <c r="E129" i="13"/>
  <c r="D130" i="14"/>
  <c r="E128" i="13"/>
  <c r="D129" i="14"/>
  <c r="E127" i="13"/>
  <c r="D128" i="14"/>
  <c r="D127" i="14"/>
  <c r="D126" i="14"/>
  <c r="E124" i="13"/>
  <c r="D125" i="14"/>
  <c r="D124" i="14"/>
  <c r="E122" i="13"/>
  <c r="D123" i="14"/>
  <c r="D122" i="14"/>
  <c r="E120" i="13"/>
  <c r="D121" i="14"/>
  <c r="D120" i="14"/>
  <c r="E118" i="13"/>
  <c r="D119" i="14"/>
  <c r="E117" i="13"/>
  <c r="D118" i="14"/>
  <c r="E116" i="13"/>
  <c r="H116" i="13" s="1"/>
  <c r="D117" i="14"/>
  <c r="D116" i="14"/>
  <c r="D115" i="14"/>
  <c r="D114" i="14"/>
  <c r="E112" i="13"/>
  <c r="D113" i="14"/>
  <c r="D112" i="14"/>
  <c r="E110" i="13"/>
  <c r="D111" i="14"/>
  <c r="E109" i="13"/>
  <c r="D110" i="14"/>
  <c r="E108" i="13"/>
  <c r="H108" i="13" s="1"/>
  <c r="D109" i="14"/>
  <c r="D108" i="14"/>
  <c r="D107" i="14"/>
  <c r="D106" i="14"/>
  <c r="E104" i="13"/>
  <c r="D105" i="14"/>
  <c r="D104" i="14"/>
  <c r="E102" i="13"/>
  <c r="D103" i="14"/>
  <c r="E101" i="13"/>
  <c r="D102" i="14"/>
  <c r="E100" i="13"/>
  <c r="H100" i="13" s="1"/>
  <c r="D101" i="14"/>
  <c r="D100" i="14"/>
  <c r="E98" i="13"/>
  <c r="D99" i="14"/>
  <c r="D98" i="14"/>
  <c r="E96" i="13"/>
  <c r="D97" i="14"/>
  <c r="D96" i="14"/>
  <c r="E94" i="13"/>
  <c r="H94" i="13" s="1"/>
  <c r="D95" i="14"/>
  <c r="E93" i="13"/>
  <c r="D94" i="14"/>
  <c r="E92" i="13"/>
  <c r="D93" i="14"/>
  <c r="D92" i="14"/>
  <c r="E90" i="13"/>
  <c r="D91" i="14"/>
  <c r="D90" i="14"/>
  <c r="E88" i="13"/>
  <c r="D89" i="14"/>
  <c r="D88" i="14"/>
  <c r="E86" i="13"/>
  <c r="D87" i="14"/>
  <c r="E85" i="13"/>
  <c r="D86" i="14"/>
  <c r="E84" i="13"/>
  <c r="H84" i="13" s="1"/>
  <c r="C86" i="14" s="1"/>
  <c r="D85" i="14"/>
  <c r="E83" i="13"/>
  <c r="D84" i="14"/>
  <c r="D83" i="14"/>
  <c r="D82" i="14"/>
  <c r="E80" i="13"/>
  <c r="D81" i="14"/>
  <c r="E79" i="13"/>
  <c r="D80" i="14"/>
  <c r="D79" i="14"/>
  <c r="E77" i="13"/>
  <c r="H77" i="13" s="1"/>
  <c r="D78" i="14"/>
  <c r="E76" i="13"/>
  <c r="D77" i="14"/>
  <c r="E75" i="13"/>
  <c r="H75" i="13" s="1"/>
  <c r="C77" i="14" s="1"/>
  <c r="D76" i="14"/>
  <c r="E74" i="13"/>
  <c r="D75" i="14"/>
  <c r="E73" i="13"/>
  <c r="D74" i="14"/>
  <c r="E72" i="13"/>
  <c r="D73" i="14"/>
  <c r="D72" i="14"/>
  <c r="E70" i="13"/>
  <c r="D71" i="14"/>
  <c r="E69" i="13"/>
  <c r="D70" i="14"/>
  <c r="E68" i="13"/>
  <c r="H68" i="13" s="1"/>
  <c r="D69" i="14"/>
  <c r="D68" i="14"/>
  <c r="E66" i="13"/>
  <c r="D67" i="14"/>
  <c r="E65" i="13"/>
  <c r="D66" i="14"/>
  <c r="E64" i="13"/>
  <c r="D65" i="14"/>
  <c r="E63" i="13"/>
  <c r="D64" i="14"/>
  <c r="D63" i="14"/>
  <c r="E61" i="13"/>
  <c r="D62" i="14"/>
  <c r="E60" i="13"/>
  <c r="H60" i="13" s="1"/>
  <c r="C62" i="14" s="1"/>
  <c r="D61" i="14"/>
  <c r="E59" i="13"/>
  <c r="D60" i="14"/>
  <c r="D59" i="14"/>
  <c r="E57" i="13"/>
  <c r="H57" i="13" s="1"/>
  <c r="D58" i="14"/>
  <c r="E56" i="13"/>
  <c r="D57" i="14"/>
  <c r="D56" i="14"/>
  <c r="D55" i="14"/>
  <c r="E53" i="13"/>
  <c r="D54" i="14"/>
  <c r="E52" i="13"/>
  <c r="D53" i="14"/>
  <c r="D52" i="14"/>
  <c r="D51" i="14"/>
  <c r="E49" i="13"/>
  <c r="H49" i="13" s="1"/>
  <c r="D50" i="14"/>
  <c r="E48" i="13"/>
  <c r="H48" i="13" s="1"/>
  <c r="D49" i="14"/>
  <c r="D48" i="14"/>
  <c r="E46" i="13"/>
  <c r="H46" i="13" s="1"/>
  <c r="C48" i="14" s="1"/>
  <c r="D47" i="14"/>
  <c r="D46" i="14"/>
  <c r="E44" i="13"/>
  <c r="D45" i="14"/>
  <c r="E43" i="13"/>
  <c r="H43" i="13" s="1"/>
  <c r="C45" i="14" s="1"/>
  <c r="D44" i="14"/>
  <c r="D43" i="14"/>
  <c r="E41" i="13"/>
  <c r="H41" i="13" s="1"/>
  <c r="C43" i="14" s="1"/>
  <c r="D42" i="14"/>
  <c r="E40" i="13"/>
  <c r="D41" i="14"/>
  <c r="E39" i="13"/>
  <c r="D40" i="14"/>
  <c r="E38" i="13"/>
  <c r="H38" i="13" s="1"/>
  <c r="C40" i="14" s="1"/>
  <c r="D39" i="14"/>
  <c r="E37" i="13"/>
  <c r="D38" i="14"/>
  <c r="D37" i="14"/>
  <c r="D36" i="14"/>
  <c r="E34" i="13"/>
  <c r="D35" i="14"/>
  <c r="E33" i="13"/>
  <c r="H33" i="13" s="1"/>
  <c r="D34" i="14"/>
  <c r="D33" i="14"/>
  <c r="E31" i="13"/>
  <c r="H31" i="13" s="1"/>
  <c r="D32" i="14"/>
  <c r="E30" i="13"/>
  <c r="H30" i="13" s="1"/>
  <c r="D31" i="14"/>
  <c r="E29" i="13"/>
  <c r="D30" i="14"/>
  <c r="D29" i="14"/>
  <c r="D28" i="14"/>
  <c r="E26" i="13"/>
  <c r="D27" i="14"/>
  <c r="E25" i="13"/>
  <c r="H25" i="13" s="1"/>
  <c r="D26" i="14"/>
  <c r="E24" i="13"/>
  <c r="D25" i="14"/>
  <c r="D24" i="14"/>
  <c r="E22" i="13"/>
  <c r="H22" i="13" s="1"/>
  <c r="D23" i="14"/>
  <c r="E21" i="13"/>
  <c r="D22" i="14"/>
  <c r="D21" i="14"/>
  <c r="E19" i="13"/>
  <c r="H19" i="13" s="1"/>
  <c r="D20" i="14"/>
  <c r="E18" i="13"/>
  <c r="H18" i="13" s="1"/>
  <c r="D19" i="14"/>
  <c r="E17" i="13"/>
  <c r="D18" i="14"/>
  <c r="E16" i="13"/>
  <c r="H16" i="13" s="1"/>
  <c r="D17" i="14"/>
  <c r="D16" i="14"/>
  <c r="E14" i="13"/>
  <c r="H14" i="13" s="1"/>
  <c r="D15" i="14"/>
  <c r="E13" i="13"/>
  <c r="D14" i="14"/>
  <c r="D13" i="14"/>
  <c r="E11" i="13"/>
  <c r="D12" i="14"/>
  <c r="E10" i="13"/>
  <c r="D11" i="14"/>
  <c r="E9" i="13"/>
  <c r="H9" i="13" s="1"/>
  <c r="AI38" i="15" l="1"/>
  <c r="AJ32" i="13"/>
  <c r="AM151" i="15"/>
  <c r="AN136" i="13"/>
  <c r="AM40" i="15"/>
  <c r="AN38" i="13"/>
  <c r="AI136" i="15"/>
  <c r="AJ77" i="13"/>
  <c r="AJ151" i="15"/>
  <c r="AK136" i="13"/>
  <c r="AI56" i="15"/>
  <c r="AI56" i="13"/>
  <c r="AN40" i="15"/>
  <c r="AO38" i="13"/>
  <c r="AH71" i="13"/>
  <c r="AH71" i="15"/>
  <c r="AG99" i="15"/>
  <c r="AJ40" i="15"/>
  <c r="AK38" i="13"/>
  <c r="AP151" i="15"/>
  <c r="AQ136" i="13"/>
  <c r="AO40" i="15"/>
  <c r="AP38" i="13"/>
  <c r="AO151" i="15"/>
  <c r="AP136" i="13"/>
  <c r="AK151" i="15"/>
  <c r="AL136" i="13"/>
  <c r="AI23" i="15"/>
  <c r="AI23" i="13"/>
  <c r="AK40" i="15"/>
  <c r="AL38" i="13"/>
  <c r="AL151" i="15"/>
  <c r="AM136" i="13"/>
  <c r="AL40" i="15"/>
  <c r="AM38" i="13"/>
  <c r="AP40" i="15"/>
  <c r="AQ38" i="13"/>
  <c r="AN151" i="15"/>
  <c r="AO136" i="13"/>
  <c r="C23" i="14"/>
  <c r="H21" i="13"/>
  <c r="C31" i="14"/>
  <c r="H29" i="13"/>
  <c r="C94" i="14"/>
  <c r="H92" i="13"/>
  <c r="C19" i="14"/>
  <c r="H17" i="13"/>
  <c r="C15" i="14"/>
  <c r="H13" i="13"/>
  <c r="H130" i="13"/>
  <c r="C150" i="14"/>
  <c r="H148" i="13"/>
  <c r="H74" i="13"/>
  <c r="C78" i="14"/>
  <c r="H76" i="13"/>
  <c r="C126" i="14"/>
  <c r="H124" i="13"/>
  <c r="H146" i="13"/>
  <c r="H122" i="13"/>
  <c r="C124" i="14" s="1"/>
  <c r="H40" i="13"/>
  <c r="C42" i="14" s="1"/>
  <c r="E28" i="13"/>
  <c r="H28" i="13" s="1"/>
  <c r="H39" i="13"/>
  <c r="C41" i="14" s="1"/>
  <c r="E62" i="13"/>
  <c r="H62" i="13" s="1"/>
  <c r="E81" i="13"/>
  <c r="H81" i="13" s="1"/>
  <c r="H90" i="13"/>
  <c r="H98" i="13"/>
  <c r="H201" i="13"/>
  <c r="C203" i="14" s="1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H172" i="13" s="1"/>
  <c r="C174" i="14" s="1"/>
  <c r="E190" i="13"/>
  <c r="E197" i="13"/>
  <c r="H197" i="13" s="1"/>
  <c r="E210" i="13"/>
  <c r="H210" i="13" s="1"/>
  <c r="E228" i="13"/>
  <c r="H228" i="13" s="1"/>
  <c r="C228" i="14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H196" i="13" s="1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C133" i="14" s="1"/>
  <c r="H138" i="13"/>
  <c r="C148" i="14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C152" i="14" s="1"/>
  <c r="E156" i="13"/>
  <c r="H156" i="13" s="1"/>
  <c r="E163" i="13"/>
  <c r="E174" i="13"/>
  <c r="H174" i="13" s="1"/>
  <c r="E180" i="13"/>
  <c r="E187" i="13"/>
  <c r="H187" i="13" s="1"/>
  <c r="E193" i="13"/>
  <c r="E194" i="13"/>
  <c r="E205" i="13"/>
  <c r="H205" i="13" s="1"/>
  <c r="E246" i="13"/>
  <c r="H246" i="13" s="1"/>
  <c r="C18" i="14"/>
  <c r="H11" i="13"/>
  <c r="C24" i="14"/>
  <c r="H34" i="13"/>
  <c r="H26" i="13"/>
  <c r="H10" i="13"/>
  <c r="C22" i="14"/>
  <c r="C33" i="14"/>
  <c r="C16" i="14"/>
  <c r="C21" i="14"/>
  <c r="C32" i="14"/>
  <c r="C20" i="14"/>
  <c r="H24" i="13"/>
  <c r="C230" i="14"/>
  <c r="E47" i="13"/>
  <c r="C51" i="14"/>
  <c r="H61" i="13"/>
  <c r="E67" i="13"/>
  <c r="H69" i="13"/>
  <c r="H86" i="13"/>
  <c r="C97" i="14"/>
  <c r="H96" i="13"/>
  <c r="H129" i="13"/>
  <c r="H149" i="13"/>
  <c r="H236" i="13"/>
  <c r="H104" i="13"/>
  <c r="H112" i="13"/>
  <c r="C163" i="14"/>
  <c r="E55" i="13"/>
  <c r="H65" i="13"/>
  <c r="H66" i="13"/>
  <c r="H73" i="13"/>
  <c r="H93" i="13"/>
  <c r="C95" i="14" s="1"/>
  <c r="H110" i="13"/>
  <c r="C112" i="14" s="1"/>
  <c r="H120" i="13"/>
  <c r="H127" i="13"/>
  <c r="H128" i="13"/>
  <c r="H44" i="13"/>
  <c r="C79" i="14"/>
  <c r="H137" i="13"/>
  <c r="H56" i="13"/>
  <c r="C76" i="14"/>
  <c r="H101" i="13"/>
  <c r="H118" i="13"/>
  <c r="C120" i="14" s="1"/>
  <c r="H135" i="13"/>
  <c r="H136" i="13"/>
  <c r="C145" i="14"/>
  <c r="C146" i="14"/>
  <c r="H223" i="13"/>
  <c r="C164" i="14"/>
  <c r="H85" i="13"/>
  <c r="H53" i="13"/>
  <c r="H63" i="13"/>
  <c r="H64" i="13"/>
  <c r="H72" i="13"/>
  <c r="C74" i="14" s="1"/>
  <c r="H109" i="13"/>
  <c r="H134" i="13"/>
  <c r="C144" i="14"/>
  <c r="H151" i="13"/>
  <c r="H152" i="13"/>
  <c r="H215" i="13"/>
  <c r="H217" i="13"/>
  <c r="C96" i="14"/>
  <c r="C147" i="14"/>
  <c r="H70" i="13"/>
  <c r="H79" i="13"/>
  <c r="H80" i="13"/>
  <c r="E115" i="13"/>
  <c r="H117" i="13"/>
  <c r="E123" i="13"/>
  <c r="H123" i="13" s="1"/>
  <c r="H158" i="13"/>
  <c r="C50" i="14"/>
  <c r="H102" i="13"/>
  <c r="C104" i="14" s="1"/>
  <c r="H52" i="13"/>
  <c r="H88" i="13"/>
  <c r="H133" i="13"/>
  <c r="H157" i="13"/>
  <c r="C208" i="14"/>
  <c r="C209" i="14"/>
  <c r="H229" i="13"/>
  <c r="H242" i="13"/>
  <c r="H183" i="13"/>
  <c r="C193" i="14"/>
  <c r="H198" i="13"/>
  <c r="H199" i="13"/>
  <c r="H222" i="13"/>
  <c r="H234" i="13"/>
  <c r="C234" i="14" s="1"/>
  <c r="H159" i="13"/>
  <c r="C161" i="14" s="1"/>
  <c r="H160" i="13"/>
  <c r="H166" i="13"/>
  <c r="H167" i="13"/>
  <c r="H175" i="13"/>
  <c r="H189" i="13"/>
  <c r="C191" i="14" s="1"/>
  <c r="H213" i="13"/>
  <c r="E220" i="13"/>
  <c r="H247" i="13"/>
  <c r="H173" i="13"/>
  <c r="H204" i="13"/>
  <c r="H240" i="13"/>
  <c r="H241" i="13"/>
  <c r="C241" i="14" s="1"/>
  <c r="E211" i="13"/>
  <c r="H218" i="13"/>
  <c r="C218" i="14" s="1"/>
  <c r="H227" i="13"/>
  <c r="C232" i="14"/>
  <c r="C233" i="14"/>
  <c r="H239" i="13"/>
  <c r="C166" i="14"/>
  <c r="H245" i="13"/>
  <c r="E170" i="13"/>
  <c r="E178" i="13"/>
  <c r="H179" i="13"/>
  <c r="E186" i="13"/>
  <c r="H224" i="13"/>
  <c r="H225" i="13"/>
  <c r="H238" i="13"/>
  <c r="E244" i="13"/>
  <c r="AL173" i="15" l="1"/>
  <c r="AM151" i="13"/>
  <c r="AO173" i="15"/>
  <c r="AP151" i="13"/>
  <c r="AI71" i="13"/>
  <c r="AI71" i="15"/>
  <c r="AI151" i="15"/>
  <c r="AJ136" i="13"/>
  <c r="AN173" i="15"/>
  <c r="AO151" i="13"/>
  <c r="AK48" i="15"/>
  <c r="AL40" i="13"/>
  <c r="AO48" i="15"/>
  <c r="AP40" i="13"/>
  <c r="AN48" i="15"/>
  <c r="AO40" i="13"/>
  <c r="AM48" i="15"/>
  <c r="AN40" i="13"/>
  <c r="AP48" i="15"/>
  <c r="AQ40" i="13"/>
  <c r="AJ23" i="15"/>
  <c r="AJ23" i="13"/>
  <c r="AP173" i="15"/>
  <c r="AQ151" i="13"/>
  <c r="AJ56" i="15"/>
  <c r="AJ56" i="13"/>
  <c r="AM173" i="15"/>
  <c r="AN151" i="13"/>
  <c r="AL48" i="15"/>
  <c r="AM40" i="13"/>
  <c r="AK173" i="15"/>
  <c r="AL151" i="13"/>
  <c r="AJ48" i="15"/>
  <c r="AK40" i="13"/>
  <c r="AH99" i="15"/>
  <c r="AH99" i="13"/>
  <c r="AG132" i="15"/>
  <c r="AJ173" i="15"/>
  <c r="AK151" i="13"/>
  <c r="AI40" i="15"/>
  <c r="AJ38" i="13"/>
  <c r="C127" i="14"/>
  <c r="H125" i="13"/>
  <c r="C192" i="14"/>
  <c r="H190" i="13"/>
  <c r="H180" i="13"/>
  <c r="H143" i="13"/>
  <c r="H12" i="13"/>
  <c r="C231" i="14"/>
  <c r="H231" i="13"/>
  <c r="H95" i="13"/>
  <c r="C29" i="14"/>
  <c r="H27" i="13"/>
  <c r="C165" i="14"/>
  <c r="H163" i="13"/>
  <c r="C190" i="14"/>
  <c r="H188" i="13"/>
  <c r="C149" i="14"/>
  <c r="H147" i="13"/>
  <c r="H20" i="13"/>
  <c r="H51" i="13"/>
  <c r="C53" i="14" s="1"/>
  <c r="H32" i="13"/>
  <c r="C34" i="14" s="1"/>
  <c r="H82" i="13"/>
  <c r="C14" i="14"/>
  <c r="H193" i="13"/>
  <c r="H114" i="13"/>
  <c r="C211" i="14"/>
  <c r="C52" i="14"/>
  <c r="H107" i="13"/>
  <c r="H194" i="13"/>
  <c r="H99" i="13"/>
  <c r="H42" i="13"/>
  <c r="C44" i="14" s="1"/>
  <c r="H54" i="13"/>
  <c r="H244" i="13"/>
  <c r="H186" i="13"/>
  <c r="C188" i="14" s="1"/>
  <c r="H220" i="13"/>
  <c r="H67" i="13"/>
  <c r="H178" i="13"/>
  <c r="C125" i="14"/>
  <c r="H55" i="13"/>
  <c r="H211" i="13"/>
  <c r="H47" i="13"/>
  <c r="H170" i="13"/>
  <c r="H115" i="13"/>
  <c r="AJ54" i="15" l="1"/>
  <c r="AK54" i="13" s="1"/>
  <c r="AK48" i="13"/>
  <c r="AM54" i="15"/>
  <c r="AN54" i="13" s="1"/>
  <c r="AN48" i="13"/>
  <c r="AL197" i="15"/>
  <c r="AM173" i="13"/>
  <c r="AI48" i="15"/>
  <c r="AJ40" i="13"/>
  <c r="AK56" i="13"/>
  <c r="AK56" i="15"/>
  <c r="AN197" i="15"/>
  <c r="AO173" i="13"/>
  <c r="AK197" i="15"/>
  <c r="AL173" i="13"/>
  <c r="AP197" i="15"/>
  <c r="AQ173" i="13"/>
  <c r="AN54" i="15"/>
  <c r="AO54" i="13" s="1"/>
  <c r="AO48" i="13"/>
  <c r="AI173" i="15"/>
  <c r="AJ151" i="13"/>
  <c r="AJ197" i="15"/>
  <c r="AK173" i="13"/>
  <c r="AJ71" i="15"/>
  <c r="AJ71" i="13"/>
  <c r="AH132" i="15"/>
  <c r="AH132" i="13"/>
  <c r="AG147" i="15"/>
  <c r="AL54" i="15"/>
  <c r="AM54" i="13" s="1"/>
  <c r="AM48" i="13"/>
  <c r="AK23" i="15"/>
  <c r="AK23" i="13"/>
  <c r="AO54" i="15"/>
  <c r="AP54" i="13" s="1"/>
  <c r="AP48" i="13"/>
  <c r="AI99" i="13"/>
  <c r="AI99" i="15"/>
  <c r="AM197" i="15"/>
  <c r="AN173" i="13"/>
  <c r="AP54" i="15"/>
  <c r="AQ54" i="13" s="1"/>
  <c r="AQ48" i="13"/>
  <c r="AK54" i="15"/>
  <c r="AL54" i="13" s="1"/>
  <c r="AL48" i="13"/>
  <c r="AO197" i="15"/>
  <c r="AP173" i="13"/>
  <c r="AP215" i="15" l="1"/>
  <c r="AQ197" i="13"/>
  <c r="AI54" i="15"/>
  <c r="AJ54" i="13" s="1"/>
  <c r="AJ48" i="13"/>
  <c r="AJ215" i="15"/>
  <c r="AK197" i="13"/>
  <c r="AK215" i="15"/>
  <c r="AL197" i="13"/>
  <c r="AL215" i="15"/>
  <c r="AM197" i="13"/>
  <c r="AK71" i="13"/>
  <c r="AK71" i="15"/>
  <c r="AM215" i="15"/>
  <c r="AN197" i="13"/>
  <c r="AL23" i="15"/>
  <c r="AL23" i="13"/>
  <c r="AJ99" i="15"/>
  <c r="AJ99" i="13"/>
  <c r="AH147" i="15"/>
  <c r="AH147" i="13"/>
  <c r="AG169" i="15"/>
  <c r="AI197" i="15"/>
  <c r="AJ173" i="13"/>
  <c r="AN215" i="15"/>
  <c r="AO197" i="13"/>
  <c r="AO215" i="15"/>
  <c r="AP197" i="13"/>
  <c r="AL56" i="13"/>
  <c r="AL56" i="15"/>
  <c r="AI132" i="13"/>
  <c r="AI132" i="15"/>
  <c r="AM23" i="15" l="1"/>
  <c r="AM23" i="13"/>
  <c r="AK241" i="15"/>
  <c r="AL243" i="13" s="1"/>
  <c r="AL217" i="13"/>
  <c r="AI215" i="15"/>
  <c r="AJ197" i="13"/>
  <c r="AJ132" i="13"/>
  <c r="AJ132" i="15"/>
  <c r="AM56" i="13"/>
  <c r="AM56" i="15"/>
  <c r="AH169" i="15"/>
  <c r="AH169" i="13"/>
  <c r="AG193" i="15"/>
  <c r="AM241" i="15"/>
  <c r="AN243" i="13" s="1"/>
  <c r="AN217" i="13"/>
  <c r="AJ241" i="15"/>
  <c r="AK243" i="13" s="1"/>
  <c r="AK217" i="13"/>
  <c r="AL71" i="13"/>
  <c r="AL71" i="15"/>
  <c r="AI147" i="13"/>
  <c r="AI147" i="15"/>
  <c r="AN241" i="15"/>
  <c r="AO243" i="13" s="1"/>
  <c r="AO217" i="13"/>
  <c r="AO241" i="15"/>
  <c r="AP243" i="13" s="1"/>
  <c r="AP217" i="13"/>
  <c r="AK99" i="15"/>
  <c r="AK99" i="13"/>
  <c r="AL241" i="15"/>
  <c r="AM243" i="13" s="1"/>
  <c r="AM217" i="13"/>
  <c r="AP241" i="15"/>
  <c r="AQ243" i="13" s="1"/>
  <c r="AQ217" i="13"/>
  <c r="AK132" i="13" l="1"/>
  <c r="AK132" i="15"/>
  <c r="AN23" i="15"/>
  <c r="AN23" i="13"/>
  <c r="AJ147" i="13"/>
  <c r="AJ147" i="15"/>
  <c r="AH193" i="15"/>
  <c r="AG211" i="15"/>
  <c r="AH193" i="13"/>
  <c r="AI241" i="15"/>
  <c r="AJ243" i="13" s="1"/>
  <c r="AJ217" i="13"/>
  <c r="AM71" i="15"/>
  <c r="AM71" i="13"/>
  <c r="AI169" i="13"/>
  <c r="AI169" i="15"/>
  <c r="AL99" i="15"/>
  <c r="AL99" i="13"/>
  <c r="AN56" i="13"/>
  <c r="AN56" i="15"/>
  <c r="AM99" i="15" l="1"/>
  <c r="AM99" i="13"/>
  <c r="AH212" i="13"/>
  <c r="AH211" i="15"/>
  <c r="AG237" i="15"/>
  <c r="AJ169" i="13"/>
  <c r="AJ169" i="15"/>
  <c r="AI193" i="13"/>
  <c r="AI193" i="15"/>
  <c r="AK147" i="15"/>
  <c r="AK147" i="13"/>
  <c r="AN71" i="13"/>
  <c r="AN71" i="15"/>
  <c r="AO56" i="13"/>
  <c r="AO56" i="15"/>
  <c r="AO23" i="15"/>
  <c r="AO23" i="13"/>
  <c r="AL132" i="13"/>
  <c r="AL132" i="15"/>
  <c r="AJ193" i="13" l="1"/>
  <c r="AJ193" i="15"/>
  <c r="AN99" i="13"/>
  <c r="AN99" i="15"/>
  <c r="AP23" i="15"/>
  <c r="AQ23" i="13" s="1"/>
  <c r="AP23" i="13"/>
  <c r="AP56" i="13"/>
  <c r="AP56" i="15"/>
  <c r="AQ56" i="13" s="1"/>
  <c r="AK169" i="13"/>
  <c r="AK169" i="15"/>
  <c r="AO71" i="13"/>
  <c r="AO71" i="15"/>
  <c r="AH239" i="13"/>
  <c r="AH237" i="15"/>
  <c r="AI211" i="15"/>
  <c r="AI212" i="13"/>
  <c r="AM132" i="13"/>
  <c r="AM132" i="15"/>
  <c r="AL147" i="15"/>
  <c r="AL147" i="13"/>
  <c r="AJ211" i="15" l="1"/>
  <c r="AJ212" i="13"/>
  <c r="AI239" i="13"/>
  <c r="AI237" i="15"/>
  <c r="AP71" i="13"/>
  <c r="AP71" i="15"/>
  <c r="AQ71" i="13" s="1"/>
  <c r="AO99" i="15"/>
  <c r="AO99" i="13"/>
  <c r="AM147" i="13"/>
  <c r="AM147" i="15"/>
  <c r="AN132" i="15"/>
  <c r="AN132" i="13"/>
  <c r="AL169" i="15"/>
  <c r="AL169" i="13"/>
  <c r="AK193" i="13"/>
  <c r="AK193" i="15"/>
  <c r="AP99" i="15" l="1"/>
  <c r="AQ99" i="13" s="1"/>
  <c r="AP99" i="13"/>
  <c r="AM169" i="15"/>
  <c r="AM169" i="13"/>
  <c r="AO132" i="13"/>
  <c r="AO132" i="15"/>
  <c r="AL193" i="15"/>
  <c r="AL193" i="13"/>
  <c r="AJ237" i="15"/>
  <c r="AJ239" i="13"/>
  <c r="AN147" i="13"/>
  <c r="AN147" i="15"/>
  <c r="AK211" i="15"/>
  <c r="AK212" i="13"/>
  <c r="AM193" i="13" l="1"/>
  <c r="AM193" i="15"/>
  <c r="AK237" i="15"/>
  <c r="AK239" i="13"/>
  <c r="AL211" i="15"/>
  <c r="AL212" i="13"/>
  <c r="AP132" i="15"/>
  <c r="AQ132" i="13" s="1"/>
  <c r="AP132" i="13"/>
  <c r="AO147" i="13"/>
  <c r="AO147" i="15"/>
  <c r="AN169" i="13"/>
  <c r="AN169" i="15"/>
  <c r="AO169" i="15" l="1"/>
  <c r="AO169" i="13"/>
  <c r="AL237" i="15"/>
  <c r="AL239" i="13"/>
  <c r="AM211" i="15"/>
  <c r="AM212" i="13"/>
  <c r="AP147" i="15"/>
  <c r="AQ147" i="13" s="1"/>
  <c r="AP147" i="13"/>
  <c r="AN193" i="13"/>
  <c r="AN193" i="15"/>
  <c r="AN212" i="13" l="1"/>
  <c r="AN211" i="15"/>
  <c r="AM237" i="15"/>
  <c r="AM239" i="13"/>
  <c r="AO193" i="13"/>
  <c r="AO193" i="15"/>
  <c r="AP169" i="15"/>
  <c r="AQ169" i="13" s="1"/>
  <c r="AP169" i="13"/>
  <c r="AP193" i="13" l="1"/>
  <c r="AP193" i="15"/>
  <c r="AQ193" i="13" s="1"/>
  <c r="AO211" i="15"/>
  <c r="AO212" i="13"/>
  <c r="AN237" i="15"/>
  <c r="AN239" i="13"/>
  <c r="AO239" i="13" l="1"/>
  <c r="AO237" i="15"/>
  <c r="AP212" i="13"/>
  <c r="AP211" i="15"/>
  <c r="AQ212" i="13" s="1"/>
  <c r="AP237" i="15" l="1"/>
  <c r="AQ239" i="13" s="1"/>
  <c r="AP23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<sst xmlns="http://schemas.openxmlformats.org/spreadsheetml/2006/main" count="6119" uniqueCount="599">
  <si>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</si>
  <si>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</si>
  <si>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</si>
  <si>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</si>
  <si>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</si>
  <si>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</si>
  <si>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</si>
  <si>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</si>
  <si>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</si>
  <si>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</si>
  <si>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</si>
  <si>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</si>
  <si>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</si>
  <si>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</si>
  <si>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</si>
  <si>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Efficiency2021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</si>
  <si>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</si>
  <si>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</si>
  <si>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</si>
  <si>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</si>
  <si>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</si>
  <si>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</si>
  <si>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</si>
  <si>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</si>
  <si>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</si>
  <si>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Capex2021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</si>
  <si>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</si>
  <si>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</si>
  <si>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</si>
  <si>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</si>
  <si>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</si>
  <si>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</si>
  <si>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</si>
  <si>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</si>
  <si>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</si>
  <si>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</si>
  <si>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</si>
  <si>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</si>
  <si>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</si>
  <si>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</si>
  <si>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</si>
  <si>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</si>
  <si>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</si>
  <si>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</si>
  <si>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EFF~2021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</si>
  <si>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</si>
  <si>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</si>
  <si>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</si>
  <si>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</si>
  <si>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</si>
  <si>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</si>
  <si>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</si>
  <si>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</si>
  <si>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</si>
  <si>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INVCOST~2021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</si>
  <si>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</si>
  <si>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</si>
  <si>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</si>
  <si>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</si>
  <si>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</si>
  <si>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</si>
  <si>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</si>
  <si>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</si>
  <si>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</si>
  <si>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</si>
  <si>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</si>
  <si>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</si>
  <si>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</si>
  <si>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</si>
  <si>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</si>
  <si>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</si>
  <si>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</si>
  <si>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</si>
  <si>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</si>
  <si>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</si>
  <si>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</si>
  <si>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</si>
  <si>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</si>
  <si>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</si>
  <si>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</si>
  <si>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</si>
  <si>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</si>
  <si>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</si>
  <si>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</si>
  <si>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</si>
  <si>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</si>
  <si>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</si>
  <si>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</si>
  <si>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</si>
  <si>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</si>
  <si>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</si>
  <si>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</si>
  <si>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</si>
  <si>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</si>
  <si>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</si>
  <si>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</si>
  <si>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</si>
  <si>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</si>
  <si>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</si>
  <si>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</si>
  <si>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</si>
  <si>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</si>
  <si>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</si>
  <si>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</si>
  <si>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</si>
  <si>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</si>
  <si>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</si>
  <si>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</si>
  <si>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</si>
  <si>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</si>
  <si>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</si>
  <si>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</si>
  <si>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</si>
  <si>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</si>
  <si>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</si>
  <si>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</si>
  <si>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</si>
  <si>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</si>
  <si>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</si>
  <si>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</si>
  <si>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</si>
  <si>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</si>
  <si>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</si>
  <si>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</si>
  <si>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</si>
  <si>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</si>
  <si>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</si>
  <si>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</si>
  <si>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</si>
  <si>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</si>
  <si>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</si>
  <si>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</si>
  <si>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</si>
  <si>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Urea production (feedstock)</t>
  </si>
  <si>
    <t>UreaFeedstock</t>
  </si>
  <si>
    <t>Wood products</t>
  </si>
  <si>
    <t>Wood pulp and paper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</si>
  <si>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</si>
  <si>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</si>
  <si>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</si>
  <si>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</si>
  <si>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</si>
  <si>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</si>
  <si>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</si>
  <si>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</si>
  <si>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</si>
  <si>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</si>
  <si>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</si>
  <si>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</si>
  <si>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</si>
  <si>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</si>
  <si>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</si>
  <si>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</si>
  <si>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</si>
  <si>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</si>
  <si>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</si>
  <si>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</si>
  <si>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</si>
  <si>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</si>
  <si>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</si>
  <si>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</si>
  <si>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</si>
  <si>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</si>
  <si>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</si>
  <si>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</si>
  <si>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</si>
  <si>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</si>
  <si>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</si>
  <si>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</si>
  <si>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</si>
  <si>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</si>
  <si>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</si>
  <si>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</si>
  <si>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</si>
  <si>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</si>
  <si>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</si>
  <si>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</si>
  <si>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</si>
  <si>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</si>
  <si>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</si>
  <si>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</si>
  <si>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</si>
  <si>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</si>
  <si>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</si>
  <si>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</si>
  <si>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</si>
  <si>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</si>
  <si>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</si>
  <si>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</si>
  <si>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</si>
  <si>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</si>
  <si>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</si>
  <si>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</si>
  <si>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</si>
  <si>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</si>
  <si>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</si>
  <si>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</si>
  <si>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</si>
  <si>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</si>
  <si>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</si>
  <si>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</si>
  <si>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</si>
  <si>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</si>
  <si>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</si>
  <si>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</si>
  <si>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</si>
  <si>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</si>
  <si>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</si>
  <si>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</si>
  <si>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</si>
  <si>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</si>
  <si>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</si>
  <si>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</si>
  <si>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</si>
  <si>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WOOD</t>
  </si>
  <si>
    <t>PLPPPR</t>
  </si>
  <si>
    <t>NGA</t>
  </si>
  <si>
    <t>BLR</t>
  </si>
  <si>
    <t>INDBIG</t>
  </si>
  <si>
    <t>ALU-PH-FURN</t>
  </si>
  <si>
    <t>ALU-PH-FURN-ELC-Furn</t>
  </si>
  <si>
    <t>Electric Motor with VSD</t>
  </si>
  <si>
    <t>CNST-MoTP-Mob</t>
  </si>
  <si>
    <t>CNST-MoTP-Mob-DSL-ICE_ofrd</t>
  </si>
  <si>
    <t>Compressed Air</t>
  </si>
  <si>
    <t>Air Compressors</t>
  </si>
  <si>
    <t>CNST-MoTP-Mob-NGA-ICE_ofrd</t>
  </si>
  <si>
    <t>CNST-MoTP-Mob-PET-ICE_ofrd</t>
  </si>
  <si>
    <t>CNST-MoTP-Mob-LPG-ICE_ofrd</t>
  </si>
  <si>
    <t>CNST-MoTP-Stat</t>
  </si>
  <si>
    <t>Process Heat: MVR Drying</t>
  </si>
  <si>
    <t>Heat Pump</t>
  </si>
  <si>
    <t>CNST-MoTP-Stat-ELC-Motor</t>
  </si>
  <si>
    <t>Heat Recovery</t>
  </si>
  <si>
    <t>VSD-Mtr</t>
  </si>
  <si>
    <t>CNST-MoTP-Stat-ELC-VSD-Mtr</t>
  </si>
  <si>
    <t>AIR</t>
  </si>
  <si>
    <t>DARY-AIR</t>
  </si>
  <si>
    <t>CMPR</t>
  </si>
  <si>
    <t>DARY-AIR-ELC-CMPR</t>
  </si>
  <si>
    <t>DARY-MoTP-Stat</t>
  </si>
  <si>
    <t>DARY-MoTP-Stat-ELC-Motor</t>
  </si>
  <si>
    <t>Process Heat: MVR Evaporation Preheat</t>
  </si>
  <si>
    <t>DARY-MoTP-Stat-ELC-VSD-Mtr</t>
  </si>
  <si>
    <t>PH-MVR_DRY</t>
  </si>
  <si>
    <t>DARY-PH-MVR_DRY</t>
  </si>
  <si>
    <t>HPmp</t>
  </si>
  <si>
    <t>DARY-PH-MVR_DRY-ELC-HPmp</t>
  </si>
  <si>
    <t>HRCVR</t>
  </si>
  <si>
    <t>DARY-PH-MVR_DRY-ELC-HRCVR</t>
  </si>
  <si>
    <t>DARY-PH-MVR_DRY-COA-Boiler</t>
  </si>
  <si>
    <t>DARY-PH-MVR_DRY-NGA-Boiler</t>
  </si>
  <si>
    <t>Process Heat: TVR Evaporation</t>
  </si>
  <si>
    <t>DARY-PH-MVR_DRY-WOD-Boiler</t>
  </si>
  <si>
    <t>DARY-PH-MVR_DRY-ELC-Boiler</t>
  </si>
  <si>
    <t>PH-MVR_PRE</t>
  </si>
  <si>
    <t>DARY-PH-MVR_PRE</t>
  </si>
  <si>
    <t>DARY-PH-MVR_PRE-COA-Boiler</t>
  </si>
  <si>
    <t>DARY-PH-MVR_PRE-NGA-Boiler</t>
  </si>
  <si>
    <t>DARY-PH-MVR_PRE-WOD-Boiler</t>
  </si>
  <si>
    <t>Process Heat: TVR Drying</t>
  </si>
  <si>
    <t>DARY-PH-MVR_PRE-ELC-Boiler</t>
  </si>
  <si>
    <t>DARY-PH-MVR_PRE-ELC-Fan</t>
  </si>
  <si>
    <t>PH-TVR_EVP</t>
  </si>
  <si>
    <t>DARY-PH-TVR_EVP</t>
  </si>
  <si>
    <t>DARY-PH-TVR_EVP-COA-Boiler</t>
  </si>
  <si>
    <t>DARY-PH-TVR_EVP-NGA-Boiler</t>
  </si>
  <si>
    <t>DARY-PH-TVR_EVP-ELC-Fan</t>
  </si>
  <si>
    <t>DARY-PH-TVR_EVP-WOD-Boiler</t>
  </si>
  <si>
    <t>Process Heat: MVR Evaporation TVR</t>
  </si>
  <si>
    <t>DARY-PH-TVR_EVP-ELC-Boiler</t>
  </si>
  <si>
    <t>PH-TVR_DRY</t>
  </si>
  <si>
    <t>DARY-PH-TVR_DRY</t>
  </si>
  <si>
    <t>DARY-PH-TVR_DRY-WOD-Boiler</t>
  </si>
  <si>
    <t>DARY-PH-TVR_DRY-ELC-Boiler</t>
  </si>
  <si>
    <t>DARY-PH-TVR_DRY-ELC-HPmp</t>
  </si>
  <si>
    <t>DARY-PH-TVR_DRY-ELC-HRCVR</t>
  </si>
  <si>
    <t>Process Heat: MVR Fan</t>
  </si>
  <si>
    <t>DARY-PH-TVR_DRY-COA-Boiler</t>
  </si>
  <si>
    <t>Process Heat: Steam/Hot Water</t>
  </si>
  <si>
    <t>DARY-PH-TVR_DRY-NGA-Boiler</t>
  </si>
  <si>
    <t>PH-MVR_TVR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</si>
  <si>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</si>
  <si>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</si>
  <si>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</si>
  <si>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</si>
  <si>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</si>
  <si>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</si>
  <si>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PH-MVR_Fan</t>
  </si>
  <si>
    <t>DARY-PH-MVR_Fan</t>
  </si>
  <si>
    <t>DARY-PH-MVR_Fan-ELC-Fan</t>
  </si>
  <si>
    <t>PH-STM_HW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</si>
  <si>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</si>
  <si>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</si>
  <si>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</si>
  <si>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</si>
  <si>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</si>
  <si>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</si>
  <si>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</si>
  <si>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</si>
  <si>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</si>
  <si>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</si>
  <si>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Process Heat: Oven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</si>
  <si>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</si>
  <si>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</si>
  <si>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</si>
  <si>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</si>
  <si>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</si>
  <si>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</si>
  <si>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</si>
  <si>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</si>
  <si>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PH-OVN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</si>
  <si>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</si>
  <si>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</si>
  <si>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</si>
  <si>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</si>
  <si>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</si>
  <si>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</si>
  <si>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</si>
  <si>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Microwave</t>
  </si>
  <si>
    <t>FOOD-PH-STM_HW-ELC-HPmp</t>
  </si>
  <si>
    <t>Electrotechnologies</t>
  </si>
  <si>
    <t>FOOD-PH-STM_HW-FOL-Heat</t>
  </si>
  <si>
    <t>FOOD-PH-STM_HW-DSL-Boiler</t>
  </si>
  <si>
    <t>FOOD-PH-STM_HW-LPG-Heat</t>
  </si>
  <si>
    <t>FOOD-PH-STM_HW-COA-Boiler</t>
  </si>
  <si>
    <t>Steel production (feedstock)</t>
  </si>
  <si>
    <t>SteelFeedstock</t>
  </si>
  <si>
    <t>FOOD-PH-STM_HW-NGA-Boiler</t>
  </si>
  <si>
    <t>FOOD-PH-STM_HW-ELC-Boiler</t>
  </si>
  <si>
    <t>MWO</t>
  </si>
  <si>
    <t>FOOD-PH-STM_HW-ELC-MWO</t>
  </si>
  <si>
    <t>ELCTECH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</si>
  <si>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</si>
  <si>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</si>
  <si>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</si>
  <si>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</si>
  <si>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</si>
  <si>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</si>
  <si>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</si>
  <si>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_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</si>
  <si>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</si>
  <si>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</si>
  <si>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</si>
  <si>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</si>
  <si>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</si>
  <si>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</si>
  <si>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</si>
  <si>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</si>
  <si>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</si>
  <si>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</si>
  <si>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</si>
  <si>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</si>
  <si>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</si>
  <si>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</si>
  <si>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</si>
  <si>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</si>
  <si>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</si>
  <si>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</si>
  <si>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</si>
  <si>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</si>
  <si>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</si>
  <si>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</si>
  <si>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</si>
  <si>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</si>
  <si>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</si>
  <si>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</si>
  <si>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</si>
  <si>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</si>
  <si>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</si>
  <si>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</si>
  <si>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</si>
  <si>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</si>
  <si>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Process Heat: Reformer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</si>
  <si>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</si>
  <si>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</si>
  <si>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</si>
  <si>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</si>
  <si>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</si>
  <si>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</si>
  <si>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</si>
  <si>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</si>
  <si>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</si>
  <si>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</si>
  <si>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</si>
  <si>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PH_REFRM</t>
  </si>
  <si>
    <t>MTHOL-PH_REFRM</t>
  </si>
  <si>
    <t>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</si>
  <si>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</si>
  <si>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</si>
  <si>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</si>
  <si>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</si>
  <si>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</si>
  <si>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</si>
  <si>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</si>
  <si>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</si>
  <si>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</si>
  <si>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</si>
  <si>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</si>
  <si>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</si>
  <si>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</si>
  <si>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</si>
  <si>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</si>
  <si>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</si>
  <si>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</si>
  <si>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</si>
  <si>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</si>
  <si>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</si>
  <si>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</si>
  <si>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</si>
  <si>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</si>
  <si>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</si>
  <si>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</si>
  <si>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</si>
  <si>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</si>
  <si>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Other - Electricity</t>
  </si>
  <si>
    <t>MNNG-PH-STM_HW-DSL-Boiler</t>
  </si>
  <si>
    <t>Other - Diesel</t>
  </si>
  <si>
    <t>MNNG-PH-STM_HW-FOL-Boiler</t>
  </si>
  <si>
    <t>Other - LPG</t>
  </si>
  <si>
    <t>MNNG-PH-STM_HW-ELC-HPmp</t>
  </si>
  <si>
    <t>Other - Coal</t>
  </si>
  <si>
    <t>MNNG-PH-STM_HW-COA-Boiler</t>
  </si>
  <si>
    <t>Other - Natural Gas</t>
  </si>
  <si>
    <t>MNNG-PH-STM_HW-LPG-Boiler</t>
  </si>
  <si>
    <t>Other - Petrol</t>
  </si>
  <si>
    <t>MNNG-PH-STM_HW-WOD-Boiler</t>
  </si>
  <si>
    <t>Other - Biogas</t>
  </si>
  <si>
    <t>MNNG-PH-STM_HW-ELC-Boiler</t>
  </si>
  <si>
    <t>Other - Fuel Oil</t>
  </si>
  <si>
    <t>Tech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</si>
  <si>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</si>
  <si>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</si>
  <si>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</si>
  <si>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</si>
  <si>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</si>
  <si>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</si>
  <si>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</si>
  <si>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</si>
  <si>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</si>
  <si>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</si>
  <si>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</si>
  <si>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</si>
  <si>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</si>
  <si>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</si>
  <si>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</si>
  <si>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</si>
  <si>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</si>
  <si>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</si>
  <si>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</si>
  <si>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</si>
  <si>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</si>
  <si>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</si>
  <si>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</si>
  <si>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</si>
  <si>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</si>
  <si>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</si>
  <si>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</si>
  <si>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</si>
  <si>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</si>
  <si>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</si>
  <si>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</si>
  <si>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</si>
  <si>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</si>
  <si>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</si>
  <si>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</si>
  <si>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</si>
  <si>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</si>
  <si>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</si>
  <si>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</si>
  <si>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</si>
  <si>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</si>
  <si>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</si>
  <si>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</si>
  <si>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</si>
  <si>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</si>
  <si>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</si>
  <si>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</si>
  <si>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</si>
  <si>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</si>
  <si>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</si>
  <si>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</si>
  <si>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</si>
  <si>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</si>
  <si>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</si>
  <si>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</si>
  <si>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</si>
  <si>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Fans</t>
  </si>
  <si>
    <t>WOOD-PH-STM_HW-COA-Boiler</t>
  </si>
  <si>
    <t>Refiners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</si>
  <si>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</si>
  <si>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</si>
  <si>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</si>
  <si>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</si>
  <si>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</si>
  <si>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</si>
  <si>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</si>
  <si>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</si>
  <si>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</si>
  <si>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Refin</t>
  </si>
  <si>
    <t>WOOD-Refin</t>
  </si>
  <si>
    <t>Refinery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</si>
  <si>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</si>
  <si>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</si>
  <si>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</si>
  <si>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</si>
  <si>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</si>
  <si>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</si>
  <si>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</si>
  <si>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</si>
  <si>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</si>
  <si>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</si>
  <si>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</si>
  <si>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</si>
  <si>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</si>
  <si>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</si>
  <si>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</si>
  <si>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</si>
  <si>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</si>
  <si>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</si>
  <si>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</si>
  <si>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</si>
  <si>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</si>
  <si>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</si>
  <si>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</si>
  <si>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</si>
  <si>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</si>
  <si>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</si>
  <si>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</si>
  <si>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</si>
  <si>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</si>
  <si>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</si>
  <si>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REF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</si>
  <si>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</si>
  <si>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</si>
  <si>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</si>
  <si>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</si>
  <si>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</si>
  <si>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</si>
  <si>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</si>
  <si>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</si>
  <si>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</si>
  <si>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</si>
  <si>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</si>
  <si>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</si>
  <si>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</si>
  <si>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</si>
  <si>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</si>
  <si>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</si>
  <si>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</si>
  <si>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</si>
  <si>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</si>
  <si>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FI_T</t>
  </si>
  <si>
    <t>st_ngn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</si>
  <si>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</si>
  <si>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</si>
  <si>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</si>
  <si>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</si>
  <si>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</si>
  <si>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</si>
  <si>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</si>
  <si>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</si>
  <si>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</si>
  <si>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</si>
  <si>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</si>
  <si>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</si>
  <si>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</si>
  <si>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</si>
  <si>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</si>
  <si>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</si>
  <si>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</si>
  <si>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</si>
  <si>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</si>
  <si>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</si>
  <si>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</si>
  <si>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</si>
  <si>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</si>
  <si>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</si>
  <si>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</si>
  <si>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</si>
  <si>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</si>
  <si>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</si>
  <si>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</si>
  <si>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</si>
  <si>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</si>
  <si>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</si>
  <si>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*manually changed: heat pump max uptakes, heat pump inv costs (outpower not input), electric boiler investment costs - error in current data</t>
  </si>
  <si>
    <t>*electric boilers: using tech demo data for now but reducing to UoW figure of 250/kW</t>
  </si>
  <si>
    <t>tech demo electrode boiler</t>
  </si>
  <si>
    <t>$/kW</t>
  </si>
  <si>
    <t>FLO_MARK~2050</t>
  </si>
  <si>
    <t>PII: S0960-8524(01)00116-X (frankhaugwitz.info)</t>
  </si>
  <si>
    <t>gasification link</t>
  </si>
  <si>
    <t>efficiency</t>
  </si>
  <si>
    <t>cost</t>
  </si>
  <si>
    <t>electric will cost more</t>
  </si>
  <si>
    <t>INDOSWOD</t>
  </si>
  <si>
    <t>FLO_DELIV</t>
  </si>
  <si>
    <t>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</si>
</sst>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 * #,##0.00_ ;_ * \-#,##0.00_ ;_ * &quot;-&quot;??_ ;_ @_ 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  <numFmt numFmtId="185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Arial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4">
    <xf numFmtId="0" fontId="0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4" fillId="13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4" fillId="12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4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4" fillId="12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1" borderId="0" applyNumberFormat="0" applyBorder="0" applyAlignment="0" applyProtection="0"/>
    <xf numFmtId="0" fontId="11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1" fillId="20" borderId="0" applyNumberFormat="0" applyBorder="0" applyAlignment="0" applyProtection="0"/>
    <xf numFmtId="0" fontId="16" fillId="22" borderId="0" applyNumberFormat="0" applyBorder="0" applyAlignment="0" applyProtection="0"/>
    <xf numFmtId="0" fontId="11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12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1" fillId="23" borderId="0" applyNumberFormat="0" applyBorder="0" applyAlignment="0" applyProtection="0"/>
    <xf numFmtId="0" fontId="16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0" applyNumberFormat="0" applyBorder="0" applyAlignment="0" applyProtection="0"/>
    <xf numFmtId="0" fontId="11" fillId="27" borderId="0" applyNumberFormat="0" applyBorder="0" applyAlignment="0" applyProtection="0"/>
    <xf numFmtId="0" fontId="16" fillId="22" borderId="0" applyNumberFormat="0" applyBorder="0" applyAlignment="0" applyProtection="0"/>
    <xf numFmtId="0" fontId="11" fillId="29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7" fillId="19" borderId="7" applyNumberFormat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2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5" borderId="4" applyNumberFormat="0" applyAlignment="0" applyProtection="0"/>
    <xf numFmtId="0" fontId="10" fillId="13" borderId="4" applyNumberFormat="0" applyAlignment="0" applyProtection="0"/>
    <xf numFmtId="0" fontId="22" fillId="0" borderId="9" applyNumberFormat="0" applyFill="0" applyAlignment="0" applyProtection="0"/>
    <xf numFmtId="0" fontId="23" fillId="31" borderId="10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25" fillId="0" borderId="12">
      <alignment horizontal="left" vertical="center" wrapText="1" indent="2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3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6" fillId="12" borderId="8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8" fillId="4" borderId="4" applyNumberFormat="0" applyAlignment="0" applyProtection="0"/>
    <xf numFmtId="0" fontId="19" fillId="8" borderId="0" applyNumberFormat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2" fillId="3" borderId="0" applyNumberFormat="0" applyBorder="0" applyAlignment="0" applyProtection="0"/>
    <xf numFmtId="0" fontId="41" fillId="20" borderId="0" applyNumberFormat="0" applyBorder="0" applyAlignment="0" applyProtection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3" fillId="0" borderId="0"/>
    <xf numFmtId="0" fontId="14" fillId="0" borderId="0"/>
    <xf numFmtId="0" fontId="43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6" fillId="0" borderId="0" applyNumberFormat="0" applyFill="0" applyBorder="0" applyProtection="0">
      <alignment horizontal="left" vertical="center"/>
    </xf>
    <xf numFmtId="4" fontId="6" fillId="32" borderId="0" applyNumberFormat="0" applyFont="0" applyBorder="0" applyAlignment="0" applyProtection="0"/>
    <xf numFmtId="4" fontId="6" fillId="32" borderId="0" applyNumberFormat="0" applyFont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33" borderId="11" applyNumberFormat="0" applyAlignment="0" applyProtection="0"/>
    <xf numFmtId="0" fontId="17" fillId="19" borderId="7" applyNumberFormat="0" applyAlignment="0" applyProtection="0"/>
    <xf numFmtId="0" fontId="9" fillId="13" borderId="5" applyNumberFormat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9" fillId="9" borderId="0" applyNumberFormat="0" applyBorder="0" applyAlignment="0" applyProtection="0"/>
    <xf numFmtId="0" fontId="19" fillId="8" borderId="0" applyNumberFormat="0" applyBorder="0" applyAlignment="0" applyProtection="0"/>
    <xf numFmtId="0" fontId="17" fillId="19" borderId="7" applyNumberFormat="0" applyAlignment="0" applyProtection="0"/>
    <xf numFmtId="0" fontId="6" fillId="0" borderId="0"/>
    <xf numFmtId="0" fontId="6" fillId="0" borderId="0"/>
    <xf numFmtId="0" fontId="6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0" fontId="6" fillId="0" borderId="0"/>
    <xf numFmtId="0" fontId="6" fillId="0" borderId="0"/>
    <xf numFmtId="0" fontId="2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27" fillId="0" borderId="13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51" fillId="0" borderId="0" applyNumberFormat="0" applyFill="0" applyBorder="0" applyAlignment="0" applyProtection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0" fontId="6" fillId="0" borderId="0"/>
    <xf numFmtId="0" fontId="22" fillId="0" borderId="9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4" fontId="25" fillId="0" borderId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" fillId="0" borderId="0">
      <alignment vertical="top"/>
    </xf>
    <xf numFmtId="0" fontId="6" fillId="0" borderId="0">
      <alignment vertical="top"/>
    </xf>
    <xf numFmtId="0" fontId="66" fillId="0" borderId="0"/>
    <xf numFmtId="0" fontId="15" fillId="0" borderId="0"/>
    <xf numFmtId="0" fontId="71" fillId="0" borderId="0" applyNumberFormat="0" applyFill="0" applyBorder="0" applyAlignment="0" applyProtection="0">
      <alignment vertical="top"/>
      <protection locked="0"/>
    </xf>
    <xf numFmtId="170" fontId="6" fillId="0" borderId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Border="0"/>
    <xf numFmtId="169" fontId="15" fillId="0" borderId="0"/>
    <xf numFmtId="169" fontId="15" fillId="0" borderId="0"/>
    <xf numFmtId="169" fontId="15" fillId="0" borderId="0"/>
    <xf numFmtId="0" fontId="6" fillId="0" borderId="0"/>
    <xf numFmtId="169" fontId="15" fillId="0" borderId="0"/>
    <xf numFmtId="0" fontId="6" fillId="0" borderId="0"/>
    <xf numFmtId="0" fontId="6" fillId="0" borderId="0"/>
    <xf numFmtId="0" fontId="72" fillId="0" borderId="0"/>
    <xf numFmtId="170" fontId="15" fillId="0" borderId="0"/>
    <xf numFmtId="169" fontId="15" fillId="0" borderId="0"/>
    <xf numFmtId="0" fontId="24" fillId="0" borderId="0"/>
    <xf numFmtId="170" fontId="24" fillId="0" borderId="0"/>
    <xf numFmtId="169" fontId="15" fillId="0" borderId="0"/>
    <xf numFmtId="0" fontId="6" fillId="0" borderId="0" applyBorder="0"/>
    <xf numFmtId="170" fontId="6" fillId="0" borderId="0" applyBorder="0"/>
    <xf numFmtId="0" fontId="6" fillId="0" borderId="0"/>
    <xf numFmtId="170" fontId="6" fillId="0" borderId="0"/>
    <xf numFmtId="0" fontId="45" fillId="0" borderId="0"/>
    <xf numFmtId="0" fontId="45" fillId="0" borderId="0"/>
    <xf numFmtId="0" fontId="24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24" fillId="0" borderId="26" applyFont="0" applyAlignment="0">
      <alignment vertical="top" wrapText="1"/>
    </xf>
    <xf numFmtId="0" fontId="3" fillId="0" borderId="0"/>
    <xf numFmtId="168" fontId="75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168" fontId="15" fillId="6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168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6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168" fontId="15" fillId="6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69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168" fontId="15" fillId="7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168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7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168" fontId="15" fillId="72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168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168" fontId="15" fillId="6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67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168" fontId="15" fillId="74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168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7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168" fontId="15" fillId="7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168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7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168" fontId="15" fillId="7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7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168" fontId="15" fillId="79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168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7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8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168" fontId="15" fillId="7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168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8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1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168" fontId="15" fillId="7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8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168" fontId="15" fillId="82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168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7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168" fontId="16" fillId="83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8" fontId="16" fillId="23" borderId="0" applyNumberFormat="0" applyBorder="0" applyAlignment="0" applyProtection="0"/>
    <xf numFmtId="0" fontId="16" fillId="21" borderId="0" applyNumberFormat="0" applyBorder="0" applyAlignment="0" applyProtection="0"/>
    <xf numFmtId="168" fontId="16" fillId="23" borderId="0" applyNumberFormat="0" applyBorder="0" applyAlignment="0" applyProtection="0"/>
    <xf numFmtId="0" fontId="16" fillId="21" borderId="0" applyNumberFormat="0" applyBorder="0" applyAlignment="0" applyProtection="0"/>
    <xf numFmtId="168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8" fontId="16" fillId="3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30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8" fontId="16" fillId="77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168" fontId="16" fillId="8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168" fontId="16" fillId="79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8" fontId="16" fillId="20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8" fontId="16" fillId="20" borderId="0" applyNumberFormat="0" applyBorder="0" applyAlignment="0" applyProtection="0"/>
    <xf numFmtId="0" fontId="16" fillId="17" borderId="0" applyNumberFormat="0" applyBorder="0" applyAlignment="0" applyProtection="0"/>
    <xf numFmtId="168" fontId="16" fillId="20" borderId="0" applyNumberFormat="0" applyBorder="0" applyAlignment="0" applyProtection="0"/>
    <xf numFmtId="0" fontId="16" fillId="17" borderId="0" applyNumberFormat="0" applyBorder="0" applyAlignment="0" applyProtection="0"/>
    <xf numFmtId="168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8" fontId="16" fillId="8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8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168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9" borderId="0" applyNumberFormat="0" applyBorder="0" applyAlignment="0" applyProtection="0"/>
    <xf numFmtId="168" fontId="16" fillId="19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8" fontId="16" fillId="19" borderId="0" applyNumberFormat="0" applyBorder="0" applyAlignment="0" applyProtection="0"/>
    <xf numFmtId="0" fontId="16" fillId="22" borderId="0" applyNumberFormat="0" applyBorder="0" applyAlignment="0" applyProtection="0"/>
    <xf numFmtId="168" fontId="16" fillId="19" borderId="0" applyNumberFormat="0" applyBorder="0" applyAlignment="0" applyProtection="0"/>
    <xf numFmtId="0" fontId="16" fillId="22" borderId="0" applyNumberFormat="0" applyBorder="0" applyAlignment="0" applyProtection="0"/>
    <xf numFmtId="168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8" fontId="16" fillId="8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8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168" fontId="16" fillId="8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168" fontId="16" fillId="86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168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8" fontId="16" fillId="16" borderId="0" applyNumberFormat="0" applyBorder="0" applyAlignment="0" applyProtection="0"/>
    <xf numFmtId="0" fontId="16" fillId="24" borderId="0" applyNumberFormat="0" applyBorder="0" applyAlignment="0" applyProtection="0"/>
    <xf numFmtId="168" fontId="16" fillId="16" borderId="0" applyNumberFormat="0" applyBorder="0" applyAlignment="0" applyProtection="0"/>
    <xf numFmtId="0" fontId="16" fillId="24" borderId="0" applyNumberFormat="0" applyBorder="0" applyAlignment="0" applyProtection="0"/>
    <xf numFmtId="168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8" fontId="16" fillId="7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87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168" fontId="16" fillId="88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8" fontId="16" fillId="23" borderId="0" applyNumberFormat="0" applyBorder="0" applyAlignment="0" applyProtection="0"/>
    <xf numFmtId="0" fontId="16" fillId="25" borderId="0" applyNumberFormat="0" applyBorder="0" applyAlignment="0" applyProtection="0"/>
    <xf numFmtId="168" fontId="16" fillId="23" borderId="0" applyNumberFormat="0" applyBorder="0" applyAlignment="0" applyProtection="0"/>
    <xf numFmtId="0" fontId="16" fillId="25" borderId="0" applyNumberFormat="0" applyBorder="0" applyAlignment="0" applyProtection="0"/>
    <xf numFmtId="168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8" fontId="16" fillId="8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8" fontId="16" fillId="89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168" fontId="16" fillId="90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1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8" fontId="16" fillId="91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168" fontId="16" fillId="9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168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168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8" fontId="16" fillId="29" borderId="0" applyNumberFormat="0" applyBorder="0" applyAlignment="0" applyProtection="0"/>
    <xf numFmtId="0" fontId="16" fillId="22" borderId="0" applyNumberFormat="0" applyBorder="0" applyAlignment="0" applyProtection="0"/>
    <xf numFmtId="168" fontId="16" fillId="29" borderId="0" applyNumberFormat="0" applyBorder="0" applyAlignment="0" applyProtection="0"/>
    <xf numFmtId="0" fontId="16" fillId="22" borderId="0" applyNumberFormat="0" applyBorder="0" applyAlignment="0" applyProtection="0"/>
    <xf numFmtId="168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8" fontId="16" fillId="9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168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168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8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6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168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4" borderId="0" applyNumberFormat="0" applyBorder="0" applyAlignment="0" applyProtection="0"/>
    <xf numFmtId="168" fontId="16" fillId="24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8" fontId="16" fillId="24" borderId="0" applyNumberFormat="0" applyBorder="0" applyAlignment="0" applyProtection="0"/>
    <xf numFmtId="0" fontId="16" fillId="30" borderId="0" applyNumberFormat="0" applyBorder="0" applyAlignment="0" applyProtection="0"/>
    <xf numFmtId="168" fontId="16" fillId="24" borderId="0" applyNumberFormat="0" applyBorder="0" applyAlignment="0" applyProtection="0"/>
    <xf numFmtId="0" fontId="16" fillId="30" borderId="0" applyNumberFormat="0" applyBorder="0" applyAlignment="0" applyProtection="0"/>
    <xf numFmtId="168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8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168" fontId="76" fillId="0" borderId="0"/>
    <xf numFmtId="168" fontId="13" fillId="0" borderId="0" applyNumberFormat="0" applyFill="0" applyBorder="0" applyAlignment="0" applyProtection="0"/>
    <xf numFmtId="168" fontId="69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0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8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168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77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5" borderId="4" applyNumberFormat="0" applyAlignment="0" applyProtection="0"/>
    <xf numFmtId="171" fontId="78" fillId="75" borderId="20">
      <alignment horizontal="center" vertical="center"/>
    </xf>
    <xf numFmtId="171" fontId="78" fillId="75" borderId="20">
      <alignment horizontal="center" vertical="center"/>
    </xf>
    <xf numFmtId="171" fontId="78" fillId="75" borderId="20">
      <alignment horizontal="center" vertical="center"/>
    </xf>
    <xf numFmtId="0" fontId="21" fillId="19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3" borderId="8" applyNumberFormat="0" applyAlignment="0" applyProtection="0"/>
    <xf numFmtId="171" fontId="78" fillId="75" borderId="20">
      <alignment horizontal="center" vertical="center"/>
    </xf>
    <xf numFmtId="171" fontId="78" fillId="75" borderId="20">
      <alignment horizontal="center" vertical="center"/>
    </xf>
    <xf numFmtId="168" fontId="21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0" fontId="21" fillId="19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0" fontId="21" fillId="19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168" fontId="21" fillId="19" borderId="8" applyNumberFormat="0" applyAlignment="0" applyProtection="0"/>
    <xf numFmtId="0" fontId="21" fillId="19" borderId="8" applyNumberFormat="0" applyAlignment="0" applyProtection="0"/>
    <xf numFmtId="168" fontId="21" fillId="19" borderId="8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71" fontId="78" fillId="75" borderId="20">
      <alignment horizontal="center" vertical="center"/>
    </xf>
    <xf numFmtId="0" fontId="21" fillId="19" borderId="8" applyNumberFormat="0" applyAlignment="0" applyProtection="0"/>
    <xf numFmtId="0" fontId="21" fillId="19" borderId="8" applyNumberFormat="0" applyAlignment="0" applyProtection="0"/>
    <xf numFmtId="172" fontId="6" fillId="0" borderId="0"/>
    <xf numFmtId="173" fontId="6" fillId="0" borderId="0"/>
    <xf numFmtId="174" fontId="6" fillId="0" borderId="0"/>
    <xf numFmtId="175" fontId="6" fillId="0" borderId="0"/>
    <xf numFmtId="176" fontId="6" fillId="0" borderId="0"/>
    <xf numFmtId="17" fontId="6" fillId="0" borderId="0"/>
    <xf numFmtId="20" fontId="6" fillId="0" borderId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168" fontId="23" fillId="94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168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8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8" fontId="23" fillId="31" borderId="10" applyNumberFormat="0" applyAlignment="0" applyProtection="0"/>
    <xf numFmtId="0" fontId="23" fillId="31" borderId="10" applyNumberFormat="0" applyAlignment="0" applyProtection="0"/>
    <xf numFmtId="168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8" fontId="23" fillId="94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7" fontId="1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7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3" fontId="6" fillId="0" borderId="0" applyFont="0" applyFill="0" applyBorder="0" applyAlignment="0" applyProtection="0"/>
    <xf numFmtId="168" fontId="6" fillId="0" borderId="0" applyBorder="0"/>
    <xf numFmtId="168" fontId="6" fillId="0" borderId="0" applyBorder="0"/>
    <xf numFmtId="168" fontId="6" fillId="0" borderId="0" applyBorder="0"/>
    <xf numFmtId="168" fontId="7" fillId="0" borderId="0"/>
    <xf numFmtId="168" fontId="7" fillId="0" borderId="0">
      <alignment horizontal="center"/>
    </xf>
    <xf numFmtId="168" fontId="13" fillId="0" borderId="0">
      <alignment horizontal="center"/>
    </xf>
    <xf numFmtId="168" fontId="13" fillId="0" borderId="0">
      <alignment horizontal="center"/>
    </xf>
    <xf numFmtId="168" fontId="13" fillId="0" borderId="0">
      <alignment horizontal="center"/>
    </xf>
    <xf numFmtId="168" fontId="13" fillId="0" borderId="0">
      <alignment horizontal="center"/>
    </xf>
    <xf numFmtId="168" fontId="6" fillId="0" borderId="0">
      <alignment horizontal="center"/>
    </xf>
    <xf numFmtId="168" fontId="6" fillId="0" borderId="0">
      <alignment wrapText="1"/>
    </xf>
    <xf numFmtId="168" fontId="74" fillId="0" borderId="0"/>
    <xf numFmtId="168" fontId="69" fillId="0" borderId="0"/>
    <xf numFmtId="168" fontId="69" fillId="0" borderId="0"/>
    <xf numFmtId="168" fontId="69" fillId="0" borderId="0"/>
    <xf numFmtId="168" fontId="69" fillId="0" borderId="0"/>
    <xf numFmtId="168" fontId="81" fillId="0" borderId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7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8" fontId="83" fillId="0" borderId="0"/>
    <xf numFmtId="168" fontId="84" fillId="0" borderId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1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8" fontId="29" fillId="70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168" fontId="29" fillId="95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27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168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168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168" fontId="31" fillId="0" borderId="15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28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168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16" applyNumberFormat="0" applyFill="0" applyAlignment="0" applyProtection="0"/>
    <xf numFmtId="168" fontId="85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8" fontId="85" fillId="0" borderId="16" applyNumberFormat="0" applyFill="0" applyAlignment="0" applyProtection="0"/>
    <xf numFmtId="0" fontId="32" fillId="0" borderId="16" applyNumberFormat="0" applyFill="0" applyAlignment="0" applyProtection="0"/>
    <xf numFmtId="168" fontId="85" fillId="0" borderId="16" applyNumberFormat="0" applyFill="0" applyAlignment="0" applyProtection="0"/>
    <xf numFmtId="0" fontId="32" fillId="0" borderId="16" applyNumberFormat="0" applyFill="0" applyAlignment="0" applyProtection="0"/>
    <xf numFmtId="168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8" fontId="85" fillId="0" borderId="29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30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168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168" fontId="35" fillId="0" borderId="18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8" fontId="35" fillId="0" borderId="18" applyNumberFormat="0" applyFill="0" applyAlignment="0" applyProtection="0"/>
    <xf numFmtId="0" fontId="34" fillId="0" borderId="17" applyNumberFormat="0" applyFill="0" applyAlignment="0" applyProtection="0"/>
    <xf numFmtId="168" fontId="35" fillId="0" borderId="18" applyNumberFormat="0" applyFill="0" applyAlignment="0" applyProtection="0"/>
    <xf numFmtId="0" fontId="34" fillId="0" borderId="17" applyNumberFormat="0" applyFill="0" applyAlignment="0" applyProtection="0"/>
    <xf numFmtId="168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8" fontId="35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72" fontId="70" fillId="96" borderId="0"/>
    <xf numFmtId="173" fontId="70" fillId="96" borderId="0"/>
    <xf numFmtId="174" fontId="70" fillId="96" borderId="0"/>
    <xf numFmtId="168" fontId="6" fillId="96" borderId="0">
      <protection locked="0"/>
    </xf>
    <xf numFmtId="177" fontId="6" fillId="96" borderId="0">
      <protection locked="0"/>
    </xf>
    <xf numFmtId="175" fontId="6" fillId="96" borderId="0">
      <protection locked="0"/>
    </xf>
    <xf numFmtId="176" fontId="6" fillId="96" borderId="0">
      <protection locked="0"/>
    </xf>
    <xf numFmtId="17" fontId="6" fillId="96" borderId="0">
      <protection locked="0"/>
    </xf>
    <xf numFmtId="20" fontId="6" fillId="96" borderId="0"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168" fontId="78" fillId="97" borderId="20" applyNumberFormat="0">
      <alignment horizontal="center" vertical="center"/>
      <protection locked="0"/>
    </xf>
    <xf numFmtId="168" fontId="78" fillId="97" borderId="20" applyNumberFormat="0">
      <alignment horizontal="center" vertical="center"/>
      <protection locked="0"/>
    </xf>
    <xf numFmtId="168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168" fontId="78" fillId="97" borderId="20" applyNumberFormat="0">
      <alignment horizontal="center" vertical="center"/>
      <protection locked="0"/>
    </xf>
    <xf numFmtId="168" fontId="78" fillId="97" borderId="20" applyNumberFormat="0">
      <alignment horizontal="center" vertical="center"/>
      <protection locked="0"/>
    </xf>
    <xf numFmtId="168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0" fontId="26" fillId="12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0" fontId="26" fillId="12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168" fontId="26" fillId="12" borderId="8" applyNumberFormat="0" applyAlignment="0" applyProtection="0"/>
    <xf numFmtId="0" fontId="26" fillId="12" borderId="8" applyNumberFormat="0" applyAlignment="0" applyProtection="0"/>
    <xf numFmtId="168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8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168" fontId="6" fillId="96" borderId="0">
      <protection locked="0"/>
    </xf>
    <xf numFmtId="168" fontId="6" fillId="96" borderId="0">
      <protection locked="0"/>
    </xf>
    <xf numFmtId="168" fontId="7" fillId="96" borderId="0">
      <protection locked="0"/>
    </xf>
    <xf numFmtId="168" fontId="6" fillId="96" borderId="0">
      <alignment horizontal="center"/>
      <protection locked="0"/>
    </xf>
    <xf numFmtId="168" fontId="6" fillId="96" borderId="0">
      <protection locked="0"/>
    </xf>
    <xf numFmtId="168" fontId="6" fillId="96" borderId="0"/>
    <xf numFmtId="168" fontId="6" fillId="96" borderId="0">
      <alignment wrapText="1"/>
      <protection locked="0"/>
    </xf>
    <xf numFmtId="168" fontId="74" fillId="96" borderId="0">
      <protection locked="0"/>
    </xf>
    <xf numFmtId="168" fontId="69" fillId="96" borderId="0">
      <protection locked="0"/>
    </xf>
    <xf numFmtId="168" fontId="69" fillId="96" borderId="0">
      <protection locked="0"/>
    </xf>
    <xf numFmtId="168" fontId="69" fillId="96" borderId="0">
      <protection locked="0"/>
    </xf>
    <xf numFmtId="168" fontId="69" fillId="96" borderId="0">
      <protection locked="0"/>
    </xf>
    <xf numFmtId="168" fontId="81" fillId="96" borderId="0">
      <protection locked="0"/>
    </xf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8" fillId="0" borderId="32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168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168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168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86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8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168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172" fontId="69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168" fontId="6" fillId="0" borderId="0"/>
    <xf numFmtId="168" fontId="6" fillId="0" borderId="0"/>
    <xf numFmtId="0" fontId="24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66" fillId="0" borderId="0"/>
    <xf numFmtId="168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7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82" fillId="97" borderId="11" applyNumberFormat="0" applyAlignment="0" applyProtection="0"/>
    <xf numFmtId="168" fontId="82" fillId="97" borderId="11" applyNumberFormat="0" applyAlignment="0" applyProtection="0"/>
    <xf numFmtId="168" fontId="82" fillId="97" borderId="11" applyNumberForma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82" fillId="98" borderId="11" applyNumberFormat="0" applyAlignment="0" applyProtection="0"/>
    <xf numFmtId="168" fontId="82" fillId="98" borderId="11" applyNumberForma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82" fillId="98" borderId="11" applyNumberForma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178" fontId="73" fillId="0" borderId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168" fontId="17" fillId="80" borderId="7" applyNumberFormat="0" applyAlignment="0" applyProtection="0"/>
    <xf numFmtId="168" fontId="17" fillId="80" borderId="7" applyNumberFormat="0" applyAlignment="0" applyProtection="0"/>
    <xf numFmtId="168" fontId="17" fillId="80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168" fontId="17" fillId="67" borderId="7" applyNumberFormat="0" applyAlignment="0" applyProtection="0"/>
    <xf numFmtId="168" fontId="17" fillId="67" borderId="7" applyNumberFormat="0" applyAlignment="0" applyProtection="0"/>
    <xf numFmtId="168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0" fontId="17" fillId="19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0" fontId="17" fillId="19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168" fontId="17" fillId="19" borderId="7" applyNumberFormat="0" applyAlignment="0" applyProtection="0"/>
    <xf numFmtId="0" fontId="17" fillId="19" borderId="7" applyNumberFormat="0" applyAlignment="0" applyProtection="0"/>
    <xf numFmtId="168" fontId="17" fillId="19" borderId="7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8" fontId="17" fillId="67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9" fontId="82" fillId="0" borderId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168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8" fontId="82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8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82" fillId="0" borderId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82" fillId="0" borderId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168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8" fontId="87" fillId="0" borderId="33">
      <alignment horizontal="center"/>
    </xf>
    <xf numFmtId="168" fontId="87" fillId="0" borderId="33">
      <alignment horizontal="center"/>
    </xf>
    <xf numFmtId="0" fontId="87" fillId="0" borderId="2">
      <alignment horizontal="center"/>
    </xf>
    <xf numFmtId="168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8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8" fontId="87" fillId="0" borderId="2">
      <alignment horizontal="center"/>
    </xf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82" fillId="0" borderId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168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8" fontId="82" fillId="100" borderId="0" applyNumberForma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8" fontId="45" fillId="99" borderId="0" applyNumberFormat="0" applyFont="0" applyBorder="0" applyAlignment="0" applyProtection="0"/>
    <xf numFmtId="172" fontId="6" fillId="0" borderId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8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8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1" fontId="90" fillId="72" borderId="20" applyProtection="0">
      <alignment horizontal="center" vertical="center"/>
    </xf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63" fillId="0" borderId="25" applyNumberFormat="0" applyFill="0" applyAlignment="0" applyProtection="0"/>
    <xf numFmtId="168" fontId="27" fillId="0" borderId="13" applyNumberFormat="0" applyFill="0" applyAlignment="0" applyProtection="0"/>
    <xf numFmtId="168" fontId="27" fillId="0" borderId="13" applyNumberFormat="0" applyFill="0" applyAlignment="0" applyProtection="0"/>
    <xf numFmtId="168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5" applyNumberFormat="0" applyFill="0" applyAlignment="0" applyProtection="0"/>
    <xf numFmtId="168" fontId="27" fillId="0" borderId="35" applyNumberFormat="0" applyFill="0" applyAlignment="0" applyProtection="0"/>
    <xf numFmtId="168" fontId="27" fillId="0" borderId="35" applyNumberFormat="0" applyFill="0" applyAlignment="0" applyProtection="0"/>
    <xf numFmtId="168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8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8" fontId="27" fillId="0" borderId="3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8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vertical="top" textRotation="90" wrapText="1"/>
    </xf>
    <xf numFmtId="168" fontId="91" fillId="72" borderId="36">
      <alignment horizontal="center" vertical="top" textRotation="90" wrapText="1"/>
    </xf>
    <xf numFmtId="168" fontId="91" fillId="72" borderId="36">
      <alignment horizontal="center" vertical="top" textRotation="90" wrapText="1"/>
    </xf>
    <xf numFmtId="168" fontId="49" fillId="0" borderId="0">
      <alignment horizontal="center"/>
    </xf>
    <xf numFmtId="168" fontId="92" fillId="73" borderId="0"/>
    <xf numFmtId="168" fontId="93" fillId="103" borderId="0"/>
    <xf numFmtId="168" fontId="92" fillId="73" borderId="0"/>
    <xf numFmtId="168" fontId="92" fillId="66" borderId="0"/>
    <xf numFmtId="168" fontId="94" fillId="73" borderId="20">
      <alignment horizontal="center" vertical="center"/>
    </xf>
    <xf numFmtId="168" fontId="94" fillId="73" borderId="20">
      <alignment horizontal="center" vertical="center"/>
    </xf>
    <xf numFmtId="168" fontId="94" fillId="73" borderId="20">
      <alignment horizontal="center"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5" fillId="0" borderId="0" applyFont="0" applyFill="0" applyBorder="0" applyAlignment="0" applyProtection="0"/>
    <xf numFmtId="0" fontId="66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0" fillId="4" borderId="4" applyNumberFormat="0" applyAlignment="0" applyProtection="0"/>
    <xf numFmtId="43" fontId="6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1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9" fontId="47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4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8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8" fillId="4" borderId="4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2" fillId="3" borderId="0" applyNumberFormat="0" applyBorder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38" fillId="4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9" fillId="4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9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0" fontId="10" fillId="5" borderId="4" applyNumberFormat="0" applyAlignment="0" applyProtection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5" fillId="0" borderId="0">
      <protection locked="0"/>
    </xf>
    <xf numFmtId="0" fontId="96" fillId="0" borderId="0" applyNumberFormat="0" applyFont="0" applyFill="0" applyBorder="0" applyProtection="0">
      <alignment horizontal="right"/>
    </xf>
    <xf numFmtId="43" fontId="6" fillId="0" borderId="0" applyFont="0" applyFill="0" applyBorder="0" applyAlignment="0" applyProtection="0"/>
    <xf numFmtId="3" fontId="97" fillId="0" borderId="0" applyFont="0" applyFill="0" applyBorder="0" applyAlignment="0" applyProtection="0"/>
    <xf numFmtId="4" fontId="98" fillId="0" borderId="0" applyFont="0" applyFill="0" applyBorder="0" applyAlignment="0" applyProtection="0"/>
    <xf numFmtId="180" fontId="97" fillId="0" borderId="0" applyFont="0" applyFill="0" applyBorder="0" applyAlignment="0" applyProtection="0"/>
    <xf numFmtId="181" fontId="99" fillId="0" borderId="0" applyFont="0" applyFill="0" applyBorder="0" applyAlignment="0" applyProtection="0"/>
    <xf numFmtId="15" fontId="99" fillId="0" borderId="0" applyFont="0" applyFill="0" applyBorder="0" applyProtection="0">
      <alignment horizontal="right"/>
    </xf>
    <xf numFmtId="2" fontId="97" fillId="0" borderId="0" applyFont="0" applyFill="0" applyBorder="0" applyAlignment="0" applyProtection="0"/>
    <xf numFmtId="182" fontId="100" fillId="0" borderId="0">
      <protection locked="0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83" fontId="100" fillId="0" borderId="0">
      <protection locked="0"/>
    </xf>
    <xf numFmtId="0" fontId="3" fillId="0" borderId="0"/>
    <xf numFmtId="10" fontId="99" fillId="0" borderId="0" applyFont="0" applyFill="0" applyBorder="0" applyAlignment="0" applyProtection="0"/>
    <xf numFmtId="4" fontId="96" fillId="0" borderId="1" applyNumberFormat="0" applyFont="0" applyFill="0" applyAlignment="0" applyProtection="0"/>
    <xf numFmtId="2" fontId="95" fillId="1" borderId="37" applyNumberFormat="0" applyBorder="0" applyProtection="0">
      <alignment horizontal="left"/>
    </xf>
    <xf numFmtId="4" fontId="96" fillId="0" borderId="38" applyNumberFormat="0" applyFont="0" applyFill="0" applyAlignment="0" applyProtection="0"/>
    <xf numFmtId="184" fontId="99" fillId="0" borderId="0" applyFont="0" applyFill="0" applyBorder="0" applyAlignment="0" applyProtection="0"/>
    <xf numFmtId="0" fontId="104" fillId="0" borderId="0"/>
    <xf numFmtId="43" fontId="104" fillId="0" borderId="0" applyFont="0" applyFill="0" applyBorder="0" applyAlignment="0" applyProtection="0"/>
    <xf numFmtId="165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66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0" fontId="105" fillId="3" borderId="0" applyNumberFormat="0" applyBorder="0" applyAlignment="0" applyProtection="0"/>
    <xf numFmtId="0" fontId="104" fillId="59" borderId="0" applyNumberFormat="0" applyBorder="0" applyAlignment="0" applyProtection="0"/>
    <xf numFmtId="0" fontId="1" fillId="0" borderId="0"/>
    <xf numFmtId="0" fontId="6" fillId="0" borderId="0">
      <alignment vertical="top"/>
    </xf>
    <xf numFmtId="9" fontId="1" fillId="0" borderId="0" applyFont="0" applyFill="0" applyBorder="0" applyAlignment="0" applyProtection="0"/>
    <xf numFmtId="0" fontId="106" fillId="0" borderId="0"/>
    <xf numFmtId="0" fontId="112" fillId="0" borderId="0" applyNumberFormat="0" applyFill="0" applyBorder="0" applyAlignment="0" applyProtection="0"/>
  </cellStyleXfs>
  <cellXfs count="33">
    <xf numFmtId="0" fontId="0" fillId="0" borderId="0" xfId="0"/>
    <xf numFmtId="0" fontId="106" fillId="0" borderId="0" xfId="40232"/>
    <xf numFmtId="0" fontId="106" fillId="104" borderId="0" xfId="40232" applyFill="1"/>
    <xf numFmtId="0" fontId="107" fillId="105" borderId="0" xfId="40232" applyFont="1" applyFill="1"/>
    <xf numFmtId="185" fontId="109" fillId="108" borderId="40" xfId="1" applyNumberFormat="1" applyFont="1" applyFill="1" applyBorder="1" applyAlignment="1">
      <alignment horizontal="center" vertical="center"/>
    </xf>
    <xf numFmtId="0" fontId="108" fillId="0" borderId="0" xfId="1" applyFont="1"/>
    <xf numFmtId="0" fontId="6" fillId="0" borderId="0" xfId="1"/>
    <xf numFmtId="0" fontId="7" fillId="106" borderId="39" xfId="1" applyFont="1" applyFill="1" applyBorder="1"/>
    <xf numFmtId="0" fontId="6" fillId="107" borderId="2" xfId="1" applyFill="1" applyBorder="1" applyAlignment="1">
      <alignment horizontal="left"/>
    </xf>
    <xf numFmtId="0" fontId="106" fillId="0" borderId="1" xfId="40232" applyBorder="1"/>
    <xf numFmtId="0" fontId="106" fillId="0" borderId="2" xfId="40232" applyBorder="1"/>
    <xf numFmtId="0" fontId="106" fillId="104" borderId="2" xfId="40232" applyFill="1" applyBorder="1"/>
    <xf numFmtId="0" fontId="107" fillId="105" borderId="2" xfId="40232" applyFont="1" applyFill="1" applyBorder="1"/>
    <xf numFmtId="0" fontId="106" fillId="0" borderId="41" xfId="40232" applyBorder="1"/>
    <xf numFmtId="0" fontId="106" fillId="0" borderId="42" xfId="40232" applyBorder="1"/>
    <xf numFmtId="0" fontId="106" fillId="0" borderId="43" xfId="40232" applyBorder="1"/>
    <xf numFmtId="0" fontId="106" fillId="109" borderId="44" xfId="40232" applyFill="1" applyBorder="1"/>
    <xf numFmtId="0" fontId="106" fillId="109" borderId="45" xfId="40232" applyFill="1" applyBorder="1"/>
    <xf numFmtId="0" fontId="106" fillId="0" borderId="44" xfId="40232" applyBorder="1"/>
    <xf numFmtId="0" fontId="106" fillId="0" borderId="45" xfId="40232" applyBorder="1"/>
    <xf numFmtId="0" fontId="107" fillId="105" borderId="0" xfId="0" applyFont="1" applyFill="1"/>
    <xf numFmtId="0" fontId="0" fillId="104" borderId="0" xfId="0" applyFill="1"/>
    <xf numFmtId="0" fontId="7" fillId="106" borderId="1" xfId="1" applyFont="1" applyFill="1" applyBorder="1"/>
    <xf numFmtId="0" fontId="7" fillId="106" borderId="41" xfId="1" applyFont="1" applyFill="1" applyBorder="1"/>
    <xf numFmtId="0" fontId="106" fillId="104" borderId="1" xfId="40232" applyFill="1" applyBorder="1"/>
    <xf numFmtId="0" fontId="107" fillId="105" borderId="1" xfId="40232" applyFont="1" applyFill="1" applyBorder="1"/>
    <xf numFmtId="0" fontId="106" fillId="0" borderId="46" xfId="40232" applyBorder="1"/>
    <xf numFmtId="0" fontId="7" fillId="106" borderId="47" xfId="1" applyFont="1" applyFill="1" applyBorder="1"/>
    <xf numFmtId="0" fontId="106" fillId="0" borderId="47" xfId="40232" applyBorder="1"/>
    <xf numFmtId="0" fontId="106" fillId="0" borderId="48" xfId="40232" applyBorder="1"/>
    <xf numFmtId="1" fontId="106" fillId="0" borderId="0" xfId="40232" applyNumberFormat="1"/>
    <xf numFmtId="0" fontId="112" fillId="0" borderId="0" xfId="40233"/>
    <xf numFmtId="9" fontId="106" fillId="0" borderId="0" xfId="40232" applyNumberFormat="1"/>
  </cellXfs>
  <cellStyles count="40234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" xfId="40233" builtinId="8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20201019%20Industrial%20Energy%20Demand%20V6.1_B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chOptions"/>
      <sheetName val="NewTech-modinp"/>
      <sheetName val="CurrentUse"/>
      <sheetName val="Mod_Inp_sheet_Processes"/>
      <sheetName val="Mod_Inp_sheet_IND"/>
      <sheetName val="DemandScenarios"/>
      <sheetName val="Mod_Inp_demands"/>
      <sheetName val="DemandGrowth"/>
      <sheetName val="NI_SI Splits"/>
      <sheetName val="Efficiencies_EEUD"/>
      <sheetName val="Efficiencies_UoW"/>
      <sheetName val="PricesCoal"/>
      <sheetName val="PricesBiomass"/>
    </sheetNames>
    <sheetDataSet>
      <sheetData sheetId="0" refreshError="1">
        <row r="2">
          <cell r="E2">
            <v>0.9</v>
          </cell>
          <cell r="F2">
            <v>2020</v>
          </cell>
          <cell r="G2">
            <v>25</v>
          </cell>
          <cell r="H2">
            <v>0.8</v>
          </cell>
          <cell r="I2">
            <v>0.8</v>
          </cell>
          <cell r="J2">
            <v>0.8</v>
          </cell>
          <cell r="K2">
            <v>0.8</v>
          </cell>
          <cell r="L2">
            <v>0.8</v>
          </cell>
          <cell r="M2">
            <v>0.8</v>
          </cell>
          <cell r="N2">
            <v>0.8</v>
          </cell>
          <cell r="O2">
            <v>0.8</v>
          </cell>
          <cell r="P2">
            <v>0.8</v>
          </cell>
          <cell r="Q2">
            <v>0.8</v>
          </cell>
          <cell r="R2">
            <v>63</v>
          </cell>
          <cell r="S2">
            <v>63</v>
          </cell>
          <cell r="T2">
            <v>63</v>
          </cell>
          <cell r="U2">
            <v>63</v>
          </cell>
          <cell r="V2">
            <v>63</v>
          </cell>
          <cell r="W2">
            <v>63</v>
          </cell>
          <cell r="X2">
            <v>63</v>
          </cell>
          <cell r="Y2">
            <v>63</v>
          </cell>
          <cell r="Z2">
            <v>63</v>
          </cell>
          <cell r="AA2">
            <v>63</v>
          </cell>
          <cell r="AL2">
            <v>1</v>
          </cell>
        </row>
        <row r="3">
          <cell r="E3">
            <v>0.09</v>
          </cell>
          <cell r="F3">
            <v>2020</v>
          </cell>
          <cell r="G3">
            <v>20</v>
          </cell>
          <cell r="H3">
            <v>0.18</v>
          </cell>
          <cell r="I3">
            <v>0.18</v>
          </cell>
          <cell r="J3">
            <v>0.18</v>
          </cell>
          <cell r="K3">
            <v>0.18</v>
          </cell>
          <cell r="L3">
            <v>0.18</v>
          </cell>
          <cell r="M3">
            <v>0.18</v>
          </cell>
          <cell r="N3">
            <v>0.18</v>
          </cell>
          <cell r="O3">
            <v>0.18</v>
          </cell>
          <cell r="P3">
            <v>0.18</v>
          </cell>
          <cell r="Q3">
            <v>0.18</v>
          </cell>
          <cell r="R3">
            <v>2388</v>
          </cell>
          <cell r="S3">
            <v>2388</v>
          </cell>
          <cell r="T3">
            <v>2388</v>
          </cell>
          <cell r="U3">
            <v>2388</v>
          </cell>
          <cell r="V3">
            <v>2388</v>
          </cell>
          <cell r="W3">
            <v>2388</v>
          </cell>
          <cell r="X3">
            <v>2388</v>
          </cell>
          <cell r="Y3">
            <v>2388</v>
          </cell>
          <cell r="Z3">
            <v>2388</v>
          </cell>
          <cell r="AA3">
            <v>2388</v>
          </cell>
          <cell r="AL3">
            <v>1</v>
          </cell>
        </row>
        <row r="4">
          <cell r="E4">
            <v>0.09</v>
          </cell>
          <cell r="F4">
            <v>2020</v>
          </cell>
          <cell r="G4">
            <v>20</v>
          </cell>
          <cell r="H4">
            <v>0.13</v>
          </cell>
          <cell r="I4">
            <v>0.13</v>
          </cell>
          <cell r="J4">
            <v>0.13</v>
          </cell>
          <cell r="K4">
            <v>0.13</v>
          </cell>
          <cell r="L4">
            <v>0.13</v>
          </cell>
          <cell r="M4">
            <v>0.13</v>
          </cell>
          <cell r="N4">
            <v>0.13</v>
          </cell>
          <cell r="O4">
            <v>0.13</v>
          </cell>
          <cell r="P4">
            <v>0.13</v>
          </cell>
          <cell r="Q4">
            <v>0.13</v>
          </cell>
          <cell r="R4">
            <v>2723</v>
          </cell>
          <cell r="S4">
            <v>2723</v>
          </cell>
          <cell r="T4">
            <v>2723</v>
          </cell>
          <cell r="U4">
            <v>2723</v>
          </cell>
          <cell r="V4">
            <v>2723</v>
          </cell>
          <cell r="W4">
            <v>2723</v>
          </cell>
          <cell r="X4">
            <v>2723</v>
          </cell>
          <cell r="Y4">
            <v>2723</v>
          </cell>
          <cell r="Z4">
            <v>2723</v>
          </cell>
          <cell r="AA4">
            <v>2723</v>
          </cell>
          <cell r="AL4">
            <v>0.05</v>
          </cell>
        </row>
        <row r="5">
          <cell r="E5">
            <v>0.09</v>
          </cell>
          <cell r="F5">
            <v>2025</v>
          </cell>
          <cell r="G5">
            <v>15</v>
          </cell>
          <cell r="H5">
            <v>0.15</v>
          </cell>
          <cell r="I5">
            <v>0.15</v>
          </cell>
          <cell r="J5">
            <v>0.15</v>
          </cell>
          <cell r="K5">
            <v>0.15</v>
          </cell>
          <cell r="L5">
            <v>0.15</v>
          </cell>
          <cell r="M5">
            <v>0.15</v>
          </cell>
          <cell r="N5">
            <v>0.15</v>
          </cell>
          <cell r="O5">
            <v>0.15</v>
          </cell>
          <cell r="P5">
            <v>0.15</v>
          </cell>
          <cell r="Q5">
            <v>0.15</v>
          </cell>
          <cell r="R5">
            <v>2015</v>
          </cell>
          <cell r="S5">
            <v>2015</v>
          </cell>
          <cell r="T5">
            <v>2015</v>
          </cell>
          <cell r="U5">
            <v>2015</v>
          </cell>
          <cell r="V5">
            <v>2015</v>
          </cell>
          <cell r="W5">
            <v>2015</v>
          </cell>
          <cell r="X5">
            <v>2015</v>
          </cell>
          <cell r="Y5">
            <v>2015</v>
          </cell>
          <cell r="Z5">
            <v>2015</v>
          </cell>
          <cell r="AA5">
            <v>2015</v>
          </cell>
          <cell r="AL5">
            <v>0.02</v>
          </cell>
        </row>
        <row r="6">
          <cell r="E6">
            <v>0.09</v>
          </cell>
          <cell r="F6">
            <v>2025</v>
          </cell>
          <cell r="G6">
            <v>20</v>
          </cell>
          <cell r="H6">
            <v>0.13</v>
          </cell>
          <cell r="I6">
            <v>0.13</v>
          </cell>
          <cell r="J6">
            <v>0.13</v>
          </cell>
          <cell r="K6">
            <v>0.13</v>
          </cell>
          <cell r="L6">
            <v>0.13</v>
          </cell>
          <cell r="M6">
            <v>0.13</v>
          </cell>
          <cell r="N6">
            <v>0.13</v>
          </cell>
          <cell r="O6">
            <v>0.13</v>
          </cell>
          <cell r="P6">
            <v>0.13</v>
          </cell>
          <cell r="Q6">
            <v>0.13</v>
          </cell>
          <cell r="R6">
            <v>2675</v>
          </cell>
          <cell r="S6">
            <v>2675</v>
          </cell>
          <cell r="T6">
            <v>2675</v>
          </cell>
          <cell r="U6">
            <v>2675</v>
          </cell>
          <cell r="V6">
            <v>2675</v>
          </cell>
          <cell r="W6">
            <v>2675</v>
          </cell>
          <cell r="X6">
            <v>2675</v>
          </cell>
          <cell r="Y6">
            <v>2675</v>
          </cell>
          <cell r="Z6">
            <v>2675</v>
          </cell>
          <cell r="AA6">
            <v>2675</v>
          </cell>
          <cell r="AL6">
            <v>0.11</v>
          </cell>
        </row>
        <row r="7">
          <cell r="E7">
            <v>0.5</v>
          </cell>
          <cell r="F7">
            <v>2020</v>
          </cell>
          <cell r="G7">
            <v>20</v>
          </cell>
          <cell r="H7">
            <v>0.22</v>
          </cell>
          <cell r="I7">
            <v>0.22</v>
          </cell>
          <cell r="J7">
            <v>0.22</v>
          </cell>
          <cell r="K7">
            <v>0.22</v>
          </cell>
          <cell r="L7">
            <v>0.22</v>
          </cell>
          <cell r="M7">
            <v>0.22</v>
          </cell>
          <cell r="N7">
            <v>0.22</v>
          </cell>
          <cell r="O7">
            <v>0.22</v>
          </cell>
          <cell r="P7">
            <v>0.22</v>
          </cell>
          <cell r="Q7">
            <v>0.22</v>
          </cell>
          <cell r="R7">
            <v>455</v>
          </cell>
          <cell r="S7">
            <v>455</v>
          </cell>
          <cell r="T7">
            <v>455</v>
          </cell>
          <cell r="U7">
            <v>455</v>
          </cell>
          <cell r="V7">
            <v>455</v>
          </cell>
          <cell r="W7">
            <v>455</v>
          </cell>
          <cell r="X7">
            <v>455</v>
          </cell>
          <cell r="Y7">
            <v>455</v>
          </cell>
          <cell r="Z7">
            <v>455</v>
          </cell>
          <cell r="AA7">
            <v>455</v>
          </cell>
          <cell r="AL7">
            <v>1</v>
          </cell>
        </row>
        <row r="8">
          <cell r="E8">
            <v>0.5</v>
          </cell>
          <cell r="F8">
            <v>2025</v>
          </cell>
          <cell r="G8">
            <v>15</v>
          </cell>
          <cell r="H8">
            <v>0.18</v>
          </cell>
          <cell r="I8">
            <v>0.18</v>
          </cell>
          <cell r="J8">
            <v>0.18</v>
          </cell>
          <cell r="K8">
            <v>0.18</v>
          </cell>
          <cell r="L8">
            <v>0.18</v>
          </cell>
          <cell r="M8">
            <v>0.18</v>
          </cell>
          <cell r="N8">
            <v>0.18</v>
          </cell>
          <cell r="O8">
            <v>0.18</v>
          </cell>
          <cell r="P8">
            <v>0.18</v>
          </cell>
          <cell r="Q8">
            <v>0.18</v>
          </cell>
          <cell r="R8">
            <v>350</v>
          </cell>
          <cell r="S8">
            <v>350</v>
          </cell>
          <cell r="T8">
            <v>350</v>
          </cell>
          <cell r="U8">
            <v>350</v>
          </cell>
          <cell r="V8">
            <v>350</v>
          </cell>
          <cell r="W8">
            <v>350</v>
          </cell>
          <cell r="X8">
            <v>350</v>
          </cell>
          <cell r="Y8">
            <v>350</v>
          </cell>
          <cell r="Z8">
            <v>350</v>
          </cell>
          <cell r="AA8">
            <v>350</v>
          </cell>
          <cell r="AL8">
            <v>1</v>
          </cell>
        </row>
        <row r="9">
          <cell r="E9">
            <v>0.5</v>
          </cell>
          <cell r="F9">
            <v>2020</v>
          </cell>
          <cell r="G9">
            <v>10</v>
          </cell>
          <cell r="H9">
            <v>0.67500000000000004</v>
          </cell>
          <cell r="I9">
            <v>0.67500000000000004</v>
          </cell>
          <cell r="J9">
            <v>0.67500000000000004</v>
          </cell>
          <cell r="K9">
            <v>0.67500000000000004</v>
          </cell>
          <cell r="L9">
            <v>0.67500000000000004</v>
          </cell>
          <cell r="M9">
            <v>0.67500000000000004</v>
          </cell>
          <cell r="N9">
            <v>0.67500000000000004</v>
          </cell>
          <cell r="O9">
            <v>0.67500000000000004</v>
          </cell>
          <cell r="P9">
            <v>0.67500000000000004</v>
          </cell>
          <cell r="Q9">
            <v>0.67500000000000004</v>
          </cell>
          <cell r="R9">
            <v>280</v>
          </cell>
          <cell r="S9">
            <v>280</v>
          </cell>
          <cell r="T9">
            <v>280</v>
          </cell>
          <cell r="U9">
            <v>280</v>
          </cell>
          <cell r="V9">
            <v>280</v>
          </cell>
          <cell r="W9">
            <v>280</v>
          </cell>
          <cell r="X9">
            <v>280</v>
          </cell>
          <cell r="Y9">
            <v>280</v>
          </cell>
          <cell r="Z9">
            <v>280</v>
          </cell>
          <cell r="AA9">
            <v>280</v>
          </cell>
          <cell r="AL9">
            <v>1</v>
          </cell>
        </row>
        <row r="10">
          <cell r="E10">
            <v>0.5</v>
          </cell>
          <cell r="F10">
            <v>2025</v>
          </cell>
          <cell r="G10">
            <v>10</v>
          </cell>
          <cell r="H10">
            <v>0.9</v>
          </cell>
          <cell r="I10">
            <v>0.9</v>
          </cell>
          <cell r="J10">
            <v>0.9</v>
          </cell>
          <cell r="K10">
            <v>0.9</v>
          </cell>
          <cell r="L10">
            <v>0.9</v>
          </cell>
          <cell r="M10">
            <v>0.9</v>
          </cell>
          <cell r="N10">
            <v>0.9</v>
          </cell>
          <cell r="O10">
            <v>0.9</v>
          </cell>
          <cell r="P10">
            <v>0.9</v>
          </cell>
          <cell r="Q10">
            <v>0.9</v>
          </cell>
          <cell r="R10">
            <v>336</v>
          </cell>
          <cell r="S10">
            <v>336</v>
          </cell>
          <cell r="T10">
            <v>336</v>
          </cell>
          <cell r="U10">
            <v>336</v>
          </cell>
          <cell r="V10">
            <v>336</v>
          </cell>
          <cell r="W10">
            <v>336</v>
          </cell>
          <cell r="X10">
            <v>336</v>
          </cell>
          <cell r="Y10">
            <v>336</v>
          </cell>
          <cell r="Z10">
            <v>336</v>
          </cell>
          <cell r="AA10">
            <v>336</v>
          </cell>
          <cell r="AL10">
            <v>0.5</v>
          </cell>
        </row>
        <row r="11">
          <cell r="E11">
            <v>0.68</v>
          </cell>
          <cell r="F11">
            <v>2020</v>
          </cell>
          <cell r="G11">
            <v>25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L11">
            <v>1</v>
          </cell>
        </row>
        <row r="12">
          <cell r="E12">
            <v>0.5</v>
          </cell>
          <cell r="F12">
            <v>2025</v>
          </cell>
          <cell r="G12">
            <v>15</v>
          </cell>
          <cell r="H12">
            <v>0.18</v>
          </cell>
          <cell r="I12">
            <v>0.18</v>
          </cell>
          <cell r="J12">
            <v>0.18</v>
          </cell>
          <cell r="K12">
            <v>0.18</v>
          </cell>
          <cell r="L12">
            <v>0.18</v>
          </cell>
          <cell r="M12">
            <v>0.18</v>
          </cell>
          <cell r="N12">
            <v>0.18</v>
          </cell>
          <cell r="O12">
            <v>0.18</v>
          </cell>
          <cell r="P12">
            <v>0.18</v>
          </cell>
          <cell r="Q12">
            <v>0.18</v>
          </cell>
          <cell r="R12">
            <v>350</v>
          </cell>
          <cell r="S12">
            <v>350</v>
          </cell>
          <cell r="T12">
            <v>350</v>
          </cell>
          <cell r="U12">
            <v>350</v>
          </cell>
          <cell r="V12">
            <v>350</v>
          </cell>
          <cell r="W12">
            <v>350</v>
          </cell>
          <cell r="X12">
            <v>350</v>
          </cell>
          <cell r="Y12">
            <v>350</v>
          </cell>
          <cell r="Z12">
            <v>350</v>
          </cell>
          <cell r="AA12">
            <v>350</v>
          </cell>
          <cell r="AL12">
            <v>1</v>
          </cell>
        </row>
        <row r="13">
          <cell r="E13">
            <v>0.5</v>
          </cell>
          <cell r="F13">
            <v>2025</v>
          </cell>
          <cell r="G13">
            <v>20</v>
          </cell>
          <cell r="H13">
            <v>0.22</v>
          </cell>
          <cell r="I13">
            <v>0.22</v>
          </cell>
          <cell r="J13">
            <v>0.22</v>
          </cell>
          <cell r="K13">
            <v>0.22</v>
          </cell>
          <cell r="L13">
            <v>0.22</v>
          </cell>
          <cell r="M13">
            <v>0.22</v>
          </cell>
          <cell r="N13">
            <v>0.22</v>
          </cell>
          <cell r="O13">
            <v>0.22</v>
          </cell>
          <cell r="P13">
            <v>0.22</v>
          </cell>
          <cell r="Q13">
            <v>0.22</v>
          </cell>
          <cell r="R13">
            <v>455</v>
          </cell>
          <cell r="S13">
            <v>455</v>
          </cell>
          <cell r="T13">
            <v>455</v>
          </cell>
          <cell r="U13">
            <v>455</v>
          </cell>
          <cell r="V13">
            <v>455</v>
          </cell>
          <cell r="W13">
            <v>455</v>
          </cell>
          <cell r="X13">
            <v>455</v>
          </cell>
          <cell r="Y13">
            <v>455</v>
          </cell>
          <cell r="Z13">
            <v>455</v>
          </cell>
          <cell r="AA13">
            <v>455</v>
          </cell>
          <cell r="AL13">
            <v>1</v>
          </cell>
        </row>
        <row r="14">
          <cell r="E14">
            <v>0.5</v>
          </cell>
          <cell r="F14">
            <v>2020</v>
          </cell>
          <cell r="G14">
            <v>10</v>
          </cell>
          <cell r="H14">
            <v>0.67500000000000004</v>
          </cell>
          <cell r="I14">
            <v>0.67500000000000004</v>
          </cell>
          <cell r="J14">
            <v>0.67500000000000004</v>
          </cell>
          <cell r="K14">
            <v>0.67500000000000004</v>
          </cell>
          <cell r="L14">
            <v>0.67500000000000004</v>
          </cell>
          <cell r="M14">
            <v>0.67500000000000004</v>
          </cell>
          <cell r="N14">
            <v>0.67500000000000004</v>
          </cell>
          <cell r="O14">
            <v>0.67500000000000004</v>
          </cell>
          <cell r="P14">
            <v>0.67500000000000004</v>
          </cell>
          <cell r="Q14">
            <v>0.67500000000000004</v>
          </cell>
          <cell r="R14">
            <v>280</v>
          </cell>
          <cell r="S14">
            <v>280</v>
          </cell>
          <cell r="T14">
            <v>280</v>
          </cell>
          <cell r="U14">
            <v>280</v>
          </cell>
          <cell r="V14">
            <v>280</v>
          </cell>
          <cell r="W14">
            <v>280</v>
          </cell>
          <cell r="X14">
            <v>280</v>
          </cell>
          <cell r="Y14">
            <v>280</v>
          </cell>
          <cell r="Z14">
            <v>280</v>
          </cell>
          <cell r="AA14">
            <v>280</v>
          </cell>
          <cell r="AL14">
            <v>1</v>
          </cell>
        </row>
        <row r="15">
          <cell r="E15">
            <v>0.5</v>
          </cell>
          <cell r="F15">
            <v>2025</v>
          </cell>
          <cell r="G15">
            <v>10</v>
          </cell>
          <cell r="H15">
            <v>0.9</v>
          </cell>
          <cell r="I15">
            <v>0.9</v>
          </cell>
          <cell r="J15">
            <v>0.9</v>
          </cell>
          <cell r="K15">
            <v>0.9</v>
          </cell>
          <cell r="L15">
            <v>0.9</v>
          </cell>
          <cell r="M15">
            <v>0.9</v>
          </cell>
          <cell r="N15">
            <v>0.9</v>
          </cell>
          <cell r="O15">
            <v>0.9</v>
          </cell>
          <cell r="P15">
            <v>0.9</v>
          </cell>
          <cell r="Q15">
            <v>0.9</v>
          </cell>
          <cell r="R15">
            <v>336</v>
          </cell>
          <cell r="S15">
            <v>336</v>
          </cell>
          <cell r="T15">
            <v>336</v>
          </cell>
          <cell r="U15">
            <v>336</v>
          </cell>
          <cell r="V15">
            <v>336</v>
          </cell>
          <cell r="W15">
            <v>336</v>
          </cell>
          <cell r="X15">
            <v>336</v>
          </cell>
          <cell r="Y15">
            <v>336</v>
          </cell>
          <cell r="Z15">
            <v>336</v>
          </cell>
          <cell r="AA15">
            <v>336</v>
          </cell>
          <cell r="AL15">
            <v>0.5</v>
          </cell>
        </row>
        <row r="16">
          <cell r="E16">
            <v>0.68493150684931503</v>
          </cell>
          <cell r="F16">
            <v>2025</v>
          </cell>
          <cell r="G16">
            <v>20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</v>
          </cell>
          <cell r="P16">
            <v>3</v>
          </cell>
          <cell r="Q16">
            <v>3</v>
          </cell>
          <cell r="AL16">
            <v>0.26700000000000002</v>
          </cell>
        </row>
        <row r="17">
          <cell r="E17">
            <v>0.68493150684931503</v>
          </cell>
          <cell r="F17">
            <v>2025</v>
          </cell>
          <cell r="G17">
            <v>20</v>
          </cell>
          <cell r="H17">
            <v>28.075078208162523</v>
          </cell>
          <cell r="I17">
            <v>28.075078208162523</v>
          </cell>
          <cell r="J17">
            <v>28.075078208162523</v>
          </cell>
          <cell r="K17">
            <v>28.075078208162523</v>
          </cell>
          <cell r="L17">
            <v>28.075078208162523</v>
          </cell>
          <cell r="M17">
            <v>28.075078208162523</v>
          </cell>
          <cell r="N17">
            <v>28.075078208162523</v>
          </cell>
          <cell r="O17">
            <v>28.075078208162523</v>
          </cell>
          <cell r="P17">
            <v>28.075078208162523</v>
          </cell>
          <cell r="Q17">
            <v>28.075078208162523</v>
          </cell>
          <cell r="R17">
            <v>16350</v>
          </cell>
          <cell r="S17">
            <v>16350</v>
          </cell>
          <cell r="T17">
            <v>16350</v>
          </cell>
          <cell r="U17">
            <v>16350</v>
          </cell>
          <cell r="V17">
            <v>16350</v>
          </cell>
          <cell r="W17">
            <v>16350</v>
          </cell>
          <cell r="X17">
            <v>16350</v>
          </cell>
          <cell r="Y17">
            <v>16350</v>
          </cell>
          <cell r="Z17">
            <v>16350</v>
          </cell>
          <cell r="AA17">
            <v>16350</v>
          </cell>
          <cell r="AL17">
            <v>0.14599999999999999</v>
          </cell>
        </row>
        <row r="18">
          <cell r="E18">
            <v>0.68493150684931503</v>
          </cell>
          <cell r="F18">
            <v>2020</v>
          </cell>
          <cell r="G18">
            <v>25</v>
          </cell>
          <cell r="H18">
            <v>0.8</v>
          </cell>
          <cell r="I18">
            <v>0.8</v>
          </cell>
          <cell r="J18">
            <v>0.8</v>
          </cell>
          <cell r="K18">
            <v>0.8</v>
          </cell>
          <cell r="L18">
            <v>0.8</v>
          </cell>
          <cell r="M18">
            <v>0.8</v>
          </cell>
          <cell r="N18">
            <v>0.8</v>
          </cell>
          <cell r="O18">
            <v>0.8</v>
          </cell>
          <cell r="P18">
            <v>0.8</v>
          </cell>
          <cell r="Q18">
            <v>0.8</v>
          </cell>
          <cell r="R18">
            <v>750</v>
          </cell>
          <cell r="S18">
            <v>750</v>
          </cell>
          <cell r="T18">
            <v>750</v>
          </cell>
          <cell r="U18">
            <v>750</v>
          </cell>
          <cell r="V18">
            <v>750</v>
          </cell>
          <cell r="W18">
            <v>750</v>
          </cell>
          <cell r="X18">
            <v>750</v>
          </cell>
          <cell r="Y18">
            <v>750</v>
          </cell>
          <cell r="Z18">
            <v>750</v>
          </cell>
          <cell r="AA18">
            <v>750</v>
          </cell>
          <cell r="AL18">
            <v>1</v>
          </cell>
        </row>
        <row r="19">
          <cell r="E19">
            <v>0.68493150684931503</v>
          </cell>
          <cell r="F19">
            <v>2020</v>
          </cell>
          <cell r="G19">
            <v>25</v>
          </cell>
          <cell r="H19">
            <v>0.87</v>
          </cell>
          <cell r="I19">
            <v>0.87</v>
          </cell>
          <cell r="J19">
            <v>0.87</v>
          </cell>
          <cell r="K19">
            <v>0.87</v>
          </cell>
          <cell r="L19">
            <v>0.87</v>
          </cell>
          <cell r="M19">
            <v>0.87</v>
          </cell>
          <cell r="N19">
            <v>0.87</v>
          </cell>
          <cell r="O19">
            <v>0.87</v>
          </cell>
          <cell r="P19">
            <v>0.87</v>
          </cell>
          <cell r="Q19">
            <v>0.87</v>
          </cell>
          <cell r="R19">
            <v>250</v>
          </cell>
          <cell r="S19">
            <v>250</v>
          </cell>
          <cell r="T19">
            <v>250</v>
          </cell>
          <cell r="U19">
            <v>250</v>
          </cell>
          <cell r="V19">
            <v>250</v>
          </cell>
          <cell r="W19">
            <v>250</v>
          </cell>
          <cell r="X19">
            <v>250</v>
          </cell>
          <cell r="Y19">
            <v>250</v>
          </cell>
          <cell r="Z19">
            <v>250</v>
          </cell>
          <cell r="AA19">
            <v>250</v>
          </cell>
          <cell r="AL19">
            <v>1</v>
          </cell>
        </row>
        <row r="20">
          <cell r="E20">
            <v>0.68493150684931503</v>
          </cell>
          <cell r="F20">
            <v>2025</v>
          </cell>
          <cell r="G20">
            <v>25</v>
          </cell>
          <cell r="H20">
            <v>0.85</v>
          </cell>
          <cell r="I20">
            <v>0.85</v>
          </cell>
          <cell r="J20">
            <v>0.85</v>
          </cell>
          <cell r="K20">
            <v>0.85</v>
          </cell>
          <cell r="L20">
            <v>0.85</v>
          </cell>
          <cell r="M20">
            <v>0.85</v>
          </cell>
          <cell r="N20">
            <v>0.85</v>
          </cell>
          <cell r="O20">
            <v>0.85</v>
          </cell>
          <cell r="P20">
            <v>0.85</v>
          </cell>
          <cell r="Q20">
            <v>0.85</v>
          </cell>
          <cell r="R20">
            <v>1100</v>
          </cell>
          <cell r="S20">
            <v>1100</v>
          </cell>
          <cell r="T20">
            <v>1100</v>
          </cell>
          <cell r="U20">
            <v>1100</v>
          </cell>
          <cell r="V20">
            <v>1100</v>
          </cell>
          <cell r="W20">
            <v>1100</v>
          </cell>
          <cell r="X20">
            <v>1100</v>
          </cell>
          <cell r="Y20">
            <v>1100</v>
          </cell>
          <cell r="Z20">
            <v>1100</v>
          </cell>
          <cell r="AA20">
            <v>1100</v>
          </cell>
          <cell r="AL20">
            <v>1</v>
          </cell>
        </row>
        <row r="21">
          <cell r="E21">
            <v>0.68493150684931503</v>
          </cell>
          <cell r="F21">
            <v>2025</v>
          </cell>
          <cell r="G21">
            <v>25</v>
          </cell>
          <cell r="H21">
            <v>0.99</v>
          </cell>
          <cell r="I21">
            <v>0.99</v>
          </cell>
          <cell r="J21">
            <v>0.99</v>
          </cell>
          <cell r="K21">
            <v>0.99</v>
          </cell>
          <cell r="L21">
            <v>0.99</v>
          </cell>
          <cell r="M21">
            <v>0.99</v>
          </cell>
          <cell r="N21">
            <v>0.99</v>
          </cell>
          <cell r="O21">
            <v>0.99</v>
          </cell>
          <cell r="P21">
            <v>0.99</v>
          </cell>
          <cell r="Q21">
            <v>0.99</v>
          </cell>
          <cell r="U21">
            <v>250</v>
          </cell>
          <cell r="V21">
            <v>250</v>
          </cell>
          <cell r="W21">
            <v>250</v>
          </cell>
          <cell r="X21">
            <v>250</v>
          </cell>
          <cell r="Y21">
            <v>250</v>
          </cell>
          <cell r="Z21">
            <v>250</v>
          </cell>
          <cell r="AA21">
            <v>250</v>
          </cell>
          <cell r="AL21">
            <v>1</v>
          </cell>
        </row>
        <row r="22">
          <cell r="E22">
            <v>0.68493150684931503</v>
          </cell>
          <cell r="F22">
            <v>2020</v>
          </cell>
          <cell r="G22">
            <v>25</v>
          </cell>
          <cell r="H22">
            <v>0.8</v>
          </cell>
          <cell r="I22">
            <v>0.8</v>
          </cell>
          <cell r="J22">
            <v>0.8</v>
          </cell>
          <cell r="K22">
            <v>0.8</v>
          </cell>
          <cell r="L22">
            <v>0.8</v>
          </cell>
          <cell r="M22">
            <v>0.8</v>
          </cell>
          <cell r="N22">
            <v>0.8</v>
          </cell>
          <cell r="O22">
            <v>0.8</v>
          </cell>
          <cell r="P22">
            <v>0.8</v>
          </cell>
          <cell r="Q22">
            <v>0.8</v>
          </cell>
          <cell r="R22">
            <v>750</v>
          </cell>
          <cell r="S22">
            <v>750</v>
          </cell>
          <cell r="T22">
            <v>750</v>
          </cell>
          <cell r="U22">
            <v>750</v>
          </cell>
          <cell r="V22">
            <v>750</v>
          </cell>
          <cell r="W22">
            <v>750</v>
          </cell>
          <cell r="X22">
            <v>750</v>
          </cell>
          <cell r="Y22">
            <v>750</v>
          </cell>
          <cell r="Z22">
            <v>750</v>
          </cell>
          <cell r="AA22">
            <v>750</v>
          </cell>
          <cell r="AL22">
            <v>1</v>
          </cell>
        </row>
        <row r="23">
          <cell r="E23">
            <v>0.68493150684931503</v>
          </cell>
          <cell r="F23">
            <v>2020</v>
          </cell>
          <cell r="G23">
            <v>25</v>
          </cell>
          <cell r="H23">
            <v>0.87</v>
          </cell>
          <cell r="I23">
            <v>0.87</v>
          </cell>
          <cell r="J23">
            <v>0.87</v>
          </cell>
          <cell r="K23">
            <v>0.87</v>
          </cell>
          <cell r="L23">
            <v>0.87</v>
          </cell>
          <cell r="M23">
            <v>0.87</v>
          </cell>
          <cell r="N23">
            <v>0.87</v>
          </cell>
          <cell r="O23">
            <v>0.87</v>
          </cell>
          <cell r="P23">
            <v>0.87</v>
          </cell>
          <cell r="Q23">
            <v>0.87</v>
          </cell>
          <cell r="R23">
            <v>250</v>
          </cell>
          <cell r="S23">
            <v>250</v>
          </cell>
          <cell r="T23">
            <v>250</v>
          </cell>
          <cell r="U23">
            <v>250</v>
          </cell>
          <cell r="V23">
            <v>250</v>
          </cell>
          <cell r="W23">
            <v>250</v>
          </cell>
          <cell r="X23">
            <v>250</v>
          </cell>
          <cell r="Y23">
            <v>250</v>
          </cell>
          <cell r="Z23">
            <v>250</v>
          </cell>
          <cell r="AA23">
            <v>250</v>
          </cell>
          <cell r="AL23">
            <v>1</v>
          </cell>
        </row>
        <row r="24">
          <cell r="E24">
            <v>0.68493150684931503</v>
          </cell>
          <cell r="F24">
            <v>2025</v>
          </cell>
          <cell r="G24">
            <v>25</v>
          </cell>
          <cell r="H24">
            <v>0.85</v>
          </cell>
          <cell r="I24">
            <v>0.85</v>
          </cell>
          <cell r="J24">
            <v>0.85</v>
          </cell>
          <cell r="K24">
            <v>0.85</v>
          </cell>
          <cell r="L24">
            <v>0.85</v>
          </cell>
          <cell r="M24">
            <v>0.85</v>
          </cell>
          <cell r="N24">
            <v>0.85</v>
          </cell>
          <cell r="O24">
            <v>0.85</v>
          </cell>
          <cell r="P24">
            <v>0.85</v>
          </cell>
          <cell r="Q24">
            <v>0.85</v>
          </cell>
          <cell r="R24">
            <v>1100</v>
          </cell>
          <cell r="S24">
            <v>1100</v>
          </cell>
          <cell r="T24">
            <v>1100</v>
          </cell>
          <cell r="U24">
            <v>1100</v>
          </cell>
          <cell r="V24">
            <v>1100</v>
          </cell>
          <cell r="W24">
            <v>1100</v>
          </cell>
          <cell r="X24">
            <v>1100</v>
          </cell>
          <cell r="Y24">
            <v>1100</v>
          </cell>
          <cell r="Z24">
            <v>1100</v>
          </cell>
          <cell r="AA24">
            <v>1100</v>
          </cell>
          <cell r="AL24">
            <v>1</v>
          </cell>
        </row>
        <row r="25">
          <cell r="E25">
            <v>0.68493150684931503</v>
          </cell>
          <cell r="F25">
            <v>2025</v>
          </cell>
          <cell r="G25">
            <v>25</v>
          </cell>
          <cell r="H25">
            <v>0.99</v>
          </cell>
          <cell r="I25">
            <v>0.99</v>
          </cell>
          <cell r="J25">
            <v>0.99</v>
          </cell>
          <cell r="K25">
            <v>0.99</v>
          </cell>
          <cell r="L25">
            <v>0.99</v>
          </cell>
          <cell r="M25">
            <v>0.99</v>
          </cell>
          <cell r="N25">
            <v>0.99</v>
          </cell>
          <cell r="O25">
            <v>0.99</v>
          </cell>
          <cell r="P25">
            <v>0.99</v>
          </cell>
          <cell r="Q25">
            <v>0.99</v>
          </cell>
          <cell r="AL25">
            <v>1</v>
          </cell>
        </row>
        <row r="26">
          <cell r="E26">
            <v>0.68493150684931503</v>
          </cell>
          <cell r="F26">
            <v>2025</v>
          </cell>
          <cell r="G26">
            <v>25</v>
          </cell>
          <cell r="H26">
            <v>51.77</v>
          </cell>
          <cell r="I26">
            <v>51.77</v>
          </cell>
          <cell r="J26">
            <v>51.77</v>
          </cell>
          <cell r="K26">
            <v>51.77</v>
          </cell>
          <cell r="L26">
            <v>51.77</v>
          </cell>
          <cell r="M26">
            <v>51.77</v>
          </cell>
          <cell r="N26">
            <v>51.77</v>
          </cell>
          <cell r="O26">
            <v>51.77</v>
          </cell>
          <cell r="P26">
            <v>51.77</v>
          </cell>
          <cell r="Q26">
            <v>51.77</v>
          </cell>
          <cell r="R26">
            <v>27761</v>
          </cell>
          <cell r="S26">
            <v>27761</v>
          </cell>
          <cell r="T26">
            <v>27761</v>
          </cell>
          <cell r="U26">
            <v>27761</v>
          </cell>
          <cell r="V26">
            <v>27761</v>
          </cell>
          <cell r="W26">
            <v>27761</v>
          </cell>
          <cell r="X26">
            <v>27761</v>
          </cell>
          <cell r="Y26">
            <v>27761</v>
          </cell>
          <cell r="Z26">
            <v>27761</v>
          </cell>
          <cell r="AA26">
            <v>27761</v>
          </cell>
          <cell r="AL26">
            <v>0.45300000000000001</v>
          </cell>
        </row>
        <row r="27">
          <cell r="E27">
            <v>0.68493150684931503</v>
          </cell>
          <cell r="F27">
            <v>2020</v>
          </cell>
          <cell r="G27">
            <v>25</v>
          </cell>
          <cell r="H27">
            <v>0.8</v>
          </cell>
          <cell r="I27">
            <v>0.8</v>
          </cell>
          <cell r="J27">
            <v>0.8</v>
          </cell>
          <cell r="K27">
            <v>0.8</v>
          </cell>
          <cell r="L27">
            <v>0.8</v>
          </cell>
          <cell r="M27">
            <v>0.8</v>
          </cell>
          <cell r="N27">
            <v>0.8</v>
          </cell>
          <cell r="O27">
            <v>0.8</v>
          </cell>
          <cell r="P27">
            <v>0.8</v>
          </cell>
          <cell r="Q27">
            <v>0.8</v>
          </cell>
          <cell r="R27">
            <v>750</v>
          </cell>
          <cell r="S27">
            <v>750</v>
          </cell>
          <cell r="T27">
            <v>750</v>
          </cell>
          <cell r="U27">
            <v>750</v>
          </cell>
          <cell r="V27">
            <v>750</v>
          </cell>
          <cell r="W27">
            <v>750</v>
          </cell>
          <cell r="X27">
            <v>750</v>
          </cell>
          <cell r="Y27">
            <v>750</v>
          </cell>
          <cell r="Z27">
            <v>750</v>
          </cell>
          <cell r="AA27">
            <v>750</v>
          </cell>
          <cell r="AL27">
            <v>1</v>
          </cell>
        </row>
        <row r="28">
          <cell r="E28">
            <v>0.68493150684931503</v>
          </cell>
          <cell r="F28">
            <v>2020</v>
          </cell>
          <cell r="G28">
            <v>25</v>
          </cell>
          <cell r="H28">
            <v>0.87</v>
          </cell>
          <cell r="I28">
            <v>0.87</v>
          </cell>
          <cell r="J28">
            <v>0.87</v>
          </cell>
          <cell r="K28">
            <v>0.87</v>
          </cell>
          <cell r="L28">
            <v>0.87</v>
          </cell>
          <cell r="M28">
            <v>0.87</v>
          </cell>
          <cell r="N28">
            <v>0.87</v>
          </cell>
          <cell r="O28">
            <v>0.87</v>
          </cell>
          <cell r="P28">
            <v>0.87</v>
          </cell>
          <cell r="Q28">
            <v>0.87</v>
          </cell>
          <cell r="R28">
            <v>250</v>
          </cell>
          <cell r="S28">
            <v>250</v>
          </cell>
          <cell r="T28">
            <v>250</v>
          </cell>
          <cell r="U28">
            <v>250</v>
          </cell>
          <cell r="V28">
            <v>250</v>
          </cell>
          <cell r="W28">
            <v>250</v>
          </cell>
          <cell r="X28">
            <v>250</v>
          </cell>
          <cell r="Y28">
            <v>250</v>
          </cell>
          <cell r="Z28">
            <v>250</v>
          </cell>
          <cell r="AA28">
            <v>250</v>
          </cell>
          <cell r="AL28">
            <v>1</v>
          </cell>
        </row>
        <row r="29">
          <cell r="E29">
            <v>0.68493150684931503</v>
          </cell>
          <cell r="F29">
            <v>2025</v>
          </cell>
          <cell r="G29">
            <v>25</v>
          </cell>
          <cell r="H29">
            <v>4.04</v>
          </cell>
          <cell r="I29">
            <v>4.04</v>
          </cell>
          <cell r="J29">
            <v>4.04</v>
          </cell>
          <cell r="K29">
            <v>4.04</v>
          </cell>
          <cell r="L29">
            <v>4.04</v>
          </cell>
          <cell r="M29">
            <v>4.04</v>
          </cell>
          <cell r="N29">
            <v>4.04</v>
          </cell>
          <cell r="O29">
            <v>4.04</v>
          </cell>
          <cell r="P29">
            <v>4.04</v>
          </cell>
          <cell r="Q29">
            <v>4.04</v>
          </cell>
          <cell r="R29">
            <v>2872</v>
          </cell>
          <cell r="S29">
            <v>2872</v>
          </cell>
          <cell r="T29">
            <v>2872</v>
          </cell>
          <cell r="U29">
            <v>2872</v>
          </cell>
          <cell r="V29">
            <v>2872</v>
          </cell>
          <cell r="W29">
            <v>2872</v>
          </cell>
          <cell r="X29">
            <v>2872</v>
          </cell>
          <cell r="Y29">
            <v>2872</v>
          </cell>
          <cell r="Z29">
            <v>2872</v>
          </cell>
          <cell r="AA29">
            <v>2872</v>
          </cell>
          <cell r="AL29">
            <v>0.89300000000000002</v>
          </cell>
        </row>
        <row r="30">
          <cell r="E30">
            <v>0.68493150684931503</v>
          </cell>
          <cell r="F30">
            <v>2025</v>
          </cell>
          <cell r="G30">
            <v>25</v>
          </cell>
          <cell r="H30">
            <v>0.85</v>
          </cell>
          <cell r="I30">
            <v>0.85</v>
          </cell>
          <cell r="J30">
            <v>0.85</v>
          </cell>
          <cell r="K30">
            <v>0.85</v>
          </cell>
          <cell r="L30">
            <v>0.85</v>
          </cell>
          <cell r="M30">
            <v>0.85</v>
          </cell>
          <cell r="N30">
            <v>0.85</v>
          </cell>
          <cell r="O30">
            <v>0.85</v>
          </cell>
          <cell r="P30">
            <v>0.85</v>
          </cell>
          <cell r="Q30">
            <v>0.85</v>
          </cell>
          <cell r="R30">
            <v>1100</v>
          </cell>
          <cell r="S30">
            <v>1100</v>
          </cell>
          <cell r="T30">
            <v>1100</v>
          </cell>
          <cell r="U30">
            <v>1100</v>
          </cell>
          <cell r="V30">
            <v>1100</v>
          </cell>
          <cell r="W30">
            <v>1100</v>
          </cell>
          <cell r="X30">
            <v>1100</v>
          </cell>
          <cell r="Y30">
            <v>1100</v>
          </cell>
          <cell r="Z30">
            <v>1100</v>
          </cell>
          <cell r="AA30">
            <v>1100</v>
          </cell>
          <cell r="AL30">
            <v>1</v>
          </cell>
        </row>
        <row r="31">
          <cell r="E31">
            <v>0.68493150684931503</v>
          </cell>
          <cell r="F31">
            <v>2025</v>
          </cell>
          <cell r="G31">
            <v>25</v>
          </cell>
          <cell r="H31">
            <v>0.99</v>
          </cell>
          <cell r="I31">
            <v>0.99</v>
          </cell>
          <cell r="J31">
            <v>0.99</v>
          </cell>
          <cell r="K31">
            <v>0.99</v>
          </cell>
          <cell r="L31">
            <v>0.99</v>
          </cell>
          <cell r="M31">
            <v>0.99</v>
          </cell>
          <cell r="N31">
            <v>0.99</v>
          </cell>
          <cell r="O31">
            <v>0.99</v>
          </cell>
          <cell r="P31">
            <v>0.99</v>
          </cell>
          <cell r="Q31">
            <v>0.99</v>
          </cell>
        </row>
        <row r="32">
          <cell r="E32">
            <v>0.68493150684931503</v>
          </cell>
          <cell r="F32">
            <v>2025</v>
          </cell>
          <cell r="G32">
            <v>25</v>
          </cell>
          <cell r="H32">
            <v>0.85</v>
          </cell>
          <cell r="I32">
            <v>0.85</v>
          </cell>
          <cell r="J32">
            <v>0.85</v>
          </cell>
          <cell r="K32">
            <v>0.85</v>
          </cell>
          <cell r="L32">
            <v>0.85</v>
          </cell>
          <cell r="M32">
            <v>0.85</v>
          </cell>
          <cell r="N32">
            <v>0.85</v>
          </cell>
          <cell r="O32">
            <v>0.85</v>
          </cell>
          <cell r="P32">
            <v>0.85</v>
          </cell>
          <cell r="Q32">
            <v>0.85</v>
          </cell>
          <cell r="R32">
            <v>1100</v>
          </cell>
          <cell r="S32">
            <v>1100</v>
          </cell>
          <cell r="T32">
            <v>1100</v>
          </cell>
          <cell r="U32">
            <v>1100</v>
          </cell>
          <cell r="V32">
            <v>1100</v>
          </cell>
          <cell r="W32">
            <v>1100</v>
          </cell>
          <cell r="X32">
            <v>1100</v>
          </cell>
          <cell r="Y32">
            <v>1100</v>
          </cell>
          <cell r="Z32">
            <v>1100</v>
          </cell>
          <cell r="AA32">
            <v>1100</v>
          </cell>
          <cell r="AL32">
            <v>1</v>
          </cell>
        </row>
        <row r="33">
          <cell r="E33">
            <v>0.68493150684931503</v>
          </cell>
          <cell r="F33">
            <v>2025</v>
          </cell>
          <cell r="G33">
            <v>25</v>
          </cell>
          <cell r="H33">
            <v>0.99</v>
          </cell>
          <cell r="I33">
            <v>0.99</v>
          </cell>
          <cell r="J33">
            <v>0.99</v>
          </cell>
          <cell r="K33">
            <v>0.99</v>
          </cell>
          <cell r="L33">
            <v>0.99</v>
          </cell>
          <cell r="M33">
            <v>0.99</v>
          </cell>
          <cell r="N33">
            <v>0.99</v>
          </cell>
          <cell r="O33">
            <v>0.99</v>
          </cell>
          <cell r="P33">
            <v>0.99</v>
          </cell>
          <cell r="Q33">
            <v>0.99</v>
          </cell>
          <cell r="AL33">
            <v>1</v>
          </cell>
        </row>
        <row r="34">
          <cell r="E34">
            <v>0.68493150684931503</v>
          </cell>
          <cell r="F34">
            <v>2025</v>
          </cell>
          <cell r="G34">
            <v>20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</v>
          </cell>
          <cell r="P34">
            <v>3</v>
          </cell>
          <cell r="Q34">
            <v>3</v>
          </cell>
          <cell r="S34">
            <v>6843</v>
          </cell>
          <cell r="T34">
            <v>6843</v>
          </cell>
          <cell r="U34">
            <v>6843</v>
          </cell>
          <cell r="V34">
            <v>6843</v>
          </cell>
          <cell r="W34">
            <v>6843</v>
          </cell>
          <cell r="X34">
            <v>6843</v>
          </cell>
          <cell r="Y34">
            <v>6843</v>
          </cell>
          <cell r="Z34">
            <v>6843</v>
          </cell>
          <cell r="AA34">
            <v>6843</v>
          </cell>
          <cell r="AL34">
            <v>0.29799999999999999</v>
          </cell>
        </row>
        <row r="35">
          <cell r="E35">
            <v>0.68493150684931503</v>
          </cell>
          <cell r="F35">
            <v>2025</v>
          </cell>
          <cell r="G35">
            <v>20</v>
          </cell>
          <cell r="H35">
            <v>9.64</v>
          </cell>
          <cell r="I35">
            <v>9.64</v>
          </cell>
          <cell r="J35">
            <v>9.64</v>
          </cell>
          <cell r="K35">
            <v>9.64</v>
          </cell>
          <cell r="L35">
            <v>9.64</v>
          </cell>
          <cell r="M35">
            <v>9.64</v>
          </cell>
          <cell r="N35">
            <v>9.64</v>
          </cell>
          <cell r="O35">
            <v>9.64</v>
          </cell>
          <cell r="P35">
            <v>9.64</v>
          </cell>
          <cell r="Q35">
            <v>9.64</v>
          </cell>
          <cell r="R35">
            <v>427</v>
          </cell>
          <cell r="S35">
            <v>427</v>
          </cell>
          <cell r="T35">
            <v>427</v>
          </cell>
          <cell r="U35">
            <v>427</v>
          </cell>
          <cell r="V35">
            <v>427</v>
          </cell>
          <cell r="W35">
            <v>427</v>
          </cell>
          <cell r="X35">
            <v>427</v>
          </cell>
          <cell r="Y35">
            <v>427</v>
          </cell>
          <cell r="Z35">
            <v>427</v>
          </cell>
          <cell r="AA35">
            <v>427</v>
          </cell>
          <cell r="AL35">
            <v>0.42399999999999999</v>
          </cell>
        </row>
        <row r="36">
          <cell r="E36">
            <v>0.68493150684931503</v>
          </cell>
          <cell r="F36">
            <v>2020</v>
          </cell>
          <cell r="G36">
            <v>25</v>
          </cell>
          <cell r="H36">
            <v>0.8</v>
          </cell>
          <cell r="I36">
            <v>0.8</v>
          </cell>
          <cell r="J36">
            <v>0.8</v>
          </cell>
          <cell r="K36">
            <v>0.8</v>
          </cell>
          <cell r="L36">
            <v>0.8</v>
          </cell>
          <cell r="M36">
            <v>0.8</v>
          </cell>
          <cell r="N36">
            <v>0.8</v>
          </cell>
          <cell r="O36">
            <v>0.8</v>
          </cell>
          <cell r="P36">
            <v>0.8</v>
          </cell>
          <cell r="Q36">
            <v>0.8</v>
          </cell>
          <cell r="R36">
            <v>750</v>
          </cell>
          <cell r="S36">
            <v>750</v>
          </cell>
          <cell r="T36">
            <v>750</v>
          </cell>
          <cell r="U36">
            <v>750</v>
          </cell>
          <cell r="V36">
            <v>750</v>
          </cell>
          <cell r="W36">
            <v>750</v>
          </cell>
          <cell r="X36">
            <v>750</v>
          </cell>
          <cell r="Y36">
            <v>750</v>
          </cell>
          <cell r="Z36">
            <v>750</v>
          </cell>
          <cell r="AA36">
            <v>750</v>
          </cell>
          <cell r="AL36">
            <v>1</v>
          </cell>
        </row>
        <row r="37">
          <cell r="E37">
            <v>0.68493150684931503</v>
          </cell>
          <cell r="F37">
            <v>2020</v>
          </cell>
          <cell r="G37">
            <v>25</v>
          </cell>
          <cell r="H37">
            <v>0.87</v>
          </cell>
          <cell r="I37">
            <v>0.87</v>
          </cell>
          <cell r="J37">
            <v>0.87</v>
          </cell>
          <cell r="K37">
            <v>0.87</v>
          </cell>
          <cell r="L37">
            <v>0.87</v>
          </cell>
          <cell r="M37">
            <v>0.87</v>
          </cell>
          <cell r="N37">
            <v>0.87</v>
          </cell>
          <cell r="O37">
            <v>0.87</v>
          </cell>
          <cell r="P37">
            <v>0.87</v>
          </cell>
          <cell r="Q37">
            <v>0.87</v>
          </cell>
          <cell r="R37">
            <v>250</v>
          </cell>
          <cell r="S37">
            <v>250</v>
          </cell>
          <cell r="T37">
            <v>250</v>
          </cell>
          <cell r="U37">
            <v>250</v>
          </cell>
          <cell r="V37">
            <v>250</v>
          </cell>
          <cell r="W37">
            <v>250</v>
          </cell>
          <cell r="X37">
            <v>250</v>
          </cell>
          <cell r="Y37">
            <v>250</v>
          </cell>
          <cell r="Z37">
            <v>250</v>
          </cell>
          <cell r="AA37">
            <v>250</v>
          </cell>
          <cell r="AL37">
            <v>1</v>
          </cell>
        </row>
        <row r="38">
          <cell r="E38">
            <v>0.68493150684931503</v>
          </cell>
          <cell r="F38">
            <v>2020</v>
          </cell>
          <cell r="G38">
            <v>25</v>
          </cell>
          <cell r="H38">
            <v>0.8</v>
          </cell>
          <cell r="I38">
            <v>0.8</v>
          </cell>
          <cell r="J38">
            <v>0.8</v>
          </cell>
          <cell r="K38">
            <v>0.8</v>
          </cell>
          <cell r="L38">
            <v>0.8</v>
          </cell>
          <cell r="M38">
            <v>0.8</v>
          </cell>
          <cell r="N38">
            <v>0.8</v>
          </cell>
          <cell r="O38">
            <v>0.8</v>
          </cell>
          <cell r="P38">
            <v>0.8</v>
          </cell>
          <cell r="Q38">
            <v>0.8</v>
          </cell>
          <cell r="R38">
            <v>750</v>
          </cell>
          <cell r="S38">
            <v>750</v>
          </cell>
          <cell r="T38">
            <v>750</v>
          </cell>
          <cell r="U38">
            <v>750</v>
          </cell>
          <cell r="V38">
            <v>750</v>
          </cell>
          <cell r="W38">
            <v>750</v>
          </cell>
          <cell r="X38">
            <v>750</v>
          </cell>
          <cell r="Y38">
            <v>750</v>
          </cell>
          <cell r="Z38">
            <v>750</v>
          </cell>
          <cell r="AA38">
            <v>750</v>
          </cell>
          <cell r="AL38">
            <v>1</v>
          </cell>
        </row>
        <row r="39">
          <cell r="E39">
            <v>0.68493150684931503</v>
          </cell>
          <cell r="F39">
            <v>2020</v>
          </cell>
          <cell r="G39">
            <v>25</v>
          </cell>
          <cell r="H39">
            <v>0.87</v>
          </cell>
          <cell r="I39">
            <v>0.87</v>
          </cell>
          <cell r="J39">
            <v>0.87</v>
          </cell>
          <cell r="K39">
            <v>0.87</v>
          </cell>
          <cell r="L39">
            <v>0.87</v>
          </cell>
          <cell r="M39">
            <v>0.87</v>
          </cell>
          <cell r="N39">
            <v>0.87</v>
          </cell>
          <cell r="O39">
            <v>0.87</v>
          </cell>
          <cell r="P39">
            <v>0.87</v>
          </cell>
          <cell r="Q39">
            <v>0.87</v>
          </cell>
          <cell r="R39">
            <v>250</v>
          </cell>
          <cell r="S39">
            <v>250</v>
          </cell>
          <cell r="T39">
            <v>250</v>
          </cell>
          <cell r="U39">
            <v>250</v>
          </cell>
          <cell r="V39">
            <v>250</v>
          </cell>
          <cell r="W39">
            <v>250</v>
          </cell>
          <cell r="X39">
            <v>250</v>
          </cell>
          <cell r="Y39">
            <v>250</v>
          </cell>
          <cell r="Z39">
            <v>250</v>
          </cell>
          <cell r="AA39">
            <v>250</v>
          </cell>
          <cell r="AL39">
            <v>1</v>
          </cell>
        </row>
        <row r="40">
          <cell r="E40">
            <v>0.68493150684931503</v>
          </cell>
          <cell r="F40">
            <v>2025</v>
          </cell>
          <cell r="G40">
            <v>25</v>
          </cell>
          <cell r="H40">
            <v>0.85</v>
          </cell>
          <cell r="I40">
            <v>0.85</v>
          </cell>
          <cell r="J40">
            <v>0.85</v>
          </cell>
          <cell r="K40">
            <v>0.85</v>
          </cell>
          <cell r="L40">
            <v>0.85</v>
          </cell>
          <cell r="M40">
            <v>0.85</v>
          </cell>
          <cell r="N40">
            <v>0.85</v>
          </cell>
          <cell r="O40">
            <v>0.85</v>
          </cell>
          <cell r="P40">
            <v>0.85</v>
          </cell>
          <cell r="Q40">
            <v>0.85</v>
          </cell>
          <cell r="R40">
            <v>1100</v>
          </cell>
          <cell r="S40">
            <v>1100</v>
          </cell>
          <cell r="T40">
            <v>1100</v>
          </cell>
          <cell r="U40">
            <v>1100</v>
          </cell>
          <cell r="V40">
            <v>1100</v>
          </cell>
          <cell r="W40">
            <v>1100</v>
          </cell>
          <cell r="X40">
            <v>1100</v>
          </cell>
          <cell r="Y40">
            <v>1100</v>
          </cell>
          <cell r="Z40">
            <v>1100</v>
          </cell>
          <cell r="AA40">
            <v>1100</v>
          </cell>
          <cell r="AL40">
            <v>1</v>
          </cell>
        </row>
        <row r="41">
          <cell r="E41">
            <v>0.68493150684931503</v>
          </cell>
          <cell r="F41">
            <v>2025</v>
          </cell>
          <cell r="G41">
            <v>25</v>
          </cell>
          <cell r="H41">
            <v>0.99</v>
          </cell>
          <cell r="I41">
            <v>0.99</v>
          </cell>
          <cell r="J41">
            <v>0.99</v>
          </cell>
          <cell r="K41">
            <v>0.99</v>
          </cell>
          <cell r="L41">
            <v>0.99</v>
          </cell>
          <cell r="M41">
            <v>0.99</v>
          </cell>
          <cell r="N41">
            <v>0.99</v>
          </cell>
          <cell r="O41">
            <v>0.99</v>
          </cell>
          <cell r="P41">
            <v>0.99</v>
          </cell>
          <cell r="Q41">
            <v>0.99</v>
          </cell>
          <cell r="AL41">
            <v>1</v>
          </cell>
        </row>
        <row r="42">
          <cell r="E42">
            <v>0.68493150684931503</v>
          </cell>
          <cell r="F42">
            <v>2025</v>
          </cell>
          <cell r="G42">
            <v>25</v>
          </cell>
          <cell r="H42">
            <v>18.02</v>
          </cell>
          <cell r="I42">
            <v>18.02</v>
          </cell>
          <cell r="J42">
            <v>18.02</v>
          </cell>
          <cell r="K42">
            <v>18.02</v>
          </cell>
          <cell r="L42">
            <v>18.02</v>
          </cell>
          <cell r="M42">
            <v>18.02</v>
          </cell>
          <cell r="N42">
            <v>18.02</v>
          </cell>
          <cell r="O42">
            <v>18.02</v>
          </cell>
          <cell r="P42">
            <v>18.02</v>
          </cell>
          <cell r="Q42">
            <v>18.02</v>
          </cell>
          <cell r="R42">
            <v>17573</v>
          </cell>
          <cell r="S42">
            <v>17573</v>
          </cell>
          <cell r="T42">
            <v>17573</v>
          </cell>
          <cell r="U42">
            <v>17573</v>
          </cell>
          <cell r="V42">
            <v>17573</v>
          </cell>
          <cell r="W42">
            <v>17573</v>
          </cell>
          <cell r="X42">
            <v>17573</v>
          </cell>
          <cell r="Y42">
            <v>17573</v>
          </cell>
          <cell r="Z42">
            <v>17573</v>
          </cell>
          <cell r="AA42">
            <v>17573</v>
          </cell>
          <cell r="AL42">
            <v>1</v>
          </cell>
        </row>
        <row r="43">
          <cell r="E43">
            <v>0.68493150684931503</v>
          </cell>
          <cell r="F43">
            <v>2020</v>
          </cell>
          <cell r="G43">
            <v>25</v>
          </cell>
          <cell r="H43">
            <v>43.433917555665673</v>
          </cell>
          <cell r="I43">
            <v>43.433917555665673</v>
          </cell>
          <cell r="J43">
            <v>43.433917555665673</v>
          </cell>
          <cell r="K43">
            <v>43.433917555665673</v>
          </cell>
          <cell r="L43">
            <v>43.433917555665673</v>
          </cell>
          <cell r="M43">
            <v>43.433917555665673</v>
          </cell>
          <cell r="N43">
            <v>43.433917555665673</v>
          </cell>
          <cell r="O43">
            <v>43.433917555665673</v>
          </cell>
          <cell r="P43">
            <v>43.433917555665673</v>
          </cell>
          <cell r="Q43">
            <v>43.433917555665673</v>
          </cell>
          <cell r="R43">
            <v>17573</v>
          </cell>
          <cell r="S43">
            <v>17573</v>
          </cell>
          <cell r="T43">
            <v>17573</v>
          </cell>
          <cell r="U43">
            <v>17573</v>
          </cell>
          <cell r="V43">
            <v>17573</v>
          </cell>
          <cell r="W43">
            <v>17573</v>
          </cell>
          <cell r="X43">
            <v>17573</v>
          </cell>
          <cell r="Y43">
            <v>17573</v>
          </cell>
          <cell r="Z43">
            <v>17573</v>
          </cell>
          <cell r="AA43">
            <v>17573</v>
          </cell>
          <cell r="AL43">
            <v>1</v>
          </cell>
        </row>
        <row r="44">
          <cell r="E44">
            <v>0.68493150684931503</v>
          </cell>
          <cell r="F44">
            <v>2020</v>
          </cell>
          <cell r="G44">
            <v>25</v>
          </cell>
          <cell r="H44">
            <v>0.85</v>
          </cell>
          <cell r="I44">
            <v>0.85</v>
          </cell>
          <cell r="J44">
            <v>0.85</v>
          </cell>
          <cell r="K44">
            <v>0.85</v>
          </cell>
          <cell r="L44">
            <v>0.85</v>
          </cell>
          <cell r="M44">
            <v>0.85</v>
          </cell>
          <cell r="N44">
            <v>0.85</v>
          </cell>
          <cell r="O44">
            <v>0.85</v>
          </cell>
          <cell r="P44">
            <v>0.85</v>
          </cell>
          <cell r="Q44">
            <v>0.85</v>
          </cell>
          <cell r="R44">
            <v>300</v>
          </cell>
          <cell r="S44">
            <v>300</v>
          </cell>
          <cell r="T44">
            <v>300</v>
          </cell>
          <cell r="U44">
            <v>300</v>
          </cell>
          <cell r="V44">
            <v>300</v>
          </cell>
          <cell r="W44">
            <v>300</v>
          </cell>
          <cell r="X44">
            <v>300</v>
          </cell>
          <cell r="Y44">
            <v>300</v>
          </cell>
          <cell r="Z44">
            <v>300</v>
          </cell>
          <cell r="AA44">
            <v>300</v>
          </cell>
          <cell r="AL44">
            <v>1</v>
          </cell>
        </row>
        <row r="45">
          <cell r="E45">
            <v>0.68493150684931503</v>
          </cell>
          <cell r="F45">
            <v>2020</v>
          </cell>
          <cell r="G45">
            <v>10</v>
          </cell>
          <cell r="H45">
            <v>0.97012399999999988</v>
          </cell>
          <cell r="I45">
            <v>0.97012399999999988</v>
          </cell>
          <cell r="J45">
            <v>0.97012399999999988</v>
          </cell>
          <cell r="K45">
            <v>0.97012399999999988</v>
          </cell>
          <cell r="L45">
            <v>0.97012399999999988</v>
          </cell>
          <cell r="M45">
            <v>0.97012399999999988</v>
          </cell>
          <cell r="N45">
            <v>0.97012399999999988</v>
          </cell>
          <cell r="O45">
            <v>0.97012399999999988</v>
          </cell>
          <cell r="P45">
            <v>0.97012399999999988</v>
          </cell>
          <cell r="Q45">
            <v>0.97012399999999988</v>
          </cell>
          <cell r="R45">
            <v>100</v>
          </cell>
          <cell r="S45">
            <v>100</v>
          </cell>
          <cell r="T45">
            <v>100</v>
          </cell>
          <cell r="U45">
            <v>100</v>
          </cell>
          <cell r="V45">
            <v>100</v>
          </cell>
          <cell r="W45">
            <v>100</v>
          </cell>
          <cell r="X45">
            <v>100</v>
          </cell>
          <cell r="Y45">
            <v>100</v>
          </cell>
          <cell r="Z45">
            <v>100</v>
          </cell>
          <cell r="AA45">
            <v>100</v>
          </cell>
          <cell r="AL45">
            <v>0.31</v>
          </cell>
        </row>
        <row r="46">
          <cell r="E46">
            <v>0.68493150684931503</v>
          </cell>
          <cell r="F46">
            <v>2020</v>
          </cell>
          <cell r="G46">
            <v>25</v>
          </cell>
          <cell r="H46">
            <v>0.87</v>
          </cell>
          <cell r="I46">
            <v>0.87</v>
          </cell>
          <cell r="J46">
            <v>0.87</v>
          </cell>
          <cell r="K46">
            <v>0.87</v>
          </cell>
          <cell r="L46">
            <v>0.87</v>
          </cell>
          <cell r="M46">
            <v>0.87</v>
          </cell>
          <cell r="N46">
            <v>0.87</v>
          </cell>
          <cell r="O46">
            <v>0.87</v>
          </cell>
          <cell r="P46">
            <v>0.87</v>
          </cell>
          <cell r="Q46">
            <v>0.87</v>
          </cell>
          <cell r="R46">
            <v>350</v>
          </cell>
          <cell r="S46">
            <v>350</v>
          </cell>
          <cell r="T46">
            <v>350</v>
          </cell>
          <cell r="U46">
            <v>350</v>
          </cell>
          <cell r="V46">
            <v>350</v>
          </cell>
          <cell r="W46">
            <v>350</v>
          </cell>
          <cell r="X46">
            <v>350</v>
          </cell>
          <cell r="Y46">
            <v>350</v>
          </cell>
          <cell r="Z46">
            <v>350</v>
          </cell>
          <cell r="AA46">
            <v>350</v>
          </cell>
          <cell r="AL46">
            <v>1</v>
          </cell>
        </row>
        <row r="47">
          <cell r="E47">
            <v>0.5</v>
          </cell>
          <cell r="F47">
            <v>2025</v>
          </cell>
          <cell r="G47">
            <v>25</v>
          </cell>
          <cell r="H47">
            <v>0.99</v>
          </cell>
          <cell r="I47">
            <v>0.99</v>
          </cell>
          <cell r="J47">
            <v>0.99</v>
          </cell>
          <cell r="K47">
            <v>0.99</v>
          </cell>
          <cell r="L47">
            <v>0.99</v>
          </cell>
          <cell r="M47">
            <v>0.99</v>
          </cell>
          <cell r="N47">
            <v>0.99</v>
          </cell>
          <cell r="O47">
            <v>0.99</v>
          </cell>
          <cell r="P47">
            <v>0.99</v>
          </cell>
          <cell r="Q47">
            <v>0.99</v>
          </cell>
        </row>
        <row r="48">
          <cell r="E48">
            <v>0.5</v>
          </cell>
          <cell r="F48">
            <v>2025</v>
          </cell>
          <cell r="G48">
            <v>25</v>
          </cell>
          <cell r="H48">
            <v>0.85</v>
          </cell>
          <cell r="I48">
            <v>0.85</v>
          </cell>
          <cell r="J48">
            <v>0.85</v>
          </cell>
          <cell r="K48">
            <v>0.85</v>
          </cell>
          <cell r="L48">
            <v>0.85</v>
          </cell>
          <cell r="M48">
            <v>0.85</v>
          </cell>
          <cell r="N48">
            <v>0.85</v>
          </cell>
          <cell r="O48">
            <v>0.85</v>
          </cell>
          <cell r="P48">
            <v>0.85</v>
          </cell>
          <cell r="Q48">
            <v>0.85</v>
          </cell>
          <cell r="R48">
            <v>2000</v>
          </cell>
          <cell r="S48">
            <v>2000</v>
          </cell>
          <cell r="T48">
            <v>2000</v>
          </cell>
          <cell r="U48">
            <v>2000</v>
          </cell>
          <cell r="V48">
            <v>2000</v>
          </cell>
          <cell r="W48">
            <v>2000</v>
          </cell>
          <cell r="X48">
            <v>2000</v>
          </cell>
          <cell r="Y48">
            <v>2000</v>
          </cell>
          <cell r="Z48">
            <v>2000</v>
          </cell>
          <cell r="AA48">
            <v>2000</v>
          </cell>
          <cell r="AL48">
            <v>1</v>
          </cell>
        </row>
        <row r="49">
          <cell r="E49">
            <v>0.5</v>
          </cell>
          <cell r="F49">
            <v>2025</v>
          </cell>
          <cell r="G49">
            <v>20</v>
          </cell>
          <cell r="H49">
            <v>3.5</v>
          </cell>
          <cell r="I49">
            <v>3.5</v>
          </cell>
          <cell r="J49">
            <v>3.5</v>
          </cell>
          <cell r="K49">
            <v>3.5</v>
          </cell>
          <cell r="L49">
            <v>3.5</v>
          </cell>
          <cell r="M49">
            <v>3.5</v>
          </cell>
          <cell r="N49">
            <v>3.5</v>
          </cell>
          <cell r="O49">
            <v>3.5</v>
          </cell>
          <cell r="P49">
            <v>3.5</v>
          </cell>
          <cell r="Q49">
            <v>3.5</v>
          </cell>
        </row>
        <row r="50">
          <cell r="E50">
            <v>0.5</v>
          </cell>
          <cell r="F50">
            <v>2020</v>
          </cell>
          <cell r="G50">
            <v>10</v>
          </cell>
          <cell r="H50">
            <v>0.75</v>
          </cell>
          <cell r="I50">
            <v>0.75</v>
          </cell>
          <cell r="J50">
            <v>0.75</v>
          </cell>
          <cell r="K50">
            <v>0.75</v>
          </cell>
          <cell r="L50">
            <v>0.75</v>
          </cell>
          <cell r="M50">
            <v>0.75</v>
          </cell>
          <cell r="N50">
            <v>0.75</v>
          </cell>
          <cell r="O50">
            <v>0.75</v>
          </cell>
          <cell r="P50">
            <v>0.75</v>
          </cell>
          <cell r="Q50">
            <v>0.75</v>
          </cell>
          <cell r="R50">
            <v>2308</v>
          </cell>
          <cell r="S50">
            <v>2308</v>
          </cell>
          <cell r="T50">
            <v>2308</v>
          </cell>
          <cell r="U50">
            <v>2308</v>
          </cell>
          <cell r="V50">
            <v>2308</v>
          </cell>
          <cell r="W50">
            <v>2308</v>
          </cell>
          <cell r="X50">
            <v>2308</v>
          </cell>
          <cell r="Y50">
            <v>2308</v>
          </cell>
          <cell r="Z50">
            <v>2308</v>
          </cell>
          <cell r="AA50">
            <v>2308</v>
          </cell>
          <cell r="AL50">
            <v>1</v>
          </cell>
        </row>
        <row r="51">
          <cell r="E51">
            <v>0.5</v>
          </cell>
          <cell r="F51">
            <v>2025</v>
          </cell>
          <cell r="G51">
            <v>10</v>
          </cell>
          <cell r="H51">
            <v>0.05</v>
          </cell>
          <cell r="I51">
            <v>0.05</v>
          </cell>
          <cell r="J51">
            <v>0.05</v>
          </cell>
          <cell r="K51">
            <v>0.05</v>
          </cell>
          <cell r="L51">
            <v>0.05</v>
          </cell>
          <cell r="M51">
            <v>0.05</v>
          </cell>
          <cell r="N51">
            <v>0.05</v>
          </cell>
          <cell r="O51">
            <v>0.05</v>
          </cell>
          <cell r="P51">
            <v>0.05</v>
          </cell>
          <cell r="Q51">
            <v>0.05</v>
          </cell>
          <cell r="R51">
            <v>462</v>
          </cell>
          <cell r="S51">
            <v>462</v>
          </cell>
          <cell r="T51">
            <v>462</v>
          </cell>
          <cell r="U51">
            <v>462</v>
          </cell>
          <cell r="V51">
            <v>462</v>
          </cell>
          <cell r="W51">
            <v>462</v>
          </cell>
          <cell r="X51">
            <v>462</v>
          </cell>
          <cell r="Y51">
            <v>462</v>
          </cell>
          <cell r="Z51">
            <v>462</v>
          </cell>
          <cell r="AA51">
            <v>462</v>
          </cell>
          <cell r="AL51">
            <v>1</v>
          </cell>
        </row>
        <row r="52">
          <cell r="E52">
            <v>1</v>
          </cell>
          <cell r="F52">
            <v>2020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L52">
            <v>1</v>
          </cell>
        </row>
        <row r="53">
          <cell r="E53">
            <v>0.5</v>
          </cell>
          <cell r="F53">
            <v>2025</v>
          </cell>
          <cell r="G53">
            <v>15</v>
          </cell>
          <cell r="H53">
            <v>0.18</v>
          </cell>
          <cell r="I53">
            <v>0.18</v>
          </cell>
          <cell r="J53">
            <v>0.18</v>
          </cell>
          <cell r="K53">
            <v>0.18</v>
          </cell>
          <cell r="L53">
            <v>0.18</v>
          </cell>
          <cell r="M53">
            <v>0.18</v>
          </cell>
          <cell r="N53">
            <v>0.18</v>
          </cell>
          <cell r="O53">
            <v>0.18</v>
          </cell>
          <cell r="P53">
            <v>0.18</v>
          </cell>
          <cell r="Q53">
            <v>0.18</v>
          </cell>
          <cell r="R53">
            <v>350</v>
          </cell>
          <cell r="S53">
            <v>350</v>
          </cell>
          <cell r="T53">
            <v>350</v>
          </cell>
          <cell r="U53">
            <v>350</v>
          </cell>
          <cell r="V53">
            <v>350</v>
          </cell>
          <cell r="W53">
            <v>350</v>
          </cell>
          <cell r="X53">
            <v>350</v>
          </cell>
          <cell r="Y53">
            <v>350</v>
          </cell>
          <cell r="Z53">
            <v>350</v>
          </cell>
          <cell r="AA53">
            <v>350</v>
          </cell>
          <cell r="AL53">
            <v>1</v>
          </cell>
        </row>
        <row r="54">
          <cell r="E54">
            <v>0.5</v>
          </cell>
          <cell r="F54">
            <v>2025</v>
          </cell>
          <cell r="G54">
            <v>20</v>
          </cell>
          <cell r="H54">
            <v>0.22</v>
          </cell>
          <cell r="I54">
            <v>0.22</v>
          </cell>
          <cell r="J54">
            <v>0.22</v>
          </cell>
          <cell r="K54">
            <v>0.22</v>
          </cell>
          <cell r="L54">
            <v>0.22</v>
          </cell>
          <cell r="M54">
            <v>0.22</v>
          </cell>
          <cell r="N54">
            <v>0.22</v>
          </cell>
          <cell r="O54">
            <v>0.22</v>
          </cell>
          <cell r="P54">
            <v>0.22</v>
          </cell>
          <cell r="Q54">
            <v>0.22</v>
          </cell>
          <cell r="R54">
            <v>455</v>
          </cell>
          <cell r="S54">
            <v>455</v>
          </cell>
          <cell r="T54">
            <v>455</v>
          </cell>
          <cell r="U54">
            <v>455</v>
          </cell>
          <cell r="V54">
            <v>455</v>
          </cell>
          <cell r="W54">
            <v>455</v>
          </cell>
          <cell r="X54">
            <v>455</v>
          </cell>
          <cell r="Y54">
            <v>455</v>
          </cell>
          <cell r="Z54">
            <v>455</v>
          </cell>
          <cell r="AA54">
            <v>455</v>
          </cell>
          <cell r="AL54">
            <v>1</v>
          </cell>
        </row>
        <row r="55">
          <cell r="E55">
            <v>0.5</v>
          </cell>
          <cell r="F55">
            <v>2020</v>
          </cell>
          <cell r="G55">
            <v>10</v>
          </cell>
          <cell r="H55">
            <v>0.67500000000000004</v>
          </cell>
          <cell r="I55">
            <v>0.67500000000000004</v>
          </cell>
          <cell r="J55">
            <v>0.67500000000000004</v>
          </cell>
          <cell r="K55">
            <v>0.67500000000000004</v>
          </cell>
          <cell r="L55">
            <v>0.67500000000000004</v>
          </cell>
          <cell r="M55">
            <v>0.67500000000000004</v>
          </cell>
          <cell r="N55">
            <v>0.67500000000000004</v>
          </cell>
          <cell r="O55">
            <v>0.67500000000000004</v>
          </cell>
          <cell r="P55">
            <v>0.67500000000000004</v>
          </cell>
          <cell r="Q55">
            <v>0.67500000000000004</v>
          </cell>
          <cell r="R55">
            <v>280</v>
          </cell>
          <cell r="S55">
            <v>280</v>
          </cell>
          <cell r="T55">
            <v>280</v>
          </cell>
          <cell r="U55">
            <v>280</v>
          </cell>
          <cell r="V55">
            <v>280</v>
          </cell>
          <cell r="W55">
            <v>280</v>
          </cell>
          <cell r="X55">
            <v>280</v>
          </cell>
          <cell r="Y55">
            <v>280</v>
          </cell>
          <cell r="Z55">
            <v>280</v>
          </cell>
          <cell r="AA55">
            <v>280</v>
          </cell>
          <cell r="AL55">
            <v>1</v>
          </cell>
        </row>
        <row r="56">
          <cell r="E56">
            <v>0.5</v>
          </cell>
          <cell r="F56">
            <v>2025</v>
          </cell>
          <cell r="G56">
            <v>10</v>
          </cell>
          <cell r="H56">
            <v>0.9</v>
          </cell>
          <cell r="I56">
            <v>0.9</v>
          </cell>
          <cell r="J56">
            <v>0.9</v>
          </cell>
          <cell r="K56">
            <v>0.9</v>
          </cell>
          <cell r="L56">
            <v>0.9</v>
          </cell>
          <cell r="M56">
            <v>0.9</v>
          </cell>
          <cell r="N56">
            <v>0.9</v>
          </cell>
          <cell r="O56">
            <v>0.9</v>
          </cell>
          <cell r="P56">
            <v>0.9</v>
          </cell>
          <cell r="Q56">
            <v>0.9</v>
          </cell>
          <cell r="R56">
            <v>336</v>
          </cell>
          <cell r="S56">
            <v>336</v>
          </cell>
          <cell r="T56">
            <v>336</v>
          </cell>
          <cell r="U56">
            <v>336</v>
          </cell>
          <cell r="V56">
            <v>336</v>
          </cell>
          <cell r="W56">
            <v>336</v>
          </cell>
          <cell r="X56">
            <v>336</v>
          </cell>
          <cell r="Y56">
            <v>336</v>
          </cell>
          <cell r="Z56">
            <v>336</v>
          </cell>
          <cell r="AA56">
            <v>336</v>
          </cell>
          <cell r="AL56">
            <v>0.5</v>
          </cell>
        </row>
        <row r="57">
          <cell r="E57">
            <v>0.9</v>
          </cell>
          <cell r="F57">
            <v>2025</v>
          </cell>
          <cell r="G57">
            <v>13</v>
          </cell>
          <cell r="H57">
            <v>0.8</v>
          </cell>
          <cell r="I57">
            <v>0.8</v>
          </cell>
          <cell r="J57">
            <v>0.8</v>
          </cell>
          <cell r="K57">
            <v>0.8</v>
          </cell>
          <cell r="L57">
            <v>0.8</v>
          </cell>
          <cell r="M57">
            <v>0.8</v>
          </cell>
          <cell r="N57">
            <v>0.8</v>
          </cell>
          <cell r="O57">
            <v>0.8</v>
          </cell>
          <cell r="P57">
            <v>0.8</v>
          </cell>
          <cell r="Q57">
            <v>0.8</v>
          </cell>
          <cell r="R57">
            <v>313</v>
          </cell>
          <cell r="S57">
            <v>313</v>
          </cell>
          <cell r="T57">
            <v>313</v>
          </cell>
          <cell r="U57">
            <v>313</v>
          </cell>
          <cell r="V57">
            <v>313</v>
          </cell>
          <cell r="W57">
            <v>313</v>
          </cell>
          <cell r="X57">
            <v>313</v>
          </cell>
          <cell r="Y57">
            <v>313</v>
          </cell>
          <cell r="Z57">
            <v>313</v>
          </cell>
          <cell r="AA57">
            <v>313</v>
          </cell>
          <cell r="AL57">
            <v>1</v>
          </cell>
        </row>
        <row r="58">
          <cell r="E58">
            <v>0.9</v>
          </cell>
          <cell r="F58">
            <v>2020</v>
          </cell>
          <cell r="G58">
            <v>3</v>
          </cell>
          <cell r="H58">
            <v>0.99970008997300808</v>
          </cell>
          <cell r="I58">
            <v>0.99970008997300808</v>
          </cell>
          <cell r="J58">
            <v>0.99970008997300808</v>
          </cell>
          <cell r="K58">
            <v>0.99970008997300808</v>
          </cell>
          <cell r="L58">
            <v>0.99970008997300808</v>
          </cell>
          <cell r="M58">
            <v>0.99970008997300808</v>
          </cell>
          <cell r="N58">
            <v>0.99970008997300808</v>
          </cell>
          <cell r="O58">
            <v>0.99970008997300808</v>
          </cell>
          <cell r="P58">
            <v>0.99970008997300808</v>
          </cell>
          <cell r="Q58">
            <v>0.99970008997300808</v>
          </cell>
          <cell r="R58">
            <v>80</v>
          </cell>
          <cell r="S58">
            <v>80</v>
          </cell>
          <cell r="T58">
            <v>80</v>
          </cell>
          <cell r="U58">
            <v>80</v>
          </cell>
          <cell r="V58">
            <v>80</v>
          </cell>
          <cell r="W58">
            <v>80</v>
          </cell>
          <cell r="X58">
            <v>80</v>
          </cell>
          <cell r="Y58">
            <v>80</v>
          </cell>
          <cell r="Z58">
            <v>80</v>
          </cell>
          <cell r="AA58">
            <v>80</v>
          </cell>
          <cell r="AL58">
            <v>0.87</v>
          </cell>
        </row>
        <row r="59">
          <cell r="E59">
            <v>0.9</v>
          </cell>
          <cell r="F59">
            <v>2020</v>
          </cell>
          <cell r="G59">
            <v>10</v>
          </cell>
          <cell r="H59">
            <v>0.5</v>
          </cell>
          <cell r="I59">
            <v>0.5</v>
          </cell>
          <cell r="J59">
            <v>0.5</v>
          </cell>
          <cell r="K59">
            <v>0.5</v>
          </cell>
          <cell r="L59">
            <v>0.5</v>
          </cell>
          <cell r="M59">
            <v>0.5</v>
          </cell>
          <cell r="N59">
            <v>0.5</v>
          </cell>
          <cell r="O59">
            <v>0.5</v>
          </cell>
          <cell r="P59">
            <v>0.5</v>
          </cell>
          <cell r="Q59">
            <v>0.5</v>
          </cell>
          <cell r="R59">
            <v>100</v>
          </cell>
          <cell r="S59">
            <v>100</v>
          </cell>
          <cell r="T59">
            <v>100</v>
          </cell>
          <cell r="U59">
            <v>100</v>
          </cell>
          <cell r="V59">
            <v>100</v>
          </cell>
          <cell r="W59">
            <v>100</v>
          </cell>
          <cell r="X59">
            <v>100</v>
          </cell>
          <cell r="Y59">
            <v>100</v>
          </cell>
          <cell r="Z59">
            <v>100</v>
          </cell>
          <cell r="AA59">
            <v>100</v>
          </cell>
          <cell r="AL59">
            <v>1</v>
          </cell>
        </row>
        <row r="60">
          <cell r="E60">
            <v>0.9</v>
          </cell>
          <cell r="F60">
            <v>2020</v>
          </cell>
          <cell r="G60">
            <v>10</v>
          </cell>
          <cell r="H60">
            <v>0.5</v>
          </cell>
          <cell r="I60">
            <v>0.5</v>
          </cell>
          <cell r="J60">
            <v>0.5</v>
          </cell>
          <cell r="K60">
            <v>0.5</v>
          </cell>
          <cell r="L60">
            <v>0.5</v>
          </cell>
          <cell r="M60">
            <v>0.5</v>
          </cell>
          <cell r="N60">
            <v>0.5</v>
          </cell>
          <cell r="O60">
            <v>0.5</v>
          </cell>
          <cell r="P60">
            <v>0.5</v>
          </cell>
          <cell r="Q60">
            <v>0.5</v>
          </cell>
          <cell r="R60">
            <v>100</v>
          </cell>
          <cell r="S60">
            <v>100</v>
          </cell>
          <cell r="T60">
            <v>100</v>
          </cell>
          <cell r="U60">
            <v>100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L60">
            <v>1</v>
          </cell>
        </row>
        <row r="61">
          <cell r="E61">
            <v>0.9</v>
          </cell>
          <cell r="F61">
            <v>2020</v>
          </cell>
          <cell r="G61">
            <v>10</v>
          </cell>
          <cell r="H61">
            <v>0.5</v>
          </cell>
          <cell r="I61">
            <v>0.5</v>
          </cell>
          <cell r="J61">
            <v>0.5</v>
          </cell>
          <cell r="K61">
            <v>0.5</v>
          </cell>
          <cell r="L61">
            <v>0.5</v>
          </cell>
          <cell r="M61">
            <v>0.5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100</v>
          </cell>
          <cell r="S61">
            <v>100</v>
          </cell>
          <cell r="T61">
            <v>100</v>
          </cell>
          <cell r="U61">
            <v>100</v>
          </cell>
          <cell r="V61">
            <v>100</v>
          </cell>
          <cell r="W61">
            <v>100</v>
          </cell>
          <cell r="X61">
            <v>100</v>
          </cell>
          <cell r="Y61">
            <v>100</v>
          </cell>
          <cell r="Z61">
            <v>100</v>
          </cell>
          <cell r="AA61">
            <v>100</v>
          </cell>
          <cell r="AL61">
            <v>0.1</v>
          </cell>
        </row>
        <row r="62">
          <cell r="E62">
            <v>0.5</v>
          </cell>
          <cell r="F62">
            <v>2025</v>
          </cell>
          <cell r="G62">
            <v>25</v>
          </cell>
          <cell r="H62">
            <v>0.85</v>
          </cell>
          <cell r="I62">
            <v>0.85</v>
          </cell>
          <cell r="J62">
            <v>0.85</v>
          </cell>
          <cell r="K62">
            <v>0.85</v>
          </cell>
          <cell r="L62">
            <v>0.85</v>
          </cell>
          <cell r="M62">
            <v>0.85</v>
          </cell>
          <cell r="N62">
            <v>0.85</v>
          </cell>
          <cell r="O62">
            <v>0.85</v>
          </cell>
          <cell r="P62">
            <v>0.85</v>
          </cell>
          <cell r="Q62">
            <v>0.85</v>
          </cell>
          <cell r="R62">
            <v>2000</v>
          </cell>
          <cell r="S62">
            <v>2000</v>
          </cell>
          <cell r="T62">
            <v>2000</v>
          </cell>
          <cell r="U62">
            <v>2000</v>
          </cell>
          <cell r="V62">
            <v>2000</v>
          </cell>
          <cell r="W62">
            <v>2000</v>
          </cell>
          <cell r="X62">
            <v>2000</v>
          </cell>
          <cell r="Y62">
            <v>2000</v>
          </cell>
          <cell r="Z62">
            <v>2000</v>
          </cell>
          <cell r="AA62">
            <v>2000</v>
          </cell>
          <cell r="AL62">
            <v>1</v>
          </cell>
        </row>
        <row r="63">
          <cell r="E63">
            <v>0.5</v>
          </cell>
          <cell r="F63">
            <v>2025</v>
          </cell>
          <cell r="G63">
            <v>10</v>
          </cell>
          <cell r="H63">
            <v>0.97012399999999988</v>
          </cell>
          <cell r="I63">
            <v>0.97012399999999988</v>
          </cell>
          <cell r="J63">
            <v>0.97012399999999988</v>
          </cell>
          <cell r="K63">
            <v>0.97012399999999988</v>
          </cell>
          <cell r="L63">
            <v>0.97012399999999988</v>
          </cell>
          <cell r="M63">
            <v>0.97012399999999988</v>
          </cell>
          <cell r="N63">
            <v>0.97012399999999988</v>
          </cell>
          <cell r="O63">
            <v>0.97012399999999988</v>
          </cell>
          <cell r="P63">
            <v>0.97012399999999988</v>
          </cell>
          <cell r="Q63">
            <v>0.97012399999999988</v>
          </cell>
          <cell r="R63">
            <v>100</v>
          </cell>
          <cell r="S63">
            <v>100</v>
          </cell>
          <cell r="T63">
            <v>100</v>
          </cell>
          <cell r="U63">
            <v>100</v>
          </cell>
          <cell r="V63">
            <v>100</v>
          </cell>
          <cell r="W63">
            <v>100</v>
          </cell>
          <cell r="X63">
            <v>100</v>
          </cell>
          <cell r="Y63">
            <v>100</v>
          </cell>
          <cell r="Z63">
            <v>100</v>
          </cell>
          <cell r="AA63">
            <v>100</v>
          </cell>
          <cell r="AL63">
            <v>0.05</v>
          </cell>
        </row>
        <row r="64">
          <cell r="E64">
            <v>0.5</v>
          </cell>
          <cell r="F64">
            <v>2025</v>
          </cell>
          <cell r="G64">
            <v>20</v>
          </cell>
          <cell r="H64">
            <v>3.5</v>
          </cell>
          <cell r="I64">
            <v>3.5</v>
          </cell>
          <cell r="J64">
            <v>3.5</v>
          </cell>
          <cell r="K64">
            <v>3.5</v>
          </cell>
          <cell r="L64">
            <v>3.5</v>
          </cell>
          <cell r="M64">
            <v>3.5</v>
          </cell>
          <cell r="N64">
            <v>3.5</v>
          </cell>
          <cell r="O64">
            <v>3.5</v>
          </cell>
          <cell r="P64">
            <v>3.5</v>
          </cell>
          <cell r="Q64">
            <v>3.5</v>
          </cell>
        </row>
        <row r="65">
          <cell r="E65">
            <v>0.5</v>
          </cell>
          <cell r="F65">
            <v>2025</v>
          </cell>
          <cell r="G65">
            <v>25</v>
          </cell>
          <cell r="H65">
            <v>0.85</v>
          </cell>
          <cell r="I65">
            <v>0.85</v>
          </cell>
          <cell r="J65">
            <v>0.85</v>
          </cell>
          <cell r="K65">
            <v>0.85</v>
          </cell>
          <cell r="L65">
            <v>0.85</v>
          </cell>
          <cell r="M65">
            <v>0.85</v>
          </cell>
          <cell r="N65">
            <v>0.85</v>
          </cell>
          <cell r="O65">
            <v>0.85</v>
          </cell>
          <cell r="P65">
            <v>0.85</v>
          </cell>
          <cell r="Q65">
            <v>0.85</v>
          </cell>
          <cell r="R65">
            <v>300</v>
          </cell>
          <cell r="S65">
            <v>300</v>
          </cell>
          <cell r="T65">
            <v>300</v>
          </cell>
          <cell r="U65">
            <v>300</v>
          </cell>
          <cell r="V65">
            <v>300</v>
          </cell>
          <cell r="W65">
            <v>300</v>
          </cell>
          <cell r="X65">
            <v>300</v>
          </cell>
          <cell r="Y65">
            <v>300</v>
          </cell>
          <cell r="Z65">
            <v>300</v>
          </cell>
          <cell r="AA65">
            <v>300</v>
          </cell>
          <cell r="AL65">
            <v>0.05</v>
          </cell>
        </row>
        <row r="66">
          <cell r="E66">
            <v>0.68493150684931503</v>
          </cell>
          <cell r="F66">
            <v>2025</v>
          </cell>
          <cell r="G66">
            <v>25</v>
          </cell>
          <cell r="H66">
            <v>0.85</v>
          </cell>
          <cell r="I66">
            <v>0.85</v>
          </cell>
          <cell r="J66">
            <v>0.85</v>
          </cell>
          <cell r="K66">
            <v>0.85</v>
          </cell>
          <cell r="L66">
            <v>0.85</v>
          </cell>
          <cell r="M66">
            <v>0.85</v>
          </cell>
          <cell r="N66">
            <v>0.85</v>
          </cell>
          <cell r="O66">
            <v>0.85</v>
          </cell>
          <cell r="P66">
            <v>0.85</v>
          </cell>
          <cell r="Q66">
            <v>0.85</v>
          </cell>
          <cell r="R66">
            <v>300</v>
          </cell>
          <cell r="S66">
            <v>300</v>
          </cell>
          <cell r="T66">
            <v>300</v>
          </cell>
          <cell r="U66">
            <v>300</v>
          </cell>
          <cell r="V66">
            <v>300</v>
          </cell>
          <cell r="W66">
            <v>300</v>
          </cell>
          <cell r="X66">
            <v>300</v>
          </cell>
          <cell r="Y66">
            <v>300</v>
          </cell>
          <cell r="Z66">
            <v>300</v>
          </cell>
          <cell r="AA66">
            <v>300</v>
          </cell>
          <cell r="AL66">
            <v>1</v>
          </cell>
        </row>
        <row r="67">
          <cell r="E67">
            <v>0.5</v>
          </cell>
          <cell r="F67">
            <v>2025</v>
          </cell>
          <cell r="G67">
            <v>25</v>
          </cell>
          <cell r="H67">
            <v>0.87</v>
          </cell>
          <cell r="I67">
            <v>0.87</v>
          </cell>
          <cell r="J67">
            <v>0.87</v>
          </cell>
          <cell r="K67">
            <v>0.87</v>
          </cell>
          <cell r="L67">
            <v>0.87</v>
          </cell>
          <cell r="M67">
            <v>0.87</v>
          </cell>
          <cell r="N67">
            <v>0.87</v>
          </cell>
          <cell r="O67">
            <v>0.87</v>
          </cell>
          <cell r="P67">
            <v>0.87</v>
          </cell>
          <cell r="Q67">
            <v>0.87</v>
          </cell>
          <cell r="R67">
            <v>350</v>
          </cell>
          <cell r="S67">
            <v>350</v>
          </cell>
          <cell r="T67">
            <v>350</v>
          </cell>
          <cell r="U67">
            <v>350</v>
          </cell>
          <cell r="V67">
            <v>350</v>
          </cell>
          <cell r="W67">
            <v>350</v>
          </cell>
          <cell r="X67">
            <v>350</v>
          </cell>
          <cell r="Y67">
            <v>350</v>
          </cell>
          <cell r="Z67">
            <v>350</v>
          </cell>
          <cell r="AA67">
            <v>350</v>
          </cell>
          <cell r="AL67">
            <v>0.05</v>
          </cell>
        </row>
        <row r="68">
          <cell r="E68">
            <v>0.68493150684931503</v>
          </cell>
          <cell r="F68">
            <v>2020</v>
          </cell>
          <cell r="G68">
            <v>25</v>
          </cell>
          <cell r="H68">
            <v>0.8</v>
          </cell>
          <cell r="I68">
            <v>0.8</v>
          </cell>
          <cell r="J68">
            <v>0.8</v>
          </cell>
          <cell r="K68">
            <v>0.8</v>
          </cell>
          <cell r="L68">
            <v>0.8</v>
          </cell>
          <cell r="M68">
            <v>0.8</v>
          </cell>
          <cell r="N68">
            <v>0.8</v>
          </cell>
          <cell r="O68">
            <v>0.8</v>
          </cell>
          <cell r="P68">
            <v>0.8</v>
          </cell>
          <cell r="Q68">
            <v>0.8</v>
          </cell>
          <cell r="R68">
            <v>750</v>
          </cell>
          <cell r="S68">
            <v>750</v>
          </cell>
          <cell r="T68">
            <v>750</v>
          </cell>
          <cell r="U68">
            <v>750</v>
          </cell>
          <cell r="V68">
            <v>750</v>
          </cell>
          <cell r="W68">
            <v>750</v>
          </cell>
          <cell r="X68">
            <v>750</v>
          </cell>
          <cell r="Y68">
            <v>750</v>
          </cell>
          <cell r="Z68">
            <v>750</v>
          </cell>
          <cell r="AA68">
            <v>750</v>
          </cell>
          <cell r="AL68">
            <v>1</v>
          </cell>
        </row>
        <row r="69">
          <cell r="E69">
            <v>0.68493150684931503</v>
          </cell>
          <cell r="F69">
            <v>2020</v>
          </cell>
          <cell r="G69">
            <v>25</v>
          </cell>
          <cell r="H69">
            <v>0.87</v>
          </cell>
          <cell r="I69">
            <v>0.87</v>
          </cell>
          <cell r="J69">
            <v>0.87</v>
          </cell>
          <cell r="K69">
            <v>0.87</v>
          </cell>
          <cell r="L69">
            <v>0.87</v>
          </cell>
          <cell r="M69">
            <v>0.87</v>
          </cell>
          <cell r="N69">
            <v>0.87</v>
          </cell>
          <cell r="O69">
            <v>0.87</v>
          </cell>
          <cell r="P69">
            <v>0.87</v>
          </cell>
          <cell r="Q69">
            <v>0.87</v>
          </cell>
          <cell r="R69">
            <v>250</v>
          </cell>
          <cell r="S69">
            <v>250</v>
          </cell>
          <cell r="T69">
            <v>250</v>
          </cell>
          <cell r="U69">
            <v>250</v>
          </cell>
          <cell r="V69">
            <v>250</v>
          </cell>
          <cell r="W69">
            <v>250</v>
          </cell>
          <cell r="X69">
            <v>250</v>
          </cell>
          <cell r="Y69">
            <v>250</v>
          </cell>
          <cell r="Z69">
            <v>250</v>
          </cell>
          <cell r="AA69">
            <v>250</v>
          </cell>
          <cell r="AL69">
            <v>1</v>
          </cell>
        </row>
        <row r="70">
          <cell r="E70">
            <v>0.5</v>
          </cell>
          <cell r="F70">
            <v>2025</v>
          </cell>
          <cell r="G70">
            <v>25</v>
          </cell>
          <cell r="H70">
            <v>0.99</v>
          </cell>
          <cell r="I70">
            <v>0.99</v>
          </cell>
          <cell r="J70">
            <v>0.99</v>
          </cell>
          <cell r="K70">
            <v>0.99</v>
          </cell>
          <cell r="L70">
            <v>0.99</v>
          </cell>
          <cell r="M70">
            <v>0.99</v>
          </cell>
          <cell r="N70">
            <v>0.99</v>
          </cell>
          <cell r="O70">
            <v>0.99</v>
          </cell>
          <cell r="P70">
            <v>0.99</v>
          </cell>
          <cell r="Q70">
            <v>0.99</v>
          </cell>
        </row>
        <row r="71">
          <cell r="E71">
            <v>0.68493150684931503</v>
          </cell>
          <cell r="F71">
            <v>2025</v>
          </cell>
          <cell r="G71">
            <v>25</v>
          </cell>
          <cell r="H71">
            <v>1.18</v>
          </cell>
          <cell r="I71">
            <v>1.18</v>
          </cell>
          <cell r="J71">
            <v>1.18</v>
          </cell>
          <cell r="K71">
            <v>1.18</v>
          </cell>
          <cell r="L71">
            <v>1.18</v>
          </cell>
          <cell r="M71">
            <v>1.18</v>
          </cell>
          <cell r="N71">
            <v>1.18</v>
          </cell>
          <cell r="O71">
            <v>1.18</v>
          </cell>
          <cell r="P71">
            <v>1.18</v>
          </cell>
          <cell r="Q71">
            <v>1.18</v>
          </cell>
          <cell r="R71">
            <v>3000</v>
          </cell>
          <cell r="S71">
            <v>3000</v>
          </cell>
          <cell r="T71">
            <v>3000</v>
          </cell>
          <cell r="U71">
            <v>3000</v>
          </cell>
          <cell r="V71">
            <v>3000</v>
          </cell>
          <cell r="W71">
            <v>3000</v>
          </cell>
          <cell r="X71">
            <v>3000</v>
          </cell>
          <cell r="Y71">
            <v>3000</v>
          </cell>
          <cell r="Z71">
            <v>3000</v>
          </cell>
          <cell r="AA71">
            <v>3000</v>
          </cell>
          <cell r="AL71">
            <v>0.05</v>
          </cell>
        </row>
        <row r="72">
          <cell r="E72">
            <v>0.68493150684931503</v>
          </cell>
          <cell r="F72">
            <v>2025</v>
          </cell>
          <cell r="G72">
            <v>25</v>
          </cell>
          <cell r="H72">
            <v>1.18</v>
          </cell>
          <cell r="I72">
            <v>1.18</v>
          </cell>
          <cell r="J72">
            <v>1.18</v>
          </cell>
          <cell r="K72">
            <v>1.18</v>
          </cell>
          <cell r="L72">
            <v>1.18</v>
          </cell>
          <cell r="M72">
            <v>1.18</v>
          </cell>
          <cell r="N72">
            <v>1.18</v>
          </cell>
          <cell r="O72">
            <v>1.18</v>
          </cell>
          <cell r="P72">
            <v>1.18</v>
          </cell>
          <cell r="Q72">
            <v>1.18</v>
          </cell>
          <cell r="R72">
            <v>3000</v>
          </cell>
          <cell r="S72">
            <v>3000</v>
          </cell>
          <cell r="T72">
            <v>3000</v>
          </cell>
          <cell r="U72">
            <v>3000</v>
          </cell>
          <cell r="V72">
            <v>3000</v>
          </cell>
          <cell r="W72">
            <v>3000</v>
          </cell>
          <cell r="X72">
            <v>3000</v>
          </cell>
          <cell r="Y72">
            <v>3000</v>
          </cell>
          <cell r="Z72">
            <v>3000</v>
          </cell>
          <cell r="AA72">
            <v>3000</v>
          </cell>
          <cell r="AL72">
            <v>0.05</v>
          </cell>
        </row>
        <row r="73">
          <cell r="E73">
            <v>0.5</v>
          </cell>
          <cell r="F73">
            <v>2020</v>
          </cell>
          <cell r="G73">
            <v>10</v>
          </cell>
          <cell r="H73">
            <v>0.75</v>
          </cell>
          <cell r="I73">
            <v>0.75</v>
          </cell>
          <cell r="J73">
            <v>0.75</v>
          </cell>
          <cell r="K73">
            <v>0.75</v>
          </cell>
          <cell r="L73">
            <v>0.75</v>
          </cell>
          <cell r="M73">
            <v>0.75</v>
          </cell>
          <cell r="N73">
            <v>0.75</v>
          </cell>
          <cell r="O73">
            <v>0.75</v>
          </cell>
          <cell r="P73">
            <v>0.75</v>
          </cell>
          <cell r="Q73">
            <v>0.75</v>
          </cell>
          <cell r="R73">
            <v>2308</v>
          </cell>
          <cell r="S73">
            <v>2308</v>
          </cell>
          <cell r="T73">
            <v>2308</v>
          </cell>
          <cell r="U73">
            <v>2308</v>
          </cell>
          <cell r="V73">
            <v>2308</v>
          </cell>
          <cell r="W73">
            <v>2308</v>
          </cell>
          <cell r="X73">
            <v>2308</v>
          </cell>
          <cell r="Y73">
            <v>2308</v>
          </cell>
          <cell r="Z73">
            <v>2308</v>
          </cell>
          <cell r="AA73">
            <v>2308</v>
          </cell>
          <cell r="AL73">
            <v>1</v>
          </cell>
        </row>
        <row r="74">
          <cell r="E74">
            <v>0.5</v>
          </cell>
          <cell r="F74">
            <v>2025</v>
          </cell>
          <cell r="G74">
            <v>10</v>
          </cell>
          <cell r="H74">
            <v>0.05</v>
          </cell>
          <cell r="I74">
            <v>0.05</v>
          </cell>
          <cell r="J74">
            <v>0.05</v>
          </cell>
          <cell r="K74">
            <v>0.05</v>
          </cell>
          <cell r="L74">
            <v>0.05</v>
          </cell>
          <cell r="M74">
            <v>0.05</v>
          </cell>
          <cell r="N74">
            <v>0.05</v>
          </cell>
          <cell r="O74">
            <v>0.05</v>
          </cell>
          <cell r="P74">
            <v>0.05</v>
          </cell>
          <cell r="Q74">
            <v>0.05</v>
          </cell>
          <cell r="R74">
            <v>462</v>
          </cell>
          <cell r="S74">
            <v>462</v>
          </cell>
          <cell r="T74">
            <v>462</v>
          </cell>
          <cell r="U74">
            <v>462</v>
          </cell>
          <cell r="V74">
            <v>462</v>
          </cell>
          <cell r="W74">
            <v>462</v>
          </cell>
          <cell r="X74">
            <v>462</v>
          </cell>
          <cell r="Y74">
            <v>462</v>
          </cell>
          <cell r="Z74">
            <v>462</v>
          </cell>
          <cell r="AA74">
            <v>462</v>
          </cell>
          <cell r="AL74">
            <v>1</v>
          </cell>
        </row>
        <row r="75">
          <cell r="E75">
            <v>1</v>
          </cell>
          <cell r="F75">
            <v>2020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L75">
            <v>1</v>
          </cell>
        </row>
        <row r="76">
          <cell r="E76">
            <v>0.9</v>
          </cell>
          <cell r="F76">
            <v>2020</v>
          </cell>
          <cell r="G76">
            <v>100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L76">
            <v>1</v>
          </cell>
        </row>
        <row r="77">
          <cell r="E77">
            <v>0.5</v>
          </cell>
          <cell r="F77">
            <v>2025</v>
          </cell>
          <cell r="G77">
            <v>20</v>
          </cell>
          <cell r="H77">
            <v>0.22</v>
          </cell>
          <cell r="I77">
            <v>0.22</v>
          </cell>
          <cell r="J77">
            <v>0.22</v>
          </cell>
          <cell r="K77">
            <v>0.22</v>
          </cell>
          <cell r="L77">
            <v>0.22</v>
          </cell>
          <cell r="M77">
            <v>0.22</v>
          </cell>
          <cell r="N77">
            <v>0.22</v>
          </cell>
          <cell r="O77">
            <v>0.22</v>
          </cell>
          <cell r="P77">
            <v>0.22</v>
          </cell>
          <cell r="Q77">
            <v>0.22</v>
          </cell>
          <cell r="R77">
            <v>455</v>
          </cell>
          <cell r="S77">
            <v>455</v>
          </cell>
          <cell r="T77">
            <v>455</v>
          </cell>
          <cell r="U77">
            <v>455</v>
          </cell>
          <cell r="V77">
            <v>455</v>
          </cell>
          <cell r="W77">
            <v>455</v>
          </cell>
          <cell r="X77">
            <v>455</v>
          </cell>
          <cell r="Y77">
            <v>455</v>
          </cell>
          <cell r="Z77">
            <v>455</v>
          </cell>
          <cell r="AA77">
            <v>455</v>
          </cell>
          <cell r="AL77">
            <v>1</v>
          </cell>
        </row>
        <row r="78">
          <cell r="E78">
            <v>0.5</v>
          </cell>
          <cell r="F78">
            <v>2020</v>
          </cell>
          <cell r="G78">
            <v>10</v>
          </cell>
          <cell r="H78">
            <v>0.67500000000000004</v>
          </cell>
          <cell r="I78">
            <v>0.67500000000000004</v>
          </cell>
          <cell r="J78">
            <v>0.67500000000000004</v>
          </cell>
          <cell r="K78">
            <v>0.67500000000000004</v>
          </cell>
          <cell r="L78">
            <v>0.67500000000000004</v>
          </cell>
          <cell r="M78">
            <v>0.67500000000000004</v>
          </cell>
          <cell r="N78">
            <v>0.67500000000000004</v>
          </cell>
          <cell r="O78">
            <v>0.67500000000000004</v>
          </cell>
          <cell r="P78">
            <v>0.67500000000000004</v>
          </cell>
          <cell r="Q78">
            <v>0.67500000000000004</v>
          </cell>
          <cell r="R78">
            <v>280</v>
          </cell>
          <cell r="S78">
            <v>280</v>
          </cell>
          <cell r="T78">
            <v>280</v>
          </cell>
          <cell r="U78">
            <v>280</v>
          </cell>
          <cell r="V78">
            <v>280</v>
          </cell>
          <cell r="W78">
            <v>280</v>
          </cell>
          <cell r="X78">
            <v>280</v>
          </cell>
          <cell r="Y78">
            <v>280</v>
          </cell>
          <cell r="Z78">
            <v>280</v>
          </cell>
          <cell r="AA78">
            <v>280</v>
          </cell>
          <cell r="AL78">
            <v>1</v>
          </cell>
        </row>
        <row r="79">
          <cell r="E79">
            <v>0.5</v>
          </cell>
          <cell r="F79">
            <v>2025</v>
          </cell>
          <cell r="G79">
            <v>15</v>
          </cell>
          <cell r="H79">
            <v>0.18</v>
          </cell>
          <cell r="I79">
            <v>0.18</v>
          </cell>
          <cell r="J79">
            <v>0.18</v>
          </cell>
          <cell r="K79">
            <v>0.18</v>
          </cell>
          <cell r="L79">
            <v>0.18</v>
          </cell>
          <cell r="M79">
            <v>0.18</v>
          </cell>
          <cell r="N79">
            <v>0.18</v>
          </cell>
          <cell r="O79">
            <v>0.18</v>
          </cell>
          <cell r="P79">
            <v>0.18</v>
          </cell>
          <cell r="Q79">
            <v>0.18</v>
          </cell>
          <cell r="R79">
            <v>350</v>
          </cell>
          <cell r="S79">
            <v>350</v>
          </cell>
          <cell r="T79">
            <v>350</v>
          </cell>
          <cell r="U79">
            <v>350</v>
          </cell>
          <cell r="V79">
            <v>350</v>
          </cell>
          <cell r="W79">
            <v>350</v>
          </cell>
          <cell r="X79">
            <v>350</v>
          </cell>
          <cell r="Y79">
            <v>350</v>
          </cell>
          <cell r="Z79">
            <v>350</v>
          </cell>
          <cell r="AA79">
            <v>350</v>
          </cell>
          <cell r="AL79">
            <v>1</v>
          </cell>
        </row>
        <row r="80">
          <cell r="E80">
            <v>0.5</v>
          </cell>
          <cell r="F80">
            <v>2025</v>
          </cell>
          <cell r="G80">
            <v>10</v>
          </cell>
          <cell r="H80">
            <v>0.9</v>
          </cell>
          <cell r="I80">
            <v>0.9</v>
          </cell>
          <cell r="J80">
            <v>0.9</v>
          </cell>
          <cell r="K80">
            <v>0.9</v>
          </cell>
          <cell r="L80">
            <v>0.9</v>
          </cell>
          <cell r="M80">
            <v>0.9</v>
          </cell>
          <cell r="N80">
            <v>0.9</v>
          </cell>
          <cell r="O80">
            <v>0.9</v>
          </cell>
          <cell r="P80">
            <v>0.9</v>
          </cell>
          <cell r="Q80">
            <v>0.9</v>
          </cell>
          <cell r="R80">
            <v>336</v>
          </cell>
          <cell r="S80">
            <v>336</v>
          </cell>
          <cell r="T80">
            <v>336</v>
          </cell>
          <cell r="U80">
            <v>336</v>
          </cell>
          <cell r="V80">
            <v>336</v>
          </cell>
          <cell r="W80">
            <v>336</v>
          </cell>
          <cell r="X80">
            <v>336</v>
          </cell>
          <cell r="Y80">
            <v>336</v>
          </cell>
          <cell r="Z80">
            <v>336</v>
          </cell>
          <cell r="AA80">
            <v>336</v>
          </cell>
          <cell r="AL80">
            <v>0.5</v>
          </cell>
        </row>
        <row r="81">
          <cell r="E81">
            <v>0.9</v>
          </cell>
          <cell r="F81">
            <v>2025</v>
          </cell>
          <cell r="G81">
            <v>25</v>
          </cell>
          <cell r="H81">
            <v>0.7</v>
          </cell>
          <cell r="I81">
            <v>0.7</v>
          </cell>
          <cell r="J81">
            <v>0.7</v>
          </cell>
          <cell r="K81">
            <v>0.7</v>
          </cell>
          <cell r="L81">
            <v>0.7</v>
          </cell>
          <cell r="M81">
            <v>0.7</v>
          </cell>
          <cell r="N81">
            <v>0.7</v>
          </cell>
          <cell r="O81">
            <v>0.7</v>
          </cell>
          <cell r="P81">
            <v>0.7</v>
          </cell>
          <cell r="Q81">
            <v>0.7</v>
          </cell>
          <cell r="R81">
            <v>63</v>
          </cell>
          <cell r="S81">
            <v>63</v>
          </cell>
          <cell r="T81">
            <v>63</v>
          </cell>
          <cell r="U81">
            <v>63</v>
          </cell>
          <cell r="V81">
            <v>63</v>
          </cell>
          <cell r="W81">
            <v>63</v>
          </cell>
          <cell r="X81">
            <v>63</v>
          </cell>
          <cell r="Y81">
            <v>63</v>
          </cell>
          <cell r="Z81">
            <v>63</v>
          </cell>
          <cell r="AA81">
            <v>63</v>
          </cell>
          <cell r="AL81">
            <v>0.03</v>
          </cell>
        </row>
        <row r="82">
          <cell r="E82">
            <v>0.9</v>
          </cell>
          <cell r="F82">
            <v>2020</v>
          </cell>
          <cell r="G82">
            <v>25</v>
          </cell>
          <cell r="H82">
            <v>0.8</v>
          </cell>
          <cell r="I82">
            <v>0.8</v>
          </cell>
          <cell r="J82">
            <v>0.8</v>
          </cell>
          <cell r="K82">
            <v>0.8</v>
          </cell>
          <cell r="L82">
            <v>0.8</v>
          </cell>
          <cell r="M82">
            <v>0.8</v>
          </cell>
          <cell r="N82">
            <v>0.8</v>
          </cell>
          <cell r="O82">
            <v>0.8</v>
          </cell>
          <cell r="P82">
            <v>0.8</v>
          </cell>
          <cell r="Q82">
            <v>0.8</v>
          </cell>
          <cell r="R82">
            <v>63</v>
          </cell>
          <cell r="S82">
            <v>63</v>
          </cell>
          <cell r="T82">
            <v>63</v>
          </cell>
          <cell r="U82">
            <v>63</v>
          </cell>
          <cell r="V82">
            <v>63</v>
          </cell>
          <cell r="W82">
            <v>63</v>
          </cell>
          <cell r="X82">
            <v>63</v>
          </cell>
          <cell r="Y82">
            <v>63</v>
          </cell>
          <cell r="Z82">
            <v>63</v>
          </cell>
          <cell r="AA82">
            <v>63</v>
          </cell>
          <cell r="AL82">
            <v>1</v>
          </cell>
        </row>
        <row r="83">
          <cell r="E83">
            <v>0.9</v>
          </cell>
          <cell r="F83">
            <v>2020</v>
          </cell>
          <cell r="G83">
            <v>25</v>
          </cell>
          <cell r="H83">
            <v>0.8</v>
          </cell>
          <cell r="I83">
            <v>0.8</v>
          </cell>
          <cell r="J83">
            <v>0.8</v>
          </cell>
          <cell r="K83">
            <v>0.8</v>
          </cell>
          <cell r="L83">
            <v>0.8</v>
          </cell>
          <cell r="M83">
            <v>0.8</v>
          </cell>
          <cell r="N83">
            <v>0.8</v>
          </cell>
          <cell r="O83">
            <v>0.8</v>
          </cell>
          <cell r="P83">
            <v>0.8</v>
          </cell>
          <cell r="Q83">
            <v>0.8</v>
          </cell>
          <cell r="R83">
            <v>63</v>
          </cell>
          <cell r="S83">
            <v>63</v>
          </cell>
          <cell r="T83">
            <v>63</v>
          </cell>
          <cell r="U83">
            <v>63</v>
          </cell>
          <cell r="V83">
            <v>63</v>
          </cell>
          <cell r="W83">
            <v>63</v>
          </cell>
          <cell r="X83">
            <v>63</v>
          </cell>
          <cell r="Y83">
            <v>63</v>
          </cell>
          <cell r="Z83">
            <v>63</v>
          </cell>
          <cell r="AA83">
            <v>63</v>
          </cell>
          <cell r="AL83">
            <v>0.56000000000000005</v>
          </cell>
        </row>
        <row r="84">
          <cell r="E84">
            <v>0.9</v>
          </cell>
          <cell r="F84">
            <v>2025</v>
          </cell>
          <cell r="G84">
            <v>25</v>
          </cell>
          <cell r="H84">
            <v>0.7</v>
          </cell>
          <cell r="I84">
            <v>0.7</v>
          </cell>
          <cell r="J84">
            <v>0.7</v>
          </cell>
          <cell r="K84">
            <v>0.7</v>
          </cell>
          <cell r="L84">
            <v>0.7</v>
          </cell>
          <cell r="M84">
            <v>0.7</v>
          </cell>
          <cell r="N84">
            <v>0.7</v>
          </cell>
          <cell r="O84">
            <v>0.7</v>
          </cell>
          <cell r="P84">
            <v>0.7</v>
          </cell>
          <cell r="Q84">
            <v>0.7</v>
          </cell>
          <cell r="R84">
            <v>63</v>
          </cell>
          <cell r="S84">
            <v>63</v>
          </cell>
          <cell r="T84">
            <v>63</v>
          </cell>
          <cell r="U84">
            <v>63</v>
          </cell>
          <cell r="V84">
            <v>63</v>
          </cell>
          <cell r="W84">
            <v>63</v>
          </cell>
          <cell r="X84">
            <v>63</v>
          </cell>
          <cell r="Y84">
            <v>63</v>
          </cell>
          <cell r="Z84">
            <v>63</v>
          </cell>
          <cell r="AA84">
            <v>63</v>
          </cell>
          <cell r="AL84">
            <v>0.24</v>
          </cell>
        </row>
        <row r="85">
          <cell r="E85">
            <v>0.9</v>
          </cell>
          <cell r="F85">
            <v>2025</v>
          </cell>
          <cell r="G85">
            <v>25</v>
          </cell>
          <cell r="H85">
            <v>0.8</v>
          </cell>
          <cell r="I85">
            <v>0.8</v>
          </cell>
          <cell r="J85">
            <v>0.8</v>
          </cell>
          <cell r="K85">
            <v>0.8</v>
          </cell>
          <cell r="L85">
            <v>0.8</v>
          </cell>
          <cell r="M85">
            <v>0.8</v>
          </cell>
          <cell r="N85">
            <v>0.8</v>
          </cell>
          <cell r="O85">
            <v>0.8</v>
          </cell>
          <cell r="P85">
            <v>0.8</v>
          </cell>
          <cell r="Q85">
            <v>0.8</v>
          </cell>
          <cell r="R85">
            <v>63</v>
          </cell>
          <cell r="S85">
            <v>63</v>
          </cell>
          <cell r="T85">
            <v>63</v>
          </cell>
          <cell r="U85">
            <v>63</v>
          </cell>
          <cell r="V85">
            <v>63</v>
          </cell>
          <cell r="W85">
            <v>63</v>
          </cell>
          <cell r="X85">
            <v>63</v>
          </cell>
          <cell r="Y85">
            <v>63</v>
          </cell>
          <cell r="Z85">
            <v>63</v>
          </cell>
          <cell r="AA85">
            <v>63</v>
          </cell>
          <cell r="AL85">
            <v>7.0000000000000007E-2</v>
          </cell>
        </row>
        <row r="86">
          <cell r="E86">
            <v>0.5</v>
          </cell>
          <cell r="F86">
            <v>2025</v>
          </cell>
          <cell r="G86">
            <v>20</v>
          </cell>
          <cell r="H86">
            <v>0.22</v>
          </cell>
          <cell r="I86">
            <v>0.22</v>
          </cell>
          <cell r="J86">
            <v>0.22</v>
          </cell>
          <cell r="K86">
            <v>0.22</v>
          </cell>
          <cell r="L86">
            <v>0.22</v>
          </cell>
          <cell r="M86">
            <v>0.22</v>
          </cell>
          <cell r="N86">
            <v>0.22</v>
          </cell>
          <cell r="O86">
            <v>0.22</v>
          </cell>
          <cell r="P86">
            <v>0.22</v>
          </cell>
          <cell r="Q86">
            <v>0.22</v>
          </cell>
          <cell r="R86">
            <v>455</v>
          </cell>
          <cell r="S86">
            <v>455</v>
          </cell>
          <cell r="T86">
            <v>455</v>
          </cell>
          <cell r="U86">
            <v>455</v>
          </cell>
          <cell r="V86">
            <v>455</v>
          </cell>
          <cell r="W86">
            <v>455</v>
          </cell>
          <cell r="X86">
            <v>455</v>
          </cell>
          <cell r="Y86">
            <v>455</v>
          </cell>
          <cell r="Z86">
            <v>455</v>
          </cell>
          <cell r="AA86">
            <v>455</v>
          </cell>
          <cell r="AL86">
            <v>1</v>
          </cell>
        </row>
        <row r="87">
          <cell r="E87">
            <v>0.5</v>
          </cell>
          <cell r="F87">
            <v>2020</v>
          </cell>
          <cell r="G87">
            <v>10</v>
          </cell>
          <cell r="H87">
            <v>0.67500000000000004</v>
          </cell>
          <cell r="I87">
            <v>0.67500000000000004</v>
          </cell>
          <cell r="J87">
            <v>0.67500000000000004</v>
          </cell>
          <cell r="K87">
            <v>0.67500000000000004</v>
          </cell>
          <cell r="L87">
            <v>0.67500000000000004</v>
          </cell>
          <cell r="M87">
            <v>0.67500000000000004</v>
          </cell>
          <cell r="N87">
            <v>0.67500000000000004</v>
          </cell>
          <cell r="O87">
            <v>0.67500000000000004</v>
          </cell>
          <cell r="P87">
            <v>0.67500000000000004</v>
          </cell>
          <cell r="Q87">
            <v>0.67500000000000004</v>
          </cell>
          <cell r="R87">
            <v>280</v>
          </cell>
          <cell r="S87">
            <v>280</v>
          </cell>
          <cell r="T87">
            <v>280</v>
          </cell>
          <cell r="U87">
            <v>280</v>
          </cell>
          <cell r="V87">
            <v>280</v>
          </cell>
          <cell r="W87">
            <v>280</v>
          </cell>
          <cell r="X87">
            <v>280</v>
          </cell>
          <cell r="Y87">
            <v>280</v>
          </cell>
          <cell r="Z87">
            <v>280</v>
          </cell>
          <cell r="AA87">
            <v>280</v>
          </cell>
          <cell r="AL87">
            <v>1</v>
          </cell>
        </row>
        <row r="88">
          <cell r="E88">
            <v>0.5</v>
          </cell>
          <cell r="F88">
            <v>2025</v>
          </cell>
          <cell r="G88">
            <v>15</v>
          </cell>
          <cell r="H88">
            <v>0.18</v>
          </cell>
          <cell r="I88">
            <v>0.18</v>
          </cell>
          <cell r="J88">
            <v>0.18</v>
          </cell>
          <cell r="K88">
            <v>0.18</v>
          </cell>
          <cell r="L88">
            <v>0.18</v>
          </cell>
          <cell r="M88">
            <v>0.18</v>
          </cell>
          <cell r="N88">
            <v>0.18</v>
          </cell>
          <cell r="O88">
            <v>0.18</v>
          </cell>
          <cell r="P88">
            <v>0.18</v>
          </cell>
          <cell r="Q88">
            <v>0.18</v>
          </cell>
          <cell r="R88">
            <v>350</v>
          </cell>
          <cell r="S88">
            <v>350</v>
          </cell>
          <cell r="T88">
            <v>350</v>
          </cell>
          <cell r="U88">
            <v>350</v>
          </cell>
          <cell r="V88">
            <v>350</v>
          </cell>
          <cell r="W88">
            <v>350</v>
          </cell>
          <cell r="X88">
            <v>350</v>
          </cell>
          <cell r="Y88">
            <v>350</v>
          </cell>
          <cell r="Z88">
            <v>350</v>
          </cell>
          <cell r="AA88">
            <v>350</v>
          </cell>
          <cell r="AL88">
            <v>1</v>
          </cell>
        </row>
        <row r="89">
          <cell r="E89">
            <v>0.5</v>
          </cell>
          <cell r="F89">
            <v>2025</v>
          </cell>
          <cell r="G89">
            <v>10</v>
          </cell>
          <cell r="H89">
            <v>0.9</v>
          </cell>
          <cell r="I89">
            <v>0.9</v>
          </cell>
          <cell r="J89">
            <v>0.9</v>
          </cell>
          <cell r="K89">
            <v>0.9</v>
          </cell>
          <cell r="L89">
            <v>0.9</v>
          </cell>
          <cell r="M89">
            <v>0.9</v>
          </cell>
          <cell r="N89">
            <v>0.9</v>
          </cell>
          <cell r="O89">
            <v>0.9</v>
          </cell>
          <cell r="P89">
            <v>0.9</v>
          </cell>
          <cell r="Q89">
            <v>0.9</v>
          </cell>
          <cell r="R89">
            <v>336</v>
          </cell>
          <cell r="S89">
            <v>336</v>
          </cell>
          <cell r="T89">
            <v>336</v>
          </cell>
          <cell r="U89">
            <v>336</v>
          </cell>
          <cell r="V89">
            <v>336</v>
          </cell>
          <cell r="W89">
            <v>336</v>
          </cell>
          <cell r="X89">
            <v>336</v>
          </cell>
          <cell r="Y89">
            <v>336</v>
          </cell>
          <cell r="Z89">
            <v>336</v>
          </cell>
          <cell r="AA89">
            <v>336</v>
          </cell>
          <cell r="AL89">
            <v>0.5</v>
          </cell>
        </row>
        <row r="90">
          <cell r="E90">
            <v>0.34246575342465752</v>
          </cell>
          <cell r="F90">
            <v>2020</v>
          </cell>
          <cell r="G90">
            <v>25</v>
          </cell>
          <cell r="H90">
            <v>0.87</v>
          </cell>
          <cell r="I90">
            <v>0.87</v>
          </cell>
          <cell r="J90">
            <v>0.87</v>
          </cell>
          <cell r="K90">
            <v>0.87</v>
          </cell>
          <cell r="L90">
            <v>0.87</v>
          </cell>
          <cell r="M90">
            <v>0.87</v>
          </cell>
          <cell r="N90">
            <v>0.87</v>
          </cell>
          <cell r="O90">
            <v>0.87</v>
          </cell>
          <cell r="P90">
            <v>0.87</v>
          </cell>
          <cell r="Q90">
            <v>0.87</v>
          </cell>
          <cell r="R90">
            <v>250</v>
          </cell>
          <cell r="S90">
            <v>250</v>
          </cell>
          <cell r="T90">
            <v>250</v>
          </cell>
          <cell r="U90">
            <v>250</v>
          </cell>
          <cell r="V90">
            <v>250</v>
          </cell>
          <cell r="W90">
            <v>250</v>
          </cell>
          <cell r="X90">
            <v>250</v>
          </cell>
          <cell r="Y90">
            <v>250</v>
          </cell>
          <cell r="Z90">
            <v>250</v>
          </cell>
          <cell r="AA90">
            <v>250</v>
          </cell>
          <cell r="AL90">
            <v>1</v>
          </cell>
        </row>
        <row r="91">
          <cell r="E91">
            <v>0.34246575342465752</v>
          </cell>
          <cell r="F91">
            <v>2020</v>
          </cell>
          <cell r="G91">
            <v>25</v>
          </cell>
          <cell r="H91">
            <v>0.8</v>
          </cell>
          <cell r="I91">
            <v>0.8</v>
          </cell>
          <cell r="J91">
            <v>0.8</v>
          </cell>
          <cell r="K91">
            <v>0.8</v>
          </cell>
          <cell r="L91">
            <v>0.8</v>
          </cell>
          <cell r="M91">
            <v>0.8</v>
          </cell>
          <cell r="N91">
            <v>0.8</v>
          </cell>
          <cell r="O91">
            <v>0.8</v>
          </cell>
          <cell r="P91">
            <v>0.8</v>
          </cell>
          <cell r="Q91">
            <v>0.8</v>
          </cell>
          <cell r="R91">
            <v>750</v>
          </cell>
          <cell r="S91">
            <v>750</v>
          </cell>
          <cell r="T91">
            <v>750</v>
          </cell>
          <cell r="U91">
            <v>750</v>
          </cell>
          <cell r="V91">
            <v>750</v>
          </cell>
          <cell r="W91">
            <v>750</v>
          </cell>
          <cell r="X91">
            <v>750</v>
          </cell>
          <cell r="Y91">
            <v>750</v>
          </cell>
          <cell r="Z91">
            <v>750</v>
          </cell>
          <cell r="AA91">
            <v>750</v>
          </cell>
          <cell r="AL91">
            <v>1</v>
          </cell>
        </row>
        <row r="92">
          <cell r="E92">
            <v>0.5</v>
          </cell>
          <cell r="F92">
            <v>2025</v>
          </cell>
          <cell r="G92">
            <v>20</v>
          </cell>
          <cell r="H92">
            <v>3.5</v>
          </cell>
          <cell r="I92">
            <v>3.5</v>
          </cell>
          <cell r="J92">
            <v>3.5</v>
          </cell>
          <cell r="K92">
            <v>3.5</v>
          </cell>
          <cell r="L92">
            <v>3.5</v>
          </cell>
          <cell r="M92">
            <v>3.5</v>
          </cell>
          <cell r="N92">
            <v>3.5</v>
          </cell>
          <cell r="O92">
            <v>3.5</v>
          </cell>
          <cell r="P92">
            <v>3.5</v>
          </cell>
          <cell r="Q92">
            <v>3.5</v>
          </cell>
        </row>
        <row r="93">
          <cell r="E93">
            <v>0.5</v>
          </cell>
          <cell r="F93">
            <v>2025</v>
          </cell>
          <cell r="G93">
            <v>25</v>
          </cell>
          <cell r="H93">
            <v>0.85</v>
          </cell>
          <cell r="I93">
            <v>0.85</v>
          </cell>
          <cell r="J93">
            <v>0.85</v>
          </cell>
          <cell r="K93">
            <v>0.85</v>
          </cell>
          <cell r="L93">
            <v>0.85</v>
          </cell>
          <cell r="M93">
            <v>0.85</v>
          </cell>
          <cell r="N93">
            <v>0.85</v>
          </cell>
          <cell r="O93">
            <v>0.85</v>
          </cell>
          <cell r="P93">
            <v>0.85</v>
          </cell>
          <cell r="Q93">
            <v>0.85</v>
          </cell>
          <cell r="R93">
            <v>300</v>
          </cell>
          <cell r="S93">
            <v>300</v>
          </cell>
          <cell r="T93">
            <v>300</v>
          </cell>
          <cell r="U93">
            <v>300</v>
          </cell>
          <cell r="V93">
            <v>300</v>
          </cell>
          <cell r="W93">
            <v>300</v>
          </cell>
          <cell r="X93">
            <v>300</v>
          </cell>
          <cell r="Y93">
            <v>300</v>
          </cell>
          <cell r="Z93">
            <v>300</v>
          </cell>
          <cell r="AA93">
            <v>300</v>
          </cell>
          <cell r="AL93">
            <v>1</v>
          </cell>
        </row>
        <row r="94">
          <cell r="E94">
            <v>0.5</v>
          </cell>
          <cell r="F94">
            <v>2020</v>
          </cell>
          <cell r="G94">
            <v>25</v>
          </cell>
          <cell r="H94">
            <v>0.85</v>
          </cell>
          <cell r="I94">
            <v>0.85</v>
          </cell>
          <cell r="J94">
            <v>0.85</v>
          </cell>
          <cell r="K94">
            <v>0.85</v>
          </cell>
          <cell r="L94">
            <v>0.85</v>
          </cell>
          <cell r="M94">
            <v>0.85</v>
          </cell>
          <cell r="N94">
            <v>0.85</v>
          </cell>
          <cell r="O94">
            <v>0.85</v>
          </cell>
          <cell r="P94">
            <v>0.85</v>
          </cell>
          <cell r="Q94">
            <v>0.85</v>
          </cell>
          <cell r="R94">
            <v>2000</v>
          </cell>
          <cell r="S94">
            <v>2000</v>
          </cell>
          <cell r="T94">
            <v>2000</v>
          </cell>
          <cell r="U94">
            <v>2000</v>
          </cell>
          <cell r="V94">
            <v>2000</v>
          </cell>
          <cell r="W94">
            <v>2000</v>
          </cell>
          <cell r="X94">
            <v>2000</v>
          </cell>
          <cell r="Y94">
            <v>2000</v>
          </cell>
          <cell r="Z94">
            <v>2000</v>
          </cell>
          <cell r="AA94">
            <v>2000</v>
          </cell>
          <cell r="AL94">
            <v>1</v>
          </cell>
        </row>
        <row r="95">
          <cell r="E95">
            <v>0.34246575342465752</v>
          </cell>
          <cell r="F95">
            <v>2025</v>
          </cell>
          <cell r="G95">
            <v>25</v>
          </cell>
          <cell r="H95">
            <v>1.54</v>
          </cell>
          <cell r="I95">
            <v>1.54</v>
          </cell>
          <cell r="J95">
            <v>1.54</v>
          </cell>
          <cell r="K95">
            <v>1.54</v>
          </cell>
          <cell r="L95">
            <v>1.54</v>
          </cell>
          <cell r="M95">
            <v>1.54</v>
          </cell>
          <cell r="N95">
            <v>1.54</v>
          </cell>
          <cell r="O95">
            <v>1.54</v>
          </cell>
          <cell r="P95">
            <v>1.54</v>
          </cell>
          <cell r="Q95">
            <v>1.54</v>
          </cell>
          <cell r="R95">
            <v>1000</v>
          </cell>
          <cell r="S95">
            <v>1000</v>
          </cell>
          <cell r="T95">
            <v>1000</v>
          </cell>
          <cell r="U95">
            <v>1000</v>
          </cell>
          <cell r="V95">
            <v>1000</v>
          </cell>
          <cell r="W95">
            <v>1000</v>
          </cell>
          <cell r="X95">
            <v>1000</v>
          </cell>
          <cell r="Y95">
            <v>1000</v>
          </cell>
          <cell r="Z95">
            <v>1000</v>
          </cell>
          <cell r="AA95">
            <v>1000</v>
          </cell>
          <cell r="AL95">
            <v>0.1</v>
          </cell>
        </row>
        <row r="96">
          <cell r="E96">
            <v>0.9</v>
          </cell>
          <cell r="F96">
            <v>2025</v>
          </cell>
          <cell r="G96">
            <v>13</v>
          </cell>
          <cell r="H96">
            <v>0.8</v>
          </cell>
          <cell r="I96">
            <v>0.8</v>
          </cell>
          <cell r="J96">
            <v>0.8</v>
          </cell>
          <cell r="K96">
            <v>0.8</v>
          </cell>
          <cell r="L96">
            <v>0.8</v>
          </cell>
          <cell r="M96">
            <v>0.8</v>
          </cell>
          <cell r="N96">
            <v>0.8</v>
          </cell>
          <cell r="O96">
            <v>0.8</v>
          </cell>
          <cell r="P96">
            <v>0.8</v>
          </cell>
          <cell r="Q96">
            <v>0.8</v>
          </cell>
          <cell r="R96">
            <v>313</v>
          </cell>
          <cell r="S96">
            <v>313</v>
          </cell>
          <cell r="T96">
            <v>313</v>
          </cell>
          <cell r="U96">
            <v>313</v>
          </cell>
          <cell r="V96">
            <v>313</v>
          </cell>
          <cell r="W96">
            <v>313</v>
          </cell>
          <cell r="X96">
            <v>313</v>
          </cell>
          <cell r="Y96">
            <v>313</v>
          </cell>
          <cell r="Z96">
            <v>313</v>
          </cell>
          <cell r="AA96">
            <v>313</v>
          </cell>
          <cell r="AL96">
            <v>1</v>
          </cell>
        </row>
        <row r="97">
          <cell r="E97">
            <v>0.9</v>
          </cell>
          <cell r="F97">
            <v>2020</v>
          </cell>
          <cell r="G97">
            <v>3</v>
          </cell>
          <cell r="H97">
            <v>0.99970008997300808</v>
          </cell>
          <cell r="I97">
            <v>0.99970008997300808</v>
          </cell>
          <cell r="J97">
            <v>0.99970008997300808</v>
          </cell>
          <cell r="K97">
            <v>0.99970008997300808</v>
          </cell>
          <cell r="L97">
            <v>0.99970008997300808</v>
          </cell>
          <cell r="M97">
            <v>0.99970008997300808</v>
          </cell>
          <cell r="N97">
            <v>0.99970008997300808</v>
          </cell>
          <cell r="O97">
            <v>0.99970008997300808</v>
          </cell>
          <cell r="P97">
            <v>0.99970008997300808</v>
          </cell>
          <cell r="Q97">
            <v>0.99970008997300808</v>
          </cell>
          <cell r="R97">
            <v>80</v>
          </cell>
          <cell r="S97">
            <v>80</v>
          </cell>
          <cell r="T97">
            <v>80</v>
          </cell>
          <cell r="U97">
            <v>80</v>
          </cell>
          <cell r="V97">
            <v>80</v>
          </cell>
          <cell r="W97">
            <v>80</v>
          </cell>
          <cell r="X97">
            <v>80</v>
          </cell>
          <cell r="Y97">
            <v>80</v>
          </cell>
          <cell r="Z97">
            <v>80</v>
          </cell>
          <cell r="AA97">
            <v>80</v>
          </cell>
          <cell r="AL97">
            <v>0.87</v>
          </cell>
        </row>
        <row r="98">
          <cell r="E98">
            <v>1</v>
          </cell>
          <cell r="F98">
            <v>2020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L98">
            <v>1</v>
          </cell>
        </row>
        <row r="99">
          <cell r="E99">
            <v>0.5</v>
          </cell>
          <cell r="F99">
            <v>2025</v>
          </cell>
          <cell r="G99">
            <v>20</v>
          </cell>
          <cell r="H99">
            <v>0.22</v>
          </cell>
          <cell r="I99">
            <v>0.22</v>
          </cell>
          <cell r="J99">
            <v>0.22</v>
          </cell>
          <cell r="K99">
            <v>0.22</v>
          </cell>
          <cell r="L99">
            <v>0.22</v>
          </cell>
          <cell r="M99">
            <v>0.22</v>
          </cell>
          <cell r="N99">
            <v>0.22</v>
          </cell>
          <cell r="O99">
            <v>0.22</v>
          </cell>
          <cell r="P99">
            <v>0.22</v>
          </cell>
          <cell r="Q99">
            <v>0.22</v>
          </cell>
          <cell r="R99">
            <v>455</v>
          </cell>
          <cell r="S99">
            <v>455</v>
          </cell>
          <cell r="T99">
            <v>455</v>
          </cell>
          <cell r="U99">
            <v>455</v>
          </cell>
          <cell r="V99">
            <v>455</v>
          </cell>
          <cell r="W99">
            <v>455</v>
          </cell>
          <cell r="X99">
            <v>455</v>
          </cell>
          <cell r="Y99">
            <v>455</v>
          </cell>
          <cell r="Z99">
            <v>455</v>
          </cell>
          <cell r="AA99">
            <v>455</v>
          </cell>
          <cell r="AL99">
            <v>1</v>
          </cell>
        </row>
        <row r="100">
          <cell r="E100">
            <v>0.5</v>
          </cell>
          <cell r="F100">
            <v>2020</v>
          </cell>
          <cell r="G100">
            <v>10</v>
          </cell>
          <cell r="H100">
            <v>0.67500000000000004</v>
          </cell>
          <cell r="I100">
            <v>0.67500000000000004</v>
          </cell>
          <cell r="J100">
            <v>0.67500000000000004</v>
          </cell>
          <cell r="K100">
            <v>0.67500000000000004</v>
          </cell>
          <cell r="L100">
            <v>0.67500000000000004</v>
          </cell>
          <cell r="M100">
            <v>0.67500000000000004</v>
          </cell>
          <cell r="N100">
            <v>0.67500000000000004</v>
          </cell>
          <cell r="O100">
            <v>0.67500000000000004</v>
          </cell>
          <cell r="P100">
            <v>0.67500000000000004</v>
          </cell>
          <cell r="Q100">
            <v>0.67500000000000004</v>
          </cell>
          <cell r="R100">
            <v>280</v>
          </cell>
          <cell r="S100">
            <v>280</v>
          </cell>
          <cell r="T100">
            <v>280</v>
          </cell>
          <cell r="U100">
            <v>280</v>
          </cell>
          <cell r="V100">
            <v>280</v>
          </cell>
          <cell r="W100">
            <v>280</v>
          </cell>
          <cell r="X100">
            <v>280</v>
          </cell>
          <cell r="Y100">
            <v>280</v>
          </cell>
          <cell r="Z100">
            <v>280</v>
          </cell>
          <cell r="AA100">
            <v>280</v>
          </cell>
          <cell r="AL100">
            <v>1</v>
          </cell>
        </row>
        <row r="101">
          <cell r="E101">
            <v>0.5</v>
          </cell>
          <cell r="F101">
            <v>2025</v>
          </cell>
          <cell r="G101">
            <v>15</v>
          </cell>
          <cell r="H101">
            <v>0.18</v>
          </cell>
          <cell r="I101">
            <v>0.18</v>
          </cell>
          <cell r="J101">
            <v>0.18</v>
          </cell>
          <cell r="K101">
            <v>0.18</v>
          </cell>
          <cell r="L101">
            <v>0.18</v>
          </cell>
          <cell r="M101">
            <v>0.18</v>
          </cell>
          <cell r="N101">
            <v>0.18</v>
          </cell>
          <cell r="O101">
            <v>0.18</v>
          </cell>
          <cell r="P101">
            <v>0.18</v>
          </cell>
          <cell r="Q101">
            <v>0.18</v>
          </cell>
          <cell r="R101">
            <v>350</v>
          </cell>
          <cell r="S101">
            <v>350</v>
          </cell>
          <cell r="T101">
            <v>350</v>
          </cell>
          <cell r="U101">
            <v>350</v>
          </cell>
          <cell r="V101">
            <v>350</v>
          </cell>
          <cell r="W101">
            <v>350</v>
          </cell>
          <cell r="X101">
            <v>350</v>
          </cell>
          <cell r="Y101">
            <v>350</v>
          </cell>
          <cell r="Z101">
            <v>350</v>
          </cell>
          <cell r="AA101">
            <v>350</v>
          </cell>
          <cell r="AL101">
            <v>1</v>
          </cell>
        </row>
        <row r="102">
          <cell r="E102">
            <v>0.5</v>
          </cell>
          <cell r="F102">
            <v>2025</v>
          </cell>
          <cell r="G102">
            <v>10</v>
          </cell>
          <cell r="H102">
            <v>0.9</v>
          </cell>
          <cell r="I102">
            <v>0.9</v>
          </cell>
          <cell r="J102">
            <v>0.9</v>
          </cell>
          <cell r="K102">
            <v>0.9</v>
          </cell>
          <cell r="L102">
            <v>0.9</v>
          </cell>
          <cell r="M102">
            <v>0.9</v>
          </cell>
          <cell r="N102">
            <v>0.9</v>
          </cell>
          <cell r="O102">
            <v>0.9</v>
          </cell>
          <cell r="P102">
            <v>0.9</v>
          </cell>
          <cell r="Q102">
            <v>0.9</v>
          </cell>
          <cell r="R102">
            <v>336</v>
          </cell>
          <cell r="S102">
            <v>336</v>
          </cell>
          <cell r="T102">
            <v>336</v>
          </cell>
          <cell r="U102">
            <v>336</v>
          </cell>
          <cell r="V102">
            <v>336</v>
          </cell>
          <cell r="W102">
            <v>336</v>
          </cell>
          <cell r="X102">
            <v>336</v>
          </cell>
          <cell r="Y102">
            <v>336</v>
          </cell>
          <cell r="Z102">
            <v>336</v>
          </cell>
          <cell r="AA102">
            <v>336</v>
          </cell>
          <cell r="AL102">
            <v>0.5</v>
          </cell>
        </row>
        <row r="103">
          <cell r="E103">
            <v>0.9</v>
          </cell>
          <cell r="F103">
            <v>2020</v>
          </cell>
          <cell r="G103">
            <v>25</v>
          </cell>
          <cell r="H103">
            <v>0.8</v>
          </cell>
          <cell r="I103">
            <v>0.8</v>
          </cell>
          <cell r="J103">
            <v>0.8</v>
          </cell>
          <cell r="K103">
            <v>0.8</v>
          </cell>
          <cell r="L103">
            <v>0.8</v>
          </cell>
          <cell r="M103">
            <v>0.8</v>
          </cell>
          <cell r="N103">
            <v>0.8</v>
          </cell>
          <cell r="O103">
            <v>0.8</v>
          </cell>
          <cell r="P103">
            <v>0.8</v>
          </cell>
          <cell r="Q103">
            <v>0.8</v>
          </cell>
          <cell r="R103">
            <v>63</v>
          </cell>
          <cell r="S103">
            <v>63</v>
          </cell>
          <cell r="T103">
            <v>63</v>
          </cell>
          <cell r="U103">
            <v>63</v>
          </cell>
          <cell r="V103">
            <v>63</v>
          </cell>
          <cell r="W103">
            <v>63</v>
          </cell>
          <cell r="X103">
            <v>63</v>
          </cell>
          <cell r="Y103">
            <v>63</v>
          </cell>
          <cell r="Z103">
            <v>63</v>
          </cell>
          <cell r="AA103">
            <v>63</v>
          </cell>
          <cell r="AL103">
            <v>1</v>
          </cell>
        </row>
        <row r="104">
          <cell r="E104">
            <v>0.9</v>
          </cell>
          <cell r="F104">
            <v>2025</v>
          </cell>
          <cell r="G104">
            <v>25</v>
          </cell>
          <cell r="H104">
            <v>0.7</v>
          </cell>
          <cell r="I104">
            <v>0.7</v>
          </cell>
          <cell r="J104">
            <v>0.7</v>
          </cell>
          <cell r="K104">
            <v>0.7</v>
          </cell>
          <cell r="L104">
            <v>0.7</v>
          </cell>
          <cell r="M104">
            <v>0.7</v>
          </cell>
          <cell r="N104">
            <v>0.7</v>
          </cell>
          <cell r="O104">
            <v>0.7</v>
          </cell>
          <cell r="P104">
            <v>0.7</v>
          </cell>
          <cell r="Q104">
            <v>0.7</v>
          </cell>
          <cell r="R104">
            <v>63</v>
          </cell>
          <cell r="S104">
            <v>63</v>
          </cell>
          <cell r="T104">
            <v>63</v>
          </cell>
          <cell r="U104">
            <v>63</v>
          </cell>
          <cell r="V104">
            <v>63</v>
          </cell>
          <cell r="W104">
            <v>63</v>
          </cell>
          <cell r="X104">
            <v>63</v>
          </cell>
          <cell r="Y104">
            <v>63</v>
          </cell>
          <cell r="Z104">
            <v>63</v>
          </cell>
          <cell r="AA104">
            <v>63</v>
          </cell>
          <cell r="AL104">
            <v>0.03</v>
          </cell>
        </row>
        <row r="105">
          <cell r="E105">
            <v>0.9</v>
          </cell>
          <cell r="F105">
            <v>2020</v>
          </cell>
          <cell r="G105">
            <v>25</v>
          </cell>
          <cell r="H105">
            <v>0.8</v>
          </cell>
          <cell r="I105">
            <v>0.8</v>
          </cell>
          <cell r="J105">
            <v>0.8</v>
          </cell>
          <cell r="K105">
            <v>0.8</v>
          </cell>
          <cell r="L105">
            <v>0.8</v>
          </cell>
          <cell r="M105">
            <v>0.8</v>
          </cell>
          <cell r="N105">
            <v>0.8</v>
          </cell>
          <cell r="O105">
            <v>0.8</v>
          </cell>
          <cell r="P105">
            <v>0.8</v>
          </cell>
          <cell r="Q105">
            <v>0.8</v>
          </cell>
          <cell r="R105">
            <v>63</v>
          </cell>
          <cell r="S105">
            <v>63</v>
          </cell>
          <cell r="T105">
            <v>63</v>
          </cell>
          <cell r="U105">
            <v>63</v>
          </cell>
          <cell r="V105">
            <v>63</v>
          </cell>
          <cell r="W105">
            <v>63</v>
          </cell>
          <cell r="X105">
            <v>63</v>
          </cell>
          <cell r="Y105">
            <v>63</v>
          </cell>
          <cell r="Z105">
            <v>63</v>
          </cell>
          <cell r="AA105">
            <v>63</v>
          </cell>
          <cell r="AL105">
            <v>0.56000000000000005</v>
          </cell>
        </row>
        <row r="106">
          <cell r="E106">
            <v>0.9</v>
          </cell>
          <cell r="F106">
            <v>2025</v>
          </cell>
          <cell r="G106">
            <v>25</v>
          </cell>
          <cell r="H106">
            <v>0.7</v>
          </cell>
          <cell r="I106">
            <v>0.7</v>
          </cell>
          <cell r="J106">
            <v>0.7</v>
          </cell>
          <cell r="K106">
            <v>0.7</v>
          </cell>
          <cell r="L106">
            <v>0.7</v>
          </cell>
          <cell r="M106">
            <v>0.7</v>
          </cell>
          <cell r="N106">
            <v>0.7</v>
          </cell>
          <cell r="O106">
            <v>0.7</v>
          </cell>
          <cell r="P106">
            <v>0.7</v>
          </cell>
          <cell r="Q106">
            <v>0.7</v>
          </cell>
          <cell r="R106">
            <v>63</v>
          </cell>
          <cell r="S106">
            <v>63</v>
          </cell>
          <cell r="T106">
            <v>63</v>
          </cell>
          <cell r="U106">
            <v>63</v>
          </cell>
          <cell r="V106">
            <v>63</v>
          </cell>
          <cell r="W106">
            <v>63</v>
          </cell>
          <cell r="X106">
            <v>63</v>
          </cell>
          <cell r="Y106">
            <v>63</v>
          </cell>
          <cell r="Z106">
            <v>63</v>
          </cell>
          <cell r="AA106">
            <v>63</v>
          </cell>
          <cell r="AL106">
            <v>0.24</v>
          </cell>
        </row>
        <row r="107">
          <cell r="E107">
            <v>0.9</v>
          </cell>
          <cell r="F107">
            <v>2020</v>
          </cell>
          <cell r="G107">
            <v>25</v>
          </cell>
          <cell r="H107">
            <v>0.8</v>
          </cell>
          <cell r="I107">
            <v>0.8</v>
          </cell>
          <cell r="J107">
            <v>0.8</v>
          </cell>
          <cell r="K107">
            <v>0.8</v>
          </cell>
          <cell r="L107">
            <v>0.8</v>
          </cell>
          <cell r="M107">
            <v>0.8</v>
          </cell>
          <cell r="N107">
            <v>0.8</v>
          </cell>
          <cell r="O107">
            <v>0.8</v>
          </cell>
          <cell r="P107">
            <v>0.8</v>
          </cell>
          <cell r="Q107">
            <v>0.8</v>
          </cell>
          <cell r="R107">
            <v>63</v>
          </cell>
          <cell r="S107">
            <v>63</v>
          </cell>
          <cell r="T107">
            <v>63</v>
          </cell>
          <cell r="U107">
            <v>63</v>
          </cell>
          <cell r="V107">
            <v>63</v>
          </cell>
          <cell r="W107">
            <v>63</v>
          </cell>
          <cell r="X107">
            <v>63</v>
          </cell>
          <cell r="Y107">
            <v>63</v>
          </cell>
          <cell r="Z107">
            <v>63</v>
          </cell>
          <cell r="AA107">
            <v>63</v>
          </cell>
          <cell r="AL107">
            <v>1</v>
          </cell>
        </row>
        <row r="108">
          <cell r="E108">
            <v>0.9</v>
          </cell>
          <cell r="F108">
            <v>2025</v>
          </cell>
          <cell r="G108">
            <v>25</v>
          </cell>
          <cell r="H108">
            <v>0.8</v>
          </cell>
          <cell r="I108">
            <v>0.8</v>
          </cell>
          <cell r="J108">
            <v>0.8</v>
          </cell>
          <cell r="K108">
            <v>0.8</v>
          </cell>
          <cell r="L108">
            <v>0.8</v>
          </cell>
          <cell r="M108">
            <v>0.8</v>
          </cell>
          <cell r="N108">
            <v>0.8</v>
          </cell>
          <cell r="O108">
            <v>0.8</v>
          </cell>
          <cell r="P108">
            <v>0.8</v>
          </cell>
          <cell r="Q108">
            <v>0.8</v>
          </cell>
          <cell r="R108">
            <v>63</v>
          </cell>
          <cell r="S108">
            <v>63</v>
          </cell>
          <cell r="T108">
            <v>63</v>
          </cell>
          <cell r="U108">
            <v>63</v>
          </cell>
          <cell r="V108">
            <v>63</v>
          </cell>
          <cell r="W108">
            <v>63</v>
          </cell>
          <cell r="X108">
            <v>63</v>
          </cell>
          <cell r="Y108">
            <v>63</v>
          </cell>
          <cell r="Z108">
            <v>63</v>
          </cell>
          <cell r="AA108">
            <v>63</v>
          </cell>
          <cell r="AL108">
            <v>7.0000000000000007E-2</v>
          </cell>
        </row>
        <row r="109">
          <cell r="E109">
            <v>1</v>
          </cell>
          <cell r="F109">
            <v>2020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L109">
            <v>1</v>
          </cell>
        </row>
        <row r="110">
          <cell r="E110">
            <v>0.9</v>
          </cell>
          <cell r="F110">
            <v>2020</v>
          </cell>
          <cell r="G110">
            <v>13</v>
          </cell>
          <cell r="H110">
            <v>0.8</v>
          </cell>
          <cell r="I110">
            <v>0.8</v>
          </cell>
          <cell r="J110">
            <v>0.8</v>
          </cell>
          <cell r="K110">
            <v>0.8</v>
          </cell>
          <cell r="L110">
            <v>0.8</v>
          </cell>
          <cell r="M110">
            <v>0.8</v>
          </cell>
          <cell r="N110">
            <v>0.8</v>
          </cell>
          <cell r="O110">
            <v>0.8</v>
          </cell>
          <cell r="P110">
            <v>0.8</v>
          </cell>
          <cell r="Q110">
            <v>0.8</v>
          </cell>
          <cell r="R110">
            <v>313</v>
          </cell>
          <cell r="S110">
            <v>313</v>
          </cell>
          <cell r="T110">
            <v>313</v>
          </cell>
          <cell r="U110">
            <v>313</v>
          </cell>
          <cell r="V110">
            <v>313</v>
          </cell>
          <cell r="W110">
            <v>313</v>
          </cell>
          <cell r="X110">
            <v>313</v>
          </cell>
          <cell r="Y110">
            <v>313</v>
          </cell>
          <cell r="Z110">
            <v>313</v>
          </cell>
          <cell r="AA110">
            <v>313</v>
          </cell>
          <cell r="AL110">
            <v>1</v>
          </cell>
        </row>
        <row r="111">
          <cell r="E111">
            <v>0.9</v>
          </cell>
          <cell r="F111">
            <v>2025</v>
          </cell>
          <cell r="G111">
            <v>3</v>
          </cell>
          <cell r="H111">
            <v>0.99970008997300808</v>
          </cell>
          <cell r="I111">
            <v>0.99970008997300808</v>
          </cell>
          <cell r="J111">
            <v>0.99970008997300808</v>
          </cell>
          <cell r="K111">
            <v>0.99970008997300808</v>
          </cell>
          <cell r="L111">
            <v>0.99970008997300808</v>
          </cell>
          <cell r="M111">
            <v>0.99970008997300808</v>
          </cell>
          <cell r="N111">
            <v>0.99970008997300808</v>
          </cell>
          <cell r="O111">
            <v>0.99970008997300808</v>
          </cell>
          <cell r="P111">
            <v>0.99970008997300808</v>
          </cell>
          <cell r="Q111">
            <v>0.99970008997300808</v>
          </cell>
          <cell r="R111">
            <v>80</v>
          </cell>
          <cell r="S111">
            <v>80</v>
          </cell>
          <cell r="T111">
            <v>80</v>
          </cell>
          <cell r="U111">
            <v>80</v>
          </cell>
          <cell r="V111">
            <v>80</v>
          </cell>
          <cell r="W111">
            <v>80</v>
          </cell>
          <cell r="X111">
            <v>80</v>
          </cell>
          <cell r="Y111">
            <v>80</v>
          </cell>
          <cell r="Z111">
            <v>80</v>
          </cell>
          <cell r="AA111">
            <v>80</v>
          </cell>
          <cell r="AL111">
            <v>0.87</v>
          </cell>
        </row>
        <row r="112">
          <cell r="E112">
            <v>0.9</v>
          </cell>
          <cell r="F112">
            <v>2020</v>
          </cell>
          <cell r="G112">
            <v>100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L112">
            <v>1</v>
          </cell>
        </row>
        <row r="113">
          <cell r="E113">
            <v>0.5</v>
          </cell>
          <cell r="F113">
            <v>2020</v>
          </cell>
          <cell r="G113">
            <v>25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L113">
            <v>1</v>
          </cell>
        </row>
        <row r="114">
          <cell r="E114">
            <v>0.5</v>
          </cell>
          <cell r="F114">
            <v>2020</v>
          </cell>
          <cell r="G114">
            <v>10</v>
          </cell>
          <cell r="H114">
            <v>0.67500000000000004</v>
          </cell>
          <cell r="I114">
            <v>0.67500000000000004</v>
          </cell>
          <cell r="J114">
            <v>0.67500000000000004</v>
          </cell>
          <cell r="K114">
            <v>0.67500000000000004</v>
          </cell>
          <cell r="L114">
            <v>0.67500000000000004</v>
          </cell>
          <cell r="M114">
            <v>0.67500000000000004</v>
          </cell>
          <cell r="N114">
            <v>0.67500000000000004</v>
          </cell>
          <cell r="O114">
            <v>0.67500000000000004</v>
          </cell>
          <cell r="P114">
            <v>0.67500000000000004</v>
          </cell>
          <cell r="Q114">
            <v>0.67500000000000004</v>
          </cell>
          <cell r="R114">
            <v>280</v>
          </cell>
          <cell r="S114">
            <v>280</v>
          </cell>
          <cell r="T114">
            <v>280</v>
          </cell>
          <cell r="U114">
            <v>280</v>
          </cell>
          <cell r="V114">
            <v>280</v>
          </cell>
          <cell r="W114">
            <v>280</v>
          </cell>
          <cell r="X114">
            <v>280</v>
          </cell>
          <cell r="Y114">
            <v>280</v>
          </cell>
          <cell r="Z114">
            <v>280</v>
          </cell>
          <cell r="AA114">
            <v>280</v>
          </cell>
          <cell r="AL114">
            <v>1</v>
          </cell>
        </row>
        <row r="115">
          <cell r="E115">
            <v>0.5</v>
          </cell>
          <cell r="F115">
            <v>2025</v>
          </cell>
          <cell r="G115">
            <v>15</v>
          </cell>
          <cell r="H115">
            <v>0.18</v>
          </cell>
          <cell r="I115">
            <v>0.18</v>
          </cell>
          <cell r="J115">
            <v>0.18</v>
          </cell>
          <cell r="K115">
            <v>0.18</v>
          </cell>
          <cell r="L115">
            <v>0.18</v>
          </cell>
          <cell r="M115">
            <v>0.18</v>
          </cell>
          <cell r="N115">
            <v>0.18</v>
          </cell>
          <cell r="O115">
            <v>0.18</v>
          </cell>
          <cell r="P115">
            <v>0.18</v>
          </cell>
          <cell r="Q115">
            <v>0.18</v>
          </cell>
          <cell r="R115">
            <v>350</v>
          </cell>
          <cell r="S115">
            <v>350</v>
          </cell>
          <cell r="T115">
            <v>350</v>
          </cell>
          <cell r="U115">
            <v>350</v>
          </cell>
          <cell r="V115">
            <v>350</v>
          </cell>
          <cell r="W115">
            <v>350</v>
          </cell>
          <cell r="X115">
            <v>350</v>
          </cell>
          <cell r="Y115">
            <v>350</v>
          </cell>
          <cell r="Z115">
            <v>350</v>
          </cell>
          <cell r="AA115">
            <v>350</v>
          </cell>
          <cell r="AL115">
            <v>1</v>
          </cell>
        </row>
        <row r="116">
          <cell r="E116">
            <v>0.5</v>
          </cell>
          <cell r="F116">
            <v>2025</v>
          </cell>
          <cell r="G116">
            <v>20</v>
          </cell>
          <cell r="H116">
            <v>0.22</v>
          </cell>
          <cell r="I116">
            <v>0.22</v>
          </cell>
          <cell r="J116">
            <v>0.22</v>
          </cell>
          <cell r="K116">
            <v>0.22</v>
          </cell>
          <cell r="L116">
            <v>0.22</v>
          </cell>
          <cell r="M116">
            <v>0.22</v>
          </cell>
          <cell r="N116">
            <v>0.22</v>
          </cell>
          <cell r="O116">
            <v>0.22</v>
          </cell>
          <cell r="P116">
            <v>0.22</v>
          </cell>
          <cell r="Q116">
            <v>0.22</v>
          </cell>
          <cell r="R116">
            <v>455</v>
          </cell>
          <cell r="S116">
            <v>455</v>
          </cell>
          <cell r="T116">
            <v>455</v>
          </cell>
          <cell r="U116">
            <v>455</v>
          </cell>
          <cell r="V116">
            <v>455</v>
          </cell>
          <cell r="W116">
            <v>455</v>
          </cell>
          <cell r="X116">
            <v>455</v>
          </cell>
          <cell r="Y116">
            <v>455</v>
          </cell>
          <cell r="Z116">
            <v>455</v>
          </cell>
          <cell r="AA116">
            <v>455</v>
          </cell>
          <cell r="AL116">
            <v>1</v>
          </cell>
        </row>
        <row r="117">
          <cell r="E117">
            <v>0.5</v>
          </cell>
          <cell r="F117">
            <v>2025</v>
          </cell>
          <cell r="G117">
            <v>10</v>
          </cell>
          <cell r="H117">
            <v>0.9</v>
          </cell>
          <cell r="I117">
            <v>0.9</v>
          </cell>
          <cell r="J117">
            <v>0.9</v>
          </cell>
          <cell r="K117">
            <v>0.9</v>
          </cell>
          <cell r="L117">
            <v>0.9</v>
          </cell>
          <cell r="M117">
            <v>0.9</v>
          </cell>
          <cell r="N117">
            <v>0.9</v>
          </cell>
          <cell r="O117">
            <v>0.9</v>
          </cell>
          <cell r="P117">
            <v>0.9</v>
          </cell>
          <cell r="Q117">
            <v>0.9</v>
          </cell>
          <cell r="R117">
            <v>336</v>
          </cell>
          <cell r="S117">
            <v>336</v>
          </cell>
          <cell r="T117">
            <v>336</v>
          </cell>
          <cell r="U117">
            <v>336</v>
          </cell>
          <cell r="V117">
            <v>336</v>
          </cell>
          <cell r="W117">
            <v>336</v>
          </cell>
          <cell r="X117">
            <v>336</v>
          </cell>
          <cell r="Y117">
            <v>336</v>
          </cell>
          <cell r="Z117">
            <v>336</v>
          </cell>
          <cell r="AA117">
            <v>336</v>
          </cell>
          <cell r="AL117">
            <v>0.5</v>
          </cell>
        </row>
        <row r="118">
          <cell r="E118">
            <v>0.9</v>
          </cell>
          <cell r="F118">
            <v>2020</v>
          </cell>
          <cell r="G118">
            <v>25</v>
          </cell>
          <cell r="H118">
            <v>0.8</v>
          </cell>
          <cell r="I118">
            <v>0.8</v>
          </cell>
          <cell r="J118">
            <v>0.8</v>
          </cell>
          <cell r="K118">
            <v>0.8</v>
          </cell>
          <cell r="L118">
            <v>0.8</v>
          </cell>
          <cell r="M118">
            <v>0.8</v>
          </cell>
          <cell r="N118">
            <v>0.8</v>
          </cell>
          <cell r="O118">
            <v>0.8</v>
          </cell>
          <cell r="P118">
            <v>0.8</v>
          </cell>
          <cell r="Q118">
            <v>0.8</v>
          </cell>
          <cell r="R118">
            <v>63</v>
          </cell>
          <cell r="S118">
            <v>63</v>
          </cell>
          <cell r="T118">
            <v>63</v>
          </cell>
          <cell r="U118">
            <v>63</v>
          </cell>
          <cell r="V118">
            <v>63</v>
          </cell>
          <cell r="W118">
            <v>63</v>
          </cell>
          <cell r="X118">
            <v>63</v>
          </cell>
          <cell r="Y118">
            <v>63</v>
          </cell>
          <cell r="Z118">
            <v>63</v>
          </cell>
          <cell r="AA118">
            <v>63</v>
          </cell>
          <cell r="AL118">
            <v>1</v>
          </cell>
        </row>
        <row r="119">
          <cell r="E119">
            <v>0.9</v>
          </cell>
          <cell r="F119">
            <v>2020</v>
          </cell>
          <cell r="G119">
            <v>25</v>
          </cell>
          <cell r="H119">
            <v>0.7</v>
          </cell>
          <cell r="I119">
            <v>0.7</v>
          </cell>
          <cell r="J119">
            <v>0.7</v>
          </cell>
          <cell r="K119">
            <v>0.7</v>
          </cell>
          <cell r="L119">
            <v>0.7</v>
          </cell>
          <cell r="M119">
            <v>0.7</v>
          </cell>
          <cell r="N119">
            <v>0.7</v>
          </cell>
          <cell r="O119">
            <v>0.7</v>
          </cell>
          <cell r="P119">
            <v>0.7</v>
          </cell>
          <cell r="Q119">
            <v>0.7</v>
          </cell>
          <cell r="R119">
            <v>63</v>
          </cell>
          <cell r="S119">
            <v>63</v>
          </cell>
          <cell r="T119">
            <v>63</v>
          </cell>
          <cell r="U119">
            <v>63</v>
          </cell>
          <cell r="V119">
            <v>63</v>
          </cell>
          <cell r="W119">
            <v>63</v>
          </cell>
          <cell r="X119">
            <v>63</v>
          </cell>
          <cell r="Y119">
            <v>63</v>
          </cell>
          <cell r="Z119">
            <v>63</v>
          </cell>
          <cell r="AA119">
            <v>63</v>
          </cell>
          <cell r="AL119">
            <v>0.03</v>
          </cell>
        </row>
        <row r="120">
          <cell r="E120">
            <v>0.9</v>
          </cell>
          <cell r="F120">
            <v>2020</v>
          </cell>
          <cell r="G120">
            <v>25</v>
          </cell>
          <cell r="H120">
            <v>0.8</v>
          </cell>
          <cell r="I120">
            <v>0.8</v>
          </cell>
          <cell r="J120">
            <v>0.8</v>
          </cell>
          <cell r="K120">
            <v>0.8</v>
          </cell>
          <cell r="L120">
            <v>0.8</v>
          </cell>
          <cell r="M120">
            <v>0.8</v>
          </cell>
          <cell r="N120">
            <v>0.8</v>
          </cell>
          <cell r="O120">
            <v>0.8</v>
          </cell>
          <cell r="P120">
            <v>0.8</v>
          </cell>
          <cell r="Q120">
            <v>0.8</v>
          </cell>
          <cell r="R120">
            <v>63</v>
          </cell>
          <cell r="S120">
            <v>63</v>
          </cell>
          <cell r="T120">
            <v>63</v>
          </cell>
          <cell r="U120">
            <v>63</v>
          </cell>
          <cell r="V120">
            <v>63</v>
          </cell>
          <cell r="W120">
            <v>63</v>
          </cell>
          <cell r="X120">
            <v>63</v>
          </cell>
          <cell r="Y120">
            <v>63</v>
          </cell>
          <cell r="Z120">
            <v>63</v>
          </cell>
          <cell r="AA120">
            <v>63</v>
          </cell>
          <cell r="AL120">
            <v>0.56000000000000005</v>
          </cell>
        </row>
        <row r="121">
          <cell r="E121">
            <v>0.9</v>
          </cell>
          <cell r="F121">
            <v>2025</v>
          </cell>
          <cell r="G121">
            <v>25</v>
          </cell>
          <cell r="H121">
            <v>0.7</v>
          </cell>
          <cell r="I121">
            <v>0.7</v>
          </cell>
          <cell r="J121">
            <v>0.7</v>
          </cell>
          <cell r="K121">
            <v>0.7</v>
          </cell>
          <cell r="L121">
            <v>0.7</v>
          </cell>
          <cell r="M121">
            <v>0.7</v>
          </cell>
          <cell r="N121">
            <v>0.7</v>
          </cell>
          <cell r="O121">
            <v>0.7</v>
          </cell>
          <cell r="P121">
            <v>0.7</v>
          </cell>
          <cell r="Q121">
            <v>0.7</v>
          </cell>
          <cell r="R121">
            <v>63</v>
          </cell>
          <cell r="S121">
            <v>63</v>
          </cell>
          <cell r="T121">
            <v>63</v>
          </cell>
          <cell r="U121">
            <v>63</v>
          </cell>
          <cell r="V121">
            <v>63</v>
          </cell>
          <cell r="W121">
            <v>63</v>
          </cell>
          <cell r="X121">
            <v>63</v>
          </cell>
          <cell r="Y121">
            <v>63</v>
          </cell>
          <cell r="Z121">
            <v>63</v>
          </cell>
          <cell r="AA121">
            <v>63</v>
          </cell>
          <cell r="AL121">
            <v>0.24</v>
          </cell>
        </row>
        <row r="122">
          <cell r="E122">
            <v>0.9</v>
          </cell>
          <cell r="F122">
            <v>2025</v>
          </cell>
          <cell r="G122">
            <v>25</v>
          </cell>
          <cell r="H122">
            <v>0.8</v>
          </cell>
          <cell r="I122">
            <v>0.8</v>
          </cell>
          <cell r="J122">
            <v>0.8</v>
          </cell>
          <cell r="K122">
            <v>0.8</v>
          </cell>
          <cell r="L122">
            <v>0.8</v>
          </cell>
          <cell r="M122">
            <v>0.8</v>
          </cell>
          <cell r="N122">
            <v>0.8</v>
          </cell>
          <cell r="O122">
            <v>0.8</v>
          </cell>
          <cell r="P122">
            <v>0.8</v>
          </cell>
          <cell r="Q122">
            <v>0.8</v>
          </cell>
          <cell r="R122">
            <v>63</v>
          </cell>
          <cell r="S122">
            <v>63</v>
          </cell>
          <cell r="T122">
            <v>63</v>
          </cell>
          <cell r="U122">
            <v>63</v>
          </cell>
          <cell r="V122">
            <v>63</v>
          </cell>
          <cell r="W122">
            <v>63</v>
          </cell>
          <cell r="X122">
            <v>63</v>
          </cell>
          <cell r="Y122">
            <v>63</v>
          </cell>
          <cell r="Z122">
            <v>63</v>
          </cell>
          <cell r="AA122">
            <v>63</v>
          </cell>
          <cell r="AL122">
            <v>7.0000000000000007E-2</v>
          </cell>
        </row>
        <row r="123">
          <cell r="E123">
            <v>0.5</v>
          </cell>
          <cell r="F123">
            <v>2020</v>
          </cell>
          <cell r="G123">
            <v>25</v>
          </cell>
          <cell r="H123">
            <v>0.87</v>
          </cell>
          <cell r="I123">
            <v>0.87</v>
          </cell>
          <cell r="J123">
            <v>0.87</v>
          </cell>
          <cell r="K123">
            <v>0.87</v>
          </cell>
          <cell r="L123">
            <v>0.87</v>
          </cell>
          <cell r="M123">
            <v>0.87</v>
          </cell>
          <cell r="N123">
            <v>0.87</v>
          </cell>
          <cell r="O123">
            <v>0.87</v>
          </cell>
          <cell r="P123">
            <v>0.87</v>
          </cell>
          <cell r="Q123">
            <v>0.87</v>
          </cell>
          <cell r="R123">
            <v>350</v>
          </cell>
          <cell r="S123">
            <v>350</v>
          </cell>
          <cell r="T123">
            <v>350</v>
          </cell>
          <cell r="U123">
            <v>350</v>
          </cell>
          <cell r="V123">
            <v>350</v>
          </cell>
          <cell r="W123">
            <v>350</v>
          </cell>
          <cell r="X123">
            <v>350</v>
          </cell>
          <cell r="Y123">
            <v>350</v>
          </cell>
          <cell r="Z123">
            <v>350</v>
          </cell>
          <cell r="AA123">
            <v>350</v>
          </cell>
          <cell r="AL123">
            <v>0.2</v>
          </cell>
        </row>
        <row r="124">
          <cell r="E124">
            <v>0.5</v>
          </cell>
          <cell r="F124">
            <v>2025</v>
          </cell>
          <cell r="G124">
            <v>25</v>
          </cell>
          <cell r="H124">
            <v>0.85</v>
          </cell>
          <cell r="I124">
            <v>0.85</v>
          </cell>
          <cell r="J124">
            <v>0.85</v>
          </cell>
          <cell r="K124">
            <v>0.85</v>
          </cell>
          <cell r="L124">
            <v>0.85</v>
          </cell>
          <cell r="M124">
            <v>0.85</v>
          </cell>
          <cell r="N124">
            <v>0.85</v>
          </cell>
          <cell r="O124">
            <v>0.85</v>
          </cell>
          <cell r="P124">
            <v>0.85</v>
          </cell>
          <cell r="Q124">
            <v>0.85</v>
          </cell>
          <cell r="R124">
            <v>300</v>
          </cell>
          <cell r="S124">
            <v>300</v>
          </cell>
          <cell r="T124">
            <v>300</v>
          </cell>
          <cell r="U124">
            <v>300</v>
          </cell>
          <cell r="V124">
            <v>300</v>
          </cell>
          <cell r="W124">
            <v>300</v>
          </cell>
          <cell r="X124">
            <v>300</v>
          </cell>
          <cell r="Y124">
            <v>300</v>
          </cell>
          <cell r="Z124">
            <v>300</v>
          </cell>
          <cell r="AA124">
            <v>300</v>
          </cell>
          <cell r="AL124">
            <v>1</v>
          </cell>
        </row>
        <row r="125">
          <cell r="E125">
            <v>0.5</v>
          </cell>
          <cell r="F125">
            <v>2025</v>
          </cell>
          <cell r="G125">
            <v>20</v>
          </cell>
          <cell r="H125">
            <v>3.5</v>
          </cell>
          <cell r="I125">
            <v>3.5</v>
          </cell>
          <cell r="J125">
            <v>3.5</v>
          </cell>
          <cell r="K125">
            <v>3.5</v>
          </cell>
          <cell r="L125">
            <v>3.5</v>
          </cell>
          <cell r="M125">
            <v>3.5</v>
          </cell>
          <cell r="N125">
            <v>3.5</v>
          </cell>
          <cell r="O125">
            <v>3.5</v>
          </cell>
          <cell r="P125">
            <v>3.5</v>
          </cell>
          <cell r="Q125">
            <v>3.5</v>
          </cell>
        </row>
        <row r="126">
          <cell r="E126">
            <v>0.5</v>
          </cell>
          <cell r="F126">
            <v>2025</v>
          </cell>
          <cell r="G126">
            <v>25</v>
          </cell>
          <cell r="H126">
            <v>0.8</v>
          </cell>
          <cell r="I126">
            <v>0.8</v>
          </cell>
          <cell r="J126">
            <v>0.8</v>
          </cell>
          <cell r="K126">
            <v>0.8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750</v>
          </cell>
          <cell r="S126">
            <v>750</v>
          </cell>
          <cell r="T126">
            <v>750</v>
          </cell>
          <cell r="U126">
            <v>750</v>
          </cell>
          <cell r="V126">
            <v>750</v>
          </cell>
          <cell r="W126">
            <v>750</v>
          </cell>
          <cell r="X126">
            <v>750</v>
          </cell>
          <cell r="Y126">
            <v>750</v>
          </cell>
          <cell r="Z126">
            <v>750</v>
          </cell>
          <cell r="AA126">
            <v>750</v>
          </cell>
          <cell r="AL126">
            <v>1</v>
          </cell>
        </row>
        <row r="127">
          <cell r="E127">
            <v>0.5</v>
          </cell>
          <cell r="F127">
            <v>2025</v>
          </cell>
          <cell r="G127">
            <v>25</v>
          </cell>
          <cell r="H127">
            <v>0.87</v>
          </cell>
          <cell r="I127">
            <v>0.87</v>
          </cell>
          <cell r="J127">
            <v>0.87</v>
          </cell>
          <cell r="K127">
            <v>0.87</v>
          </cell>
          <cell r="L127">
            <v>0.87</v>
          </cell>
          <cell r="M127">
            <v>0.87</v>
          </cell>
          <cell r="N127">
            <v>0.87</v>
          </cell>
          <cell r="O127">
            <v>0.87</v>
          </cell>
          <cell r="P127">
            <v>0.87</v>
          </cell>
          <cell r="Q127">
            <v>0.87</v>
          </cell>
          <cell r="R127">
            <v>350</v>
          </cell>
          <cell r="S127">
            <v>350</v>
          </cell>
          <cell r="T127">
            <v>350</v>
          </cell>
          <cell r="U127">
            <v>350</v>
          </cell>
          <cell r="V127">
            <v>350</v>
          </cell>
          <cell r="W127">
            <v>350</v>
          </cell>
          <cell r="X127">
            <v>350</v>
          </cell>
          <cell r="Y127">
            <v>350</v>
          </cell>
          <cell r="Z127">
            <v>350</v>
          </cell>
          <cell r="AA127">
            <v>350</v>
          </cell>
          <cell r="AL127">
            <v>1</v>
          </cell>
        </row>
        <row r="128">
          <cell r="E128">
            <v>0.5</v>
          </cell>
          <cell r="F128">
            <v>2025</v>
          </cell>
          <cell r="G128">
            <v>25</v>
          </cell>
          <cell r="H128">
            <v>0.85</v>
          </cell>
          <cell r="I128">
            <v>0.85</v>
          </cell>
          <cell r="J128">
            <v>0.85</v>
          </cell>
          <cell r="K128">
            <v>0.85</v>
          </cell>
          <cell r="L128">
            <v>0.85</v>
          </cell>
          <cell r="M128">
            <v>0.85</v>
          </cell>
          <cell r="N128">
            <v>0.85</v>
          </cell>
          <cell r="O128">
            <v>0.85</v>
          </cell>
          <cell r="P128">
            <v>0.85</v>
          </cell>
          <cell r="Q128">
            <v>0.85</v>
          </cell>
          <cell r="R128">
            <v>2000</v>
          </cell>
          <cell r="S128">
            <v>2000</v>
          </cell>
          <cell r="T128">
            <v>2000</v>
          </cell>
          <cell r="U128">
            <v>2000</v>
          </cell>
          <cell r="V128">
            <v>2000</v>
          </cell>
          <cell r="W128">
            <v>2000</v>
          </cell>
          <cell r="X128">
            <v>2000</v>
          </cell>
          <cell r="Y128">
            <v>2000</v>
          </cell>
          <cell r="Z128">
            <v>2000</v>
          </cell>
          <cell r="AA128">
            <v>2000</v>
          </cell>
          <cell r="AL128">
            <v>1</v>
          </cell>
        </row>
        <row r="129">
          <cell r="E129">
            <v>0.5</v>
          </cell>
          <cell r="F129">
            <v>2025</v>
          </cell>
          <cell r="G129">
            <v>25</v>
          </cell>
          <cell r="H129">
            <v>0.99</v>
          </cell>
          <cell r="I129">
            <v>0.99</v>
          </cell>
          <cell r="J129">
            <v>0.99</v>
          </cell>
          <cell r="K129">
            <v>0.99</v>
          </cell>
          <cell r="L129">
            <v>0.99</v>
          </cell>
          <cell r="M129">
            <v>0.99</v>
          </cell>
          <cell r="N129">
            <v>0.99</v>
          </cell>
          <cell r="O129">
            <v>0.99</v>
          </cell>
          <cell r="P129">
            <v>0.99</v>
          </cell>
          <cell r="Q129">
            <v>0.99</v>
          </cell>
        </row>
        <row r="130">
          <cell r="E130">
            <v>0.09</v>
          </cell>
          <cell r="F130">
            <v>2025</v>
          </cell>
          <cell r="G130">
            <v>15</v>
          </cell>
          <cell r="H130">
            <v>0.15</v>
          </cell>
          <cell r="I130">
            <v>0.15</v>
          </cell>
          <cell r="J130">
            <v>0.15</v>
          </cell>
          <cell r="K130">
            <v>0.15</v>
          </cell>
          <cell r="L130">
            <v>0.15</v>
          </cell>
          <cell r="M130">
            <v>0.15</v>
          </cell>
          <cell r="N130">
            <v>0.15</v>
          </cell>
          <cell r="O130">
            <v>0.15</v>
          </cell>
          <cell r="P130">
            <v>0.15</v>
          </cell>
          <cell r="Q130">
            <v>0.15</v>
          </cell>
          <cell r="R130">
            <v>2015</v>
          </cell>
          <cell r="S130">
            <v>2015</v>
          </cell>
          <cell r="T130">
            <v>2015</v>
          </cell>
          <cell r="U130">
            <v>2015</v>
          </cell>
          <cell r="V130">
            <v>2015</v>
          </cell>
          <cell r="W130">
            <v>2015</v>
          </cell>
          <cell r="X130">
            <v>2015</v>
          </cell>
          <cell r="Y130">
            <v>2015</v>
          </cell>
          <cell r="Z130">
            <v>2015</v>
          </cell>
          <cell r="AA130">
            <v>2015</v>
          </cell>
          <cell r="AL130">
            <v>0.02</v>
          </cell>
        </row>
        <row r="131">
          <cell r="E131">
            <v>0.09</v>
          </cell>
          <cell r="F131">
            <v>2020</v>
          </cell>
          <cell r="G131">
            <v>20</v>
          </cell>
          <cell r="H131">
            <v>0.18</v>
          </cell>
          <cell r="I131">
            <v>0.18</v>
          </cell>
          <cell r="J131">
            <v>0.18</v>
          </cell>
          <cell r="K131">
            <v>0.18</v>
          </cell>
          <cell r="L131">
            <v>0.18</v>
          </cell>
          <cell r="M131">
            <v>0.18</v>
          </cell>
          <cell r="N131">
            <v>0.18</v>
          </cell>
          <cell r="O131">
            <v>0.18</v>
          </cell>
          <cell r="P131">
            <v>0.18</v>
          </cell>
          <cell r="Q131">
            <v>0.18</v>
          </cell>
          <cell r="R131">
            <v>2388</v>
          </cell>
          <cell r="S131">
            <v>2388</v>
          </cell>
          <cell r="T131">
            <v>2388</v>
          </cell>
          <cell r="U131">
            <v>2388</v>
          </cell>
          <cell r="V131">
            <v>2388</v>
          </cell>
          <cell r="W131">
            <v>2388</v>
          </cell>
          <cell r="X131">
            <v>2388</v>
          </cell>
          <cell r="Y131">
            <v>2388</v>
          </cell>
          <cell r="Z131">
            <v>2388</v>
          </cell>
          <cell r="AA131">
            <v>2388</v>
          </cell>
          <cell r="AL131">
            <v>1</v>
          </cell>
        </row>
        <row r="132">
          <cell r="E132">
            <v>0.09</v>
          </cell>
          <cell r="F132">
            <v>2025</v>
          </cell>
          <cell r="G132">
            <v>20</v>
          </cell>
          <cell r="H132">
            <v>0.13</v>
          </cell>
          <cell r="I132">
            <v>0.13</v>
          </cell>
          <cell r="J132">
            <v>0.13</v>
          </cell>
          <cell r="K132">
            <v>0.13</v>
          </cell>
          <cell r="L132">
            <v>0.13</v>
          </cell>
          <cell r="M132">
            <v>0.13</v>
          </cell>
          <cell r="N132">
            <v>0.13</v>
          </cell>
          <cell r="O132">
            <v>0.13</v>
          </cell>
          <cell r="P132">
            <v>0.13</v>
          </cell>
          <cell r="Q132">
            <v>0.13</v>
          </cell>
          <cell r="R132">
            <v>2723</v>
          </cell>
          <cell r="S132">
            <v>2723</v>
          </cell>
          <cell r="T132">
            <v>2723</v>
          </cell>
          <cell r="U132">
            <v>2723</v>
          </cell>
          <cell r="V132">
            <v>2723</v>
          </cell>
          <cell r="W132">
            <v>2723</v>
          </cell>
          <cell r="X132">
            <v>2723</v>
          </cell>
          <cell r="Y132">
            <v>2723</v>
          </cell>
          <cell r="Z132">
            <v>2723</v>
          </cell>
          <cell r="AA132">
            <v>2723</v>
          </cell>
          <cell r="AL132">
            <v>0.05</v>
          </cell>
        </row>
        <row r="133">
          <cell r="E133">
            <v>0.5</v>
          </cell>
          <cell r="F133">
            <v>2025</v>
          </cell>
          <cell r="G133">
            <v>10</v>
          </cell>
          <cell r="H133">
            <v>0.9</v>
          </cell>
          <cell r="I133">
            <v>0.9</v>
          </cell>
          <cell r="J133">
            <v>0.9</v>
          </cell>
          <cell r="K133">
            <v>0.9</v>
          </cell>
          <cell r="L133">
            <v>0.9</v>
          </cell>
          <cell r="M133">
            <v>0.9</v>
          </cell>
          <cell r="N133">
            <v>0.9</v>
          </cell>
          <cell r="O133">
            <v>0.9</v>
          </cell>
          <cell r="P133">
            <v>0.9</v>
          </cell>
          <cell r="Q133">
            <v>0.9</v>
          </cell>
          <cell r="R133">
            <v>336</v>
          </cell>
          <cell r="S133">
            <v>336</v>
          </cell>
          <cell r="T133">
            <v>336</v>
          </cell>
          <cell r="U133">
            <v>336</v>
          </cell>
          <cell r="V133">
            <v>336</v>
          </cell>
          <cell r="W133">
            <v>336</v>
          </cell>
          <cell r="X133">
            <v>336</v>
          </cell>
          <cell r="Y133">
            <v>336</v>
          </cell>
          <cell r="Z133">
            <v>336</v>
          </cell>
          <cell r="AA133">
            <v>336</v>
          </cell>
          <cell r="AL133">
            <v>0.5</v>
          </cell>
        </row>
        <row r="134">
          <cell r="E134">
            <v>0.5</v>
          </cell>
          <cell r="F134">
            <v>2025</v>
          </cell>
          <cell r="G134">
            <v>15</v>
          </cell>
          <cell r="H134">
            <v>0.18</v>
          </cell>
          <cell r="I134">
            <v>0.18</v>
          </cell>
          <cell r="J134">
            <v>0.18</v>
          </cell>
          <cell r="K134">
            <v>0.18</v>
          </cell>
          <cell r="L134">
            <v>0.18</v>
          </cell>
          <cell r="M134">
            <v>0.18</v>
          </cell>
          <cell r="N134">
            <v>0.18</v>
          </cell>
          <cell r="O134">
            <v>0.18</v>
          </cell>
          <cell r="P134">
            <v>0.18</v>
          </cell>
          <cell r="Q134">
            <v>0.18</v>
          </cell>
          <cell r="R134">
            <v>350</v>
          </cell>
          <cell r="S134">
            <v>350</v>
          </cell>
          <cell r="T134">
            <v>350</v>
          </cell>
          <cell r="U134">
            <v>350</v>
          </cell>
          <cell r="V134">
            <v>350</v>
          </cell>
          <cell r="W134">
            <v>350</v>
          </cell>
          <cell r="X134">
            <v>350</v>
          </cell>
          <cell r="Y134">
            <v>350</v>
          </cell>
          <cell r="Z134">
            <v>350</v>
          </cell>
          <cell r="AA134">
            <v>350</v>
          </cell>
          <cell r="AL134">
            <v>1</v>
          </cell>
        </row>
        <row r="135">
          <cell r="E135">
            <v>0.5</v>
          </cell>
          <cell r="F135">
            <v>2020</v>
          </cell>
          <cell r="G135">
            <v>10</v>
          </cell>
          <cell r="H135">
            <v>0.67500000000000004</v>
          </cell>
          <cell r="I135">
            <v>0.67500000000000004</v>
          </cell>
          <cell r="J135">
            <v>0.67500000000000004</v>
          </cell>
          <cell r="K135">
            <v>0.67500000000000004</v>
          </cell>
          <cell r="L135">
            <v>0.67500000000000004</v>
          </cell>
          <cell r="M135">
            <v>0.67500000000000004</v>
          </cell>
          <cell r="N135">
            <v>0.67500000000000004</v>
          </cell>
          <cell r="O135">
            <v>0.67500000000000004</v>
          </cell>
          <cell r="P135">
            <v>0.67500000000000004</v>
          </cell>
          <cell r="Q135">
            <v>0.67500000000000004</v>
          </cell>
          <cell r="R135">
            <v>280</v>
          </cell>
          <cell r="S135">
            <v>280</v>
          </cell>
          <cell r="T135">
            <v>280</v>
          </cell>
          <cell r="U135">
            <v>280</v>
          </cell>
          <cell r="V135">
            <v>280</v>
          </cell>
          <cell r="W135">
            <v>280</v>
          </cell>
          <cell r="X135">
            <v>280</v>
          </cell>
          <cell r="Y135">
            <v>280</v>
          </cell>
          <cell r="Z135">
            <v>280</v>
          </cell>
          <cell r="AA135">
            <v>280</v>
          </cell>
          <cell r="AL135">
            <v>1</v>
          </cell>
        </row>
        <row r="136">
          <cell r="E136">
            <v>0.5</v>
          </cell>
          <cell r="F136">
            <v>2020</v>
          </cell>
          <cell r="G136">
            <v>20</v>
          </cell>
          <cell r="H136">
            <v>0.22</v>
          </cell>
          <cell r="I136">
            <v>0.22</v>
          </cell>
          <cell r="J136">
            <v>0.22</v>
          </cell>
          <cell r="K136">
            <v>0.22</v>
          </cell>
          <cell r="L136">
            <v>0.22</v>
          </cell>
          <cell r="M136">
            <v>0.22</v>
          </cell>
          <cell r="N136">
            <v>0.22</v>
          </cell>
          <cell r="O136">
            <v>0.22</v>
          </cell>
          <cell r="P136">
            <v>0.22</v>
          </cell>
          <cell r="Q136">
            <v>0.22</v>
          </cell>
          <cell r="R136">
            <v>455</v>
          </cell>
          <cell r="S136">
            <v>455</v>
          </cell>
          <cell r="T136">
            <v>455</v>
          </cell>
          <cell r="U136">
            <v>455</v>
          </cell>
          <cell r="V136">
            <v>455</v>
          </cell>
          <cell r="W136">
            <v>455</v>
          </cell>
          <cell r="X136">
            <v>455</v>
          </cell>
          <cell r="Y136">
            <v>455</v>
          </cell>
          <cell r="Z136">
            <v>455</v>
          </cell>
          <cell r="AA136">
            <v>455</v>
          </cell>
          <cell r="AL136">
            <v>1</v>
          </cell>
        </row>
        <row r="137">
          <cell r="E137">
            <v>0.5</v>
          </cell>
          <cell r="F137">
            <v>2020</v>
          </cell>
          <cell r="G137">
            <v>25</v>
          </cell>
          <cell r="H137">
            <v>0.87</v>
          </cell>
          <cell r="I137">
            <v>0.87</v>
          </cell>
          <cell r="J137">
            <v>0.87</v>
          </cell>
          <cell r="K137">
            <v>0.87</v>
          </cell>
          <cell r="L137">
            <v>0.87</v>
          </cell>
          <cell r="M137">
            <v>0.87</v>
          </cell>
          <cell r="N137">
            <v>0.87</v>
          </cell>
          <cell r="O137">
            <v>0.87</v>
          </cell>
          <cell r="P137">
            <v>0.87</v>
          </cell>
          <cell r="Q137">
            <v>0.87</v>
          </cell>
          <cell r="R137">
            <v>350</v>
          </cell>
          <cell r="S137">
            <v>350</v>
          </cell>
          <cell r="T137">
            <v>350</v>
          </cell>
          <cell r="U137">
            <v>350</v>
          </cell>
          <cell r="V137">
            <v>350</v>
          </cell>
          <cell r="W137">
            <v>350</v>
          </cell>
          <cell r="X137">
            <v>350</v>
          </cell>
          <cell r="Y137">
            <v>350</v>
          </cell>
          <cell r="Z137">
            <v>350</v>
          </cell>
          <cell r="AA137">
            <v>350</v>
          </cell>
          <cell r="AL137">
            <v>0.2</v>
          </cell>
        </row>
        <row r="138">
          <cell r="E138">
            <v>0.5</v>
          </cell>
          <cell r="F138">
            <v>2025</v>
          </cell>
          <cell r="G138">
            <v>25</v>
          </cell>
          <cell r="H138">
            <v>0.85</v>
          </cell>
          <cell r="I138">
            <v>0.85</v>
          </cell>
          <cell r="J138">
            <v>0.85</v>
          </cell>
          <cell r="K138">
            <v>0.85</v>
          </cell>
          <cell r="L138">
            <v>0.85</v>
          </cell>
          <cell r="M138">
            <v>0.85</v>
          </cell>
          <cell r="N138">
            <v>0.85</v>
          </cell>
          <cell r="O138">
            <v>0.85</v>
          </cell>
          <cell r="P138">
            <v>0.85</v>
          </cell>
          <cell r="Q138">
            <v>0.85</v>
          </cell>
          <cell r="R138">
            <v>300</v>
          </cell>
          <cell r="S138">
            <v>300</v>
          </cell>
          <cell r="T138">
            <v>300</v>
          </cell>
          <cell r="U138">
            <v>300</v>
          </cell>
          <cell r="V138">
            <v>300</v>
          </cell>
          <cell r="W138">
            <v>300</v>
          </cell>
          <cell r="X138">
            <v>300</v>
          </cell>
          <cell r="Y138">
            <v>300</v>
          </cell>
          <cell r="Z138">
            <v>300</v>
          </cell>
          <cell r="AA138">
            <v>300</v>
          </cell>
          <cell r="AL138">
            <v>1</v>
          </cell>
        </row>
        <row r="139">
          <cell r="E139">
            <v>0.5</v>
          </cell>
          <cell r="F139">
            <v>2020</v>
          </cell>
          <cell r="G139">
            <v>25</v>
          </cell>
          <cell r="H139">
            <v>0.85</v>
          </cell>
          <cell r="I139">
            <v>0.85</v>
          </cell>
          <cell r="J139">
            <v>0.85</v>
          </cell>
          <cell r="K139">
            <v>0.85</v>
          </cell>
          <cell r="L139">
            <v>0.85</v>
          </cell>
          <cell r="M139">
            <v>0.85</v>
          </cell>
          <cell r="N139">
            <v>0.85</v>
          </cell>
          <cell r="O139">
            <v>0.85</v>
          </cell>
          <cell r="P139">
            <v>0.85</v>
          </cell>
          <cell r="Q139">
            <v>0.85</v>
          </cell>
          <cell r="R139">
            <v>300</v>
          </cell>
          <cell r="S139">
            <v>300</v>
          </cell>
          <cell r="T139">
            <v>300</v>
          </cell>
          <cell r="U139">
            <v>300</v>
          </cell>
          <cell r="V139">
            <v>300</v>
          </cell>
          <cell r="W139">
            <v>300</v>
          </cell>
          <cell r="X139">
            <v>300</v>
          </cell>
          <cell r="Y139">
            <v>300</v>
          </cell>
          <cell r="Z139">
            <v>300</v>
          </cell>
          <cell r="AA139">
            <v>300</v>
          </cell>
          <cell r="AL139">
            <v>1</v>
          </cell>
        </row>
        <row r="140">
          <cell r="E140">
            <v>0.5</v>
          </cell>
          <cell r="F140">
            <v>2025</v>
          </cell>
          <cell r="G140">
            <v>20</v>
          </cell>
          <cell r="H140">
            <v>3.5</v>
          </cell>
          <cell r="I140">
            <v>3.5</v>
          </cell>
          <cell r="J140">
            <v>3.5</v>
          </cell>
          <cell r="K140">
            <v>3.5</v>
          </cell>
          <cell r="L140">
            <v>3.5</v>
          </cell>
          <cell r="M140">
            <v>3.5</v>
          </cell>
          <cell r="N140">
            <v>3.5</v>
          </cell>
          <cell r="O140">
            <v>3.5</v>
          </cell>
          <cell r="P140">
            <v>3.5</v>
          </cell>
          <cell r="Q140">
            <v>3.5</v>
          </cell>
        </row>
        <row r="141">
          <cell r="E141">
            <v>0.5</v>
          </cell>
          <cell r="F141">
            <v>2025</v>
          </cell>
          <cell r="G141">
            <v>25</v>
          </cell>
          <cell r="H141">
            <v>0.8</v>
          </cell>
          <cell r="I141">
            <v>0.8</v>
          </cell>
          <cell r="J141">
            <v>0.8</v>
          </cell>
          <cell r="K141">
            <v>0.8</v>
          </cell>
          <cell r="L141">
            <v>0.8</v>
          </cell>
          <cell r="M141">
            <v>0.8</v>
          </cell>
          <cell r="N141">
            <v>0.8</v>
          </cell>
          <cell r="O141">
            <v>0.8</v>
          </cell>
          <cell r="P141">
            <v>0.8</v>
          </cell>
          <cell r="Q141">
            <v>0.8</v>
          </cell>
          <cell r="R141">
            <v>750</v>
          </cell>
          <cell r="S141">
            <v>750</v>
          </cell>
          <cell r="T141">
            <v>750</v>
          </cell>
          <cell r="U141">
            <v>750</v>
          </cell>
          <cell r="V141">
            <v>750</v>
          </cell>
          <cell r="W141">
            <v>750</v>
          </cell>
          <cell r="X141">
            <v>750</v>
          </cell>
          <cell r="Y141">
            <v>750</v>
          </cell>
          <cell r="Z141">
            <v>750</v>
          </cell>
          <cell r="AA141">
            <v>750</v>
          </cell>
          <cell r="AL141">
            <v>1</v>
          </cell>
        </row>
        <row r="142">
          <cell r="E142">
            <v>0.5</v>
          </cell>
          <cell r="F142">
            <v>2025</v>
          </cell>
          <cell r="G142">
            <v>25</v>
          </cell>
          <cell r="H142">
            <v>0.87</v>
          </cell>
          <cell r="I142">
            <v>0.87</v>
          </cell>
          <cell r="J142">
            <v>0.87</v>
          </cell>
          <cell r="K142">
            <v>0.87</v>
          </cell>
          <cell r="L142">
            <v>0.87</v>
          </cell>
          <cell r="M142">
            <v>0.87</v>
          </cell>
          <cell r="N142">
            <v>0.87</v>
          </cell>
          <cell r="O142">
            <v>0.87</v>
          </cell>
          <cell r="P142">
            <v>0.87</v>
          </cell>
          <cell r="Q142">
            <v>0.87</v>
          </cell>
          <cell r="R142">
            <v>350</v>
          </cell>
          <cell r="S142">
            <v>350</v>
          </cell>
          <cell r="T142">
            <v>350</v>
          </cell>
          <cell r="U142">
            <v>350</v>
          </cell>
          <cell r="V142">
            <v>350</v>
          </cell>
          <cell r="W142">
            <v>350</v>
          </cell>
          <cell r="X142">
            <v>350</v>
          </cell>
          <cell r="Y142">
            <v>350</v>
          </cell>
          <cell r="Z142">
            <v>350</v>
          </cell>
          <cell r="AA142">
            <v>350</v>
          </cell>
          <cell r="AL142">
            <v>1</v>
          </cell>
        </row>
        <row r="143">
          <cell r="E143">
            <v>0.5</v>
          </cell>
          <cell r="F143">
            <v>2025</v>
          </cell>
          <cell r="G143">
            <v>25</v>
          </cell>
          <cell r="H143">
            <v>0.85</v>
          </cell>
          <cell r="I143">
            <v>0.85</v>
          </cell>
          <cell r="J143">
            <v>0.85</v>
          </cell>
          <cell r="K143">
            <v>0.85</v>
          </cell>
          <cell r="L143">
            <v>0.85</v>
          </cell>
          <cell r="M143">
            <v>0.85</v>
          </cell>
          <cell r="N143">
            <v>0.85</v>
          </cell>
          <cell r="O143">
            <v>0.85</v>
          </cell>
          <cell r="P143">
            <v>0.85</v>
          </cell>
          <cell r="Q143">
            <v>0.85</v>
          </cell>
          <cell r="R143">
            <v>2000</v>
          </cell>
          <cell r="S143">
            <v>2000</v>
          </cell>
          <cell r="T143">
            <v>2000</v>
          </cell>
          <cell r="U143">
            <v>2000</v>
          </cell>
          <cell r="V143">
            <v>2000</v>
          </cell>
          <cell r="W143">
            <v>2000</v>
          </cell>
          <cell r="X143">
            <v>2000</v>
          </cell>
          <cell r="Y143">
            <v>2000</v>
          </cell>
          <cell r="Z143">
            <v>2000</v>
          </cell>
          <cell r="AA143">
            <v>2000</v>
          </cell>
          <cell r="AL143">
            <v>1</v>
          </cell>
        </row>
        <row r="144">
          <cell r="E144">
            <v>0.5</v>
          </cell>
          <cell r="F144">
            <v>2025</v>
          </cell>
          <cell r="G144">
            <v>25</v>
          </cell>
          <cell r="H144">
            <v>0.99</v>
          </cell>
          <cell r="I144">
            <v>0.99</v>
          </cell>
          <cell r="J144">
            <v>0.99</v>
          </cell>
          <cell r="K144">
            <v>0.99</v>
          </cell>
          <cell r="L144">
            <v>0.99</v>
          </cell>
          <cell r="M144">
            <v>0.99</v>
          </cell>
          <cell r="N144">
            <v>0.99</v>
          </cell>
          <cell r="O144">
            <v>0.99</v>
          </cell>
          <cell r="P144">
            <v>0.99</v>
          </cell>
          <cell r="Q144">
            <v>0.99</v>
          </cell>
        </row>
        <row r="145">
          <cell r="E145">
            <v>0.5</v>
          </cell>
          <cell r="F145">
            <v>2020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L145">
            <v>1</v>
          </cell>
        </row>
        <row r="146">
          <cell r="E146">
            <v>0.5</v>
          </cell>
          <cell r="F146">
            <v>2020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L146">
            <v>1</v>
          </cell>
        </row>
        <row r="147">
          <cell r="E147">
            <v>0.5</v>
          </cell>
          <cell r="F147">
            <v>2020</v>
          </cell>
          <cell r="G147">
            <v>25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L147">
            <v>1</v>
          </cell>
        </row>
        <row r="148">
          <cell r="E148">
            <v>0.5</v>
          </cell>
          <cell r="F148">
            <v>2020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L148">
            <v>1</v>
          </cell>
        </row>
        <row r="149">
          <cell r="E149">
            <v>0.5</v>
          </cell>
          <cell r="F149">
            <v>2020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L149">
            <v>1</v>
          </cell>
        </row>
        <row r="150">
          <cell r="E150">
            <v>0.5</v>
          </cell>
          <cell r="F150">
            <v>2020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L150">
            <v>1</v>
          </cell>
        </row>
        <row r="151">
          <cell r="E151">
            <v>0.5</v>
          </cell>
          <cell r="F151">
            <v>2020</v>
          </cell>
          <cell r="G151">
            <v>25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L151">
            <v>1</v>
          </cell>
        </row>
        <row r="152">
          <cell r="E152">
            <v>0.5</v>
          </cell>
          <cell r="F152">
            <v>2020</v>
          </cell>
          <cell r="G152">
            <v>25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L152">
            <v>1</v>
          </cell>
        </row>
        <row r="153">
          <cell r="E153">
            <v>0.5</v>
          </cell>
          <cell r="F153">
            <v>2025</v>
          </cell>
          <cell r="G153">
            <v>20</v>
          </cell>
          <cell r="H153">
            <v>0.22</v>
          </cell>
          <cell r="I153">
            <v>0.22</v>
          </cell>
          <cell r="J153">
            <v>0.22</v>
          </cell>
          <cell r="K153">
            <v>0.22</v>
          </cell>
          <cell r="L153">
            <v>0.22</v>
          </cell>
          <cell r="M153">
            <v>0.22</v>
          </cell>
          <cell r="N153">
            <v>0.22</v>
          </cell>
          <cell r="O153">
            <v>0.22</v>
          </cell>
          <cell r="P153">
            <v>0.22</v>
          </cell>
          <cell r="Q153">
            <v>0.22</v>
          </cell>
          <cell r="R153">
            <v>455</v>
          </cell>
          <cell r="S153">
            <v>455</v>
          </cell>
          <cell r="T153">
            <v>455</v>
          </cell>
          <cell r="U153">
            <v>455</v>
          </cell>
          <cell r="V153">
            <v>455</v>
          </cell>
          <cell r="W153">
            <v>455</v>
          </cell>
          <cell r="X153">
            <v>455</v>
          </cell>
          <cell r="Y153">
            <v>455</v>
          </cell>
          <cell r="Z153">
            <v>455</v>
          </cell>
          <cell r="AA153">
            <v>455</v>
          </cell>
          <cell r="AL153">
            <v>1</v>
          </cell>
        </row>
        <row r="154">
          <cell r="E154">
            <v>0.5</v>
          </cell>
          <cell r="F154">
            <v>2020</v>
          </cell>
          <cell r="G154">
            <v>10</v>
          </cell>
          <cell r="H154">
            <v>0.67500000000000004</v>
          </cell>
          <cell r="I154">
            <v>0.67500000000000004</v>
          </cell>
          <cell r="J154">
            <v>0.67500000000000004</v>
          </cell>
          <cell r="K154">
            <v>0.67500000000000004</v>
          </cell>
          <cell r="L154">
            <v>0.67500000000000004</v>
          </cell>
          <cell r="M154">
            <v>0.67500000000000004</v>
          </cell>
          <cell r="N154">
            <v>0.67500000000000004</v>
          </cell>
          <cell r="O154">
            <v>0.67500000000000004</v>
          </cell>
          <cell r="P154">
            <v>0.67500000000000004</v>
          </cell>
          <cell r="Q154">
            <v>0.67500000000000004</v>
          </cell>
          <cell r="R154">
            <v>280</v>
          </cell>
          <cell r="S154">
            <v>280</v>
          </cell>
          <cell r="T154">
            <v>280</v>
          </cell>
          <cell r="U154">
            <v>280</v>
          </cell>
          <cell r="V154">
            <v>280</v>
          </cell>
          <cell r="W154">
            <v>280</v>
          </cell>
          <cell r="X154">
            <v>280</v>
          </cell>
          <cell r="Y154">
            <v>280</v>
          </cell>
          <cell r="Z154">
            <v>280</v>
          </cell>
          <cell r="AA154">
            <v>280</v>
          </cell>
          <cell r="AL154">
            <v>1</v>
          </cell>
        </row>
        <row r="155">
          <cell r="E155">
            <v>0.5</v>
          </cell>
          <cell r="F155">
            <v>2025</v>
          </cell>
          <cell r="G155">
            <v>15</v>
          </cell>
          <cell r="H155">
            <v>0.18</v>
          </cell>
          <cell r="I155">
            <v>0.18</v>
          </cell>
          <cell r="J155">
            <v>0.18</v>
          </cell>
          <cell r="K155">
            <v>0.18</v>
          </cell>
          <cell r="L155">
            <v>0.18</v>
          </cell>
          <cell r="M155">
            <v>0.18</v>
          </cell>
          <cell r="N155">
            <v>0.18</v>
          </cell>
          <cell r="O155">
            <v>0.18</v>
          </cell>
          <cell r="P155">
            <v>0.18</v>
          </cell>
          <cell r="Q155">
            <v>0.18</v>
          </cell>
          <cell r="R155">
            <v>350</v>
          </cell>
          <cell r="S155">
            <v>350</v>
          </cell>
          <cell r="T155">
            <v>350</v>
          </cell>
          <cell r="U155">
            <v>350</v>
          </cell>
          <cell r="V155">
            <v>350</v>
          </cell>
          <cell r="W155">
            <v>350</v>
          </cell>
          <cell r="X155">
            <v>350</v>
          </cell>
          <cell r="Y155">
            <v>350</v>
          </cell>
          <cell r="Z155">
            <v>350</v>
          </cell>
          <cell r="AA155">
            <v>350</v>
          </cell>
          <cell r="AL155">
            <v>1</v>
          </cell>
        </row>
        <row r="156">
          <cell r="E156">
            <v>0.5</v>
          </cell>
          <cell r="F156">
            <v>2025</v>
          </cell>
          <cell r="G156">
            <v>10</v>
          </cell>
          <cell r="H156">
            <v>0.9</v>
          </cell>
          <cell r="I156">
            <v>0.9</v>
          </cell>
          <cell r="J156">
            <v>0.9</v>
          </cell>
          <cell r="K156">
            <v>0.9</v>
          </cell>
          <cell r="L156">
            <v>0.9</v>
          </cell>
          <cell r="M156">
            <v>0.9</v>
          </cell>
          <cell r="N156">
            <v>0.9</v>
          </cell>
          <cell r="O156">
            <v>0.9</v>
          </cell>
          <cell r="P156">
            <v>0.9</v>
          </cell>
          <cell r="Q156">
            <v>0.9</v>
          </cell>
          <cell r="R156">
            <v>336</v>
          </cell>
          <cell r="S156">
            <v>336</v>
          </cell>
          <cell r="T156">
            <v>336</v>
          </cell>
          <cell r="U156">
            <v>336</v>
          </cell>
          <cell r="V156">
            <v>336</v>
          </cell>
          <cell r="W156">
            <v>336</v>
          </cell>
          <cell r="X156">
            <v>336</v>
          </cell>
          <cell r="Y156">
            <v>336</v>
          </cell>
          <cell r="Z156">
            <v>336</v>
          </cell>
          <cell r="AA156">
            <v>336</v>
          </cell>
          <cell r="AL156">
            <v>0.5</v>
          </cell>
        </row>
        <row r="157">
          <cell r="E157">
            <v>0.9</v>
          </cell>
          <cell r="F157">
            <v>2020</v>
          </cell>
          <cell r="G157">
            <v>13</v>
          </cell>
          <cell r="H157">
            <v>0.8</v>
          </cell>
          <cell r="I157">
            <v>0.8</v>
          </cell>
          <cell r="J157">
            <v>0.8</v>
          </cell>
          <cell r="K157">
            <v>0.8</v>
          </cell>
          <cell r="L157">
            <v>0.8</v>
          </cell>
          <cell r="M157">
            <v>0.8</v>
          </cell>
          <cell r="N157">
            <v>0.8</v>
          </cell>
          <cell r="O157">
            <v>0.8</v>
          </cell>
          <cell r="P157">
            <v>0.8</v>
          </cell>
          <cell r="Q157">
            <v>0.8</v>
          </cell>
          <cell r="R157">
            <v>313</v>
          </cell>
          <cell r="S157">
            <v>313</v>
          </cell>
          <cell r="T157">
            <v>313</v>
          </cell>
          <cell r="U157">
            <v>313</v>
          </cell>
          <cell r="V157">
            <v>313</v>
          </cell>
          <cell r="W157">
            <v>313</v>
          </cell>
          <cell r="X157">
            <v>313</v>
          </cell>
          <cell r="Y157">
            <v>313</v>
          </cell>
          <cell r="Z157">
            <v>313</v>
          </cell>
          <cell r="AA157">
            <v>313</v>
          </cell>
          <cell r="AL157">
            <v>1</v>
          </cell>
        </row>
        <row r="158">
          <cell r="E158">
            <v>0.9</v>
          </cell>
          <cell r="F158">
            <v>2020</v>
          </cell>
          <cell r="G158">
            <v>3</v>
          </cell>
          <cell r="H158">
            <v>0.99970008997300808</v>
          </cell>
          <cell r="I158">
            <v>0.99970008997300808</v>
          </cell>
          <cell r="J158">
            <v>0.99970008997300808</v>
          </cell>
          <cell r="K158">
            <v>0.99970008997300808</v>
          </cell>
          <cell r="L158">
            <v>0.99970008997300808</v>
          </cell>
          <cell r="M158">
            <v>0.99970008997300808</v>
          </cell>
          <cell r="N158">
            <v>0.99970008997300808</v>
          </cell>
          <cell r="O158">
            <v>0.99970008997300808</v>
          </cell>
          <cell r="P158">
            <v>0.99970008997300808</v>
          </cell>
          <cell r="Q158">
            <v>0.99970008997300808</v>
          </cell>
          <cell r="R158">
            <v>80</v>
          </cell>
          <cell r="S158">
            <v>80</v>
          </cell>
          <cell r="T158">
            <v>80</v>
          </cell>
          <cell r="U158">
            <v>80</v>
          </cell>
          <cell r="V158">
            <v>80</v>
          </cell>
          <cell r="W158">
            <v>80</v>
          </cell>
          <cell r="X158">
            <v>80</v>
          </cell>
          <cell r="Y158">
            <v>80</v>
          </cell>
          <cell r="Z158">
            <v>80</v>
          </cell>
          <cell r="AA158">
            <v>80</v>
          </cell>
          <cell r="AL158">
            <v>0.87</v>
          </cell>
        </row>
        <row r="159">
          <cell r="E159">
            <v>0.5</v>
          </cell>
          <cell r="F159">
            <v>2020</v>
          </cell>
          <cell r="G159">
            <v>25</v>
          </cell>
          <cell r="H159">
            <v>0.87</v>
          </cell>
          <cell r="I159">
            <v>0.87</v>
          </cell>
          <cell r="J159">
            <v>0.87</v>
          </cell>
          <cell r="K159">
            <v>0.87</v>
          </cell>
          <cell r="L159">
            <v>0.87</v>
          </cell>
          <cell r="M159">
            <v>0.87</v>
          </cell>
          <cell r="N159">
            <v>0.87</v>
          </cell>
          <cell r="O159">
            <v>0.87</v>
          </cell>
          <cell r="P159">
            <v>0.87</v>
          </cell>
          <cell r="Q159">
            <v>0.87</v>
          </cell>
          <cell r="R159">
            <v>350</v>
          </cell>
          <cell r="S159">
            <v>350</v>
          </cell>
          <cell r="T159">
            <v>350</v>
          </cell>
          <cell r="U159">
            <v>350</v>
          </cell>
          <cell r="V159">
            <v>350</v>
          </cell>
          <cell r="W159">
            <v>350</v>
          </cell>
          <cell r="X159">
            <v>350</v>
          </cell>
          <cell r="Y159">
            <v>350</v>
          </cell>
          <cell r="Z159">
            <v>350</v>
          </cell>
          <cell r="AA159">
            <v>350</v>
          </cell>
          <cell r="AL159">
            <v>0.2</v>
          </cell>
        </row>
        <row r="160">
          <cell r="E160">
            <v>0.5</v>
          </cell>
          <cell r="F160">
            <v>2020</v>
          </cell>
          <cell r="G160">
            <v>25</v>
          </cell>
          <cell r="H160">
            <v>0.85</v>
          </cell>
          <cell r="I160">
            <v>0.85</v>
          </cell>
          <cell r="J160">
            <v>0.85</v>
          </cell>
          <cell r="K160">
            <v>0.85</v>
          </cell>
          <cell r="L160">
            <v>0.85</v>
          </cell>
          <cell r="M160">
            <v>0.85</v>
          </cell>
          <cell r="N160">
            <v>0.85</v>
          </cell>
          <cell r="O160">
            <v>0.85</v>
          </cell>
          <cell r="P160">
            <v>0.85</v>
          </cell>
          <cell r="Q160">
            <v>0.85</v>
          </cell>
          <cell r="R160">
            <v>300</v>
          </cell>
          <cell r="S160">
            <v>300</v>
          </cell>
          <cell r="T160">
            <v>300</v>
          </cell>
          <cell r="U160">
            <v>300</v>
          </cell>
          <cell r="V160">
            <v>300</v>
          </cell>
          <cell r="W160">
            <v>300</v>
          </cell>
          <cell r="X160">
            <v>300</v>
          </cell>
          <cell r="Y160">
            <v>300</v>
          </cell>
          <cell r="Z160">
            <v>300</v>
          </cell>
          <cell r="AA160">
            <v>300</v>
          </cell>
          <cell r="AL160">
            <v>1</v>
          </cell>
        </row>
        <row r="161">
          <cell r="E161">
            <v>0.5</v>
          </cell>
          <cell r="F161">
            <v>2025</v>
          </cell>
          <cell r="G161">
            <v>25</v>
          </cell>
          <cell r="H161">
            <v>0.85</v>
          </cell>
          <cell r="I161">
            <v>0.85</v>
          </cell>
          <cell r="J161">
            <v>0.85</v>
          </cell>
          <cell r="K161">
            <v>0.85</v>
          </cell>
          <cell r="L161">
            <v>0.85</v>
          </cell>
          <cell r="M161">
            <v>0.85</v>
          </cell>
          <cell r="N161">
            <v>0.85</v>
          </cell>
          <cell r="O161">
            <v>0.85</v>
          </cell>
          <cell r="P161">
            <v>0.85</v>
          </cell>
          <cell r="Q161">
            <v>0.85</v>
          </cell>
          <cell r="R161">
            <v>300</v>
          </cell>
          <cell r="S161">
            <v>300</v>
          </cell>
          <cell r="T161">
            <v>300</v>
          </cell>
          <cell r="U161">
            <v>300</v>
          </cell>
          <cell r="V161">
            <v>300</v>
          </cell>
          <cell r="W161">
            <v>300</v>
          </cell>
          <cell r="X161">
            <v>300</v>
          </cell>
          <cell r="Y161">
            <v>300</v>
          </cell>
          <cell r="Z161">
            <v>300</v>
          </cell>
          <cell r="AA161">
            <v>300</v>
          </cell>
          <cell r="AL161">
            <v>1</v>
          </cell>
        </row>
        <row r="162">
          <cell r="E162">
            <v>0.5</v>
          </cell>
          <cell r="F162">
            <v>2025</v>
          </cell>
          <cell r="G162">
            <v>20</v>
          </cell>
          <cell r="H162">
            <v>3.5</v>
          </cell>
          <cell r="I162">
            <v>3.5</v>
          </cell>
          <cell r="J162">
            <v>3.5</v>
          </cell>
          <cell r="K162">
            <v>3.5</v>
          </cell>
          <cell r="L162">
            <v>3.5</v>
          </cell>
          <cell r="M162">
            <v>3.5</v>
          </cell>
          <cell r="N162">
            <v>3.5</v>
          </cell>
          <cell r="O162">
            <v>3.5</v>
          </cell>
          <cell r="P162">
            <v>3.5</v>
          </cell>
          <cell r="Q162">
            <v>3.5</v>
          </cell>
        </row>
        <row r="163">
          <cell r="E163">
            <v>0.5</v>
          </cell>
          <cell r="F163">
            <v>2025</v>
          </cell>
          <cell r="G163">
            <v>25</v>
          </cell>
          <cell r="H163">
            <v>0.8</v>
          </cell>
          <cell r="I163">
            <v>0.8</v>
          </cell>
          <cell r="J163">
            <v>0.8</v>
          </cell>
          <cell r="K163">
            <v>0.8</v>
          </cell>
          <cell r="L163">
            <v>0.8</v>
          </cell>
          <cell r="M163">
            <v>0.8</v>
          </cell>
          <cell r="N163">
            <v>0.8</v>
          </cell>
          <cell r="O163">
            <v>0.8</v>
          </cell>
          <cell r="P163">
            <v>0.8</v>
          </cell>
          <cell r="Q163">
            <v>0.8</v>
          </cell>
          <cell r="R163">
            <v>750</v>
          </cell>
          <cell r="S163">
            <v>750</v>
          </cell>
          <cell r="T163">
            <v>750</v>
          </cell>
          <cell r="U163">
            <v>750</v>
          </cell>
          <cell r="V163">
            <v>750</v>
          </cell>
          <cell r="W163">
            <v>750</v>
          </cell>
          <cell r="X163">
            <v>750</v>
          </cell>
          <cell r="Y163">
            <v>750</v>
          </cell>
          <cell r="Z163">
            <v>750</v>
          </cell>
          <cell r="AA163">
            <v>750</v>
          </cell>
          <cell r="AL163">
            <v>1</v>
          </cell>
        </row>
        <row r="164">
          <cell r="E164">
            <v>0.5</v>
          </cell>
          <cell r="F164">
            <v>2025</v>
          </cell>
          <cell r="G164">
            <v>25</v>
          </cell>
          <cell r="H164">
            <v>0.87</v>
          </cell>
          <cell r="I164">
            <v>0.87</v>
          </cell>
          <cell r="J164">
            <v>0.87</v>
          </cell>
          <cell r="K164">
            <v>0.87</v>
          </cell>
          <cell r="L164">
            <v>0.87</v>
          </cell>
          <cell r="M164">
            <v>0.87</v>
          </cell>
          <cell r="N164">
            <v>0.87</v>
          </cell>
          <cell r="O164">
            <v>0.87</v>
          </cell>
          <cell r="P164">
            <v>0.87</v>
          </cell>
          <cell r="Q164">
            <v>0.87</v>
          </cell>
          <cell r="R164">
            <v>350</v>
          </cell>
          <cell r="S164">
            <v>350</v>
          </cell>
          <cell r="T164">
            <v>350</v>
          </cell>
          <cell r="U164">
            <v>350</v>
          </cell>
          <cell r="V164">
            <v>350</v>
          </cell>
          <cell r="W164">
            <v>350</v>
          </cell>
          <cell r="X164">
            <v>350</v>
          </cell>
          <cell r="Y164">
            <v>350</v>
          </cell>
          <cell r="Z164">
            <v>350</v>
          </cell>
          <cell r="AA164">
            <v>350</v>
          </cell>
          <cell r="AL164">
            <v>1</v>
          </cell>
        </row>
        <row r="165">
          <cell r="E165">
            <v>0.5</v>
          </cell>
          <cell r="F165">
            <v>2025</v>
          </cell>
          <cell r="G165">
            <v>25</v>
          </cell>
          <cell r="H165">
            <v>0.85</v>
          </cell>
          <cell r="I165">
            <v>0.85</v>
          </cell>
          <cell r="J165">
            <v>0.85</v>
          </cell>
          <cell r="K165">
            <v>0.85</v>
          </cell>
          <cell r="L165">
            <v>0.85</v>
          </cell>
          <cell r="M165">
            <v>0.85</v>
          </cell>
          <cell r="N165">
            <v>0.85</v>
          </cell>
          <cell r="O165">
            <v>0.85</v>
          </cell>
          <cell r="P165">
            <v>0.85</v>
          </cell>
          <cell r="Q165">
            <v>0.85</v>
          </cell>
          <cell r="R165">
            <v>2000</v>
          </cell>
          <cell r="S165">
            <v>2000</v>
          </cell>
          <cell r="T165">
            <v>2000</v>
          </cell>
          <cell r="U165">
            <v>2000</v>
          </cell>
          <cell r="V165">
            <v>2000</v>
          </cell>
          <cell r="W165">
            <v>2000</v>
          </cell>
          <cell r="X165">
            <v>2000</v>
          </cell>
          <cell r="Y165">
            <v>2000</v>
          </cell>
          <cell r="Z165">
            <v>2000</v>
          </cell>
          <cell r="AA165">
            <v>2000</v>
          </cell>
          <cell r="AL165">
            <v>1</v>
          </cell>
        </row>
        <row r="166">
          <cell r="E166">
            <v>0.5</v>
          </cell>
          <cell r="F166">
            <v>2025</v>
          </cell>
          <cell r="G166">
            <v>25</v>
          </cell>
          <cell r="H166">
            <v>0.99</v>
          </cell>
          <cell r="I166">
            <v>0.99</v>
          </cell>
          <cell r="J166">
            <v>0.99</v>
          </cell>
          <cell r="K166">
            <v>0.99</v>
          </cell>
          <cell r="L166">
            <v>0.99</v>
          </cell>
          <cell r="M166">
            <v>0.99</v>
          </cell>
          <cell r="N166">
            <v>0.99</v>
          </cell>
          <cell r="O166">
            <v>0.99</v>
          </cell>
          <cell r="P166">
            <v>0.99</v>
          </cell>
          <cell r="Q166">
            <v>0.99</v>
          </cell>
        </row>
        <row r="167">
          <cell r="E167">
            <v>0.5</v>
          </cell>
          <cell r="F167">
            <v>2020</v>
          </cell>
          <cell r="G167">
            <v>25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L167">
            <v>1</v>
          </cell>
        </row>
        <row r="168">
          <cell r="E168">
            <v>0.5</v>
          </cell>
          <cell r="F168">
            <v>2025</v>
          </cell>
          <cell r="G168">
            <v>10</v>
          </cell>
          <cell r="H168">
            <v>0.1</v>
          </cell>
          <cell r="I168">
            <v>0.1</v>
          </cell>
          <cell r="J168">
            <v>0.1</v>
          </cell>
          <cell r="K168">
            <v>0.1</v>
          </cell>
          <cell r="L168">
            <v>0.1</v>
          </cell>
          <cell r="M168">
            <v>0.1</v>
          </cell>
          <cell r="N168">
            <v>0.1</v>
          </cell>
          <cell r="O168">
            <v>0.1</v>
          </cell>
          <cell r="P168">
            <v>0.1</v>
          </cell>
          <cell r="Q168">
            <v>0.1</v>
          </cell>
          <cell r="R168">
            <v>462</v>
          </cell>
          <cell r="S168">
            <v>462</v>
          </cell>
          <cell r="T168">
            <v>462</v>
          </cell>
          <cell r="U168">
            <v>462</v>
          </cell>
          <cell r="V168">
            <v>462</v>
          </cell>
          <cell r="W168">
            <v>462</v>
          </cell>
          <cell r="X168">
            <v>462</v>
          </cell>
          <cell r="Y168">
            <v>462</v>
          </cell>
          <cell r="Z168">
            <v>462</v>
          </cell>
          <cell r="AA168">
            <v>462</v>
          </cell>
          <cell r="AL168">
            <v>1</v>
          </cell>
        </row>
        <row r="169">
          <cell r="E169">
            <v>0.9</v>
          </cell>
          <cell r="F169">
            <v>2025</v>
          </cell>
          <cell r="G169">
            <v>25</v>
          </cell>
          <cell r="H169">
            <v>0.8</v>
          </cell>
          <cell r="I169">
            <v>0.8</v>
          </cell>
          <cell r="J169">
            <v>0.8</v>
          </cell>
          <cell r="K169">
            <v>0.8</v>
          </cell>
          <cell r="L169">
            <v>0.8</v>
          </cell>
          <cell r="M169">
            <v>0.8</v>
          </cell>
          <cell r="N169">
            <v>0.8</v>
          </cell>
          <cell r="O169">
            <v>0.8</v>
          </cell>
          <cell r="P169">
            <v>0.8</v>
          </cell>
          <cell r="Q169">
            <v>0.8</v>
          </cell>
          <cell r="R169">
            <v>63</v>
          </cell>
          <cell r="S169">
            <v>63</v>
          </cell>
          <cell r="T169">
            <v>63</v>
          </cell>
          <cell r="U169">
            <v>63</v>
          </cell>
          <cell r="V169">
            <v>63</v>
          </cell>
          <cell r="W169">
            <v>63</v>
          </cell>
          <cell r="X169">
            <v>63</v>
          </cell>
          <cell r="Y169">
            <v>63</v>
          </cell>
          <cell r="Z169">
            <v>63</v>
          </cell>
          <cell r="AA169">
            <v>63</v>
          </cell>
          <cell r="AL169">
            <v>1</v>
          </cell>
        </row>
        <row r="170">
          <cell r="E170">
            <v>0.9</v>
          </cell>
          <cell r="F170">
            <v>2025</v>
          </cell>
          <cell r="G170">
            <v>25</v>
          </cell>
          <cell r="H170">
            <v>0.7</v>
          </cell>
          <cell r="I170">
            <v>0.7</v>
          </cell>
          <cell r="J170">
            <v>0.7</v>
          </cell>
          <cell r="K170">
            <v>0.7</v>
          </cell>
          <cell r="L170">
            <v>0.7</v>
          </cell>
          <cell r="M170">
            <v>0.7</v>
          </cell>
          <cell r="N170">
            <v>0.7</v>
          </cell>
          <cell r="O170">
            <v>0.7</v>
          </cell>
          <cell r="P170">
            <v>0.7</v>
          </cell>
          <cell r="Q170">
            <v>0.7</v>
          </cell>
          <cell r="R170">
            <v>63</v>
          </cell>
          <cell r="S170">
            <v>63</v>
          </cell>
          <cell r="T170">
            <v>63</v>
          </cell>
          <cell r="U170">
            <v>63</v>
          </cell>
          <cell r="V170">
            <v>63</v>
          </cell>
          <cell r="W170">
            <v>63</v>
          </cell>
          <cell r="X170">
            <v>63</v>
          </cell>
          <cell r="Y170">
            <v>63</v>
          </cell>
          <cell r="Z170">
            <v>63</v>
          </cell>
          <cell r="AA170">
            <v>63</v>
          </cell>
          <cell r="AL170">
            <v>0.03</v>
          </cell>
        </row>
        <row r="171">
          <cell r="E171">
            <v>0.9</v>
          </cell>
          <cell r="F171">
            <v>2020</v>
          </cell>
          <cell r="G171">
            <v>25</v>
          </cell>
          <cell r="H171">
            <v>0.8</v>
          </cell>
          <cell r="I171">
            <v>0.8</v>
          </cell>
          <cell r="J171">
            <v>0.8</v>
          </cell>
          <cell r="K171">
            <v>0.8</v>
          </cell>
          <cell r="L171">
            <v>0.8</v>
          </cell>
          <cell r="M171">
            <v>0.8</v>
          </cell>
          <cell r="N171">
            <v>0.8</v>
          </cell>
          <cell r="O171">
            <v>0.8</v>
          </cell>
          <cell r="P171">
            <v>0.8</v>
          </cell>
          <cell r="Q171">
            <v>0.8</v>
          </cell>
          <cell r="R171">
            <v>63</v>
          </cell>
          <cell r="S171">
            <v>63</v>
          </cell>
          <cell r="T171">
            <v>63</v>
          </cell>
          <cell r="U171">
            <v>63</v>
          </cell>
          <cell r="V171">
            <v>63</v>
          </cell>
          <cell r="W171">
            <v>63</v>
          </cell>
          <cell r="X171">
            <v>63</v>
          </cell>
          <cell r="Y171">
            <v>63</v>
          </cell>
          <cell r="Z171">
            <v>63</v>
          </cell>
          <cell r="AA171">
            <v>63</v>
          </cell>
          <cell r="AL171">
            <v>1</v>
          </cell>
        </row>
        <row r="172">
          <cell r="E172">
            <v>0.9</v>
          </cell>
          <cell r="F172">
            <v>2020</v>
          </cell>
          <cell r="G172">
            <v>25</v>
          </cell>
          <cell r="H172">
            <v>0.8</v>
          </cell>
          <cell r="I172">
            <v>0.8</v>
          </cell>
          <cell r="J172">
            <v>0.8</v>
          </cell>
          <cell r="K172">
            <v>0.8</v>
          </cell>
          <cell r="L172">
            <v>0.8</v>
          </cell>
          <cell r="M172">
            <v>0.8</v>
          </cell>
          <cell r="N172">
            <v>0.8</v>
          </cell>
          <cell r="O172">
            <v>0.8</v>
          </cell>
          <cell r="P172">
            <v>0.8</v>
          </cell>
          <cell r="Q172">
            <v>0.8</v>
          </cell>
          <cell r="R172">
            <v>63</v>
          </cell>
          <cell r="S172">
            <v>63</v>
          </cell>
          <cell r="T172">
            <v>63</v>
          </cell>
          <cell r="U172">
            <v>63</v>
          </cell>
          <cell r="V172">
            <v>63</v>
          </cell>
          <cell r="W172">
            <v>63</v>
          </cell>
          <cell r="X172">
            <v>63</v>
          </cell>
          <cell r="Y172">
            <v>63</v>
          </cell>
          <cell r="Z172">
            <v>63</v>
          </cell>
          <cell r="AA172">
            <v>63</v>
          </cell>
          <cell r="AL172">
            <v>0.56000000000000005</v>
          </cell>
        </row>
        <row r="173">
          <cell r="E173">
            <v>0.9</v>
          </cell>
          <cell r="F173">
            <v>2025</v>
          </cell>
          <cell r="G173">
            <v>25</v>
          </cell>
          <cell r="H173">
            <v>0.7</v>
          </cell>
          <cell r="I173">
            <v>0.7</v>
          </cell>
          <cell r="J173">
            <v>0.7</v>
          </cell>
          <cell r="K173">
            <v>0.7</v>
          </cell>
          <cell r="L173">
            <v>0.7</v>
          </cell>
          <cell r="M173">
            <v>0.7</v>
          </cell>
          <cell r="N173">
            <v>0.7</v>
          </cell>
          <cell r="O173">
            <v>0.7</v>
          </cell>
          <cell r="P173">
            <v>0.7</v>
          </cell>
          <cell r="Q173">
            <v>0.7</v>
          </cell>
          <cell r="R173">
            <v>63</v>
          </cell>
          <cell r="S173">
            <v>63</v>
          </cell>
          <cell r="T173">
            <v>63</v>
          </cell>
          <cell r="U173">
            <v>63</v>
          </cell>
          <cell r="V173">
            <v>63</v>
          </cell>
          <cell r="W173">
            <v>63</v>
          </cell>
          <cell r="X173">
            <v>63</v>
          </cell>
          <cell r="Y173">
            <v>63</v>
          </cell>
          <cell r="Z173">
            <v>63</v>
          </cell>
          <cell r="AA173">
            <v>63</v>
          </cell>
          <cell r="AL173">
            <v>0.24</v>
          </cell>
        </row>
        <row r="174">
          <cell r="E174">
            <v>0.9</v>
          </cell>
          <cell r="F174">
            <v>2025</v>
          </cell>
          <cell r="G174">
            <v>25</v>
          </cell>
          <cell r="H174">
            <v>0.8</v>
          </cell>
          <cell r="I174">
            <v>0.8</v>
          </cell>
          <cell r="J174">
            <v>0.8</v>
          </cell>
          <cell r="K174">
            <v>0.8</v>
          </cell>
          <cell r="L174">
            <v>0.8</v>
          </cell>
          <cell r="M174">
            <v>0.8</v>
          </cell>
          <cell r="N174">
            <v>0.8</v>
          </cell>
          <cell r="O174">
            <v>0.8</v>
          </cell>
          <cell r="P174">
            <v>0.8</v>
          </cell>
          <cell r="Q174">
            <v>0.8</v>
          </cell>
          <cell r="R174">
            <v>63</v>
          </cell>
          <cell r="S174">
            <v>63</v>
          </cell>
          <cell r="T174">
            <v>63</v>
          </cell>
          <cell r="U174">
            <v>63</v>
          </cell>
          <cell r="V174">
            <v>63</v>
          </cell>
          <cell r="W174">
            <v>63</v>
          </cell>
          <cell r="X174">
            <v>63</v>
          </cell>
          <cell r="Y174">
            <v>63</v>
          </cell>
          <cell r="Z174">
            <v>63</v>
          </cell>
          <cell r="AA174">
            <v>63</v>
          </cell>
          <cell r="AL174">
            <v>7.0000000000000007E-2</v>
          </cell>
        </row>
        <row r="175">
          <cell r="E175">
            <v>0.5</v>
          </cell>
          <cell r="F175">
            <v>2025</v>
          </cell>
          <cell r="G175">
            <v>15</v>
          </cell>
          <cell r="H175">
            <v>0.18</v>
          </cell>
          <cell r="I175">
            <v>0.18</v>
          </cell>
          <cell r="J175">
            <v>0.18</v>
          </cell>
          <cell r="K175">
            <v>0.18</v>
          </cell>
          <cell r="L175">
            <v>0.18</v>
          </cell>
          <cell r="M175">
            <v>0.18</v>
          </cell>
          <cell r="N175">
            <v>0.18</v>
          </cell>
          <cell r="O175">
            <v>0.18</v>
          </cell>
          <cell r="P175">
            <v>0.18</v>
          </cell>
          <cell r="Q175">
            <v>0.18</v>
          </cell>
          <cell r="R175">
            <v>350</v>
          </cell>
          <cell r="S175">
            <v>350</v>
          </cell>
          <cell r="T175">
            <v>350</v>
          </cell>
          <cell r="U175">
            <v>350</v>
          </cell>
          <cell r="V175">
            <v>350</v>
          </cell>
          <cell r="W175">
            <v>350</v>
          </cell>
          <cell r="X175">
            <v>350</v>
          </cell>
          <cell r="Y175">
            <v>350</v>
          </cell>
          <cell r="Z175">
            <v>350</v>
          </cell>
          <cell r="AA175">
            <v>350</v>
          </cell>
          <cell r="AL175">
            <v>1</v>
          </cell>
        </row>
        <row r="176">
          <cell r="E176">
            <v>0.5</v>
          </cell>
          <cell r="F176">
            <v>2020</v>
          </cell>
          <cell r="G176">
            <v>10</v>
          </cell>
          <cell r="H176">
            <v>0.67500000000000004</v>
          </cell>
          <cell r="I176">
            <v>0.67500000000000004</v>
          </cell>
          <cell r="J176">
            <v>0.67500000000000004</v>
          </cell>
          <cell r="K176">
            <v>0.67500000000000004</v>
          </cell>
          <cell r="L176">
            <v>0.67500000000000004</v>
          </cell>
          <cell r="M176">
            <v>0.67500000000000004</v>
          </cell>
          <cell r="N176">
            <v>0.67500000000000004</v>
          </cell>
          <cell r="O176">
            <v>0.67500000000000004</v>
          </cell>
          <cell r="P176">
            <v>0.67500000000000004</v>
          </cell>
          <cell r="Q176">
            <v>0.67500000000000004</v>
          </cell>
          <cell r="R176">
            <v>280</v>
          </cell>
          <cell r="S176">
            <v>280</v>
          </cell>
          <cell r="T176">
            <v>280</v>
          </cell>
          <cell r="U176">
            <v>280</v>
          </cell>
          <cell r="V176">
            <v>280</v>
          </cell>
          <cell r="W176">
            <v>280</v>
          </cell>
          <cell r="X176">
            <v>280</v>
          </cell>
          <cell r="Y176">
            <v>280</v>
          </cell>
          <cell r="Z176">
            <v>280</v>
          </cell>
          <cell r="AA176">
            <v>280</v>
          </cell>
          <cell r="AL176">
            <v>1</v>
          </cell>
        </row>
        <row r="177">
          <cell r="E177">
            <v>0.5</v>
          </cell>
          <cell r="F177">
            <v>2025</v>
          </cell>
          <cell r="G177">
            <v>20</v>
          </cell>
          <cell r="H177">
            <v>0.22</v>
          </cell>
          <cell r="I177">
            <v>0.22</v>
          </cell>
          <cell r="J177">
            <v>0.22</v>
          </cell>
          <cell r="K177">
            <v>0.22</v>
          </cell>
          <cell r="L177">
            <v>0.22</v>
          </cell>
          <cell r="M177">
            <v>0.22</v>
          </cell>
          <cell r="N177">
            <v>0.22</v>
          </cell>
          <cell r="O177">
            <v>0.22</v>
          </cell>
          <cell r="P177">
            <v>0.22</v>
          </cell>
          <cell r="Q177">
            <v>0.22</v>
          </cell>
          <cell r="R177">
            <v>455</v>
          </cell>
          <cell r="S177">
            <v>455</v>
          </cell>
          <cell r="T177">
            <v>455</v>
          </cell>
          <cell r="U177">
            <v>455</v>
          </cell>
          <cell r="V177">
            <v>455</v>
          </cell>
          <cell r="W177">
            <v>455</v>
          </cell>
          <cell r="X177">
            <v>455</v>
          </cell>
          <cell r="Y177">
            <v>455</v>
          </cell>
          <cell r="Z177">
            <v>455</v>
          </cell>
          <cell r="AA177">
            <v>455</v>
          </cell>
          <cell r="AL177">
            <v>1</v>
          </cell>
        </row>
        <row r="178">
          <cell r="E178">
            <v>0.5</v>
          </cell>
          <cell r="F178">
            <v>2025</v>
          </cell>
          <cell r="G178">
            <v>10</v>
          </cell>
          <cell r="H178">
            <v>0.9</v>
          </cell>
          <cell r="I178">
            <v>0.9</v>
          </cell>
          <cell r="J178">
            <v>0.9</v>
          </cell>
          <cell r="K178">
            <v>0.9</v>
          </cell>
          <cell r="L178">
            <v>0.9</v>
          </cell>
          <cell r="M178">
            <v>0.9</v>
          </cell>
          <cell r="N178">
            <v>0.9</v>
          </cell>
          <cell r="O178">
            <v>0.9</v>
          </cell>
          <cell r="P178">
            <v>0.9</v>
          </cell>
          <cell r="Q178">
            <v>0.9</v>
          </cell>
          <cell r="R178">
            <v>336</v>
          </cell>
          <cell r="S178">
            <v>336</v>
          </cell>
          <cell r="T178">
            <v>336</v>
          </cell>
          <cell r="U178">
            <v>336</v>
          </cell>
          <cell r="V178">
            <v>336</v>
          </cell>
          <cell r="W178">
            <v>336</v>
          </cell>
          <cell r="X178">
            <v>336</v>
          </cell>
          <cell r="Y178">
            <v>336</v>
          </cell>
          <cell r="Z178">
            <v>336</v>
          </cell>
          <cell r="AA178">
            <v>336</v>
          </cell>
          <cell r="AL178">
            <v>0.5</v>
          </cell>
        </row>
        <row r="179">
          <cell r="E179">
            <v>0.9</v>
          </cell>
          <cell r="F179">
            <v>2025</v>
          </cell>
          <cell r="G179">
            <v>25</v>
          </cell>
          <cell r="H179">
            <v>0.8</v>
          </cell>
          <cell r="I179">
            <v>0.8</v>
          </cell>
          <cell r="J179">
            <v>0.8</v>
          </cell>
          <cell r="K179">
            <v>0.8</v>
          </cell>
          <cell r="L179">
            <v>0.8</v>
          </cell>
          <cell r="M179">
            <v>0.8</v>
          </cell>
          <cell r="N179">
            <v>0.8</v>
          </cell>
          <cell r="O179">
            <v>0.8</v>
          </cell>
          <cell r="P179">
            <v>0.8</v>
          </cell>
          <cell r="Q179">
            <v>0.8</v>
          </cell>
          <cell r="R179">
            <v>63</v>
          </cell>
          <cell r="S179">
            <v>63</v>
          </cell>
          <cell r="T179">
            <v>63</v>
          </cell>
          <cell r="U179">
            <v>63</v>
          </cell>
          <cell r="V179">
            <v>63</v>
          </cell>
          <cell r="W179">
            <v>63</v>
          </cell>
          <cell r="X179">
            <v>63</v>
          </cell>
          <cell r="Y179">
            <v>63</v>
          </cell>
          <cell r="Z179">
            <v>63</v>
          </cell>
          <cell r="AA179">
            <v>63</v>
          </cell>
          <cell r="AL179">
            <v>1</v>
          </cell>
        </row>
        <row r="180">
          <cell r="E180">
            <v>0.9</v>
          </cell>
          <cell r="F180">
            <v>2025</v>
          </cell>
          <cell r="G180">
            <v>25</v>
          </cell>
          <cell r="H180">
            <v>0.7</v>
          </cell>
          <cell r="I180">
            <v>0.7</v>
          </cell>
          <cell r="J180">
            <v>0.7</v>
          </cell>
          <cell r="K180">
            <v>0.7</v>
          </cell>
          <cell r="L180">
            <v>0.7</v>
          </cell>
          <cell r="M180">
            <v>0.7</v>
          </cell>
          <cell r="N180">
            <v>0.7</v>
          </cell>
          <cell r="O180">
            <v>0.7</v>
          </cell>
          <cell r="P180">
            <v>0.7</v>
          </cell>
          <cell r="Q180">
            <v>0.7</v>
          </cell>
          <cell r="R180">
            <v>63</v>
          </cell>
          <cell r="S180">
            <v>63</v>
          </cell>
          <cell r="T180">
            <v>63</v>
          </cell>
          <cell r="U180">
            <v>63</v>
          </cell>
          <cell r="V180">
            <v>63</v>
          </cell>
          <cell r="W180">
            <v>63</v>
          </cell>
          <cell r="X180">
            <v>63</v>
          </cell>
          <cell r="Y180">
            <v>63</v>
          </cell>
          <cell r="Z180">
            <v>63</v>
          </cell>
          <cell r="AA180">
            <v>63</v>
          </cell>
          <cell r="AL180">
            <v>0.03</v>
          </cell>
        </row>
        <row r="181">
          <cell r="E181">
            <v>0.9</v>
          </cell>
          <cell r="F181">
            <v>2025</v>
          </cell>
          <cell r="G181">
            <v>25</v>
          </cell>
          <cell r="H181">
            <v>0.8</v>
          </cell>
          <cell r="I181">
            <v>0.8</v>
          </cell>
          <cell r="J181">
            <v>0.8</v>
          </cell>
          <cell r="K181">
            <v>0.8</v>
          </cell>
          <cell r="L181">
            <v>0.8</v>
          </cell>
          <cell r="M181">
            <v>0.8</v>
          </cell>
          <cell r="N181">
            <v>0.8</v>
          </cell>
          <cell r="O181">
            <v>0.8</v>
          </cell>
          <cell r="P181">
            <v>0.8</v>
          </cell>
          <cell r="Q181">
            <v>0.8</v>
          </cell>
          <cell r="R181">
            <v>63</v>
          </cell>
          <cell r="S181">
            <v>63</v>
          </cell>
          <cell r="T181">
            <v>63</v>
          </cell>
          <cell r="U181">
            <v>63</v>
          </cell>
          <cell r="V181">
            <v>63</v>
          </cell>
          <cell r="W181">
            <v>63</v>
          </cell>
          <cell r="X181">
            <v>63</v>
          </cell>
          <cell r="Y181">
            <v>63</v>
          </cell>
          <cell r="Z181">
            <v>63</v>
          </cell>
          <cell r="AA181">
            <v>63</v>
          </cell>
          <cell r="AL181">
            <v>0.56000000000000005</v>
          </cell>
        </row>
        <row r="182">
          <cell r="E182">
            <v>0.9</v>
          </cell>
          <cell r="F182">
            <v>2025</v>
          </cell>
          <cell r="G182">
            <v>25</v>
          </cell>
          <cell r="H182">
            <v>0.7</v>
          </cell>
          <cell r="I182">
            <v>0.7</v>
          </cell>
          <cell r="J182">
            <v>0.7</v>
          </cell>
          <cell r="K182">
            <v>0.7</v>
          </cell>
          <cell r="L182">
            <v>0.7</v>
          </cell>
          <cell r="M182">
            <v>0.7</v>
          </cell>
          <cell r="N182">
            <v>0.7</v>
          </cell>
          <cell r="O182">
            <v>0.7</v>
          </cell>
          <cell r="P182">
            <v>0.7</v>
          </cell>
          <cell r="Q182">
            <v>0.7</v>
          </cell>
          <cell r="R182">
            <v>63</v>
          </cell>
          <cell r="S182">
            <v>63</v>
          </cell>
          <cell r="T182">
            <v>63</v>
          </cell>
          <cell r="U182">
            <v>63</v>
          </cell>
          <cell r="V182">
            <v>63</v>
          </cell>
          <cell r="W182">
            <v>63</v>
          </cell>
          <cell r="X182">
            <v>63</v>
          </cell>
          <cell r="Y182">
            <v>63</v>
          </cell>
          <cell r="Z182">
            <v>63</v>
          </cell>
          <cell r="AA182">
            <v>63</v>
          </cell>
          <cell r="AL182">
            <v>0.24</v>
          </cell>
        </row>
        <row r="183">
          <cell r="E183">
            <v>0.9</v>
          </cell>
          <cell r="F183">
            <v>2025</v>
          </cell>
          <cell r="G183">
            <v>25</v>
          </cell>
          <cell r="H183">
            <v>0.8</v>
          </cell>
          <cell r="I183">
            <v>0.8</v>
          </cell>
          <cell r="J183">
            <v>0.8</v>
          </cell>
          <cell r="K183">
            <v>0.8</v>
          </cell>
          <cell r="L183">
            <v>0.8</v>
          </cell>
          <cell r="M183">
            <v>0.8</v>
          </cell>
          <cell r="N183">
            <v>0.8</v>
          </cell>
          <cell r="O183">
            <v>0.8</v>
          </cell>
          <cell r="P183">
            <v>0.8</v>
          </cell>
          <cell r="Q183">
            <v>0.8</v>
          </cell>
          <cell r="R183">
            <v>63</v>
          </cell>
          <cell r="S183">
            <v>63</v>
          </cell>
          <cell r="T183">
            <v>63</v>
          </cell>
          <cell r="U183">
            <v>63</v>
          </cell>
          <cell r="V183">
            <v>63</v>
          </cell>
          <cell r="W183">
            <v>63</v>
          </cell>
          <cell r="X183">
            <v>63</v>
          </cell>
          <cell r="Y183">
            <v>63</v>
          </cell>
          <cell r="Z183">
            <v>63</v>
          </cell>
          <cell r="AA183">
            <v>63</v>
          </cell>
          <cell r="AL183">
            <v>7.0000000000000007E-2</v>
          </cell>
        </row>
        <row r="184">
          <cell r="E184">
            <v>0.5</v>
          </cell>
          <cell r="F184">
            <v>2020</v>
          </cell>
          <cell r="G184">
            <v>25</v>
          </cell>
          <cell r="H184">
            <v>0.87</v>
          </cell>
          <cell r="I184">
            <v>0.87</v>
          </cell>
          <cell r="J184">
            <v>0.87</v>
          </cell>
          <cell r="K184">
            <v>0.87</v>
          </cell>
          <cell r="L184">
            <v>0.87</v>
          </cell>
          <cell r="M184">
            <v>0.87</v>
          </cell>
          <cell r="N184">
            <v>0.87</v>
          </cell>
          <cell r="O184">
            <v>0.87</v>
          </cell>
          <cell r="P184">
            <v>0.87</v>
          </cell>
          <cell r="Q184">
            <v>0.87</v>
          </cell>
          <cell r="R184">
            <v>350</v>
          </cell>
          <cell r="S184">
            <v>350</v>
          </cell>
          <cell r="T184">
            <v>350</v>
          </cell>
          <cell r="U184">
            <v>350</v>
          </cell>
          <cell r="V184">
            <v>350</v>
          </cell>
          <cell r="W184">
            <v>350</v>
          </cell>
          <cell r="X184">
            <v>350</v>
          </cell>
          <cell r="Y184">
            <v>350</v>
          </cell>
          <cell r="Z184">
            <v>350</v>
          </cell>
          <cell r="AA184">
            <v>350</v>
          </cell>
          <cell r="AL184">
            <v>0.2</v>
          </cell>
        </row>
        <row r="185">
          <cell r="E185">
            <v>0.5</v>
          </cell>
          <cell r="F185">
            <v>2025</v>
          </cell>
          <cell r="G185">
            <v>25</v>
          </cell>
          <cell r="H185">
            <v>0.85</v>
          </cell>
          <cell r="I185">
            <v>0.85</v>
          </cell>
          <cell r="J185">
            <v>0.85</v>
          </cell>
          <cell r="K185">
            <v>0.85</v>
          </cell>
          <cell r="L185">
            <v>0.85</v>
          </cell>
          <cell r="M185">
            <v>0.85</v>
          </cell>
          <cell r="N185">
            <v>0.85</v>
          </cell>
          <cell r="O185">
            <v>0.85</v>
          </cell>
          <cell r="P185">
            <v>0.85</v>
          </cell>
          <cell r="Q185">
            <v>0.85</v>
          </cell>
          <cell r="R185">
            <v>300</v>
          </cell>
          <cell r="S185">
            <v>300</v>
          </cell>
          <cell r="T185">
            <v>300</v>
          </cell>
          <cell r="U185">
            <v>300</v>
          </cell>
          <cell r="V185">
            <v>300</v>
          </cell>
          <cell r="W185">
            <v>300</v>
          </cell>
          <cell r="X185">
            <v>300</v>
          </cell>
          <cell r="Y185">
            <v>300</v>
          </cell>
          <cell r="Z185">
            <v>300</v>
          </cell>
          <cell r="AA185">
            <v>300</v>
          </cell>
          <cell r="AL185">
            <v>1</v>
          </cell>
        </row>
        <row r="186">
          <cell r="E186">
            <v>0.5</v>
          </cell>
          <cell r="F186">
            <v>2025</v>
          </cell>
          <cell r="G186">
            <v>20</v>
          </cell>
          <cell r="H186">
            <v>3.5</v>
          </cell>
          <cell r="I186">
            <v>3.5</v>
          </cell>
          <cell r="J186">
            <v>3.5</v>
          </cell>
          <cell r="K186">
            <v>3.5</v>
          </cell>
          <cell r="L186">
            <v>3.5</v>
          </cell>
          <cell r="M186">
            <v>3.5</v>
          </cell>
          <cell r="N186">
            <v>3.5</v>
          </cell>
          <cell r="O186">
            <v>3.5</v>
          </cell>
          <cell r="P186">
            <v>3.5</v>
          </cell>
          <cell r="Q186">
            <v>3.5</v>
          </cell>
        </row>
        <row r="187">
          <cell r="E187">
            <v>0.5</v>
          </cell>
          <cell r="F187">
            <v>2025</v>
          </cell>
          <cell r="G187">
            <v>25</v>
          </cell>
          <cell r="H187">
            <v>0.8</v>
          </cell>
          <cell r="I187">
            <v>0.8</v>
          </cell>
          <cell r="J187">
            <v>0.8</v>
          </cell>
          <cell r="K187">
            <v>0.8</v>
          </cell>
          <cell r="L187">
            <v>0.8</v>
          </cell>
          <cell r="M187">
            <v>0.8</v>
          </cell>
          <cell r="N187">
            <v>0.8</v>
          </cell>
          <cell r="O187">
            <v>0.8</v>
          </cell>
          <cell r="P187">
            <v>0.8</v>
          </cell>
          <cell r="Q187">
            <v>0.8</v>
          </cell>
          <cell r="R187">
            <v>750</v>
          </cell>
          <cell r="S187">
            <v>750</v>
          </cell>
          <cell r="T187">
            <v>750</v>
          </cell>
          <cell r="U187">
            <v>750</v>
          </cell>
          <cell r="V187">
            <v>750</v>
          </cell>
          <cell r="W187">
            <v>750</v>
          </cell>
          <cell r="X187">
            <v>750</v>
          </cell>
          <cell r="Y187">
            <v>750</v>
          </cell>
          <cell r="Z187">
            <v>750</v>
          </cell>
          <cell r="AA187">
            <v>750</v>
          </cell>
          <cell r="AL187">
            <v>1</v>
          </cell>
        </row>
        <row r="188">
          <cell r="E188">
            <v>0.5</v>
          </cell>
          <cell r="F188">
            <v>2025</v>
          </cell>
          <cell r="G188">
            <v>25</v>
          </cell>
          <cell r="H188">
            <v>0.87</v>
          </cell>
          <cell r="I188">
            <v>0.87</v>
          </cell>
          <cell r="J188">
            <v>0.87</v>
          </cell>
          <cell r="K188">
            <v>0.87</v>
          </cell>
          <cell r="L188">
            <v>0.87</v>
          </cell>
          <cell r="M188">
            <v>0.87</v>
          </cell>
          <cell r="N188">
            <v>0.87</v>
          </cell>
          <cell r="O188">
            <v>0.87</v>
          </cell>
          <cell r="P188">
            <v>0.87</v>
          </cell>
          <cell r="Q188">
            <v>0.87</v>
          </cell>
          <cell r="R188">
            <v>350</v>
          </cell>
          <cell r="S188">
            <v>350</v>
          </cell>
          <cell r="T188">
            <v>350</v>
          </cell>
          <cell r="U188">
            <v>350</v>
          </cell>
          <cell r="V188">
            <v>350</v>
          </cell>
          <cell r="W188">
            <v>350</v>
          </cell>
          <cell r="X188">
            <v>350</v>
          </cell>
          <cell r="Y188">
            <v>350</v>
          </cell>
          <cell r="Z188">
            <v>350</v>
          </cell>
          <cell r="AA188">
            <v>350</v>
          </cell>
          <cell r="AL188">
            <v>1</v>
          </cell>
        </row>
        <row r="189">
          <cell r="E189">
            <v>0.5</v>
          </cell>
          <cell r="F189">
            <v>2025</v>
          </cell>
          <cell r="G189">
            <v>25</v>
          </cell>
          <cell r="H189">
            <v>0.85</v>
          </cell>
          <cell r="I189">
            <v>0.85</v>
          </cell>
          <cell r="J189">
            <v>0.85</v>
          </cell>
          <cell r="K189">
            <v>0.85</v>
          </cell>
          <cell r="L189">
            <v>0.85</v>
          </cell>
          <cell r="M189">
            <v>0.85</v>
          </cell>
          <cell r="N189">
            <v>0.85</v>
          </cell>
          <cell r="O189">
            <v>0.85</v>
          </cell>
          <cell r="P189">
            <v>0.85</v>
          </cell>
          <cell r="Q189">
            <v>0.85</v>
          </cell>
          <cell r="R189">
            <v>2000</v>
          </cell>
          <cell r="S189">
            <v>2000</v>
          </cell>
          <cell r="T189">
            <v>2000</v>
          </cell>
          <cell r="U189">
            <v>2000</v>
          </cell>
          <cell r="V189">
            <v>2000</v>
          </cell>
          <cell r="W189">
            <v>2000</v>
          </cell>
          <cell r="X189">
            <v>2000</v>
          </cell>
          <cell r="Y189">
            <v>2000</v>
          </cell>
          <cell r="Z189">
            <v>2000</v>
          </cell>
          <cell r="AA189">
            <v>2000</v>
          </cell>
          <cell r="AL189">
            <v>1</v>
          </cell>
        </row>
        <row r="190">
          <cell r="E190">
            <v>0.5</v>
          </cell>
          <cell r="F190">
            <v>2025</v>
          </cell>
          <cell r="G190">
            <v>25</v>
          </cell>
          <cell r="H190">
            <v>0.99</v>
          </cell>
          <cell r="I190">
            <v>0.99</v>
          </cell>
          <cell r="J190">
            <v>0.99</v>
          </cell>
          <cell r="K190">
            <v>0.99</v>
          </cell>
          <cell r="L190">
            <v>0.99</v>
          </cell>
          <cell r="M190">
            <v>0.99</v>
          </cell>
          <cell r="N190">
            <v>0.99</v>
          </cell>
          <cell r="O190">
            <v>0.99</v>
          </cell>
          <cell r="P190">
            <v>0.99</v>
          </cell>
          <cell r="Q190">
            <v>0.99</v>
          </cell>
        </row>
        <row r="191">
          <cell r="E191">
            <v>0.9</v>
          </cell>
          <cell r="F191">
            <v>2020</v>
          </cell>
          <cell r="G191">
            <v>100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L191">
            <v>1</v>
          </cell>
        </row>
        <row r="192">
          <cell r="E192">
            <v>0.5</v>
          </cell>
          <cell r="F192">
            <v>2025</v>
          </cell>
          <cell r="G192">
            <v>20</v>
          </cell>
          <cell r="H192">
            <v>0.22</v>
          </cell>
          <cell r="I192">
            <v>0.22</v>
          </cell>
          <cell r="J192">
            <v>0.22</v>
          </cell>
          <cell r="K192">
            <v>0.22</v>
          </cell>
          <cell r="L192">
            <v>0.22</v>
          </cell>
          <cell r="M192">
            <v>0.22</v>
          </cell>
          <cell r="N192">
            <v>0.22</v>
          </cell>
          <cell r="O192">
            <v>0.22</v>
          </cell>
          <cell r="P192">
            <v>0.22</v>
          </cell>
          <cell r="Q192">
            <v>0.22</v>
          </cell>
          <cell r="R192">
            <v>455</v>
          </cell>
          <cell r="S192">
            <v>455</v>
          </cell>
          <cell r="T192">
            <v>455</v>
          </cell>
          <cell r="U192">
            <v>455</v>
          </cell>
          <cell r="V192">
            <v>455</v>
          </cell>
          <cell r="W192">
            <v>455</v>
          </cell>
          <cell r="X192">
            <v>455</v>
          </cell>
          <cell r="Y192">
            <v>455</v>
          </cell>
          <cell r="Z192">
            <v>455</v>
          </cell>
          <cell r="AA192">
            <v>455</v>
          </cell>
          <cell r="AL192">
            <v>1</v>
          </cell>
        </row>
        <row r="193">
          <cell r="E193">
            <v>0.5</v>
          </cell>
          <cell r="F193">
            <v>2020</v>
          </cell>
          <cell r="G193">
            <v>10</v>
          </cell>
          <cell r="H193">
            <v>0.67500000000000004</v>
          </cell>
          <cell r="I193">
            <v>0.67500000000000004</v>
          </cell>
          <cell r="J193">
            <v>0.67500000000000004</v>
          </cell>
          <cell r="K193">
            <v>0.67500000000000004</v>
          </cell>
          <cell r="L193">
            <v>0.67500000000000004</v>
          </cell>
          <cell r="M193">
            <v>0.67500000000000004</v>
          </cell>
          <cell r="N193">
            <v>0.67500000000000004</v>
          </cell>
          <cell r="O193">
            <v>0.67500000000000004</v>
          </cell>
          <cell r="P193">
            <v>0.67500000000000004</v>
          </cell>
          <cell r="Q193">
            <v>0.67500000000000004</v>
          </cell>
          <cell r="R193">
            <v>280</v>
          </cell>
          <cell r="S193">
            <v>280</v>
          </cell>
          <cell r="T193">
            <v>280</v>
          </cell>
          <cell r="U193">
            <v>280</v>
          </cell>
          <cell r="V193">
            <v>280</v>
          </cell>
          <cell r="W193">
            <v>280</v>
          </cell>
          <cell r="X193">
            <v>280</v>
          </cell>
          <cell r="Y193">
            <v>280</v>
          </cell>
          <cell r="Z193">
            <v>280</v>
          </cell>
          <cell r="AA193">
            <v>280</v>
          </cell>
          <cell r="AL193">
            <v>1</v>
          </cell>
        </row>
        <row r="194">
          <cell r="E194">
            <v>0.5</v>
          </cell>
          <cell r="F194">
            <v>2025</v>
          </cell>
          <cell r="G194">
            <v>15</v>
          </cell>
          <cell r="H194">
            <v>0.18</v>
          </cell>
          <cell r="I194">
            <v>0.18</v>
          </cell>
          <cell r="J194">
            <v>0.18</v>
          </cell>
          <cell r="K194">
            <v>0.18</v>
          </cell>
          <cell r="L194">
            <v>0.18</v>
          </cell>
          <cell r="M194">
            <v>0.18</v>
          </cell>
          <cell r="N194">
            <v>0.18</v>
          </cell>
          <cell r="O194">
            <v>0.18</v>
          </cell>
          <cell r="P194">
            <v>0.18</v>
          </cell>
          <cell r="Q194">
            <v>0.18</v>
          </cell>
          <cell r="R194">
            <v>350</v>
          </cell>
          <cell r="S194">
            <v>350</v>
          </cell>
          <cell r="T194">
            <v>350</v>
          </cell>
          <cell r="U194">
            <v>350</v>
          </cell>
          <cell r="V194">
            <v>350</v>
          </cell>
          <cell r="W194">
            <v>350</v>
          </cell>
          <cell r="X194">
            <v>350</v>
          </cell>
          <cell r="Y194">
            <v>350</v>
          </cell>
          <cell r="Z194">
            <v>350</v>
          </cell>
          <cell r="AA194">
            <v>350</v>
          </cell>
          <cell r="AL194">
            <v>1</v>
          </cell>
        </row>
        <row r="195">
          <cell r="E195">
            <v>0.5</v>
          </cell>
          <cell r="F195">
            <v>2025</v>
          </cell>
          <cell r="G195">
            <v>10</v>
          </cell>
          <cell r="H195">
            <v>0.9</v>
          </cell>
          <cell r="I195">
            <v>0.9</v>
          </cell>
          <cell r="J195">
            <v>0.9</v>
          </cell>
          <cell r="K195">
            <v>0.9</v>
          </cell>
          <cell r="L195">
            <v>0.9</v>
          </cell>
          <cell r="M195">
            <v>0.9</v>
          </cell>
          <cell r="N195">
            <v>0.9</v>
          </cell>
          <cell r="O195">
            <v>0.9</v>
          </cell>
          <cell r="P195">
            <v>0.9</v>
          </cell>
          <cell r="Q195">
            <v>0.9</v>
          </cell>
          <cell r="R195">
            <v>336</v>
          </cell>
          <cell r="S195">
            <v>336</v>
          </cell>
          <cell r="T195">
            <v>336</v>
          </cell>
          <cell r="U195">
            <v>336</v>
          </cell>
          <cell r="V195">
            <v>336</v>
          </cell>
          <cell r="W195">
            <v>336</v>
          </cell>
          <cell r="X195">
            <v>336</v>
          </cell>
          <cell r="Y195">
            <v>336</v>
          </cell>
          <cell r="Z195">
            <v>336</v>
          </cell>
          <cell r="AA195">
            <v>336</v>
          </cell>
          <cell r="AL195">
            <v>0.5</v>
          </cell>
        </row>
        <row r="196">
          <cell r="E196">
            <v>0.9</v>
          </cell>
          <cell r="F196">
            <v>2020</v>
          </cell>
          <cell r="G196">
            <v>25</v>
          </cell>
          <cell r="H196">
            <v>0.8</v>
          </cell>
          <cell r="I196">
            <v>0.8</v>
          </cell>
          <cell r="J196">
            <v>0.8</v>
          </cell>
          <cell r="K196">
            <v>0.8</v>
          </cell>
          <cell r="L196">
            <v>0.8</v>
          </cell>
          <cell r="M196">
            <v>0.8</v>
          </cell>
          <cell r="N196">
            <v>0.8</v>
          </cell>
          <cell r="O196">
            <v>0.8</v>
          </cell>
          <cell r="P196">
            <v>0.8</v>
          </cell>
          <cell r="Q196">
            <v>0.8</v>
          </cell>
          <cell r="R196">
            <v>63</v>
          </cell>
          <cell r="S196">
            <v>63</v>
          </cell>
          <cell r="T196">
            <v>63</v>
          </cell>
          <cell r="U196">
            <v>63</v>
          </cell>
          <cell r="V196">
            <v>63</v>
          </cell>
          <cell r="W196">
            <v>63</v>
          </cell>
          <cell r="X196">
            <v>63</v>
          </cell>
          <cell r="Y196">
            <v>63</v>
          </cell>
          <cell r="Z196">
            <v>63</v>
          </cell>
          <cell r="AA196">
            <v>63</v>
          </cell>
          <cell r="AL196">
            <v>0.56000000000000005</v>
          </cell>
        </row>
        <row r="197">
          <cell r="E197">
            <v>0.9</v>
          </cell>
          <cell r="F197">
            <v>2025</v>
          </cell>
          <cell r="G197">
            <v>25</v>
          </cell>
          <cell r="H197">
            <v>0.7</v>
          </cell>
          <cell r="I197">
            <v>0.7</v>
          </cell>
          <cell r="J197">
            <v>0.7</v>
          </cell>
          <cell r="K197">
            <v>0.7</v>
          </cell>
          <cell r="L197">
            <v>0.7</v>
          </cell>
          <cell r="M197">
            <v>0.7</v>
          </cell>
          <cell r="N197">
            <v>0.7</v>
          </cell>
          <cell r="O197">
            <v>0.7</v>
          </cell>
          <cell r="P197">
            <v>0.7</v>
          </cell>
          <cell r="Q197">
            <v>0.7</v>
          </cell>
          <cell r="R197">
            <v>63</v>
          </cell>
          <cell r="S197">
            <v>63</v>
          </cell>
          <cell r="T197">
            <v>63</v>
          </cell>
          <cell r="U197">
            <v>63</v>
          </cell>
          <cell r="V197">
            <v>63</v>
          </cell>
          <cell r="W197">
            <v>63</v>
          </cell>
          <cell r="X197">
            <v>63</v>
          </cell>
          <cell r="Y197">
            <v>63</v>
          </cell>
          <cell r="Z197">
            <v>63</v>
          </cell>
          <cell r="AA197">
            <v>63</v>
          </cell>
          <cell r="AL197">
            <v>0.03</v>
          </cell>
        </row>
        <row r="198">
          <cell r="E198">
            <v>0.9</v>
          </cell>
          <cell r="F198">
            <v>2025</v>
          </cell>
          <cell r="G198">
            <v>25</v>
          </cell>
          <cell r="H198">
            <v>0.8</v>
          </cell>
          <cell r="I198">
            <v>0.8</v>
          </cell>
          <cell r="J198">
            <v>0.8</v>
          </cell>
          <cell r="K198">
            <v>0.8</v>
          </cell>
          <cell r="L198">
            <v>0.8</v>
          </cell>
          <cell r="M198">
            <v>0.8</v>
          </cell>
          <cell r="N198">
            <v>0.8</v>
          </cell>
          <cell r="O198">
            <v>0.8</v>
          </cell>
          <cell r="P198">
            <v>0.8</v>
          </cell>
          <cell r="Q198">
            <v>0.8</v>
          </cell>
          <cell r="R198">
            <v>63</v>
          </cell>
          <cell r="S198">
            <v>63</v>
          </cell>
          <cell r="T198">
            <v>63</v>
          </cell>
          <cell r="U198">
            <v>63</v>
          </cell>
          <cell r="V198">
            <v>63</v>
          </cell>
          <cell r="W198">
            <v>63</v>
          </cell>
          <cell r="X198">
            <v>63</v>
          </cell>
          <cell r="Y198">
            <v>63</v>
          </cell>
          <cell r="Z198">
            <v>63</v>
          </cell>
          <cell r="AA198">
            <v>63</v>
          </cell>
          <cell r="AL198">
            <v>1</v>
          </cell>
        </row>
        <row r="199">
          <cell r="E199">
            <v>0.9</v>
          </cell>
          <cell r="F199">
            <v>2025</v>
          </cell>
          <cell r="G199">
            <v>25</v>
          </cell>
          <cell r="H199">
            <v>0.7</v>
          </cell>
          <cell r="I199">
            <v>0.7</v>
          </cell>
          <cell r="J199">
            <v>0.7</v>
          </cell>
          <cell r="K199">
            <v>0.7</v>
          </cell>
          <cell r="L199">
            <v>0.7</v>
          </cell>
          <cell r="M199">
            <v>0.7</v>
          </cell>
          <cell r="N199">
            <v>0.7</v>
          </cell>
          <cell r="O199">
            <v>0.7</v>
          </cell>
          <cell r="P199">
            <v>0.7</v>
          </cell>
          <cell r="Q199">
            <v>0.7</v>
          </cell>
          <cell r="R199">
            <v>63</v>
          </cell>
          <cell r="S199">
            <v>63</v>
          </cell>
          <cell r="T199">
            <v>63</v>
          </cell>
          <cell r="U199">
            <v>63</v>
          </cell>
          <cell r="V199">
            <v>63</v>
          </cell>
          <cell r="W199">
            <v>63</v>
          </cell>
          <cell r="X199">
            <v>63</v>
          </cell>
          <cell r="Y199">
            <v>63</v>
          </cell>
          <cell r="Z199">
            <v>63</v>
          </cell>
          <cell r="AA199">
            <v>63</v>
          </cell>
          <cell r="AL199">
            <v>0.24</v>
          </cell>
        </row>
        <row r="200">
          <cell r="E200">
            <v>0.9</v>
          </cell>
          <cell r="F200">
            <v>2025</v>
          </cell>
          <cell r="G200">
            <v>25</v>
          </cell>
          <cell r="H200">
            <v>0.8</v>
          </cell>
          <cell r="I200">
            <v>0.8</v>
          </cell>
          <cell r="J200">
            <v>0.8</v>
          </cell>
          <cell r="K200">
            <v>0.8</v>
          </cell>
          <cell r="L200">
            <v>0.8</v>
          </cell>
          <cell r="M200">
            <v>0.8</v>
          </cell>
          <cell r="N200">
            <v>0.8</v>
          </cell>
          <cell r="O200">
            <v>0.8</v>
          </cell>
          <cell r="P200">
            <v>0.8</v>
          </cell>
          <cell r="Q200">
            <v>0.8</v>
          </cell>
          <cell r="R200">
            <v>63</v>
          </cell>
          <cell r="S200">
            <v>63</v>
          </cell>
          <cell r="T200">
            <v>63</v>
          </cell>
          <cell r="U200">
            <v>63</v>
          </cell>
          <cell r="V200">
            <v>63</v>
          </cell>
          <cell r="W200">
            <v>63</v>
          </cell>
          <cell r="X200">
            <v>63</v>
          </cell>
          <cell r="Y200">
            <v>63</v>
          </cell>
          <cell r="Z200">
            <v>63</v>
          </cell>
          <cell r="AA200">
            <v>63</v>
          </cell>
          <cell r="AL200">
            <v>7.0000000000000007E-2</v>
          </cell>
        </row>
        <row r="201">
          <cell r="E201">
            <v>0.5</v>
          </cell>
          <cell r="F201">
            <v>2020</v>
          </cell>
          <cell r="G201">
            <v>25</v>
          </cell>
          <cell r="H201">
            <v>0.87</v>
          </cell>
          <cell r="I201">
            <v>0.87</v>
          </cell>
          <cell r="J201">
            <v>0.87</v>
          </cell>
          <cell r="K201">
            <v>0.87</v>
          </cell>
          <cell r="L201">
            <v>0.87</v>
          </cell>
          <cell r="M201">
            <v>0.87</v>
          </cell>
          <cell r="N201">
            <v>0.87</v>
          </cell>
          <cell r="O201">
            <v>0.87</v>
          </cell>
          <cell r="P201">
            <v>0.87</v>
          </cell>
          <cell r="Q201">
            <v>0.87</v>
          </cell>
          <cell r="R201">
            <v>350</v>
          </cell>
          <cell r="S201">
            <v>350</v>
          </cell>
          <cell r="T201">
            <v>350</v>
          </cell>
          <cell r="U201">
            <v>350</v>
          </cell>
          <cell r="V201">
            <v>350</v>
          </cell>
          <cell r="W201">
            <v>350</v>
          </cell>
          <cell r="X201">
            <v>350</v>
          </cell>
          <cell r="Y201">
            <v>350</v>
          </cell>
          <cell r="Z201">
            <v>350</v>
          </cell>
          <cell r="AA201">
            <v>350</v>
          </cell>
          <cell r="AL201">
            <v>0.2</v>
          </cell>
        </row>
        <row r="202">
          <cell r="E202">
            <v>0.5</v>
          </cell>
          <cell r="F202">
            <v>2020</v>
          </cell>
          <cell r="G202">
            <v>25</v>
          </cell>
          <cell r="H202">
            <v>0.85</v>
          </cell>
          <cell r="I202">
            <v>0.85</v>
          </cell>
          <cell r="J202">
            <v>0.85</v>
          </cell>
          <cell r="K202">
            <v>0.85</v>
          </cell>
          <cell r="L202">
            <v>0.85</v>
          </cell>
          <cell r="M202">
            <v>0.85</v>
          </cell>
          <cell r="N202">
            <v>0.85</v>
          </cell>
          <cell r="O202">
            <v>0.85</v>
          </cell>
          <cell r="P202">
            <v>0.85</v>
          </cell>
          <cell r="Q202">
            <v>0.85</v>
          </cell>
          <cell r="R202">
            <v>300</v>
          </cell>
          <cell r="S202">
            <v>300</v>
          </cell>
          <cell r="T202">
            <v>300</v>
          </cell>
          <cell r="U202">
            <v>300</v>
          </cell>
          <cell r="V202">
            <v>300</v>
          </cell>
          <cell r="W202">
            <v>300</v>
          </cell>
          <cell r="X202">
            <v>300</v>
          </cell>
          <cell r="Y202">
            <v>300</v>
          </cell>
          <cell r="Z202">
            <v>300</v>
          </cell>
          <cell r="AA202">
            <v>300</v>
          </cell>
          <cell r="AL202">
            <v>1</v>
          </cell>
        </row>
        <row r="203">
          <cell r="E203">
            <v>0.5</v>
          </cell>
          <cell r="F203">
            <v>2020</v>
          </cell>
          <cell r="G203">
            <v>25</v>
          </cell>
          <cell r="H203">
            <v>0.85</v>
          </cell>
          <cell r="I203">
            <v>0.85</v>
          </cell>
          <cell r="J203">
            <v>0.85</v>
          </cell>
          <cell r="K203">
            <v>0.85</v>
          </cell>
          <cell r="L203">
            <v>0.85</v>
          </cell>
          <cell r="M203">
            <v>0.85</v>
          </cell>
          <cell r="N203">
            <v>0.85</v>
          </cell>
          <cell r="O203">
            <v>0.85</v>
          </cell>
          <cell r="P203">
            <v>0.85</v>
          </cell>
          <cell r="Q203">
            <v>0.85</v>
          </cell>
          <cell r="R203">
            <v>300</v>
          </cell>
          <cell r="S203">
            <v>300</v>
          </cell>
          <cell r="T203">
            <v>300</v>
          </cell>
          <cell r="U203">
            <v>300</v>
          </cell>
          <cell r="V203">
            <v>300</v>
          </cell>
          <cell r="W203">
            <v>300</v>
          </cell>
          <cell r="X203">
            <v>300</v>
          </cell>
          <cell r="Y203">
            <v>300</v>
          </cell>
          <cell r="Z203">
            <v>300</v>
          </cell>
          <cell r="AA203">
            <v>300</v>
          </cell>
          <cell r="AL203">
            <v>1</v>
          </cell>
        </row>
        <row r="204">
          <cell r="E204">
            <v>0.5</v>
          </cell>
          <cell r="F204">
            <v>2025</v>
          </cell>
          <cell r="G204">
            <v>20</v>
          </cell>
          <cell r="H204">
            <v>3.5</v>
          </cell>
          <cell r="I204">
            <v>3.5</v>
          </cell>
          <cell r="J204">
            <v>3.5</v>
          </cell>
          <cell r="K204">
            <v>3.5</v>
          </cell>
          <cell r="L204">
            <v>3.5</v>
          </cell>
          <cell r="M204">
            <v>3.5</v>
          </cell>
          <cell r="N204">
            <v>3.5</v>
          </cell>
          <cell r="O204">
            <v>3.5</v>
          </cell>
          <cell r="P204">
            <v>3.5</v>
          </cell>
          <cell r="Q204">
            <v>3.5</v>
          </cell>
        </row>
        <row r="205">
          <cell r="E205">
            <v>0.5</v>
          </cell>
          <cell r="F205">
            <v>2020</v>
          </cell>
          <cell r="G205">
            <v>25</v>
          </cell>
          <cell r="H205">
            <v>0.8</v>
          </cell>
          <cell r="I205">
            <v>0.8</v>
          </cell>
          <cell r="J205">
            <v>0.8</v>
          </cell>
          <cell r="K205">
            <v>0.8</v>
          </cell>
          <cell r="L205">
            <v>0.8</v>
          </cell>
          <cell r="M205">
            <v>0.8</v>
          </cell>
          <cell r="N205">
            <v>0.8</v>
          </cell>
          <cell r="O205">
            <v>0.8</v>
          </cell>
          <cell r="P205">
            <v>0.8</v>
          </cell>
          <cell r="Q205">
            <v>0.8</v>
          </cell>
          <cell r="R205">
            <v>750</v>
          </cell>
          <cell r="S205">
            <v>750</v>
          </cell>
          <cell r="T205">
            <v>750</v>
          </cell>
          <cell r="U205">
            <v>750</v>
          </cell>
          <cell r="V205">
            <v>750</v>
          </cell>
          <cell r="W205">
            <v>750</v>
          </cell>
          <cell r="X205">
            <v>750</v>
          </cell>
          <cell r="Y205">
            <v>750</v>
          </cell>
          <cell r="Z205">
            <v>750</v>
          </cell>
          <cell r="AA205">
            <v>750</v>
          </cell>
          <cell r="AL205">
            <v>1</v>
          </cell>
        </row>
        <row r="206">
          <cell r="E206">
            <v>0.5</v>
          </cell>
          <cell r="F206">
            <v>2025</v>
          </cell>
          <cell r="G206">
            <v>25</v>
          </cell>
          <cell r="H206">
            <v>0.87</v>
          </cell>
          <cell r="I206">
            <v>0.87</v>
          </cell>
          <cell r="J206">
            <v>0.87</v>
          </cell>
          <cell r="K206">
            <v>0.87</v>
          </cell>
          <cell r="L206">
            <v>0.87</v>
          </cell>
          <cell r="M206">
            <v>0.87</v>
          </cell>
          <cell r="N206">
            <v>0.87</v>
          </cell>
          <cell r="O206">
            <v>0.87</v>
          </cell>
          <cell r="P206">
            <v>0.87</v>
          </cell>
          <cell r="Q206">
            <v>0.87</v>
          </cell>
          <cell r="R206">
            <v>350</v>
          </cell>
          <cell r="S206">
            <v>350</v>
          </cell>
          <cell r="T206">
            <v>350</v>
          </cell>
          <cell r="U206">
            <v>350</v>
          </cell>
          <cell r="V206">
            <v>350</v>
          </cell>
          <cell r="W206">
            <v>350</v>
          </cell>
          <cell r="X206">
            <v>350</v>
          </cell>
          <cell r="Y206">
            <v>350</v>
          </cell>
          <cell r="Z206">
            <v>350</v>
          </cell>
          <cell r="AA206">
            <v>350</v>
          </cell>
          <cell r="AL206">
            <v>1</v>
          </cell>
        </row>
        <row r="207">
          <cell r="E207">
            <v>0.5</v>
          </cell>
          <cell r="F207">
            <v>2020</v>
          </cell>
          <cell r="G207">
            <v>25</v>
          </cell>
          <cell r="H207">
            <v>0.85</v>
          </cell>
          <cell r="I207">
            <v>0.85</v>
          </cell>
          <cell r="J207">
            <v>0.85</v>
          </cell>
          <cell r="K207">
            <v>0.85</v>
          </cell>
          <cell r="L207">
            <v>0.85</v>
          </cell>
          <cell r="M207">
            <v>0.85</v>
          </cell>
          <cell r="N207">
            <v>0.85</v>
          </cell>
          <cell r="O207">
            <v>0.85</v>
          </cell>
          <cell r="P207">
            <v>0.85</v>
          </cell>
          <cell r="Q207">
            <v>0.85</v>
          </cell>
          <cell r="R207">
            <v>2000</v>
          </cell>
          <cell r="S207">
            <v>2000</v>
          </cell>
          <cell r="T207">
            <v>2000</v>
          </cell>
          <cell r="U207">
            <v>2000</v>
          </cell>
          <cell r="V207">
            <v>2000</v>
          </cell>
          <cell r="W207">
            <v>2000</v>
          </cell>
          <cell r="X207">
            <v>2000</v>
          </cell>
          <cell r="Y207">
            <v>2000</v>
          </cell>
          <cell r="Z207">
            <v>2000</v>
          </cell>
          <cell r="AA207">
            <v>2000</v>
          </cell>
          <cell r="AL207">
            <v>1</v>
          </cell>
        </row>
        <row r="208">
          <cell r="E208">
            <v>0.5</v>
          </cell>
          <cell r="F208">
            <v>2020</v>
          </cell>
          <cell r="G208">
            <v>25</v>
          </cell>
          <cell r="H208">
            <v>0.99</v>
          </cell>
          <cell r="I208">
            <v>0.99</v>
          </cell>
          <cell r="J208">
            <v>0.99</v>
          </cell>
          <cell r="K208">
            <v>0.99</v>
          </cell>
          <cell r="L208">
            <v>0.99</v>
          </cell>
          <cell r="M208">
            <v>0.99</v>
          </cell>
          <cell r="N208">
            <v>0.99</v>
          </cell>
          <cell r="O208">
            <v>0.99</v>
          </cell>
          <cell r="P208">
            <v>0.99</v>
          </cell>
          <cell r="Q208">
            <v>0.99</v>
          </cell>
        </row>
        <row r="209">
          <cell r="E209">
            <v>0.5</v>
          </cell>
          <cell r="F209">
            <v>2020</v>
          </cell>
          <cell r="G209">
            <v>10</v>
          </cell>
          <cell r="H209">
            <v>0.97012399999999988</v>
          </cell>
          <cell r="I209">
            <v>0.97012399999999988</v>
          </cell>
          <cell r="J209">
            <v>0.97012399999999988</v>
          </cell>
          <cell r="K209">
            <v>0.97012399999999988</v>
          </cell>
          <cell r="L209">
            <v>0.97012399999999988</v>
          </cell>
          <cell r="M209">
            <v>0.97012399999999988</v>
          </cell>
          <cell r="N209">
            <v>0.97012399999999988</v>
          </cell>
          <cell r="O209">
            <v>0.97012399999999988</v>
          </cell>
          <cell r="P209">
            <v>0.97012399999999988</v>
          </cell>
          <cell r="Q209">
            <v>0.97012399999999988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L209">
            <v>0.1</v>
          </cell>
        </row>
        <row r="210">
          <cell r="E210">
            <v>0.5</v>
          </cell>
          <cell r="F210">
            <v>2020</v>
          </cell>
          <cell r="G210">
            <v>10</v>
          </cell>
          <cell r="H210">
            <v>0.75</v>
          </cell>
          <cell r="I210">
            <v>0.75</v>
          </cell>
          <cell r="J210">
            <v>0.75</v>
          </cell>
          <cell r="K210">
            <v>0.75</v>
          </cell>
          <cell r="L210">
            <v>0.75</v>
          </cell>
          <cell r="M210">
            <v>0.75</v>
          </cell>
          <cell r="N210">
            <v>0.75</v>
          </cell>
          <cell r="O210">
            <v>0.75</v>
          </cell>
          <cell r="P210">
            <v>0.75</v>
          </cell>
          <cell r="Q210">
            <v>0.75</v>
          </cell>
          <cell r="R210">
            <v>2308</v>
          </cell>
          <cell r="S210">
            <v>2308</v>
          </cell>
          <cell r="T210">
            <v>2308</v>
          </cell>
          <cell r="U210">
            <v>2308</v>
          </cell>
          <cell r="V210">
            <v>2308</v>
          </cell>
          <cell r="W210">
            <v>2308</v>
          </cell>
          <cell r="X210">
            <v>2308</v>
          </cell>
          <cell r="Y210">
            <v>2308</v>
          </cell>
          <cell r="Z210">
            <v>2308</v>
          </cell>
          <cell r="AA210">
            <v>2308</v>
          </cell>
          <cell r="AL210">
            <v>1</v>
          </cell>
        </row>
        <row r="211">
          <cell r="E211">
            <v>0.5</v>
          </cell>
          <cell r="F211">
            <v>2025</v>
          </cell>
          <cell r="G211">
            <v>10</v>
          </cell>
          <cell r="H211">
            <v>0.05</v>
          </cell>
          <cell r="I211">
            <v>0.05</v>
          </cell>
          <cell r="J211">
            <v>0.05</v>
          </cell>
          <cell r="K211">
            <v>0.05</v>
          </cell>
          <cell r="L211">
            <v>0.05</v>
          </cell>
          <cell r="M211">
            <v>0.05</v>
          </cell>
          <cell r="N211">
            <v>0.05</v>
          </cell>
          <cell r="O211">
            <v>0.05</v>
          </cell>
          <cell r="P211">
            <v>0.05</v>
          </cell>
          <cell r="Q211">
            <v>0.05</v>
          </cell>
          <cell r="R211">
            <v>462</v>
          </cell>
          <cell r="S211">
            <v>462</v>
          </cell>
          <cell r="T211">
            <v>462</v>
          </cell>
          <cell r="U211">
            <v>462</v>
          </cell>
          <cell r="V211">
            <v>462</v>
          </cell>
          <cell r="W211">
            <v>462</v>
          </cell>
          <cell r="X211">
            <v>462</v>
          </cell>
          <cell r="Y211">
            <v>462</v>
          </cell>
          <cell r="Z211">
            <v>462</v>
          </cell>
          <cell r="AA211">
            <v>462</v>
          </cell>
          <cell r="AL211">
            <v>1</v>
          </cell>
        </row>
        <row r="212">
          <cell r="E212">
            <v>0.5</v>
          </cell>
          <cell r="F212">
            <v>2020</v>
          </cell>
          <cell r="G212">
            <v>1</v>
          </cell>
          <cell r="H212">
            <v>43.433917555665673</v>
          </cell>
          <cell r="I212">
            <v>43.433917555665673</v>
          </cell>
          <cell r="J212">
            <v>43.433917555665673</v>
          </cell>
          <cell r="K212">
            <v>43.433917555665673</v>
          </cell>
          <cell r="L212">
            <v>43.433917555665673</v>
          </cell>
          <cell r="M212">
            <v>43.433917555665673</v>
          </cell>
          <cell r="N212">
            <v>43.433917555665673</v>
          </cell>
          <cell r="O212">
            <v>43.433917555665673</v>
          </cell>
          <cell r="P212">
            <v>43.433917555665673</v>
          </cell>
          <cell r="Q212">
            <v>43.433917555665673</v>
          </cell>
          <cell r="R212">
            <v>17573</v>
          </cell>
          <cell r="S212">
            <v>17573</v>
          </cell>
          <cell r="T212">
            <v>17573</v>
          </cell>
          <cell r="U212">
            <v>17573</v>
          </cell>
          <cell r="V212">
            <v>17573</v>
          </cell>
          <cell r="W212">
            <v>17573</v>
          </cell>
          <cell r="X212">
            <v>17573</v>
          </cell>
          <cell r="Y212">
            <v>17573</v>
          </cell>
          <cell r="Z212">
            <v>17573</v>
          </cell>
          <cell r="AA212">
            <v>17573</v>
          </cell>
          <cell r="AL212">
            <v>1</v>
          </cell>
        </row>
        <row r="213">
          <cell r="E213">
            <v>1</v>
          </cell>
          <cell r="F213">
            <v>2020</v>
          </cell>
          <cell r="G213">
            <v>10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L213">
            <v>1</v>
          </cell>
        </row>
        <row r="214">
          <cell r="E214">
            <v>0.68</v>
          </cell>
          <cell r="F214">
            <v>2020</v>
          </cell>
          <cell r="G214">
            <v>25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L214">
            <v>1</v>
          </cell>
        </row>
        <row r="215">
          <cell r="E215">
            <v>0.5</v>
          </cell>
          <cell r="F215">
            <v>2025</v>
          </cell>
          <cell r="G215">
            <v>20</v>
          </cell>
          <cell r="H215">
            <v>0.22</v>
          </cell>
          <cell r="I215">
            <v>0.22</v>
          </cell>
          <cell r="J215">
            <v>0.22</v>
          </cell>
          <cell r="K215">
            <v>0.22</v>
          </cell>
          <cell r="L215">
            <v>0.22</v>
          </cell>
          <cell r="M215">
            <v>0.22</v>
          </cell>
          <cell r="N215">
            <v>0.22</v>
          </cell>
          <cell r="O215">
            <v>0.22</v>
          </cell>
          <cell r="P215">
            <v>0.22</v>
          </cell>
          <cell r="Q215">
            <v>0.22</v>
          </cell>
          <cell r="R215">
            <v>455</v>
          </cell>
          <cell r="S215">
            <v>455</v>
          </cell>
          <cell r="T215">
            <v>455</v>
          </cell>
          <cell r="U215">
            <v>455</v>
          </cell>
          <cell r="V215">
            <v>455</v>
          </cell>
          <cell r="W215">
            <v>455</v>
          </cell>
          <cell r="X215">
            <v>455</v>
          </cell>
          <cell r="Y215">
            <v>455</v>
          </cell>
          <cell r="Z215">
            <v>455</v>
          </cell>
          <cell r="AA215">
            <v>455</v>
          </cell>
          <cell r="AL215">
            <v>1</v>
          </cell>
        </row>
        <row r="216">
          <cell r="E216">
            <v>0.5</v>
          </cell>
          <cell r="F216">
            <v>2020</v>
          </cell>
          <cell r="G216">
            <v>10</v>
          </cell>
          <cell r="H216">
            <v>0.67500000000000004</v>
          </cell>
          <cell r="I216">
            <v>0.67500000000000004</v>
          </cell>
          <cell r="J216">
            <v>0.67500000000000004</v>
          </cell>
          <cell r="K216">
            <v>0.67500000000000004</v>
          </cell>
          <cell r="L216">
            <v>0.67500000000000004</v>
          </cell>
          <cell r="M216">
            <v>0.67500000000000004</v>
          </cell>
          <cell r="N216">
            <v>0.67500000000000004</v>
          </cell>
          <cell r="O216">
            <v>0.67500000000000004</v>
          </cell>
          <cell r="P216">
            <v>0.67500000000000004</v>
          </cell>
          <cell r="Q216">
            <v>0.67500000000000004</v>
          </cell>
          <cell r="R216">
            <v>280</v>
          </cell>
          <cell r="S216">
            <v>280</v>
          </cell>
          <cell r="T216">
            <v>280</v>
          </cell>
          <cell r="U216">
            <v>280</v>
          </cell>
          <cell r="V216">
            <v>280</v>
          </cell>
          <cell r="W216">
            <v>280</v>
          </cell>
          <cell r="X216">
            <v>280</v>
          </cell>
          <cell r="Y216">
            <v>280</v>
          </cell>
          <cell r="Z216">
            <v>280</v>
          </cell>
          <cell r="AA216">
            <v>280</v>
          </cell>
          <cell r="AL216">
            <v>1</v>
          </cell>
        </row>
        <row r="217">
          <cell r="E217">
            <v>0.5</v>
          </cell>
          <cell r="F217">
            <v>2025</v>
          </cell>
          <cell r="G217">
            <v>15</v>
          </cell>
          <cell r="H217">
            <v>0.18</v>
          </cell>
          <cell r="I217">
            <v>0.18</v>
          </cell>
          <cell r="J217">
            <v>0.18</v>
          </cell>
          <cell r="K217">
            <v>0.18</v>
          </cell>
          <cell r="L217">
            <v>0.18</v>
          </cell>
          <cell r="M217">
            <v>0.18</v>
          </cell>
          <cell r="N217">
            <v>0.18</v>
          </cell>
          <cell r="O217">
            <v>0.18</v>
          </cell>
          <cell r="P217">
            <v>0.18</v>
          </cell>
          <cell r="Q217">
            <v>0.18</v>
          </cell>
          <cell r="R217">
            <v>350</v>
          </cell>
          <cell r="S217">
            <v>350</v>
          </cell>
          <cell r="T217">
            <v>350</v>
          </cell>
          <cell r="U217">
            <v>350</v>
          </cell>
          <cell r="V217">
            <v>350</v>
          </cell>
          <cell r="W217">
            <v>350</v>
          </cell>
          <cell r="X217">
            <v>350</v>
          </cell>
          <cell r="Y217">
            <v>350</v>
          </cell>
          <cell r="Z217">
            <v>350</v>
          </cell>
          <cell r="AA217">
            <v>350</v>
          </cell>
          <cell r="AL217">
            <v>1</v>
          </cell>
        </row>
        <row r="218">
          <cell r="E218">
            <v>0.5</v>
          </cell>
          <cell r="F218">
            <v>2025</v>
          </cell>
          <cell r="G218">
            <v>10</v>
          </cell>
          <cell r="H218">
            <v>0.9</v>
          </cell>
          <cell r="I218">
            <v>0.9</v>
          </cell>
          <cell r="J218">
            <v>0.9</v>
          </cell>
          <cell r="K218">
            <v>0.9</v>
          </cell>
          <cell r="L218">
            <v>0.9</v>
          </cell>
          <cell r="M218">
            <v>0.9</v>
          </cell>
          <cell r="N218">
            <v>0.9</v>
          </cell>
          <cell r="O218">
            <v>0.9</v>
          </cell>
          <cell r="P218">
            <v>0.9</v>
          </cell>
          <cell r="Q218">
            <v>0.9</v>
          </cell>
          <cell r="R218">
            <v>336</v>
          </cell>
          <cell r="S218">
            <v>336</v>
          </cell>
          <cell r="T218">
            <v>336</v>
          </cell>
          <cell r="U218">
            <v>336</v>
          </cell>
          <cell r="V218">
            <v>336</v>
          </cell>
          <cell r="W218">
            <v>336</v>
          </cell>
          <cell r="X218">
            <v>336</v>
          </cell>
          <cell r="Y218">
            <v>336</v>
          </cell>
          <cell r="Z218">
            <v>336</v>
          </cell>
          <cell r="AA218">
            <v>336</v>
          </cell>
          <cell r="AL218">
            <v>0.5</v>
          </cell>
        </row>
        <row r="219">
          <cell r="E219">
            <v>0.9</v>
          </cell>
          <cell r="F219">
            <v>2025</v>
          </cell>
          <cell r="G219">
            <v>3</v>
          </cell>
          <cell r="H219">
            <v>0.99970008997300808</v>
          </cell>
          <cell r="I219">
            <v>0.99970008997300808</v>
          </cell>
          <cell r="J219">
            <v>0.99970008997300808</v>
          </cell>
          <cell r="K219">
            <v>0.99970008997300808</v>
          </cell>
          <cell r="L219">
            <v>0.99970008997300808</v>
          </cell>
          <cell r="M219">
            <v>0.99970008997300808</v>
          </cell>
          <cell r="N219">
            <v>0.99970008997300808</v>
          </cell>
          <cell r="O219">
            <v>0.99970008997300808</v>
          </cell>
          <cell r="P219">
            <v>0.99970008997300808</v>
          </cell>
          <cell r="Q219">
            <v>0.99970008997300808</v>
          </cell>
          <cell r="R219">
            <v>80</v>
          </cell>
          <cell r="S219">
            <v>80</v>
          </cell>
          <cell r="T219">
            <v>80</v>
          </cell>
          <cell r="U219">
            <v>80</v>
          </cell>
          <cell r="V219">
            <v>80</v>
          </cell>
          <cell r="W219">
            <v>80</v>
          </cell>
          <cell r="X219">
            <v>80</v>
          </cell>
          <cell r="Y219">
            <v>80</v>
          </cell>
          <cell r="Z219">
            <v>80</v>
          </cell>
          <cell r="AA219">
            <v>80</v>
          </cell>
          <cell r="AL219">
            <v>0.87</v>
          </cell>
        </row>
        <row r="220">
          <cell r="E220">
            <v>0.9</v>
          </cell>
          <cell r="F220">
            <v>2020</v>
          </cell>
          <cell r="G220">
            <v>13</v>
          </cell>
          <cell r="H220">
            <v>0.8</v>
          </cell>
          <cell r="I220">
            <v>0.8</v>
          </cell>
          <cell r="J220">
            <v>0.8</v>
          </cell>
          <cell r="K220">
            <v>0.8</v>
          </cell>
          <cell r="L220">
            <v>0.8</v>
          </cell>
          <cell r="M220">
            <v>0.8</v>
          </cell>
          <cell r="N220">
            <v>0.8</v>
          </cell>
          <cell r="O220">
            <v>0.8</v>
          </cell>
          <cell r="P220">
            <v>0.8</v>
          </cell>
          <cell r="Q220">
            <v>0.8</v>
          </cell>
          <cell r="R220">
            <v>313</v>
          </cell>
          <cell r="S220">
            <v>313</v>
          </cell>
          <cell r="T220">
            <v>313</v>
          </cell>
          <cell r="U220">
            <v>313</v>
          </cell>
          <cell r="V220">
            <v>313</v>
          </cell>
          <cell r="W220">
            <v>313</v>
          </cell>
          <cell r="X220">
            <v>313</v>
          </cell>
          <cell r="Y220">
            <v>313</v>
          </cell>
          <cell r="Z220">
            <v>313</v>
          </cell>
          <cell r="AA220">
            <v>313</v>
          </cell>
          <cell r="AL220">
            <v>1</v>
          </cell>
        </row>
        <row r="221">
          <cell r="E221">
            <v>0.9</v>
          </cell>
          <cell r="F221">
            <v>2025</v>
          </cell>
          <cell r="G221">
            <v>25</v>
          </cell>
          <cell r="H221">
            <v>0.8</v>
          </cell>
          <cell r="I221">
            <v>0.8</v>
          </cell>
          <cell r="J221">
            <v>0.8</v>
          </cell>
          <cell r="K221">
            <v>0.8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63</v>
          </cell>
          <cell r="S221">
            <v>63</v>
          </cell>
          <cell r="T221">
            <v>63</v>
          </cell>
          <cell r="U221">
            <v>63</v>
          </cell>
          <cell r="V221">
            <v>63</v>
          </cell>
          <cell r="W221">
            <v>63</v>
          </cell>
          <cell r="X221">
            <v>63</v>
          </cell>
          <cell r="Y221">
            <v>63</v>
          </cell>
          <cell r="Z221">
            <v>63</v>
          </cell>
          <cell r="AA221">
            <v>63</v>
          </cell>
          <cell r="AL221">
            <v>1</v>
          </cell>
        </row>
        <row r="222">
          <cell r="E222">
            <v>0.9</v>
          </cell>
          <cell r="F222">
            <v>2020</v>
          </cell>
          <cell r="G222">
            <v>25</v>
          </cell>
          <cell r="H222">
            <v>0.8</v>
          </cell>
          <cell r="I222">
            <v>0.8</v>
          </cell>
          <cell r="J222">
            <v>0.8</v>
          </cell>
          <cell r="K222">
            <v>0.8</v>
          </cell>
          <cell r="L222">
            <v>0.8</v>
          </cell>
          <cell r="M222">
            <v>0.8</v>
          </cell>
          <cell r="N222">
            <v>0.8</v>
          </cell>
          <cell r="O222">
            <v>0.8</v>
          </cell>
          <cell r="P222">
            <v>0.8</v>
          </cell>
          <cell r="Q222">
            <v>0.8</v>
          </cell>
          <cell r="R222">
            <v>63</v>
          </cell>
          <cell r="S222">
            <v>63</v>
          </cell>
          <cell r="T222">
            <v>63</v>
          </cell>
          <cell r="U222">
            <v>63</v>
          </cell>
          <cell r="V222">
            <v>63</v>
          </cell>
          <cell r="W222">
            <v>63</v>
          </cell>
          <cell r="X222">
            <v>63</v>
          </cell>
          <cell r="Y222">
            <v>63</v>
          </cell>
          <cell r="Z222">
            <v>63</v>
          </cell>
          <cell r="AA222">
            <v>63</v>
          </cell>
          <cell r="AL222">
            <v>0.56000000000000005</v>
          </cell>
        </row>
        <row r="223">
          <cell r="E223">
            <v>0.9</v>
          </cell>
          <cell r="F223">
            <v>2025</v>
          </cell>
          <cell r="G223">
            <v>25</v>
          </cell>
          <cell r="H223">
            <v>0.7</v>
          </cell>
          <cell r="I223">
            <v>0.7</v>
          </cell>
          <cell r="J223">
            <v>0.7</v>
          </cell>
          <cell r="K223">
            <v>0.7</v>
          </cell>
          <cell r="L223">
            <v>0.7</v>
          </cell>
          <cell r="M223">
            <v>0.7</v>
          </cell>
          <cell r="N223">
            <v>0.7</v>
          </cell>
          <cell r="O223">
            <v>0.7</v>
          </cell>
          <cell r="P223">
            <v>0.7</v>
          </cell>
          <cell r="Q223">
            <v>0.7</v>
          </cell>
          <cell r="R223">
            <v>63</v>
          </cell>
          <cell r="S223">
            <v>63</v>
          </cell>
          <cell r="T223">
            <v>63</v>
          </cell>
          <cell r="U223">
            <v>63</v>
          </cell>
          <cell r="V223">
            <v>63</v>
          </cell>
          <cell r="W223">
            <v>63</v>
          </cell>
          <cell r="X223">
            <v>63</v>
          </cell>
          <cell r="Y223">
            <v>63</v>
          </cell>
          <cell r="Z223">
            <v>63</v>
          </cell>
          <cell r="AA223">
            <v>63</v>
          </cell>
          <cell r="AL223">
            <v>0.03</v>
          </cell>
        </row>
        <row r="224">
          <cell r="E224">
            <v>0.9</v>
          </cell>
          <cell r="F224">
            <v>2025</v>
          </cell>
          <cell r="G224">
            <v>25</v>
          </cell>
          <cell r="H224">
            <v>0.7</v>
          </cell>
          <cell r="I224">
            <v>0.7</v>
          </cell>
          <cell r="J224">
            <v>0.7</v>
          </cell>
          <cell r="K224">
            <v>0.7</v>
          </cell>
          <cell r="L224">
            <v>0.7</v>
          </cell>
          <cell r="M224">
            <v>0.7</v>
          </cell>
          <cell r="N224">
            <v>0.7</v>
          </cell>
          <cell r="O224">
            <v>0.7</v>
          </cell>
          <cell r="P224">
            <v>0.7</v>
          </cell>
          <cell r="Q224">
            <v>0.7</v>
          </cell>
          <cell r="R224">
            <v>63</v>
          </cell>
          <cell r="S224">
            <v>63</v>
          </cell>
          <cell r="T224">
            <v>63</v>
          </cell>
          <cell r="U224">
            <v>63</v>
          </cell>
          <cell r="V224">
            <v>63</v>
          </cell>
          <cell r="W224">
            <v>63</v>
          </cell>
          <cell r="X224">
            <v>63</v>
          </cell>
          <cell r="Y224">
            <v>63</v>
          </cell>
          <cell r="Z224">
            <v>63</v>
          </cell>
          <cell r="AA224">
            <v>63</v>
          </cell>
          <cell r="AL224">
            <v>0.24</v>
          </cell>
        </row>
        <row r="225">
          <cell r="E225">
            <v>0.9</v>
          </cell>
          <cell r="F225">
            <v>2025</v>
          </cell>
          <cell r="G225">
            <v>25</v>
          </cell>
          <cell r="H225">
            <v>0.8</v>
          </cell>
          <cell r="I225">
            <v>0.8</v>
          </cell>
          <cell r="J225">
            <v>0.8</v>
          </cell>
          <cell r="K225">
            <v>0.8</v>
          </cell>
          <cell r="L225">
            <v>0.8</v>
          </cell>
          <cell r="M225">
            <v>0.8</v>
          </cell>
          <cell r="N225">
            <v>0.8</v>
          </cell>
          <cell r="O225">
            <v>0.8</v>
          </cell>
          <cell r="P225">
            <v>0.8</v>
          </cell>
          <cell r="Q225">
            <v>0.8</v>
          </cell>
          <cell r="R225">
            <v>63</v>
          </cell>
          <cell r="S225">
            <v>63</v>
          </cell>
          <cell r="T225">
            <v>63</v>
          </cell>
          <cell r="U225">
            <v>63</v>
          </cell>
          <cell r="V225">
            <v>63</v>
          </cell>
          <cell r="W225">
            <v>63</v>
          </cell>
          <cell r="X225">
            <v>63</v>
          </cell>
          <cell r="Y225">
            <v>63</v>
          </cell>
          <cell r="Z225">
            <v>63</v>
          </cell>
          <cell r="AA225">
            <v>63</v>
          </cell>
          <cell r="AL225">
            <v>7.0000000000000007E-2</v>
          </cell>
        </row>
        <row r="226">
          <cell r="E226">
            <v>0.5</v>
          </cell>
          <cell r="F226">
            <v>2020</v>
          </cell>
          <cell r="G226">
            <v>25</v>
          </cell>
          <cell r="H226">
            <v>0.87</v>
          </cell>
          <cell r="I226">
            <v>0.87</v>
          </cell>
          <cell r="J226">
            <v>0.87</v>
          </cell>
          <cell r="K226">
            <v>0.87</v>
          </cell>
          <cell r="L226">
            <v>0.87</v>
          </cell>
          <cell r="M226">
            <v>0.87</v>
          </cell>
          <cell r="N226">
            <v>0.87</v>
          </cell>
          <cell r="O226">
            <v>0.87</v>
          </cell>
          <cell r="P226">
            <v>0.87</v>
          </cell>
          <cell r="Q226">
            <v>0.87</v>
          </cell>
          <cell r="R226">
            <v>350</v>
          </cell>
          <cell r="S226">
            <v>350</v>
          </cell>
          <cell r="T226">
            <v>350</v>
          </cell>
          <cell r="U226">
            <v>350</v>
          </cell>
          <cell r="V226">
            <v>350</v>
          </cell>
          <cell r="W226">
            <v>350</v>
          </cell>
          <cell r="X226">
            <v>350</v>
          </cell>
          <cell r="Y226">
            <v>350</v>
          </cell>
          <cell r="Z226">
            <v>350</v>
          </cell>
          <cell r="AA226">
            <v>350</v>
          </cell>
          <cell r="AL226">
            <v>0.2</v>
          </cell>
        </row>
        <row r="227">
          <cell r="E227">
            <v>0.5</v>
          </cell>
          <cell r="F227">
            <v>2025</v>
          </cell>
          <cell r="G227">
            <v>25</v>
          </cell>
          <cell r="H227">
            <v>0.85</v>
          </cell>
          <cell r="I227">
            <v>0.85</v>
          </cell>
          <cell r="J227">
            <v>0.85</v>
          </cell>
          <cell r="K227">
            <v>0.85</v>
          </cell>
          <cell r="L227">
            <v>0.85</v>
          </cell>
          <cell r="M227">
            <v>0.85</v>
          </cell>
          <cell r="N227">
            <v>0.85</v>
          </cell>
          <cell r="O227">
            <v>0.85</v>
          </cell>
          <cell r="P227">
            <v>0.85</v>
          </cell>
          <cell r="Q227">
            <v>0.85</v>
          </cell>
          <cell r="R227">
            <v>300</v>
          </cell>
          <cell r="S227">
            <v>300</v>
          </cell>
          <cell r="T227">
            <v>300</v>
          </cell>
          <cell r="U227">
            <v>300</v>
          </cell>
          <cell r="V227">
            <v>300</v>
          </cell>
          <cell r="W227">
            <v>300</v>
          </cell>
          <cell r="X227">
            <v>300</v>
          </cell>
          <cell r="Y227">
            <v>300</v>
          </cell>
          <cell r="Z227">
            <v>300</v>
          </cell>
          <cell r="AA227">
            <v>300</v>
          </cell>
          <cell r="AL227">
            <v>1</v>
          </cell>
        </row>
        <row r="228">
          <cell r="E228">
            <v>0.5</v>
          </cell>
          <cell r="F228">
            <v>2020</v>
          </cell>
          <cell r="G228">
            <v>25</v>
          </cell>
          <cell r="H228">
            <v>0.85</v>
          </cell>
          <cell r="I228">
            <v>0.85</v>
          </cell>
          <cell r="J228">
            <v>0.85</v>
          </cell>
          <cell r="K228">
            <v>0.85</v>
          </cell>
          <cell r="L228">
            <v>0.85</v>
          </cell>
          <cell r="M228">
            <v>0.85</v>
          </cell>
          <cell r="N228">
            <v>0.85</v>
          </cell>
          <cell r="O228">
            <v>0.85</v>
          </cell>
          <cell r="P228">
            <v>0.85</v>
          </cell>
          <cell r="Q228">
            <v>0.85</v>
          </cell>
          <cell r="R228">
            <v>300</v>
          </cell>
          <cell r="S228">
            <v>300</v>
          </cell>
          <cell r="T228">
            <v>300</v>
          </cell>
          <cell r="U228">
            <v>300</v>
          </cell>
          <cell r="V228">
            <v>300</v>
          </cell>
          <cell r="W228">
            <v>300</v>
          </cell>
          <cell r="X228">
            <v>300</v>
          </cell>
          <cell r="Y228">
            <v>300</v>
          </cell>
          <cell r="Z228">
            <v>300</v>
          </cell>
          <cell r="AA228">
            <v>300</v>
          </cell>
          <cell r="AL228">
            <v>1</v>
          </cell>
        </row>
        <row r="229">
          <cell r="E229">
            <v>0.5</v>
          </cell>
          <cell r="F229">
            <v>2020</v>
          </cell>
          <cell r="G229">
            <v>10</v>
          </cell>
          <cell r="H229">
            <v>0.97012399999999988</v>
          </cell>
          <cell r="I229">
            <v>0.97012399999999988</v>
          </cell>
          <cell r="J229">
            <v>0.97012399999999988</v>
          </cell>
          <cell r="K229">
            <v>0.97012399999999988</v>
          </cell>
          <cell r="L229">
            <v>0.97012399999999988</v>
          </cell>
          <cell r="M229">
            <v>0.97012399999999988</v>
          </cell>
          <cell r="N229">
            <v>0.97012399999999988</v>
          </cell>
          <cell r="O229">
            <v>0.97012399999999988</v>
          </cell>
          <cell r="P229">
            <v>0.97012399999999988</v>
          </cell>
          <cell r="Q229">
            <v>0.97012399999999988</v>
          </cell>
          <cell r="R229">
            <v>100</v>
          </cell>
          <cell r="S229">
            <v>100</v>
          </cell>
          <cell r="T229">
            <v>100</v>
          </cell>
          <cell r="U229">
            <v>100</v>
          </cell>
          <cell r="V229">
            <v>100</v>
          </cell>
          <cell r="W229">
            <v>100</v>
          </cell>
          <cell r="X229">
            <v>100</v>
          </cell>
          <cell r="Y229">
            <v>100</v>
          </cell>
          <cell r="Z229">
            <v>100</v>
          </cell>
          <cell r="AA229">
            <v>100</v>
          </cell>
          <cell r="AL229">
            <v>0.1</v>
          </cell>
        </row>
        <row r="230">
          <cell r="E230">
            <v>0.5</v>
          </cell>
          <cell r="F230">
            <v>2025</v>
          </cell>
          <cell r="G230">
            <v>20</v>
          </cell>
          <cell r="H230">
            <v>3.5</v>
          </cell>
          <cell r="I230">
            <v>3.5</v>
          </cell>
          <cell r="J230">
            <v>3.5</v>
          </cell>
          <cell r="K230">
            <v>3.5</v>
          </cell>
          <cell r="L230">
            <v>3.5</v>
          </cell>
          <cell r="M230">
            <v>3.5</v>
          </cell>
          <cell r="N230">
            <v>3.5</v>
          </cell>
          <cell r="O230">
            <v>3.5</v>
          </cell>
          <cell r="P230">
            <v>3.5</v>
          </cell>
          <cell r="Q230">
            <v>3.5</v>
          </cell>
        </row>
        <row r="231">
          <cell r="E231">
            <v>0.5</v>
          </cell>
          <cell r="F231">
            <v>2020</v>
          </cell>
          <cell r="G231">
            <v>25</v>
          </cell>
          <cell r="H231">
            <v>0.8</v>
          </cell>
          <cell r="I231">
            <v>0.8</v>
          </cell>
          <cell r="J231">
            <v>0.8</v>
          </cell>
          <cell r="K231">
            <v>0.8</v>
          </cell>
          <cell r="L231">
            <v>0.8</v>
          </cell>
          <cell r="M231">
            <v>0.8</v>
          </cell>
          <cell r="N231">
            <v>0.8</v>
          </cell>
          <cell r="O231">
            <v>0.8</v>
          </cell>
          <cell r="P231">
            <v>0.8</v>
          </cell>
          <cell r="Q231">
            <v>0.8</v>
          </cell>
          <cell r="R231">
            <v>750</v>
          </cell>
          <cell r="S231">
            <v>750</v>
          </cell>
          <cell r="T231">
            <v>750</v>
          </cell>
          <cell r="U231">
            <v>750</v>
          </cell>
          <cell r="V231">
            <v>750</v>
          </cell>
          <cell r="W231">
            <v>750</v>
          </cell>
          <cell r="X231">
            <v>750</v>
          </cell>
          <cell r="Y231">
            <v>750</v>
          </cell>
          <cell r="Z231">
            <v>750</v>
          </cell>
          <cell r="AA231">
            <v>750</v>
          </cell>
          <cell r="AL231">
            <v>1</v>
          </cell>
        </row>
        <row r="232">
          <cell r="E232">
            <v>0.5</v>
          </cell>
          <cell r="F232">
            <v>2025</v>
          </cell>
          <cell r="G232">
            <v>25</v>
          </cell>
          <cell r="H232">
            <v>0.87</v>
          </cell>
          <cell r="I232">
            <v>0.87</v>
          </cell>
          <cell r="J232">
            <v>0.87</v>
          </cell>
          <cell r="K232">
            <v>0.87</v>
          </cell>
          <cell r="L232">
            <v>0.87</v>
          </cell>
          <cell r="M232">
            <v>0.87</v>
          </cell>
          <cell r="N232">
            <v>0.87</v>
          </cell>
          <cell r="O232">
            <v>0.87</v>
          </cell>
          <cell r="P232">
            <v>0.87</v>
          </cell>
          <cell r="Q232">
            <v>0.87</v>
          </cell>
          <cell r="R232">
            <v>350</v>
          </cell>
          <cell r="S232">
            <v>350</v>
          </cell>
          <cell r="T232">
            <v>350</v>
          </cell>
          <cell r="U232">
            <v>350</v>
          </cell>
          <cell r="V232">
            <v>350</v>
          </cell>
          <cell r="W232">
            <v>350</v>
          </cell>
          <cell r="X232">
            <v>350</v>
          </cell>
          <cell r="Y232">
            <v>350</v>
          </cell>
          <cell r="Z232">
            <v>350</v>
          </cell>
          <cell r="AA232">
            <v>350</v>
          </cell>
          <cell r="AL232">
            <v>1</v>
          </cell>
        </row>
        <row r="233">
          <cell r="E233">
            <v>0.5</v>
          </cell>
          <cell r="F233">
            <v>2020</v>
          </cell>
          <cell r="G233">
            <v>25</v>
          </cell>
          <cell r="H233">
            <v>0.85</v>
          </cell>
          <cell r="I233">
            <v>0.85</v>
          </cell>
          <cell r="J233">
            <v>0.85</v>
          </cell>
          <cell r="K233">
            <v>0.85</v>
          </cell>
          <cell r="L233">
            <v>0.85</v>
          </cell>
          <cell r="M233">
            <v>0.85</v>
          </cell>
          <cell r="N233">
            <v>0.85</v>
          </cell>
          <cell r="O233">
            <v>0.85</v>
          </cell>
          <cell r="P233">
            <v>0.85</v>
          </cell>
          <cell r="Q233">
            <v>0.85</v>
          </cell>
          <cell r="R233">
            <v>2000</v>
          </cell>
          <cell r="S233">
            <v>2000</v>
          </cell>
          <cell r="T233">
            <v>2000</v>
          </cell>
          <cell r="U233">
            <v>2000</v>
          </cell>
          <cell r="V233">
            <v>2000</v>
          </cell>
          <cell r="W233">
            <v>2000</v>
          </cell>
          <cell r="X233">
            <v>2000</v>
          </cell>
          <cell r="Y233">
            <v>2000</v>
          </cell>
          <cell r="Z233">
            <v>2000</v>
          </cell>
          <cell r="AA233">
            <v>2000</v>
          </cell>
          <cell r="AL233">
            <v>1</v>
          </cell>
        </row>
        <row r="234">
          <cell r="E234">
            <v>0.5</v>
          </cell>
          <cell r="F234">
            <v>2025</v>
          </cell>
          <cell r="G234">
            <v>25</v>
          </cell>
          <cell r="H234">
            <v>0.99</v>
          </cell>
          <cell r="I234">
            <v>0.99</v>
          </cell>
          <cell r="J234">
            <v>0.99</v>
          </cell>
          <cell r="K234">
            <v>0.99</v>
          </cell>
          <cell r="L234">
            <v>0.99</v>
          </cell>
          <cell r="M234">
            <v>0.99</v>
          </cell>
          <cell r="N234">
            <v>0.99</v>
          </cell>
          <cell r="O234">
            <v>0.99</v>
          </cell>
          <cell r="P234">
            <v>0.99</v>
          </cell>
          <cell r="Q234">
            <v>0.99</v>
          </cell>
        </row>
        <row r="235">
          <cell r="E235">
            <v>0.5</v>
          </cell>
          <cell r="F235">
            <v>2020</v>
          </cell>
          <cell r="G235">
            <v>10</v>
          </cell>
          <cell r="H235">
            <v>0.75</v>
          </cell>
          <cell r="I235">
            <v>0.75</v>
          </cell>
          <cell r="J235">
            <v>0.75</v>
          </cell>
          <cell r="K235">
            <v>0.75</v>
          </cell>
          <cell r="L235">
            <v>0.75</v>
          </cell>
          <cell r="M235">
            <v>0.75</v>
          </cell>
          <cell r="N235">
            <v>0.75</v>
          </cell>
          <cell r="O235">
            <v>0.75</v>
          </cell>
          <cell r="P235">
            <v>0.75</v>
          </cell>
          <cell r="Q235">
            <v>0.75</v>
          </cell>
          <cell r="R235">
            <v>2308</v>
          </cell>
          <cell r="S235">
            <v>2308</v>
          </cell>
          <cell r="T235">
            <v>2308</v>
          </cell>
          <cell r="U235">
            <v>2308</v>
          </cell>
          <cell r="V235">
            <v>2308</v>
          </cell>
          <cell r="W235">
            <v>2308</v>
          </cell>
          <cell r="X235">
            <v>2308</v>
          </cell>
          <cell r="Y235">
            <v>2308</v>
          </cell>
          <cell r="Z235">
            <v>2308</v>
          </cell>
          <cell r="AA235">
            <v>2308</v>
          </cell>
          <cell r="AL235">
            <v>1</v>
          </cell>
        </row>
        <row r="236">
          <cell r="E236">
            <v>0.5</v>
          </cell>
          <cell r="F236">
            <v>2025</v>
          </cell>
          <cell r="G236">
            <v>10</v>
          </cell>
          <cell r="H236">
            <v>0.05</v>
          </cell>
          <cell r="I236">
            <v>0.05</v>
          </cell>
          <cell r="J236">
            <v>0.05</v>
          </cell>
          <cell r="K236">
            <v>0.05</v>
          </cell>
          <cell r="L236">
            <v>0.05</v>
          </cell>
          <cell r="M236">
            <v>0.05</v>
          </cell>
          <cell r="N236">
            <v>0.05</v>
          </cell>
          <cell r="O236">
            <v>0.05</v>
          </cell>
          <cell r="P236">
            <v>0.05</v>
          </cell>
          <cell r="Q236">
            <v>0.05</v>
          </cell>
          <cell r="R236">
            <v>462</v>
          </cell>
          <cell r="S236">
            <v>462</v>
          </cell>
          <cell r="T236">
            <v>462</v>
          </cell>
          <cell r="U236">
            <v>462</v>
          </cell>
          <cell r="V236">
            <v>462</v>
          </cell>
          <cell r="W236">
            <v>462</v>
          </cell>
          <cell r="X236">
            <v>462</v>
          </cell>
          <cell r="Y236">
            <v>462</v>
          </cell>
          <cell r="Z236">
            <v>462</v>
          </cell>
          <cell r="AA236">
            <v>462</v>
          </cell>
          <cell r="AL236">
            <v>1</v>
          </cell>
        </row>
        <row r="237">
          <cell r="E237">
            <v>0.5</v>
          </cell>
          <cell r="F237">
            <v>2020</v>
          </cell>
          <cell r="G237">
            <v>1</v>
          </cell>
          <cell r="H237">
            <v>43.433917555665673</v>
          </cell>
          <cell r="I237">
            <v>43.433917555665673</v>
          </cell>
          <cell r="J237">
            <v>43.433917555665673</v>
          </cell>
          <cell r="K237">
            <v>43.433917555665673</v>
          </cell>
          <cell r="L237">
            <v>43.433917555665673</v>
          </cell>
          <cell r="M237">
            <v>43.433917555665673</v>
          </cell>
          <cell r="N237">
            <v>43.433917555665673</v>
          </cell>
          <cell r="O237">
            <v>43.433917555665673</v>
          </cell>
          <cell r="P237">
            <v>43.433917555665673</v>
          </cell>
          <cell r="Q237">
            <v>43.433917555665673</v>
          </cell>
          <cell r="R237">
            <v>17573</v>
          </cell>
          <cell r="S237">
            <v>17573</v>
          </cell>
          <cell r="T237">
            <v>17573</v>
          </cell>
          <cell r="U237">
            <v>17573</v>
          </cell>
          <cell r="V237">
            <v>17573</v>
          </cell>
          <cell r="W237">
            <v>17573</v>
          </cell>
          <cell r="X237">
            <v>17573</v>
          </cell>
          <cell r="Y237">
            <v>17573</v>
          </cell>
          <cell r="Z237">
            <v>17573</v>
          </cell>
          <cell r="AA237">
            <v>17573</v>
          </cell>
          <cell r="AL237">
            <v>1</v>
          </cell>
        </row>
        <row r="238">
          <cell r="E238">
            <v>1</v>
          </cell>
          <cell r="F238">
            <v>2020</v>
          </cell>
          <cell r="G238">
            <v>10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L238">
            <v>1</v>
          </cell>
        </row>
        <row r="239">
          <cell r="E239">
            <v>0.68</v>
          </cell>
          <cell r="F239">
            <v>2020</v>
          </cell>
          <cell r="G239">
            <v>25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L23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rankhaugwitz.info/doks/bio/2001_06_China_Biomass_Gasification_Potenti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W248"/>
  <sheetViews>
    <sheetView topLeftCell="N8" zoomScale="70" zoomScaleNormal="70" workbookViewId="0">
      <pane xSplit="5" ySplit="1" topLeftCell="S122" activePane="bottomRight" state="frozen"/>
      <selection activeCell="N8" sqref="N8"/>
      <selection pane="topRight" activeCell="S8" sqref="S8"/>
      <selection pane="bottomLeft" activeCell="N9" sqref="N9"/>
      <selection pane="bottomRight" activeCell="V9" sqref="V9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4"/>
    <col min="20" max="20" width="9.140625" style="26"/>
    <col min="21" max="22" width="9.140625" style="1"/>
    <col min="23" max="23" width="9.140625" style="14"/>
    <col min="24" max="24" width="9.140625" style="26"/>
    <col min="25" max="33" width="9.140625" style="1"/>
    <col min="34" max="34" width="9.140625" style="14"/>
    <col min="35" max="43" width="9.140625" style="1"/>
    <col min="44" max="44" width="9.140625" style="14"/>
    <col min="45" max="16384" width="9.14062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4" t="s">
        <v>10</v>
      </c>
      <c r="T4" s="26" t="s">
        <v>11</v>
      </c>
      <c r="U4" s="1" t="s">
        <v>12</v>
      </c>
      <c r="X4" s="26" t="s">
        <v>13</v>
      </c>
      <c r="Y4" s="1" t="s">
        <v>14</v>
      </c>
      <c r="Z4" s="1" t="s">
        <v>583</v>
      </c>
      <c r="AA4" s="1" t="s">
        <v>16</v>
      </c>
      <c r="AB4" s="1" t="s">
        <v>17</v>
      </c>
      <c r="AC4" s="1" t="s">
        <v>18</v>
      </c>
      <c r="AD4" s="1" t="s">
        <v>19</v>
      </c>
      <c r="AE4" s="1" t="s">
        <v>20</v>
      </c>
      <c r="AF4" s="1" t="s">
        <v>21</v>
      </c>
      <c r="AG4" s="1" t="s">
        <v>22</v>
      </c>
      <c r="AH4" s="14" t="s">
        <v>23</v>
      </c>
      <c r="AI4" s="1" t="s">
        <v>24</v>
      </c>
      <c r="AJ4" s="1" t="s">
        <v>584</v>
      </c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 t="s">
        <v>31</v>
      </c>
      <c r="AQ4" s="1" t="s">
        <v>32</v>
      </c>
      <c r="AR4" s="14" t="s">
        <v>33</v>
      </c>
      <c r="AT4" s="1" t="s">
        <v>34</v>
      </c>
    </row>
    <row r="7" spans="1:47">
      <c r="R7" s="5" t="s">
        <v>35</v>
      </c>
    </row>
    <row r="8" spans="1:47">
      <c r="N8" s="22" t="s">
        <v>36</v>
      </c>
      <c r="O8" s="22" t="s">
        <v>37</v>
      </c>
      <c r="P8" s="22" t="s">
        <v>38</v>
      </c>
      <c r="Q8" s="22" t="s">
        <v>39</v>
      </c>
      <c r="R8" s="22" t="s">
        <v>40</v>
      </c>
      <c r="S8" s="23" t="s">
        <v>41</v>
      </c>
      <c r="T8" s="27" t="s">
        <v>42</v>
      </c>
      <c r="U8" s="22" t="s">
        <v>12</v>
      </c>
      <c r="V8" s="22" t="s">
        <v>598</v>
      </c>
      <c r="W8" s="27" t="s">
        <v>13</v>
      </c>
      <c r="X8" s="22" t="s">
        <v>43</v>
      </c>
      <c r="Y8" s="22" t="s">
        <v>582</v>
      </c>
      <c r="Z8" s="22" t="s">
        <v>45</v>
      </c>
      <c r="AA8" s="22" t="s">
        <v>46</v>
      </c>
      <c r="AB8" s="22" t="s">
        <v>47</v>
      </c>
      <c r="AC8" s="22" t="s">
        <v>48</v>
      </c>
      <c r="AD8" s="22" t="s">
        <v>49</v>
      </c>
      <c r="AE8" s="22" t="s">
        <v>50</v>
      </c>
      <c r="AF8" s="22" t="s">
        <v>51</v>
      </c>
      <c r="AG8" s="23" t="s">
        <v>52</v>
      </c>
      <c r="AH8" s="22" t="s">
        <v>53</v>
      </c>
      <c r="AI8" s="22" t="s">
        <v>585</v>
      </c>
      <c r="AJ8" s="22" t="s">
        <v>55</v>
      </c>
      <c r="AK8" s="22" t="s">
        <v>56</v>
      </c>
      <c r="AL8" s="22" t="s">
        <v>57</v>
      </c>
      <c r="AM8" s="22" t="s">
        <v>58</v>
      </c>
      <c r="AN8" s="22" t="s">
        <v>59</v>
      </c>
      <c r="AO8" s="22" t="s">
        <v>60</v>
      </c>
      <c r="AP8" s="22" t="s">
        <v>61</v>
      </c>
      <c r="AQ8" s="22" t="s">
        <v>62</v>
      </c>
      <c r="AR8" s="22" t="s">
        <v>63</v>
      </c>
      <c r="AS8" s="22" t="s">
        <v>590</v>
      </c>
      <c r="AT8" s="22" t="s">
        <v>64</v>
      </c>
      <c r="AU8" s="1" t="s">
        <v>597</v>
      </c>
    </row>
    <row r="9" spans="1:47" s="9" customFormat="1">
      <c r="A9" s="24" t="s">
        <v>65</v>
      </c>
      <c r="B9" s="24" t="s">
        <v>156</v>
      </c>
      <c r="C9" s="24" t="s">
        <v>66</v>
      </c>
      <c r="D9" s="24" t="s">
        <v>157</v>
      </c>
      <c r="E9" s="25" t="str">
        <f>+B9&amp;"-"&amp;D9</f>
        <v>ALU-PH-FURN</v>
      </c>
      <c r="F9" s="24" t="s">
        <v>67</v>
      </c>
      <c r="G9" s="24" t="s">
        <v>158</v>
      </c>
      <c r="H9" s="25" t="str">
        <f>+E9&amp;"-"&amp;RIGHT(J9,3)&amp;"-"&amp;G9&amp;"20"</f>
        <v>ALU-PH-FURN-NGA-Furn20</v>
      </c>
      <c r="I9" s="24" t="s">
        <v>68</v>
      </c>
      <c r="J9" s="24" t="s">
        <v>159</v>
      </c>
      <c r="N9" s="9" t="str">
        <f>+'NewTech-modinp'!N9</f>
        <v>ALU-PH-FURN-ELC-Furn</v>
      </c>
      <c r="O9" s="9" t="str">
        <f>+'NewTech-modinp'!O9</f>
        <v>New Aluminium - Process Heat: Furnace/Kiln  - Electricity</v>
      </c>
      <c r="P9" s="9" t="str">
        <f>+'NewTech-modinp'!P9</f>
        <v>INDELC</v>
      </c>
      <c r="Q9" s="9" t="str">
        <f>+'NewTech-modinp'!Q9</f>
        <v>ALU-PH-FURN</v>
      </c>
      <c r="R9" s="9">
        <f>+'NewTech-modinp'!R9</f>
        <v>2018</v>
      </c>
      <c r="S9" s="13">
        <v>2020</v>
      </c>
      <c r="T9" s="28">
        <f>+'NewTech-modinp'!T9</f>
        <v>25</v>
      </c>
      <c r="U9" s="9">
        <f>+'NewTech-modinp'!U9</f>
        <v>0.9</v>
      </c>
      <c r="W9" s="13">
        <f>+'NewTech-modinp'!V9</f>
        <v>31.536000000000001</v>
      </c>
      <c r="X9" s="28">
        <f>+'NewTech-modinp'!W9</f>
        <v>0.8</v>
      </c>
      <c r="Y9" s="9">
        <f>+'NewTech-modinp'!X9</f>
        <v>0.8</v>
      </c>
      <c r="Z9" s="9">
        <f>+'NewTech-modinp'!Y9</f>
        <v>0.8</v>
      </c>
      <c r="AA9" s="9">
        <f>+'NewTech-modinp'!Z9</f>
        <v>0.8</v>
      </c>
      <c r="AB9" s="9">
        <f>+'NewTech-modinp'!AA9</f>
        <v>0.8</v>
      </c>
      <c r="AC9" s="9">
        <f>+'NewTech-modinp'!AB9</f>
        <v>0.8</v>
      </c>
      <c r="AD9" s="9">
        <f>+'NewTech-modinp'!AC9</f>
        <v>0.8</v>
      </c>
      <c r="AE9" s="9">
        <f>+'NewTech-modinp'!AD9</f>
        <v>0.8</v>
      </c>
      <c r="AF9" s="9">
        <f>+'NewTech-modinp'!AE9</f>
        <v>0.8</v>
      </c>
      <c r="AG9" s="9">
        <f>+'NewTech-modinp'!AF9</f>
        <v>0.8</v>
      </c>
      <c r="AH9" s="13">
        <f>+'NewTech-modinp'!AG9</f>
        <v>63</v>
      </c>
      <c r="AI9" s="9">
        <f>+'NewTech-modinp'!AH9</f>
        <v>63</v>
      </c>
      <c r="AJ9" s="9">
        <f>+'NewTech-modinp'!AI9</f>
        <v>63</v>
      </c>
      <c r="AK9" s="9">
        <f>+'NewTech-modinp'!AJ9</f>
        <v>63</v>
      </c>
      <c r="AL9" s="9">
        <f>+'NewTech-modinp'!AK9</f>
        <v>63</v>
      </c>
      <c r="AM9" s="9">
        <f>+'NewTech-modinp'!AL9</f>
        <v>63</v>
      </c>
      <c r="AN9" s="9">
        <f>+'NewTech-modinp'!AM9</f>
        <v>63</v>
      </c>
      <c r="AO9" s="9">
        <f>+'NewTech-modinp'!AN9</f>
        <v>63</v>
      </c>
      <c r="AP9" s="9">
        <f>+'NewTech-modinp'!AO9</f>
        <v>63</v>
      </c>
      <c r="AQ9" s="9">
        <f>+'NewTech-modinp'!AP9</f>
        <v>63</v>
      </c>
      <c r="AR9" s="13"/>
    </row>
    <row r="10" spans="1:47" s="9" customFormat="1">
      <c r="A10" s="24" t="s">
        <v>65</v>
      </c>
      <c r="B10" s="24" t="s">
        <v>156</v>
      </c>
      <c r="C10" s="24" t="s">
        <v>66</v>
      </c>
      <c r="D10" s="24" t="s">
        <v>157</v>
      </c>
      <c r="E10" s="25" t="str">
        <f t="shared" ref="E10:E73" si="0">+B10&amp;"-"&amp;D10</f>
        <v>ALU-PH-FURN</v>
      </c>
      <c r="F10" s="24" t="s">
        <v>69</v>
      </c>
      <c r="G10" s="24" t="s">
        <v>158</v>
      </c>
      <c r="H10" s="25" t="str">
        <f t="shared" ref="H10:H73" si="1">+E10&amp;"-"&amp;RIGHT(J10,3)&amp;"-"&amp;G10&amp;"20"</f>
        <v>ALU-PH-FURN-ELC-Furn20</v>
      </c>
      <c r="I10" s="24" t="s">
        <v>70</v>
      </c>
      <c r="J10" s="24" t="s">
        <v>160</v>
      </c>
      <c r="N10" s="9" t="str">
        <f>+'NewTech-modinp'!N10</f>
        <v>CNST-MoTP-Mob-DSL-ICE_ofrd</v>
      </c>
      <c r="O10" s="9" t="str">
        <f>+'NewTech-modinp'!O10</f>
        <v>New Construction - Motive Power, Mobile  - Diesel</v>
      </c>
      <c r="P10" s="9" t="str">
        <f>+'NewTech-modinp'!P10</f>
        <v>INDDSL</v>
      </c>
      <c r="Q10" s="9" t="str">
        <f>+'NewTech-modinp'!Q10</f>
        <v>CNST-MoTP-Mob</v>
      </c>
      <c r="R10" s="9">
        <f>+'NewTech-modinp'!R10</f>
        <v>2018</v>
      </c>
      <c r="S10" s="13">
        <v>2020</v>
      </c>
      <c r="T10" s="28">
        <f>+'NewTech-modinp'!T10</f>
        <v>20</v>
      </c>
      <c r="U10" s="9">
        <f>+'NewTech-modinp'!U10</f>
        <v>0.09</v>
      </c>
      <c r="V10" s="9">
        <f>+U10*0.7</f>
        <v>6.3E-2</v>
      </c>
      <c r="W10" s="13">
        <f>+'NewTech-modinp'!V10</f>
        <v>31.536000000000001</v>
      </c>
      <c r="X10" s="28">
        <f>+'NewTech-modinp'!W10</f>
        <v>0.18</v>
      </c>
      <c r="Y10" s="9">
        <f>+'NewTech-modinp'!X10</f>
        <v>0.18</v>
      </c>
      <c r="Z10" s="9">
        <f>+'NewTech-modinp'!Y10</f>
        <v>0.18</v>
      </c>
      <c r="AA10" s="9">
        <f>+'NewTech-modinp'!Z10</f>
        <v>0.18</v>
      </c>
      <c r="AB10" s="9">
        <f>+'NewTech-modinp'!AA10</f>
        <v>0.18</v>
      </c>
      <c r="AC10" s="9">
        <f>+'NewTech-modinp'!AB10</f>
        <v>0.18</v>
      </c>
      <c r="AD10" s="9">
        <f>+'NewTech-modinp'!AC10</f>
        <v>0.18</v>
      </c>
      <c r="AE10" s="9">
        <f>+'NewTech-modinp'!AD10</f>
        <v>0.18</v>
      </c>
      <c r="AF10" s="9">
        <f>+'NewTech-modinp'!AE10</f>
        <v>0.18</v>
      </c>
      <c r="AG10" s="9">
        <f>+'NewTech-modinp'!AF10</f>
        <v>0.18</v>
      </c>
      <c r="AH10" s="13">
        <f>+'NewTech-modinp'!AG10</f>
        <v>2388</v>
      </c>
      <c r="AI10" s="9">
        <f>+'NewTech-modinp'!AH10</f>
        <v>2388</v>
      </c>
      <c r="AJ10" s="9">
        <f>+'NewTech-modinp'!AI10</f>
        <v>2388</v>
      </c>
      <c r="AK10" s="9">
        <f>+'NewTech-modinp'!AJ10</f>
        <v>2388</v>
      </c>
      <c r="AL10" s="9">
        <f>+'NewTech-modinp'!AK10</f>
        <v>2388</v>
      </c>
      <c r="AM10" s="9">
        <f>+'NewTech-modinp'!AL10</f>
        <v>2388</v>
      </c>
      <c r="AN10" s="9">
        <f>+'NewTech-modinp'!AM10</f>
        <v>2388</v>
      </c>
      <c r="AO10" s="9">
        <f>+'NewTech-modinp'!AN10</f>
        <v>2388</v>
      </c>
      <c r="AP10" s="9">
        <f>+'NewTech-modinp'!AO10</f>
        <v>2388</v>
      </c>
      <c r="AQ10" s="9">
        <f>+'NewTech-modinp'!AP10</f>
        <v>2388</v>
      </c>
      <c r="AR10" s="13"/>
    </row>
    <row r="11" spans="1:47" s="10" customFormat="1" ht="15" thickBot="1">
      <c r="A11" s="11" t="s">
        <v>65</v>
      </c>
      <c r="B11" s="11" t="s">
        <v>156</v>
      </c>
      <c r="C11" s="11" t="s">
        <v>66</v>
      </c>
      <c r="D11" s="11" t="s">
        <v>157</v>
      </c>
      <c r="E11" s="12" t="str">
        <f t="shared" si="0"/>
        <v>ALU-PH-FURN</v>
      </c>
      <c r="F11" s="11" t="s">
        <v>67</v>
      </c>
      <c r="G11" s="11" t="s">
        <v>158</v>
      </c>
      <c r="H11" s="12" t="str">
        <f t="shared" si="1"/>
        <v>ALU-PH-FURN-COA-Furn20</v>
      </c>
      <c r="I11" s="11" t="s">
        <v>71</v>
      </c>
      <c r="J11" s="11" t="s">
        <v>161</v>
      </c>
      <c r="N11" s="1" t="str">
        <f>+'NewTech-modinp'!N11</f>
        <v>CNST-MoTP-Mob-NGA-ICE_ofrd</v>
      </c>
      <c r="O11" s="1" t="str">
        <f>+'NewTech-modinp'!O11</f>
        <v>New Construction - Motive Power, Mobile  - Natural Gas</v>
      </c>
      <c r="P11" s="1" t="str">
        <f>+'NewTech-modinp'!P11</f>
        <v>INDNGA</v>
      </c>
      <c r="Q11" s="1" t="str">
        <f>+'NewTech-modinp'!Q11</f>
        <v>CNST-MoTP-Mob</v>
      </c>
      <c r="R11" s="1">
        <f>+'NewTech-modinp'!R11</f>
        <v>2018</v>
      </c>
      <c r="S11" s="14">
        <v>2020</v>
      </c>
      <c r="T11" s="26">
        <f>+'NewTech-modinp'!T11</f>
        <v>20</v>
      </c>
      <c r="U11" s="1">
        <f>+'NewTech-modinp'!U11</f>
        <v>0.09</v>
      </c>
      <c r="V11" s="1">
        <f t="shared" ref="V11:V74" si="2">+U11*0.7</f>
        <v>6.3E-2</v>
      </c>
      <c r="W11" s="14">
        <f>+'NewTech-modinp'!V11</f>
        <v>31.536000000000001</v>
      </c>
      <c r="X11" s="26">
        <f>+'NewTech-modinp'!W11</f>
        <v>0.13</v>
      </c>
      <c r="Y11" s="1">
        <f>+'NewTech-modinp'!X11</f>
        <v>0.13</v>
      </c>
      <c r="Z11" s="1">
        <f>+'NewTech-modinp'!Y11</f>
        <v>0.13</v>
      </c>
      <c r="AA11" s="1">
        <f>+'NewTech-modinp'!Z11</f>
        <v>0.13</v>
      </c>
      <c r="AB11" s="1">
        <f>+'NewTech-modinp'!AA11</f>
        <v>0.13</v>
      </c>
      <c r="AC11" s="1">
        <f>+'NewTech-modinp'!AB11</f>
        <v>0.13</v>
      </c>
      <c r="AD11" s="1">
        <f>+'NewTech-modinp'!AC11</f>
        <v>0.13</v>
      </c>
      <c r="AE11" s="1">
        <f>+'NewTech-modinp'!AD11</f>
        <v>0.13</v>
      </c>
      <c r="AF11" s="1">
        <f>+'NewTech-modinp'!AE11</f>
        <v>0.13</v>
      </c>
      <c r="AG11" s="1">
        <f>+'NewTech-modinp'!AF11</f>
        <v>0.13</v>
      </c>
      <c r="AH11" s="14">
        <f>+'NewTech-modinp'!AG11</f>
        <v>2723</v>
      </c>
      <c r="AI11" s="1">
        <f>+'NewTech-modinp'!AH11</f>
        <v>2723</v>
      </c>
      <c r="AJ11" s="1">
        <f>+'NewTech-modinp'!AI11</f>
        <v>2723</v>
      </c>
      <c r="AK11" s="1">
        <f>+'NewTech-modinp'!AJ11</f>
        <v>2723</v>
      </c>
      <c r="AL11" s="1">
        <f>+'NewTech-modinp'!AK11</f>
        <v>2723</v>
      </c>
      <c r="AM11" s="1">
        <f>+'NewTech-modinp'!AL11</f>
        <v>2723</v>
      </c>
      <c r="AN11" s="1">
        <f>+'NewTech-modinp'!AM11</f>
        <v>2723</v>
      </c>
      <c r="AO11" s="1">
        <f>+'NewTech-modinp'!AN11</f>
        <v>2723</v>
      </c>
      <c r="AP11" s="1">
        <f>+'NewTech-modinp'!AO11</f>
        <v>2723</v>
      </c>
      <c r="AQ11" s="1">
        <f>+'NewTech-modinp'!AP11</f>
        <v>2723</v>
      </c>
      <c r="AR11" s="14">
        <f>+'NewTech-modinp'!AQ11</f>
        <v>0.05</v>
      </c>
      <c r="AS11" s="1"/>
      <c r="AT11" s="1">
        <f>+'NewTech-modinp'!AR11</f>
        <v>5</v>
      </c>
      <c r="AU11" s="1"/>
    </row>
    <row r="12" spans="1:47">
      <c r="A12" s="1" t="s">
        <v>72</v>
      </c>
      <c r="B12" s="2" t="s">
        <v>162</v>
      </c>
      <c r="C12" s="1" t="s">
        <v>73</v>
      </c>
      <c r="D12" s="2" t="s">
        <v>163</v>
      </c>
      <c r="E12" s="3" t="str">
        <f t="shared" si="0"/>
        <v>CMNT-PH-CMNTMK</v>
      </c>
      <c r="F12" s="1" t="s">
        <v>67</v>
      </c>
      <c r="G12" s="2" t="s">
        <v>158</v>
      </c>
      <c r="H12" s="3" t="str">
        <f>+LEFT(E12,12)&amp;"-"&amp;RIGHT(J12,3)&amp;"-"&amp;G12&amp;"20"</f>
        <v>CMNT-PH-CMNT-COA-Furn20</v>
      </c>
      <c r="I12" s="1" t="s">
        <v>71</v>
      </c>
      <c r="J12" s="2" t="s">
        <v>161</v>
      </c>
      <c r="N12" s="1" t="str">
        <f>+'NewTech-modinp'!N12</f>
        <v>CNST-MoTP-Mob-PET-ICE_ofrd</v>
      </c>
      <c r="O12" s="1" t="str">
        <f>+'NewTech-modinp'!O12</f>
        <v>New Construction - Motive Power, Mobile  - Petrol</v>
      </c>
      <c r="P12" s="1" t="str">
        <f>+'NewTech-modinp'!P12</f>
        <v>INDPET</v>
      </c>
      <c r="Q12" s="1" t="str">
        <f>+'NewTech-modinp'!Q12</f>
        <v>CNST-MoTP-Mob</v>
      </c>
      <c r="R12" s="1">
        <f>+'NewTech-modinp'!R12</f>
        <v>2018</v>
      </c>
      <c r="S12" s="14">
        <v>2020</v>
      </c>
      <c r="T12" s="26">
        <f>+'NewTech-modinp'!T12</f>
        <v>15</v>
      </c>
      <c r="U12" s="1">
        <f>+'NewTech-modinp'!U12</f>
        <v>0.09</v>
      </c>
      <c r="V12" s="1">
        <f t="shared" si="2"/>
        <v>6.3E-2</v>
      </c>
      <c r="W12" s="14">
        <f>+'NewTech-modinp'!V12</f>
        <v>31.536000000000001</v>
      </c>
      <c r="X12" s="26">
        <f>+'NewTech-modinp'!W12</f>
        <v>0.15</v>
      </c>
      <c r="Y12" s="1">
        <f>+'NewTech-modinp'!X12</f>
        <v>0.15</v>
      </c>
      <c r="Z12" s="1">
        <f>+'NewTech-modinp'!Y12</f>
        <v>0.15</v>
      </c>
      <c r="AA12" s="1">
        <f>+'NewTech-modinp'!Z12</f>
        <v>0.15</v>
      </c>
      <c r="AB12" s="1">
        <f>+'NewTech-modinp'!AA12</f>
        <v>0.15</v>
      </c>
      <c r="AC12" s="1">
        <f>+'NewTech-modinp'!AB12</f>
        <v>0.15</v>
      </c>
      <c r="AD12" s="1">
        <f>+'NewTech-modinp'!AC12</f>
        <v>0.15</v>
      </c>
      <c r="AE12" s="1">
        <f>+'NewTech-modinp'!AD12</f>
        <v>0.15</v>
      </c>
      <c r="AF12" s="1">
        <f>+'NewTech-modinp'!AE12</f>
        <v>0.15</v>
      </c>
      <c r="AG12" s="1">
        <f>+'NewTech-modinp'!AF12</f>
        <v>0.15</v>
      </c>
      <c r="AH12" s="14">
        <f>+'NewTech-modinp'!AG12</f>
        <v>2015</v>
      </c>
      <c r="AI12" s="1">
        <f>+'NewTech-modinp'!AH12</f>
        <v>2015</v>
      </c>
      <c r="AJ12" s="1">
        <f>+'NewTech-modinp'!AI12</f>
        <v>2015</v>
      </c>
      <c r="AK12" s="1">
        <f>+'NewTech-modinp'!AJ12</f>
        <v>2015</v>
      </c>
      <c r="AL12" s="1">
        <f>+'NewTech-modinp'!AK12</f>
        <v>2015</v>
      </c>
      <c r="AM12" s="1">
        <f>+'NewTech-modinp'!AL12</f>
        <v>2015</v>
      </c>
      <c r="AN12" s="1">
        <f>+'NewTech-modinp'!AM12</f>
        <v>2015</v>
      </c>
      <c r="AO12" s="1">
        <f>+'NewTech-modinp'!AN12</f>
        <v>2015</v>
      </c>
      <c r="AP12" s="1">
        <f>+'NewTech-modinp'!AO12</f>
        <v>2015</v>
      </c>
      <c r="AQ12" s="1">
        <f>+'NewTech-modinp'!AP12</f>
        <v>2015</v>
      </c>
      <c r="AR12" s="14">
        <f>+'NewTech-modinp'!AQ12</f>
        <v>0.02</v>
      </c>
      <c r="AT12" s="1">
        <f>+'NewTech-modinp'!AR12</f>
        <v>5</v>
      </c>
    </row>
    <row r="13" spans="1:47" s="10" customFormat="1" ht="15" thickBot="1">
      <c r="A13" s="10" t="s">
        <v>72</v>
      </c>
      <c r="B13" s="11" t="s">
        <v>162</v>
      </c>
      <c r="C13" s="10" t="s">
        <v>73</v>
      </c>
      <c r="D13" s="11" t="s">
        <v>163</v>
      </c>
      <c r="E13" s="12" t="str">
        <f t="shared" si="0"/>
        <v>CMNT-PH-CMNTMK</v>
      </c>
      <c r="F13" s="10" t="s">
        <v>67</v>
      </c>
      <c r="G13" s="11" t="s">
        <v>158</v>
      </c>
      <c r="H13" s="3" t="str">
        <f>+LEFT(E13,12)&amp;"-"&amp;RIGHT(J13,3)&amp;"-"&amp;G13&amp;"20"</f>
        <v>CMNT-PH-CMNT-WOD-Furn20</v>
      </c>
      <c r="I13" s="10" t="s">
        <v>74</v>
      </c>
      <c r="J13" s="11" t="s">
        <v>164</v>
      </c>
      <c r="N13" s="1" t="str">
        <f>+'NewTech-modinp'!N13</f>
        <v>CNST-MoTP-Mob-LPG-ICE_ofrd</v>
      </c>
      <c r="O13" s="1" t="str">
        <f>+'NewTech-modinp'!O13</f>
        <v>New Construction - Motive Power, Mobile  - LPG</v>
      </c>
      <c r="P13" s="1" t="str">
        <f>+'NewTech-modinp'!P13</f>
        <v>INDLPG</v>
      </c>
      <c r="Q13" s="1" t="str">
        <f>+'NewTech-modinp'!Q13</f>
        <v>CNST-MoTP-Mob</v>
      </c>
      <c r="R13" s="1">
        <f>+'NewTech-modinp'!R13</f>
        <v>2018</v>
      </c>
      <c r="S13" s="14">
        <v>2020</v>
      </c>
      <c r="T13" s="26">
        <f>+'NewTech-modinp'!T13</f>
        <v>20</v>
      </c>
      <c r="U13" s="1">
        <f>+'NewTech-modinp'!U13</f>
        <v>0.09</v>
      </c>
      <c r="V13" s="1">
        <f t="shared" si="2"/>
        <v>6.3E-2</v>
      </c>
      <c r="W13" s="14">
        <f>+'NewTech-modinp'!V13</f>
        <v>31.536000000000001</v>
      </c>
      <c r="X13" s="26">
        <f>+'NewTech-modinp'!W13</f>
        <v>0.13</v>
      </c>
      <c r="Y13" s="1">
        <f>+'NewTech-modinp'!X13</f>
        <v>0.13</v>
      </c>
      <c r="Z13" s="1">
        <f>+'NewTech-modinp'!Y13</f>
        <v>0.13</v>
      </c>
      <c r="AA13" s="1">
        <f>+'NewTech-modinp'!Z13</f>
        <v>0.13</v>
      </c>
      <c r="AB13" s="1">
        <f>+'NewTech-modinp'!AA13</f>
        <v>0.13</v>
      </c>
      <c r="AC13" s="1">
        <f>+'NewTech-modinp'!AB13</f>
        <v>0.13</v>
      </c>
      <c r="AD13" s="1">
        <f>+'NewTech-modinp'!AC13</f>
        <v>0.13</v>
      </c>
      <c r="AE13" s="1">
        <f>+'NewTech-modinp'!AD13</f>
        <v>0.13</v>
      </c>
      <c r="AF13" s="1">
        <f>+'NewTech-modinp'!AE13</f>
        <v>0.13</v>
      </c>
      <c r="AG13" s="1">
        <f>+'NewTech-modinp'!AF13</f>
        <v>0.13</v>
      </c>
      <c r="AH13" s="14">
        <f>+'NewTech-modinp'!AG13</f>
        <v>2675</v>
      </c>
      <c r="AI13" s="1">
        <f>+'NewTech-modinp'!AH13</f>
        <v>2675</v>
      </c>
      <c r="AJ13" s="1">
        <f>+'NewTech-modinp'!AI13</f>
        <v>2675</v>
      </c>
      <c r="AK13" s="1">
        <f>+'NewTech-modinp'!AJ13</f>
        <v>2675</v>
      </c>
      <c r="AL13" s="1">
        <f>+'NewTech-modinp'!AK13</f>
        <v>2675</v>
      </c>
      <c r="AM13" s="1">
        <f>+'NewTech-modinp'!AL13</f>
        <v>2675</v>
      </c>
      <c r="AN13" s="1">
        <f>+'NewTech-modinp'!AM13</f>
        <v>2675</v>
      </c>
      <c r="AO13" s="1">
        <f>+'NewTech-modinp'!AN13</f>
        <v>2675</v>
      </c>
      <c r="AP13" s="1">
        <f>+'NewTech-modinp'!AO13</f>
        <v>2675</v>
      </c>
      <c r="AQ13" s="1">
        <f>+'NewTech-modinp'!AP13</f>
        <v>2675</v>
      </c>
      <c r="AR13" s="14">
        <f>+'NewTech-modinp'!AQ13</f>
        <v>0.11</v>
      </c>
      <c r="AS13" s="1"/>
      <c r="AT13" s="1">
        <f>+'NewTech-modinp'!AR13</f>
        <v>5</v>
      </c>
      <c r="AU13" s="1"/>
    </row>
    <row r="14" spans="1:47">
      <c r="A14" s="1" t="s">
        <v>75</v>
      </c>
      <c r="B14" s="2" t="s">
        <v>165</v>
      </c>
      <c r="C14" s="1" t="s">
        <v>76</v>
      </c>
      <c r="D14" s="2" t="s">
        <v>166</v>
      </c>
      <c r="E14" s="3" t="str">
        <f t="shared" si="0"/>
        <v>CNST-ELCTRNCS</v>
      </c>
      <c r="F14" s="1" t="s">
        <v>77</v>
      </c>
      <c r="G14" s="2" t="s">
        <v>167</v>
      </c>
      <c r="H14" s="3" t="str">
        <f>+E14&amp;"-"&amp;RIGHT(J14,3)&amp;"-"&amp;"20"</f>
        <v>CNST-ELCTRNCS-ELC-20</v>
      </c>
      <c r="I14" s="1" t="s">
        <v>70</v>
      </c>
      <c r="J14" s="2" t="s">
        <v>160</v>
      </c>
      <c r="N14" s="1" t="str">
        <f>+'NewTech-modinp'!N14</f>
        <v>CNST-MoTP-Stat-DSL-st_ngn</v>
      </c>
      <c r="O14" s="1" t="str">
        <f>+'NewTech-modinp'!O14</f>
        <v>New Construction - Motive Power, Stationary  - Diesel</v>
      </c>
      <c r="P14" s="1" t="str">
        <f>+'NewTech-modinp'!P14</f>
        <v>INDDSL</v>
      </c>
      <c r="Q14" s="1" t="str">
        <f>+'NewTech-modinp'!Q14</f>
        <v>CNST-MoTP-Stat</v>
      </c>
      <c r="R14" s="1">
        <f>+'NewTech-modinp'!R14</f>
        <v>2018</v>
      </c>
      <c r="S14" s="14">
        <v>2020</v>
      </c>
      <c r="T14" s="26">
        <f>+'NewTech-modinp'!T14</f>
        <v>20</v>
      </c>
      <c r="U14" s="1">
        <f>+'NewTech-modinp'!U14</f>
        <v>0.5</v>
      </c>
      <c r="V14" s="1">
        <f t="shared" si="2"/>
        <v>0.35</v>
      </c>
      <c r="W14" s="14">
        <f>+'NewTech-modinp'!V14</f>
        <v>31.536000000000001</v>
      </c>
      <c r="X14" s="26">
        <f>+'NewTech-modinp'!W14</f>
        <v>0.22</v>
      </c>
      <c r="Y14" s="1">
        <f>+'NewTech-modinp'!X14</f>
        <v>0.22</v>
      </c>
      <c r="Z14" s="1">
        <f>+'NewTech-modinp'!Y14</f>
        <v>0.22</v>
      </c>
      <c r="AA14" s="1">
        <f>+'NewTech-modinp'!Z14</f>
        <v>0.22</v>
      </c>
      <c r="AB14" s="1">
        <f>+'NewTech-modinp'!AA14</f>
        <v>0.22</v>
      </c>
      <c r="AC14" s="1">
        <f>+'NewTech-modinp'!AB14</f>
        <v>0.22</v>
      </c>
      <c r="AD14" s="1">
        <f>+'NewTech-modinp'!AC14</f>
        <v>0.22</v>
      </c>
      <c r="AE14" s="1">
        <f>+'NewTech-modinp'!AD14</f>
        <v>0.22</v>
      </c>
      <c r="AF14" s="1">
        <f>+'NewTech-modinp'!AE14</f>
        <v>0.22</v>
      </c>
      <c r="AG14" s="1">
        <f>+'NewTech-modinp'!AF14</f>
        <v>0.22</v>
      </c>
      <c r="AH14" s="14">
        <f>+'NewTech-modinp'!AG14</f>
        <v>455</v>
      </c>
      <c r="AI14" s="1">
        <f>+'NewTech-modinp'!AH14</f>
        <v>455</v>
      </c>
      <c r="AJ14" s="1">
        <f>+'NewTech-modinp'!AI14</f>
        <v>455</v>
      </c>
      <c r="AK14" s="1">
        <f>+'NewTech-modinp'!AJ14</f>
        <v>455</v>
      </c>
      <c r="AL14" s="1">
        <f>+'NewTech-modinp'!AK14</f>
        <v>455</v>
      </c>
      <c r="AM14" s="1">
        <f>+'NewTech-modinp'!AL14</f>
        <v>455</v>
      </c>
      <c r="AN14" s="1">
        <f>+'NewTech-modinp'!AM14</f>
        <v>455</v>
      </c>
      <c r="AO14" s="1">
        <f>+'NewTech-modinp'!AN14</f>
        <v>455</v>
      </c>
      <c r="AP14" s="1">
        <f>+'NewTech-modinp'!AO14</f>
        <v>455</v>
      </c>
      <c r="AQ14" s="1">
        <f>+'NewTech-modinp'!AP14</f>
        <v>455</v>
      </c>
      <c r="AR14" s="14">
        <v>0</v>
      </c>
      <c r="AT14" s="1">
        <v>5</v>
      </c>
    </row>
    <row r="15" spans="1:47">
      <c r="A15" s="1" t="s">
        <v>75</v>
      </c>
      <c r="B15" s="2" t="s">
        <v>165</v>
      </c>
      <c r="C15" s="1" t="s">
        <v>78</v>
      </c>
      <c r="D15" s="2" t="s">
        <v>168</v>
      </c>
      <c r="E15" s="3" t="str">
        <f t="shared" si="0"/>
        <v>CNST-LGHT</v>
      </c>
      <c r="F15" s="1" t="s">
        <v>79</v>
      </c>
      <c r="G15" s="2" t="s">
        <v>169</v>
      </c>
      <c r="H15" s="3" t="str">
        <f t="shared" si="1"/>
        <v>CNST-LGHT-ELC-Light20</v>
      </c>
      <c r="I15" s="1" t="s">
        <v>70</v>
      </c>
      <c r="J15" s="2" t="s">
        <v>160</v>
      </c>
      <c r="N15" s="1" t="str">
        <f>+'NewTech-modinp'!N15</f>
        <v>CNST-MoTP-Stat-PET-st_ngn</v>
      </c>
      <c r="O15" s="1" t="str">
        <f>+'NewTech-modinp'!O15</f>
        <v>New Construction - Motive Power, Stationary  - Petrol</v>
      </c>
      <c r="P15" s="1" t="str">
        <f>+'NewTech-modinp'!P15</f>
        <v>INDPET</v>
      </c>
      <c r="Q15" s="1" t="str">
        <f>+'NewTech-modinp'!Q15</f>
        <v>CNST-MoTP-Stat</v>
      </c>
      <c r="R15" s="1">
        <f>+'NewTech-modinp'!R15</f>
        <v>2018</v>
      </c>
      <c r="S15" s="14">
        <v>2020</v>
      </c>
      <c r="T15" s="26">
        <f>+'NewTech-modinp'!T15</f>
        <v>15</v>
      </c>
      <c r="U15" s="1">
        <f>+'NewTech-modinp'!U15</f>
        <v>0.5</v>
      </c>
      <c r="V15" s="1">
        <f t="shared" si="2"/>
        <v>0.35</v>
      </c>
      <c r="W15" s="14">
        <f>+'NewTech-modinp'!V15</f>
        <v>31.536000000000001</v>
      </c>
      <c r="X15" s="26">
        <f>+'NewTech-modinp'!W15</f>
        <v>0.18</v>
      </c>
      <c r="Y15" s="1">
        <f>+'NewTech-modinp'!X15</f>
        <v>0.18</v>
      </c>
      <c r="Z15" s="1">
        <f>+'NewTech-modinp'!Y15</f>
        <v>0.18</v>
      </c>
      <c r="AA15" s="1">
        <f>+'NewTech-modinp'!Z15</f>
        <v>0.18</v>
      </c>
      <c r="AB15" s="1">
        <f>+'NewTech-modinp'!AA15</f>
        <v>0.18</v>
      </c>
      <c r="AC15" s="1">
        <f>+'NewTech-modinp'!AB15</f>
        <v>0.18</v>
      </c>
      <c r="AD15" s="1">
        <f>+'NewTech-modinp'!AC15</f>
        <v>0.18</v>
      </c>
      <c r="AE15" s="1">
        <f>+'NewTech-modinp'!AD15</f>
        <v>0.18</v>
      </c>
      <c r="AF15" s="1">
        <f>+'NewTech-modinp'!AE15</f>
        <v>0.18</v>
      </c>
      <c r="AG15" s="1">
        <f>+'NewTech-modinp'!AF15</f>
        <v>0.18</v>
      </c>
      <c r="AH15" s="14">
        <f>+'NewTech-modinp'!AG15</f>
        <v>350</v>
      </c>
      <c r="AI15" s="1">
        <f>+'NewTech-modinp'!AH15</f>
        <v>350</v>
      </c>
      <c r="AJ15" s="1">
        <f>+'NewTech-modinp'!AI15</f>
        <v>350</v>
      </c>
      <c r="AK15" s="1">
        <f>+'NewTech-modinp'!AJ15</f>
        <v>350</v>
      </c>
      <c r="AL15" s="1">
        <f>+'NewTech-modinp'!AK15</f>
        <v>350</v>
      </c>
      <c r="AM15" s="1">
        <f>+'NewTech-modinp'!AL15</f>
        <v>350</v>
      </c>
      <c r="AN15" s="1">
        <f>+'NewTech-modinp'!AM15</f>
        <v>350</v>
      </c>
      <c r="AO15" s="1">
        <f>+'NewTech-modinp'!AN15</f>
        <v>350</v>
      </c>
      <c r="AP15" s="1">
        <f>+'NewTech-modinp'!AO15</f>
        <v>350</v>
      </c>
      <c r="AQ15" s="1">
        <f>+'NewTech-modinp'!AP15</f>
        <v>350</v>
      </c>
      <c r="AR15" s="14">
        <v>0</v>
      </c>
    </row>
    <row r="16" spans="1:47">
      <c r="A16" s="1" t="s">
        <v>75</v>
      </c>
      <c r="B16" s="2" t="s">
        <v>165</v>
      </c>
      <c r="C16" s="1" t="s">
        <v>80</v>
      </c>
      <c r="D16" s="2" t="s">
        <v>170</v>
      </c>
      <c r="E16" s="3" t="str">
        <f t="shared" si="0"/>
        <v>CNST-MoTP-Mob</v>
      </c>
      <c r="F16" s="1" t="s">
        <v>81</v>
      </c>
      <c r="G16" s="2" t="s">
        <v>171</v>
      </c>
      <c r="H16" s="3" t="str">
        <f>+LEFT(E16,9)&amp;"-"&amp;RIGHT(J16,3)&amp;"-"&amp;G16&amp;"20"</f>
        <v>CNST-MoTP-DSL-ICE_ofrd20</v>
      </c>
      <c r="I16" s="1" t="s">
        <v>82</v>
      </c>
      <c r="J16" s="2" t="s">
        <v>172</v>
      </c>
      <c r="N16" s="1" t="str">
        <f>+'NewTech-modinp'!N16</f>
        <v>CNST-MoTP-Stat-ELC-Motor</v>
      </c>
      <c r="O16" s="1" t="str">
        <f>+'NewTech-modinp'!O16</f>
        <v>New Construction - Motive Power, Stationary  - Electricity</v>
      </c>
      <c r="P16" s="1" t="str">
        <f>+'NewTech-modinp'!P16</f>
        <v>INDELC</v>
      </c>
      <c r="Q16" s="1" t="str">
        <f>+'NewTech-modinp'!Q16</f>
        <v>CNST-MoTP-Stat</v>
      </c>
      <c r="R16" s="1">
        <f>+'NewTech-modinp'!R16</f>
        <v>2018</v>
      </c>
      <c r="S16" s="14">
        <v>2020</v>
      </c>
      <c r="T16" s="26">
        <f>+'NewTech-modinp'!T16</f>
        <v>10</v>
      </c>
      <c r="U16" s="1">
        <f>+'NewTech-modinp'!U16</f>
        <v>0.5</v>
      </c>
      <c r="V16" s="1">
        <f t="shared" si="2"/>
        <v>0.35</v>
      </c>
      <c r="W16" s="14">
        <f>+'NewTech-modinp'!V16</f>
        <v>31.536000000000001</v>
      </c>
      <c r="X16" s="26">
        <f>+'NewTech-modinp'!W16</f>
        <v>0.67500000000000004</v>
      </c>
      <c r="Y16" s="1">
        <f>+'NewTech-modinp'!X16</f>
        <v>0.67500000000000004</v>
      </c>
      <c r="Z16" s="1">
        <f>+'NewTech-modinp'!Y16</f>
        <v>0.67500000000000004</v>
      </c>
      <c r="AA16" s="1">
        <f>+'NewTech-modinp'!Z16</f>
        <v>0.67500000000000004</v>
      </c>
      <c r="AB16" s="1">
        <f>+'NewTech-modinp'!AA16</f>
        <v>0.67500000000000004</v>
      </c>
      <c r="AC16" s="1">
        <f>+'NewTech-modinp'!AB16</f>
        <v>0.67500000000000004</v>
      </c>
      <c r="AD16" s="1">
        <f>+'NewTech-modinp'!AC16</f>
        <v>0.67500000000000004</v>
      </c>
      <c r="AE16" s="1">
        <f>+'NewTech-modinp'!AD16</f>
        <v>0.67500000000000004</v>
      </c>
      <c r="AF16" s="1">
        <f>+'NewTech-modinp'!AE16</f>
        <v>0.67500000000000004</v>
      </c>
      <c r="AG16" s="1">
        <f>+'NewTech-modinp'!AF16</f>
        <v>0.67500000000000004</v>
      </c>
      <c r="AH16" s="14">
        <f>+'NewTech-modinp'!AG16</f>
        <v>280</v>
      </c>
      <c r="AI16" s="1">
        <f>+'NewTech-modinp'!AH16</f>
        <v>280</v>
      </c>
      <c r="AJ16" s="1">
        <f>+'NewTech-modinp'!AI16</f>
        <v>280</v>
      </c>
      <c r="AK16" s="1">
        <f>+'NewTech-modinp'!AJ16</f>
        <v>280</v>
      </c>
      <c r="AL16" s="1">
        <f>+'NewTech-modinp'!AK16</f>
        <v>280</v>
      </c>
      <c r="AM16" s="1">
        <f>+'NewTech-modinp'!AL16</f>
        <v>280</v>
      </c>
      <c r="AN16" s="1">
        <f>+'NewTech-modinp'!AM16</f>
        <v>280</v>
      </c>
      <c r="AO16" s="1">
        <f>+'NewTech-modinp'!AN16</f>
        <v>280</v>
      </c>
      <c r="AP16" s="1">
        <f>+'NewTech-modinp'!AO16</f>
        <v>280</v>
      </c>
      <c r="AQ16" s="1">
        <f>+'NewTech-modinp'!AP16</f>
        <v>280</v>
      </c>
    </row>
    <row r="17" spans="1:47">
      <c r="A17" s="1" t="s">
        <v>75</v>
      </c>
      <c r="B17" s="2" t="s">
        <v>165</v>
      </c>
      <c r="C17" s="1" t="s">
        <v>80</v>
      </c>
      <c r="D17" s="2" t="s">
        <v>170</v>
      </c>
      <c r="E17" s="3" t="str">
        <f t="shared" si="0"/>
        <v>CNST-MoTP-Mob</v>
      </c>
      <c r="F17" s="1" t="s">
        <v>81</v>
      </c>
      <c r="G17" s="2" t="s">
        <v>171</v>
      </c>
      <c r="H17" s="3" t="str">
        <f t="shared" ref="H17:H18" si="3">+LEFT(E17,9)&amp;"-"&amp;RIGHT(J17,3)&amp;"-"&amp;G17&amp;"20"</f>
        <v>CNST-MoTP-NGA-ICE_ofrd20</v>
      </c>
      <c r="I17" s="1" t="s">
        <v>68</v>
      </c>
      <c r="J17" s="2" t="s">
        <v>159</v>
      </c>
      <c r="N17" s="1" t="str">
        <f>+'NewTech-modinp'!N17</f>
        <v>CNST-MoTP-Stat-ELC-VSD-Mtr</v>
      </c>
      <c r="O17" s="1" t="str">
        <f>+'NewTech-modinp'!O17</f>
        <v>New Construction - Motive Power, Stationary  - Electricity</v>
      </c>
      <c r="P17" s="1" t="str">
        <f>+'NewTech-modinp'!P17</f>
        <v>INDELC</v>
      </c>
      <c r="Q17" s="1" t="str">
        <f>+'NewTech-modinp'!Q17</f>
        <v>CNST-MoTP-Stat</v>
      </c>
      <c r="R17" s="1">
        <f>+'NewTech-modinp'!R17</f>
        <v>2018</v>
      </c>
      <c r="S17" s="14">
        <v>2020</v>
      </c>
      <c r="T17" s="26">
        <f>+'NewTech-modinp'!T17</f>
        <v>10</v>
      </c>
      <c r="U17" s="1">
        <f>+'NewTech-modinp'!U17</f>
        <v>0.5</v>
      </c>
      <c r="V17" s="1">
        <f t="shared" si="2"/>
        <v>0.35</v>
      </c>
      <c r="W17" s="14">
        <f>+'NewTech-modinp'!V17</f>
        <v>31.536000000000001</v>
      </c>
      <c r="X17" s="26">
        <f>+'NewTech-modinp'!W17</f>
        <v>0.9</v>
      </c>
      <c r="Y17" s="1">
        <f>+'NewTech-modinp'!X17</f>
        <v>0.9</v>
      </c>
      <c r="Z17" s="1">
        <f>+'NewTech-modinp'!Y17</f>
        <v>0.9</v>
      </c>
      <c r="AA17" s="1">
        <f>+'NewTech-modinp'!Z17</f>
        <v>0.9</v>
      </c>
      <c r="AB17" s="1">
        <f>+'NewTech-modinp'!AA17</f>
        <v>0.9</v>
      </c>
      <c r="AC17" s="1">
        <f>+'NewTech-modinp'!AB17</f>
        <v>0.9</v>
      </c>
      <c r="AD17" s="1">
        <f>+'NewTech-modinp'!AC17</f>
        <v>0.9</v>
      </c>
      <c r="AE17" s="1">
        <f>+'NewTech-modinp'!AD17</f>
        <v>0.9</v>
      </c>
      <c r="AF17" s="1">
        <f>+'NewTech-modinp'!AE17</f>
        <v>0.9</v>
      </c>
      <c r="AG17" s="1">
        <f>+'NewTech-modinp'!AF17</f>
        <v>0.9</v>
      </c>
      <c r="AH17" s="14">
        <f>+'NewTech-modinp'!AG17</f>
        <v>336</v>
      </c>
      <c r="AI17" s="1">
        <f>+'NewTech-modinp'!AH17</f>
        <v>336</v>
      </c>
      <c r="AJ17" s="1">
        <f>+'NewTech-modinp'!AI17</f>
        <v>336</v>
      </c>
      <c r="AK17" s="1">
        <f>+'NewTech-modinp'!AJ17</f>
        <v>336</v>
      </c>
      <c r="AL17" s="1">
        <f>+'NewTech-modinp'!AK17</f>
        <v>336</v>
      </c>
      <c r="AM17" s="1">
        <f>+'NewTech-modinp'!AL17</f>
        <v>336</v>
      </c>
      <c r="AN17" s="1">
        <f>+'NewTech-modinp'!AM17</f>
        <v>336</v>
      </c>
      <c r="AO17" s="1">
        <f>+'NewTech-modinp'!AN17</f>
        <v>336</v>
      </c>
      <c r="AP17" s="1">
        <f>+'NewTech-modinp'!AO17</f>
        <v>336</v>
      </c>
      <c r="AQ17" s="1">
        <f>+'NewTech-modinp'!AP17</f>
        <v>336</v>
      </c>
      <c r="AR17" s="14">
        <f>+'NewTech-modinp'!AQ17</f>
        <v>0.5</v>
      </c>
      <c r="AT17" s="1">
        <f>+'NewTech-modinp'!AR17</f>
        <v>5</v>
      </c>
    </row>
    <row r="18" spans="1:47" s="9" customFormat="1">
      <c r="A18" s="9" t="s">
        <v>75</v>
      </c>
      <c r="B18" s="24" t="s">
        <v>165</v>
      </c>
      <c r="C18" s="9" t="s">
        <v>80</v>
      </c>
      <c r="D18" s="24" t="s">
        <v>170</v>
      </c>
      <c r="E18" s="25" t="str">
        <f t="shared" si="0"/>
        <v>CNST-MoTP-Mob</v>
      </c>
      <c r="F18" s="9" t="s">
        <v>81</v>
      </c>
      <c r="G18" s="24" t="s">
        <v>171</v>
      </c>
      <c r="H18" s="25" t="str">
        <f t="shared" si="3"/>
        <v>CNST-MoTP-PET-ICE_ofrd20</v>
      </c>
      <c r="I18" s="9" t="s">
        <v>83</v>
      </c>
      <c r="J18" s="24" t="s">
        <v>173</v>
      </c>
      <c r="N18" s="9" t="str">
        <f>+'NewTech-modinp'!N18</f>
        <v>DARY-AIR-ELC-CMPR</v>
      </c>
      <c r="O18" s="9" t="str">
        <f>+'NewTech-modinp'!O18</f>
        <v>New Dairy - Compressed Air  - Electricity</v>
      </c>
      <c r="P18" s="9" t="str">
        <f>+'NewTech-modinp'!P18</f>
        <v>INDELC</v>
      </c>
      <c r="Q18" s="9" t="str">
        <f>+'NewTech-modinp'!Q18</f>
        <v>DARY-AIR</v>
      </c>
      <c r="R18" s="9">
        <f>+'NewTech-modinp'!R18</f>
        <v>2018</v>
      </c>
      <c r="S18" s="13">
        <v>2020</v>
      </c>
      <c r="T18" s="28">
        <f>+'NewTech-modinp'!T18</f>
        <v>25</v>
      </c>
      <c r="U18" s="9">
        <f>+'NewTech-modinp'!U18</f>
        <v>0.68</v>
      </c>
      <c r="V18" s="9">
        <f t="shared" si="2"/>
        <v>0.47599999999999998</v>
      </c>
      <c r="W18" s="13">
        <f>+'NewTech-modinp'!V18</f>
        <v>31.536000000000001</v>
      </c>
      <c r="X18" s="28">
        <f>+'NewTech-modinp'!W18</f>
        <v>1</v>
      </c>
      <c r="Y18" s="9">
        <f>+'NewTech-modinp'!X18</f>
        <v>1</v>
      </c>
      <c r="Z18" s="9">
        <f>+'NewTech-modinp'!Y18</f>
        <v>1</v>
      </c>
      <c r="AA18" s="9">
        <f>+'NewTech-modinp'!Z18</f>
        <v>1</v>
      </c>
      <c r="AB18" s="9">
        <f>+'NewTech-modinp'!AA18</f>
        <v>1</v>
      </c>
      <c r="AC18" s="9">
        <f>+'NewTech-modinp'!AB18</f>
        <v>1</v>
      </c>
      <c r="AD18" s="9">
        <f>+'NewTech-modinp'!AC18</f>
        <v>1</v>
      </c>
      <c r="AE18" s="9">
        <f>+'NewTech-modinp'!AD18</f>
        <v>1</v>
      </c>
      <c r="AF18" s="9">
        <f>+'NewTech-modinp'!AE18</f>
        <v>1</v>
      </c>
      <c r="AG18" s="9">
        <f>+'NewTech-modinp'!AF18</f>
        <v>1</v>
      </c>
      <c r="AH18" s="13">
        <f>+'NewTech-modinp'!AG18</f>
        <v>0</v>
      </c>
      <c r="AI18" s="9">
        <f>+'NewTech-modinp'!AH18</f>
        <v>0</v>
      </c>
      <c r="AJ18" s="9">
        <f>+'NewTech-modinp'!AI18</f>
        <v>0</v>
      </c>
      <c r="AK18" s="9">
        <f>+'NewTech-modinp'!AJ18</f>
        <v>0</v>
      </c>
      <c r="AL18" s="9">
        <f>+'NewTech-modinp'!AK18</f>
        <v>0</v>
      </c>
      <c r="AM18" s="9">
        <f>+'NewTech-modinp'!AL18</f>
        <v>0</v>
      </c>
      <c r="AN18" s="9">
        <f>+'NewTech-modinp'!AM18</f>
        <v>0</v>
      </c>
      <c r="AO18" s="9">
        <f>+'NewTech-modinp'!AN18</f>
        <v>0</v>
      </c>
      <c r="AP18" s="9">
        <f>+'NewTech-modinp'!AO18</f>
        <v>0</v>
      </c>
      <c r="AQ18" s="9">
        <f>+'NewTech-modinp'!AP18</f>
        <v>0</v>
      </c>
      <c r="AR18" s="13"/>
    </row>
    <row r="19" spans="1:47">
      <c r="A19" s="1" t="s">
        <v>75</v>
      </c>
      <c r="B19" s="2" t="s">
        <v>165</v>
      </c>
      <c r="C19" s="1" t="s">
        <v>84</v>
      </c>
      <c r="D19" s="2" t="s">
        <v>174</v>
      </c>
      <c r="E19" s="3" t="str">
        <f t="shared" si="0"/>
        <v>CNST-MoTP-Stat</v>
      </c>
      <c r="F19" s="1" t="s">
        <v>85</v>
      </c>
      <c r="G19" s="2" t="s">
        <v>175</v>
      </c>
      <c r="H19" s="3" t="str">
        <f>+LEFT(E19,9)&amp;"-"&amp;RIGHT(J19,3)&amp;"-"&amp;G19&amp;"20"</f>
        <v>CNST-MoTP-FOL-Stt_ngn20</v>
      </c>
      <c r="I19" s="1" t="s">
        <v>86</v>
      </c>
      <c r="J19" s="2" t="s">
        <v>176</v>
      </c>
      <c r="N19" s="1" t="str">
        <f>+'NewTech-modinp'!N19</f>
        <v>DARY-MoTP-Stat-PET-st_ngn</v>
      </c>
      <c r="O19" s="1" t="str">
        <f>+'NewTech-modinp'!O19</f>
        <v>New Dairy - Motive Power, Stationary  - Petrol</v>
      </c>
      <c r="P19" s="1" t="str">
        <f>+'NewTech-modinp'!P19</f>
        <v>INDPET</v>
      </c>
      <c r="Q19" s="1" t="str">
        <f>+'NewTech-modinp'!Q19</f>
        <v>DARY-MoTP-Stat</v>
      </c>
      <c r="R19" s="1">
        <f>+'NewTech-modinp'!R19</f>
        <v>2018</v>
      </c>
      <c r="S19" s="14">
        <v>2020</v>
      </c>
      <c r="T19" s="26">
        <f>+'NewTech-modinp'!T19</f>
        <v>15</v>
      </c>
      <c r="U19" s="1">
        <f>+'NewTech-modinp'!U19</f>
        <v>0.5</v>
      </c>
      <c r="V19" s="1">
        <f t="shared" si="2"/>
        <v>0.35</v>
      </c>
      <c r="W19" s="14">
        <f>+'NewTech-modinp'!V19</f>
        <v>31.536000000000001</v>
      </c>
      <c r="X19" s="26">
        <f>+'NewTech-modinp'!W19</f>
        <v>0.18</v>
      </c>
      <c r="Y19" s="1">
        <f>+'NewTech-modinp'!X19</f>
        <v>0.18</v>
      </c>
      <c r="Z19" s="1">
        <f>+'NewTech-modinp'!Y19</f>
        <v>0.18</v>
      </c>
      <c r="AA19" s="1">
        <f>+'NewTech-modinp'!Z19</f>
        <v>0.18</v>
      </c>
      <c r="AB19" s="1">
        <f>+'NewTech-modinp'!AA19</f>
        <v>0.18</v>
      </c>
      <c r="AC19" s="1">
        <f>+'NewTech-modinp'!AB19</f>
        <v>0.18</v>
      </c>
      <c r="AD19" s="1">
        <f>+'NewTech-modinp'!AC19</f>
        <v>0.18</v>
      </c>
      <c r="AE19" s="1">
        <f>+'NewTech-modinp'!AD19</f>
        <v>0.18</v>
      </c>
      <c r="AF19" s="1">
        <f>+'NewTech-modinp'!AE19</f>
        <v>0.18</v>
      </c>
      <c r="AG19" s="1">
        <f>+'NewTech-modinp'!AF19</f>
        <v>0.18</v>
      </c>
      <c r="AH19" s="14">
        <f>+'NewTech-modinp'!AG19</f>
        <v>350</v>
      </c>
      <c r="AI19" s="1">
        <f>+'NewTech-modinp'!AH19</f>
        <v>350</v>
      </c>
      <c r="AJ19" s="1">
        <f>+'NewTech-modinp'!AI19</f>
        <v>350</v>
      </c>
      <c r="AK19" s="1">
        <f>+'NewTech-modinp'!AJ19</f>
        <v>350</v>
      </c>
      <c r="AL19" s="1">
        <f>+'NewTech-modinp'!AK19</f>
        <v>350</v>
      </c>
      <c r="AM19" s="1">
        <f>+'NewTech-modinp'!AL19</f>
        <v>350</v>
      </c>
      <c r="AN19" s="1">
        <f>+'NewTech-modinp'!AM19</f>
        <v>350</v>
      </c>
      <c r="AO19" s="1">
        <f>+'NewTech-modinp'!AN19</f>
        <v>350</v>
      </c>
      <c r="AP19" s="1">
        <f>+'NewTech-modinp'!AO19</f>
        <v>350</v>
      </c>
      <c r="AQ19" s="1">
        <f>+'NewTech-modinp'!AP19</f>
        <v>350</v>
      </c>
      <c r="AR19" s="14">
        <v>0</v>
      </c>
    </row>
    <row r="20" spans="1:47">
      <c r="A20" s="1" t="s">
        <v>75</v>
      </c>
      <c r="B20" s="2" t="s">
        <v>165</v>
      </c>
      <c r="C20" s="1" t="s">
        <v>84</v>
      </c>
      <c r="D20" s="2" t="s">
        <v>174</v>
      </c>
      <c r="E20" s="3" t="str">
        <f t="shared" si="0"/>
        <v>CNST-MoTP-Stat</v>
      </c>
      <c r="F20" s="1" t="s">
        <v>85</v>
      </c>
      <c r="G20" s="2" t="s">
        <v>175</v>
      </c>
      <c r="H20" s="3" t="str">
        <f t="shared" ref="H20:H21" si="4">+LEFT(E20,9)&amp;"-"&amp;RIGHT(J20,3)&amp;"-"&amp;G20&amp;"20"</f>
        <v>CNST-MoTP-DSL-Stt_ngn20</v>
      </c>
      <c r="I20" s="1" t="s">
        <v>82</v>
      </c>
      <c r="J20" s="2" t="s">
        <v>172</v>
      </c>
      <c r="N20" s="1" t="str">
        <f>+'NewTech-modinp'!N20</f>
        <v>DARY-MoTP-Stat-DSL-st_ngn</v>
      </c>
      <c r="O20" s="1" t="str">
        <f>+'NewTech-modinp'!O20</f>
        <v>New Dairy - Motive Power, Stationary  - Diesel</v>
      </c>
      <c r="P20" s="1" t="str">
        <f>+'NewTech-modinp'!P20</f>
        <v>INDDSL</v>
      </c>
      <c r="Q20" s="1" t="str">
        <f>+'NewTech-modinp'!Q20</f>
        <v>DARY-MoTP-Stat</v>
      </c>
      <c r="R20" s="1">
        <f>+'NewTech-modinp'!R20</f>
        <v>2018</v>
      </c>
      <c r="S20" s="14">
        <v>2020</v>
      </c>
      <c r="T20" s="26">
        <f>+'NewTech-modinp'!T20</f>
        <v>20</v>
      </c>
      <c r="U20" s="1">
        <f>+'NewTech-modinp'!U20</f>
        <v>0.5</v>
      </c>
      <c r="V20" s="1">
        <f t="shared" si="2"/>
        <v>0.35</v>
      </c>
      <c r="W20" s="14">
        <f>+'NewTech-modinp'!V20</f>
        <v>31.536000000000001</v>
      </c>
      <c r="X20" s="26">
        <f>+'NewTech-modinp'!W20</f>
        <v>0.22</v>
      </c>
      <c r="Y20" s="1">
        <f>+'NewTech-modinp'!X20</f>
        <v>0.22</v>
      </c>
      <c r="Z20" s="1">
        <f>+'NewTech-modinp'!Y20</f>
        <v>0.22</v>
      </c>
      <c r="AA20" s="1">
        <f>+'NewTech-modinp'!Z20</f>
        <v>0.22</v>
      </c>
      <c r="AB20" s="1">
        <f>+'NewTech-modinp'!AA20</f>
        <v>0.22</v>
      </c>
      <c r="AC20" s="1">
        <f>+'NewTech-modinp'!AB20</f>
        <v>0.22</v>
      </c>
      <c r="AD20" s="1">
        <f>+'NewTech-modinp'!AC20</f>
        <v>0.22</v>
      </c>
      <c r="AE20" s="1">
        <f>+'NewTech-modinp'!AD20</f>
        <v>0.22</v>
      </c>
      <c r="AF20" s="1">
        <f>+'NewTech-modinp'!AE20</f>
        <v>0.22</v>
      </c>
      <c r="AG20" s="1">
        <f>+'NewTech-modinp'!AF20</f>
        <v>0.22</v>
      </c>
      <c r="AH20" s="14">
        <f>+'NewTech-modinp'!AG20</f>
        <v>455</v>
      </c>
      <c r="AI20" s="1">
        <f>+'NewTech-modinp'!AH20</f>
        <v>455</v>
      </c>
      <c r="AJ20" s="1">
        <f>+'NewTech-modinp'!AI20</f>
        <v>455</v>
      </c>
      <c r="AK20" s="1">
        <f>+'NewTech-modinp'!AJ20</f>
        <v>455</v>
      </c>
      <c r="AL20" s="1">
        <f>+'NewTech-modinp'!AK20</f>
        <v>455</v>
      </c>
      <c r="AM20" s="1">
        <f>+'NewTech-modinp'!AL20</f>
        <v>455</v>
      </c>
      <c r="AN20" s="1">
        <f>+'NewTech-modinp'!AM20</f>
        <v>455</v>
      </c>
      <c r="AO20" s="1">
        <f>+'NewTech-modinp'!AN20</f>
        <v>455</v>
      </c>
      <c r="AP20" s="1">
        <f>+'NewTech-modinp'!AO20</f>
        <v>455</v>
      </c>
      <c r="AQ20" s="1">
        <f>+'NewTech-modinp'!AP20</f>
        <v>455</v>
      </c>
      <c r="AR20" s="14">
        <v>0</v>
      </c>
    </row>
    <row r="21" spans="1:47">
      <c r="A21" s="1" t="s">
        <v>75</v>
      </c>
      <c r="B21" s="2" t="s">
        <v>165</v>
      </c>
      <c r="C21" s="1" t="s">
        <v>84</v>
      </c>
      <c r="D21" s="2" t="s">
        <v>174</v>
      </c>
      <c r="E21" s="3" t="str">
        <f t="shared" si="0"/>
        <v>CNST-MoTP-Stat</v>
      </c>
      <c r="F21" s="1" t="s">
        <v>85</v>
      </c>
      <c r="G21" s="2" t="s">
        <v>175</v>
      </c>
      <c r="H21" s="3" t="str">
        <f t="shared" si="4"/>
        <v>CNST-MoTP-PET-Stt_ngn20</v>
      </c>
      <c r="I21" s="1" t="s">
        <v>83</v>
      </c>
      <c r="J21" s="2" t="s">
        <v>173</v>
      </c>
      <c r="N21" s="1" t="str">
        <f>+'NewTech-modinp'!N21</f>
        <v>DARY-MoTP-Stat-ELC-Motor</v>
      </c>
      <c r="O21" s="1" t="str">
        <f>+'NewTech-modinp'!O21</f>
        <v>New Dairy - Motive Power, Stationary  - Electricity</v>
      </c>
      <c r="P21" s="1" t="str">
        <f>+'NewTech-modinp'!P21</f>
        <v>INDELC</v>
      </c>
      <c r="Q21" s="1" t="str">
        <f>+'NewTech-modinp'!Q21</f>
        <v>DARY-MoTP-Stat</v>
      </c>
      <c r="R21" s="1">
        <f>+'NewTech-modinp'!R21</f>
        <v>2018</v>
      </c>
      <c r="S21" s="14">
        <v>2020</v>
      </c>
      <c r="T21" s="26">
        <f>+'NewTech-modinp'!T21</f>
        <v>10</v>
      </c>
      <c r="U21" s="1">
        <f>+'NewTech-modinp'!U21</f>
        <v>0.5</v>
      </c>
      <c r="V21" s="1">
        <f t="shared" si="2"/>
        <v>0.35</v>
      </c>
      <c r="W21" s="14">
        <f>+'NewTech-modinp'!V21</f>
        <v>31.536000000000001</v>
      </c>
      <c r="X21" s="26">
        <f>+'NewTech-modinp'!W21</f>
        <v>0.67500000000000004</v>
      </c>
      <c r="Y21" s="1">
        <f>+'NewTech-modinp'!X21</f>
        <v>0.67500000000000004</v>
      </c>
      <c r="Z21" s="1">
        <f>+'NewTech-modinp'!Y21</f>
        <v>0.67500000000000004</v>
      </c>
      <c r="AA21" s="1">
        <f>+'NewTech-modinp'!Z21</f>
        <v>0.67500000000000004</v>
      </c>
      <c r="AB21" s="1">
        <f>+'NewTech-modinp'!AA21</f>
        <v>0.67500000000000004</v>
      </c>
      <c r="AC21" s="1">
        <f>+'NewTech-modinp'!AB21</f>
        <v>0.67500000000000004</v>
      </c>
      <c r="AD21" s="1">
        <f>+'NewTech-modinp'!AC21</f>
        <v>0.67500000000000004</v>
      </c>
      <c r="AE21" s="1">
        <f>+'NewTech-modinp'!AD21</f>
        <v>0.67500000000000004</v>
      </c>
      <c r="AF21" s="1">
        <f>+'NewTech-modinp'!AE21</f>
        <v>0.67500000000000004</v>
      </c>
      <c r="AG21" s="1">
        <f>+'NewTech-modinp'!AF21</f>
        <v>0.67500000000000004</v>
      </c>
      <c r="AH21" s="14">
        <f>+'NewTech-modinp'!AG21</f>
        <v>280</v>
      </c>
      <c r="AI21" s="1">
        <f>+'NewTech-modinp'!AH21</f>
        <v>280</v>
      </c>
      <c r="AJ21" s="1">
        <f>+'NewTech-modinp'!AI21</f>
        <v>280</v>
      </c>
      <c r="AK21" s="1">
        <f>+'NewTech-modinp'!AJ21</f>
        <v>280</v>
      </c>
      <c r="AL21" s="1">
        <f>+'NewTech-modinp'!AK21</f>
        <v>280</v>
      </c>
      <c r="AM21" s="1">
        <f>+'NewTech-modinp'!AL21</f>
        <v>280</v>
      </c>
      <c r="AN21" s="1">
        <f>+'NewTech-modinp'!AM21</f>
        <v>280</v>
      </c>
      <c r="AO21" s="1">
        <f>+'NewTech-modinp'!AN21</f>
        <v>280</v>
      </c>
      <c r="AP21" s="1">
        <f>+'NewTech-modinp'!AO21</f>
        <v>280</v>
      </c>
      <c r="AQ21" s="1">
        <f>+'NewTech-modinp'!AP21</f>
        <v>280</v>
      </c>
    </row>
    <row r="22" spans="1:47">
      <c r="A22" s="1" t="s">
        <v>75</v>
      </c>
      <c r="B22" s="2" t="s">
        <v>165</v>
      </c>
      <c r="C22" s="1" t="s">
        <v>84</v>
      </c>
      <c r="D22" s="2" t="s">
        <v>174</v>
      </c>
      <c r="E22" s="3" t="str">
        <f t="shared" si="0"/>
        <v>CNST-MoTP-Stat</v>
      </c>
      <c r="F22" s="1" t="s">
        <v>87</v>
      </c>
      <c r="G22" s="2" t="s">
        <v>177</v>
      </c>
      <c r="H22" s="3" t="str">
        <f t="shared" si="1"/>
        <v>CNST-MoTP-Stat-ELC-Motor20</v>
      </c>
      <c r="I22" s="1" t="s">
        <v>70</v>
      </c>
      <c r="J22" s="2" t="s">
        <v>160</v>
      </c>
      <c r="N22" s="1" t="str">
        <f>+'NewTech-modinp'!N22</f>
        <v>DARY-MoTP-Stat-ELC-VSD-Mtr</v>
      </c>
      <c r="O22" s="1" t="str">
        <f>+'NewTech-modinp'!O22</f>
        <v>New Dairy - Motive Power, Stationary  - Electricity</v>
      </c>
      <c r="P22" s="1" t="str">
        <f>+'NewTech-modinp'!P22</f>
        <v>INDELC</v>
      </c>
      <c r="Q22" s="1" t="str">
        <f>+'NewTech-modinp'!Q22</f>
        <v>DARY-MoTP-Stat</v>
      </c>
      <c r="R22" s="1">
        <f>+'NewTech-modinp'!R22</f>
        <v>2018</v>
      </c>
      <c r="S22" s="14">
        <v>2020</v>
      </c>
      <c r="T22" s="26">
        <f>+'NewTech-modinp'!T22</f>
        <v>10</v>
      </c>
      <c r="U22" s="1">
        <f>+'NewTech-modinp'!U22</f>
        <v>0.5</v>
      </c>
      <c r="V22" s="1">
        <f t="shared" si="2"/>
        <v>0.35</v>
      </c>
      <c r="W22" s="14">
        <f>+'NewTech-modinp'!V22</f>
        <v>31.536000000000001</v>
      </c>
      <c r="X22" s="26">
        <f>+'NewTech-modinp'!W22</f>
        <v>0.9</v>
      </c>
      <c r="Y22" s="1">
        <f>+'NewTech-modinp'!X22</f>
        <v>0.9</v>
      </c>
      <c r="Z22" s="1">
        <f>+'NewTech-modinp'!Y22</f>
        <v>0.9</v>
      </c>
      <c r="AA22" s="1">
        <f>+'NewTech-modinp'!Z22</f>
        <v>0.9</v>
      </c>
      <c r="AB22" s="1">
        <f>+'NewTech-modinp'!AA22</f>
        <v>0.9</v>
      </c>
      <c r="AC22" s="1">
        <f>+'NewTech-modinp'!AB22</f>
        <v>0.9</v>
      </c>
      <c r="AD22" s="1">
        <f>+'NewTech-modinp'!AC22</f>
        <v>0.9</v>
      </c>
      <c r="AE22" s="1">
        <f>+'NewTech-modinp'!AD22</f>
        <v>0.9</v>
      </c>
      <c r="AF22" s="1">
        <f>+'NewTech-modinp'!AE22</f>
        <v>0.9</v>
      </c>
      <c r="AG22" s="1">
        <f>+'NewTech-modinp'!AF22</f>
        <v>0.9</v>
      </c>
      <c r="AH22" s="14">
        <f>+'NewTech-modinp'!AG22</f>
        <v>336</v>
      </c>
      <c r="AI22" s="1">
        <f>+'NewTech-modinp'!AH22</f>
        <v>336</v>
      </c>
      <c r="AJ22" s="1">
        <f>+'NewTech-modinp'!AI22</f>
        <v>336</v>
      </c>
      <c r="AK22" s="1">
        <f>+'NewTech-modinp'!AJ22</f>
        <v>336</v>
      </c>
      <c r="AL22" s="1">
        <f>+'NewTech-modinp'!AK22</f>
        <v>336</v>
      </c>
      <c r="AM22" s="1">
        <f>+'NewTech-modinp'!AL22</f>
        <v>336</v>
      </c>
      <c r="AN22" s="1">
        <f>+'NewTech-modinp'!AM22</f>
        <v>336</v>
      </c>
      <c r="AO22" s="1">
        <f>+'NewTech-modinp'!AN22</f>
        <v>336</v>
      </c>
      <c r="AP22" s="1">
        <f>+'NewTech-modinp'!AO22</f>
        <v>336</v>
      </c>
      <c r="AQ22" s="1">
        <f>+'NewTech-modinp'!AP22</f>
        <v>336</v>
      </c>
      <c r="AR22" s="14">
        <f>+'NewTech-modinp'!AQ22</f>
        <v>0.5</v>
      </c>
      <c r="AT22" s="1">
        <f>+'NewTech-modinp'!AR22</f>
        <v>5</v>
      </c>
    </row>
    <row r="23" spans="1:47">
      <c r="A23" s="1" t="s">
        <v>75</v>
      </c>
      <c r="B23" s="2" t="s">
        <v>165</v>
      </c>
      <c r="C23" s="1" t="s">
        <v>88</v>
      </c>
      <c r="D23" s="2" t="s">
        <v>178</v>
      </c>
      <c r="E23" s="3" t="str">
        <f t="shared" si="0"/>
        <v>CNST-SH</v>
      </c>
      <c r="F23" s="1" t="s">
        <v>89</v>
      </c>
      <c r="G23" s="2" t="s">
        <v>179</v>
      </c>
      <c r="H23" s="3" t="str">
        <f t="shared" si="1"/>
        <v>CNST-SH-ELC-HTPump20</v>
      </c>
      <c r="I23" s="1" t="s">
        <v>70</v>
      </c>
      <c r="J23" s="2" t="s">
        <v>160</v>
      </c>
      <c r="N23" s="1" t="str">
        <f>+'NewTech-modinp'!N23</f>
        <v>DARY-PH-MVR_DRY-ELC-HPmp</v>
      </c>
      <c r="O23" s="1" t="str">
        <f>+'NewTech-modinp'!O23</f>
        <v>New Dairy - Process Heat: MVR Drying  - Electricity</v>
      </c>
      <c r="P23" s="1" t="str">
        <f>+'NewTech-modinp'!P23</f>
        <v>INDELC</v>
      </c>
      <c r="Q23" s="1" t="str">
        <f>+'NewTech-modinp'!Q23</f>
        <v>DARY-PH-MVR_DRY</v>
      </c>
      <c r="R23" s="1">
        <f>+'NewTech-modinp'!R23</f>
        <v>2018</v>
      </c>
      <c r="S23" s="14">
        <v>2020</v>
      </c>
      <c r="T23" s="26">
        <f>+'NewTech-modinp'!T23</f>
        <v>20</v>
      </c>
      <c r="U23" s="1">
        <f>+'NewTech-modinp'!U23</f>
        <v>0.68</v>
      </c>
      <c r="V23" s="1">
        <f t="shared" si="2"/>
        <v>0.47599999999999998</v>
      </c>
      <c r="W23" s="14">
        <f>+'NewTech-modinp'!V23</f>
        <v>31.536000000000001</v>
      </c>
      <c r="X23" s="26">
        <f>+'NewTech-modinp'!W23</f>
        <v>3</v>
      </c>
      <c r="Y23" s="1">
        <f>+'NewTech-modinp'!X23</f>
        <v>3</v>
      </c>
      <c r="Z23" s="1">
        <f>+'NewTech-modinp'!Y23</f>
        <v>3</v>
      </c>
      <c r="AA23" s="1">
        <f>+'NewTech-modinp'!Z23</f>
        <v>3</v>
      </c>
      <c r="AB23" s="1">
        <f>+'NewTech-modinp'!AA23</f>
        <v>3</v>
      </c>
      <c r="AC23" s="1">
        <f>+'NewTech-modinp'!AB23</f>
        <v>3</v>
      </c>
      <c r="AD23" s="1">
        <f>+'NewTech-modinp'!AC23</f>
        <v>3</v>
      </c>
      <c r="AE23" s="1">
        <f>+'NewTech-modinp'!AD23</f>
        <v>3</v>
      </c>
      <c r="AF23" s="1">
        <f>+'NewTech-modinp'!AE23</f>
        <v>3</v>
      </c>
      <c r="AG23" s="1">
        <f>+'NewTech-modinp'!AF23</f>
        <v>3</v>
      </c>
      <c r="AH23" s="14">
        <f>+'NewTech-modinp'!AG23</f>
        <v>1250</v>
      </c>
      <c r="AI23" s="1">
        <f>+'NewTech-modinp'!AH23</f>
        <v>1250</v>
      </c>
      <c r="AJ23" s="1">
        <f>+'NewTech-modinp'!AI23</f>
        <v>1250</v>
      </c>
      <c r="AK23" s="1">
        <f>+'NewTech-modinp'!AJ23</f>
        <v>1250</v>
      </c>
      <c r="AL23" s="1">
        <f>+'NewTech-modinp'!AK23</f>
        <v>1250</v>
      </c>
      <c r="AM23" s="1">
        <f>+'NewTech-modinp'!AL23</f>
        <v>1250</v>
      </c>
      <c r="AN23" s="1">
        <f>+'NewTech-modinp'!AM23</f>
        <v>1250</v>
      </c>
      <c r="AO23" s="1">
        <f>+'NewTech-modinp'!AN23</f>
        <v>1250</v>
      </c>
      <c r="AP23" s="1">
        <f>+'NewTech-modinp'!AO23</f>
        <v>1250</v>
      </c>
      <c r="AQ23" s="1">
        <f>+'NewTech-modinp'!AP23</f>
        <v>1250</v>
      </c>
      <c r="AR23" s="14">
        <f>+'NewTech-modinp'!AQ23</f>
        <v>0.26700000000000002</v>
      </c>
      <c r="AT23" s="1">
        <f>+'NewTech-modinp'!AR23</f>
        <v>5</v>
      </c>
    </row>
    <row r="24" spans="1:47">
      <c r="A24" s="1" t="s">
        <v>75</v>
      </c>
      <c r="B24" s="2" t="s">
        <v>165</v>
      </c>
      <c r="C24" s="1" t="s">
        <v>88</v>
      </c>
      <c r="D24" s="2" t="s">
        <v>178</v>
      </c>
      <c r="E24" s="3" t="str">
        <f t="shared" si="0"/>
        <v>CNST-SH</v>
      </c>
      <c r="F24" s="1" t="s">
        <v>90</v>
      </c>
      <c r="G24" s="2" t="s">
        <v>90</v>
      </c>
      <c r="H24" s="3" t="str">
        <f t="shared" si="1"/>
        <v>CNST-SH-NGA-Burner20</v>
      </c>
      <c r="I24" s="1" t="s">
        <v>68</v>
      </c>
      <c r="J24" s="2" t="s">
        <v>159</v>
      </c>
      <c r="N24" s="1" t="str">
        <f>+'NewTech-modinp'!N24</f>
        <v>DARY-PH-MVR_DRY-ELC-HRCVR</v>
      </c>
      <c r="O24" s="1" t="str">
        <f>+'NewTech-modinp'!O24</f>
        <v>New Dairy - Process Heat: MVR Drying  - Electricity</v>
      </c>
      <c r="P24" s="1" t="str">
        <f>+'NewTech-modinp'!P24</f>
        <v>INDELC</v>
      </c>
      <c r="Q24" s="1" t="str">
        <f>+'NewTech-modinp'!Q24</f>
        <v>DARY-PH-MVR_DRY</v>
      </c>
      <c r="R24" s="1">
        <f>+'NewTech-modinp'!R24</f>
        <v>2018</v>
      </c>
      <c r="S24" s="14">
        <v>2020</v>
      </c>
      <c r="T24" s="26">
        <f>+'NewTech-modinp'!T24</f>
        <v>20</v>
      </c>
      <c r="U24" s="1">
        <f>+'NewTech-modinp'!U24</f>
        <v>0.68</v>
      </c>
      <c r="V24" s="1">
        <f t="shared" si="2"/>
        <v>0.47599999999999998</v>
      </c>
      <c r="W24" s="14">
        <f>+'NewTech-modinp'!V24</f>
        <v>31.536000000000001</v>
      </c>
      <c r="X24" s="26">
        <f>+'NewTech-modinp'!W24</f>
        <v>28.075078208162523</v>
      </c>
      <c r="Y24" s="1">
        <f>+'NewTech-modinp'!X24</f>
        <v>28.075078208162523</v>
      </c>
      <c r="Z24" s="1">
        <f>+'NewTech-modinp'!Y24</f>
        <v>28.075078208162523</v>
      </c>
      <c r="AA24" s="1">
        <f>+'NewTech-modinp'!Z24</f>
        <v>28.075078208162523</v>
      </c>
      <c r="AB24" s="1">
        <f>+'NewTech-modinp'!AA24</f>
        <v>28.075078208162523</v>
      </c>
      <c r="AC24" s="1">
        <f>+'NewTech-modinp'!AB24</f>
        <v>28.075078208162523</v>
      </c>
      <c r="AD24" s="1">
        <f>+'NewTech-modinp'!AC24</f>
        <v>28.075078208162523</v>
      </c>
      <c r="AE24" s="1">
        <f>+'NewTech-modinp'!AD24</f>
        <v>28.075078208162523</v>
      </c>
      <c r="AF24" s="1">
        <f>+'NewTech-modinp'!AE24</f>
        <v>28.075078208162523</v>
      </c>
      <c r="AG24" s="1">
        <f>+'NewTech-modinp'!AF24</f>
        <v>28.075078208162523</v>
      </c>
      <c r="AH24" s="14">
        <f>+'NewTech-modinp'!AG24/Y24</f>
        <v>582.36703309508198</v>
      </c>
      <c r="AI24" s="14">
        <f>+'NewTech-modinp'!AH24/Z24</f>
        <v>582.36703309508198</v>
      </c>
      <c r="AJ24" s="14">
        <f>+'NewTech-modinp'!AI24/AA24</f>
        <v>582.36703309508198</v>
      </c>
      <c r="AK24" s="14">
        <f>+'NewTech-modinp'!AJ24/AB24</f>
        <v>582.36703309508198</v>
      </c>
      <c r="AL24" s="14">
        <f>+'NewTech-modinp'!AK24/AC24</f>
        <v>582.36703309508198</v>
      </c>
      <c r="AM24" s="14">
        <f>+'NewTech-modinp'!AL24/AD24</f>
        <v>582.36703309508198</v>
      </c>
      <c r="AN24" s="14">
        <f>+'NewTech-modinp'!AM24/AE24</f>
        <v>582.36703309508198</v>
      </c>
      <c r="AO24" s="14">
        <f>+'NewTech-modinp'!AN24/AF24</f>
        <v>582.36703309508198</v>
      </c>
      <c r="AP24" s="14">
        <f>+'NewTech-modinp'!AO24/AG24</f>
        <v>582.36703309508198</v>
      </c>
      <c r="AQ24" s="14">
        <f>AP24</f>
        <v>582.36703309508198</v>
      </c>
      <c r="AR24" s="14">
        <f>+'NewTech-modinp'!AQ24</f>
        <v>0.14599999999999999</v>
      </c>
      <c r="AT24" s="1">
        <f>+'NewTech-modinp'!AR24</f>
        <v>5</v>
      </c>
    </row>
    <row r="25" spans="1:47">
      <c r="A25" s="1" t="s">
        <v>75</v>
      </c>
      <c r="B25" s="2" t="s">
        <v>165</v>
      </c>
      <c r="C25" s="1" t="s">
        <v>88</v>
      </c>
      <c r="D25" s="2" t="s">
        <v>178</v>
      </c>
      <c r="E25" s="3" t="str">
        <f t="shared" si="0"/>
        <v>CNST-SH</v>
      </c>
      <c r="F25" s="1" t="s">
        <v>91</v>
      </c>
      <c r="G25" s="2" t="s">
        <v>180</v>
      </c>
      <c r="H25" s="3" t="str">
        <f t="shared" si="1"/>
        <v>CNST-SH-ELC-Heater20</v>
      </c>
      <c r="I25" s="1" t="s">
        <v>70</v>
      </c>
      <c r="J25" s="2" t="s">
        <v>160</v>
      </c>
      <c r="N25" s="1" t="str">
        <f>+'NewTech-modinp'!N25</f>
        <v>DARY-PH-MVR_DRY-COA-Boiler</v>
      </c>
      <c r="O25" s="1" t="str">
        <f>+'NewTech-modinp'!O25</f>
        <v>New Dairy - Process Heat: MVR Drying  - Coal</v>
      </c>
      <c r="P25" s="1" t="str">
        <f>+'NewTech-modinp'!P25</f>
        <v>INDCOA</v>
      </c>
      <c r="Q25" s="1" t="str">
        <f>+'NewTech-modinp'!Q25</f>
        <v>DARY-PH-MVR_DRY</v>
      </c>
      <c r="R25" s="1">
        <f>+'NewTech-modinp'!R25</f>
        <v>2018</v>
      </c>
      <c r="S25" s="14">
        <v>2020</v>
      </c>
      <c r="T25" s="26">
        <f>+'NewTech-modinp'!T25</f>
        <v>25</v>
      </c>
      <c r="U25" s="1">
        <f>+'NewTech-modinp'!U25</f>
        <v>0.68</v>
      </c>
      <c r="V25" s="1">
        <f t="shared" si="2"/>
        <v>0.47599999999999998</v>
      </c>
      <c r="W25" s="14">
        <f>+'NewTech-modinp'!V25</f>
        <v>31.536000000000001</v>
      </c>
      <c r="X25" s="26">
        <f>+'NewTech-modinp'!W25</f>
        <v>0.8</v>
      </c>
      <c r="Y25" s="1">
        <f>+'NewTech-modinp'!X25</f>
        <v>0.8</v>
      </c>
      <c r="Z25" s="1">
        <f>+'NewTech-modinp'!Y25</f>
        <v>0.8</v>
      </c>
      <c r="AA25" s="1">
        <f>+'NewTech-modinp'!Z25</f>
        <v>0.8</v>
      </c>
      <c r="AB25" s="1">
        <f>+'NewTech-modinp'!AA25</f>
        <v>0.8</v>
      </c>
      <c r="AC25" s="1">
        <f>+'NewTech-modinp'!AB25</f>
        <v>0.8</v>
      </c>
      <c r="AD25" s="1">
        <f>+'NewTech-modinp'!AC25</f>
        <v>0.8</v>
      </c>
      <c r="AE25" s="1">
        <f>+'NewTech-modinp'!AD25</f>
        <v>0.8</v>
      </c>
      <c r="AF25" s="1">
        <f>+'NewTech-modinp'!AE25</f>
        <v>0.8</v>
      </c>
      <c r="AG25" s="1">
        <f>+'NewTech-modinp'!AF25</f>
        <v>0.8</v>
      </c>
      <c r="AH25" s="14">
        <f>+'NewTech-modinp'!AG25</f>
        <v>750</v>
      </c>
      <c r="AI25" s="1">
        <f>+'NewTech-modinp'!AH25</f>
        <v>750</v>
      </c>
      <c r="AJ25" s="1">
        <f>+'NewTech-modinp'!AI25</f>
        <v>750</v>
      </c>
      <c r="AK25" s="1">
        <f>+'NewTech-modinp'!AJ25</f>
        <v>750</v>
      </c>
      <c r="AL25" s="1">
        <f>+'NewTech-modinp'!AK25</f>
        <v>750</v>
      </c>
      <c r="AM25" s="1">
        <f>+'NewTech-modinp'!AL25</f>
        <v>750</v>
      </c>
      <c r="AN25" s="1">
        <f>+'NewTech-modinp'!AM25</f>
        <v>750</v>
      </c>
      <c r="AO25" s="1">
        <f>+'NewTech-modinp'!AN25</f>
        <v>750</v>
      </c>
      <c r="AP25" s="1">
        <f>+'NewTech-modinp'!AO25</f>
        <v>750</v>
      </c>
      <c r="AQ25" s="1">
        <f>+'NewTech-modinp'!AP25</f>
        <v>750</v>
      </c>
      <c r="AR25" s="14">
        <v>0</v>
      </c>
    </row>
    <row r="26" spans="1:47" s="10" customFormat="1" ht="15" thickBot="1">
      <c r="A26" s="10" t="s">
        <v>75</v>
      </c>
      <c r="B26" s="11" t="s">
        <v>165</v>
      </c>
      <c r="C26" s="10" t="s">
        <v>88</v>
      </c>
      <c r="D26" s="11" t="s">
        <v>178</v>
      </c>
      <c r="E26" s="12" t="str">
        <f t="shared" si="0"/>
        <v>CNST-SH</v>
      </c>
      <c r="F26" s="10" t="s">
        <v>89</v>
      </c>
      <c r="G26" s="11" t="s">
        <v>179</v>
      </c>
      <c r="H26" s="12" t="str">
        <f t="shared" si="1"/>
        <v>CNST-SH-NGA-HTPump20</v>
      </c>
      <c r="I26" s="10" t="s">
        <v>68</v>
      </c>
      <c r="J26" s="11" t="s">
        <v>159</v>
      </c>
      <c r="N26" s="1" t="str">
        <f>+'NewTech-modinp'!N26</f>
        <v>DARY-PH-MVR_DRY-NGA-Boiler</v>
      </c>
      <c r="O26" s="1" t="str">
        <f>+'NewTech-modinp'!O26</f>
        <v>New Dairy - Process Heat: MVR Drying  - Natural Gas</v>
      </c>
      <c r="P26" s="1" t="str">
        <f>+'NewTech-modinp'!P26</f>
        <v>INDNGA</v>
      </c>
      <c r="Q26" s="1" t="str">
        <f>+'NewTech-modinp'!Q26</f>
        <v>DARY-PH-MVR_DRY</v>
      </c>
      <c r="R26" s="1">
        <f>+'NewTech-modinp'!R26</f>
        <v>2018</v>
      </c>
      <c r="S26" s="14">
        <v>2020</v>
      </c>
      <c r="T26" s="26">
        <f>+'NewTech-modinp'!T26</f>
        <v>25</v>
      </c>
      <c r="U26" s="1">
        <f>+'NewTech-modinp'!U26</f>
        <v>0.68</v>
      </c>
      <c r="V26" s="1">
        <f t="shared" si="2"/>
        <v>0.47599999999999998</v>
      </c>
      <c r="W26" s="14">
        <f>+'NewTech-modinp'!V26</f>
        <v>31.536000000000001</v>
      </c>
      <c r="X26" s="26">
        <f>+'NewTech-modinp'!W26</f>
        <v>0.87</v>
      </c>
      <c r="Y26" s="1">
        <f>+'NewTech-modinp'!X26</f>
        <v>0.87</v>
      </c>
      <c r="Z26" s="1">
        <f>+'NewTech-modinp'!Y26</f>
        <v>0.87</v>
      </c>
      <c r="AA26" s="1">
        <f>+'NewTech-modinp'!Z26</f>
        <v>0.87</v>
      </c>
      <c r="AB26" s="1">
        <f>+'NewTech-modinp'!AA26</f>
        <v>0.87</v>
      </c>
      <c r="AC26" s="1">
        <f>+'NewTech-modinp'!AB26</f>
        <v>0.87</v>
      </c>
      <c r="AD26" s="1">
        <f>+'NewTech-modinp'!AC26</f>
        <v>0.87</v>
      </c>
      <c r="AE26" s="1">
        <f>+'NewTech-modinp'!AD26</f>
        <v>0.87</v>
      </c>
      <c r="AF26" s="1">
        <f>+'NewTech-modinp'!AE26</f>
        <v>0.87</v>
      </c>
      <c r="AG26" s="1">
        <f>+'NewTech-modinp'!AF26</f>
        <v>0.87</v>
      </c>
      <c r="AH26" s="14">
        <f>+'NewTech-modinp'!AG26</f>
        <v>250</v>
      </c>
      <c r="AI26" s="1">
        <f>+'NewTech-modinp'!AH26</f>
        <v>250</v>
      </c>
      <c r="AJ26" s="1">
        <f>+'NewTech-modinp'!AI26</f>
        <v>250</v>
      </c>
      <c r="AK26" s="1">
        <f>+'NewTech-modinp'!AJ26</f>
        <v>250</v>
      </c>
      <c r="AL26" s="1">
        <f>+'NewTech-modinp'!AK26</f>
        <v>250</v>
      </c>
      <c r="AM26" s="1">
        <f>+'NewTech-modinp'!AL26</f>
        <v>250</v>
      </c>
      <c r="AN26" s="1">
        <f>+'NewTech-modinp'!AM26</f>
        <v>250</v>
      </c>
      <c r="AO26" s="1">
        <f>+'NewTech-modinp'!AN26</f>
        <v>250</v>
      </c>
      <c r="AP26" s="1">
        <f>+'NewTech-modinp'!AO26</f>
        <v>250</v>
      </c>
      <c r="AQ26" s="1">
        <f>+'NewTech-modinp'!AP26</f>
        <v>250</v>
      </c>
      <c r="AR26" s="14"/>
      <c r="AS26" s="1"/>
      <c r="AT26" s="1"/>
      <c r="AU26" s="1"/>
    </row>
    <row r="27" spans="1:47">
      <c r="A27" s="1" t="s">
        <v>92</v>
      </c>
      <c r="B27" s="2" t="s">
        <v>181</v>
      </c>
      <c r="C27" s="1" t="s">
        <v>76</v>
      </c>
      <c r="D27" s="2" t="s">
        <v>166</v>
      </c>
      <c r="E27" s="3" t="str">
        <f t="shared" si="0"/>
        <v>DARY-ELCTRNCS</v>
      </c>
      <c r="F27" s="1" t="s">
        <v>77</v>
      </c>
      <c r="G27" s="2" t="s">
        <v>167</v>
      </c>
      <c r="H27" s="3" t="str">
        <f>+E27&amp;"-"&amp;RIGHT(J27,3)&amp;"-"&amp;"20"</f>
        <v>DARY-ELCTRNCS-ELC-20</v>
      </c>
      <c r="I27" s="1" t="s">
        <v>70</v>
      </c>
      <c r="J27" s="2" t="s">
        <v>160</v>
      </c>
      <c r="N27" s="1" t="str">
        <f>+'NewTech-modinp'!N27</f>
        <v>DARY-PH-MVR_DRY-WOD-Boiler</v>
      </c>
      <c r="O27" s="1" t="str">
        <f>+'NewTech-modinp'!O27</f>
        <v>New Dairy - Process Heat: MVR Drying  - Wood</v>
      </c>
      <c r="P27" s="1" t="str">
        <f>+'NewTech-modinp'!P27</f>
        <v>INDWOD</v>
      </c>
      <c r="Q27" s="1" t="str">
        <f>+'NewTech-modinp'!Q27</f>
        <v>DARY-PH-MVR_DRY</v>
      </c>
      <c r="R27" s="1">
        <f>+'NewTech-modinp'!R27</f>
        <v>2018</v>
      </c>
      <c r="S27" s="14">
        <v>2020</v>
      </c>
      <c r="T27" s="26">
        <f>+'NewTech-modinp'!T27</f>
        <v>25</v>
      </c>
      <c r="U27" s="1">
        <f>+'NewTech-modinp'!U27</f>
        <v>0.68</v>
      </c>
      <c r="V27" s="1">
        <f t="shared" si="2"/>
        <v>0.47599999999999998</v>
      </c>
      <c r="W27" s="14">
        <f>+'NewTech-modinp'!V27</f>
        <v>31.536000000000001</v>
      </c>
      <c r="X27" s="26">
        <f>+'NewTech-modinp'!W27</f>
        <v>0.85</v>
      </c>
      <c r="Y27" s="1">
        <f>+'NewTech-modinp'!X27</f>
        <v>0.85</v>
      </c>
      <c r="Z27" s="1">
        <f>+'NewTech-modinp'!Y27</f>
        <v>0.85</v>
      </c>
      <c r="AA27" s="1">
        <f>+'NewTech-modinp'!Z27</f>
        <v>0.85</v>
      </c>
      <c r="AB27" s="1">
        <f>+'NewTech-modinp'!AA27</f>
        <v>0.85</v>
      </c>
      <c r="AC27" s="1">
        <f>+'NewTech-modinp'!AB27</f>
        <v>0.85</v>
      </c>
      <c r="AD27" s="1">
        <f>+'NewTech-modinp'!AC27</f>
        <v>0.85</v>
      </c>
      <c r="AE27" s="1">
        <f>+'NewTech-modinp'!AD27</f>
        <v>0.85</v>
      </c>
      <c r="AF27" s="1">
        <f>+'NewTech-modinp'!AE27</f>
        <v>0.85</v>
      </c>
      <c r="AG27" s="1">
        <f>+'NewTech-modinp'!AF27</f>
        <v>0.85</v>
      </c>
      <c r="AH27" s="14">
        <f>+'NewTech-modinp'!AG27</f>
        <v>1100</v>
      </c>
      <c r="AI27" s="1">
        <f>+'NewTech-modinp'!AH27</f>
        <v>1100</v>
      </c>
      <c r="AJ27" s="1">
        <f>+'NewTech-modinp'!AI27</f>
        <v>1100</v>
      </c>
      <c r="AK27" s="1">
        <f>+'NewTech-modinp'!AJ27</f>
        <v>1100</v>
      </c>
      <c r="AL27" s="1">
        <f>+'NewTech-modinp'!AK27</f>
        <v>1100</v>
      </c>
      <c r="AM27" s="1">
        <f>+'NewTech-modinp'!AL27</f>
        <v>1100</v>
      </c>
      <c r="AN27" s="1">
        <f>+'NewTech-modinp'!AM27</f>
        <v>1100</v>
      </c>
      <c r="AO27" s="1">
        <f>+'NewTech-modinp'!AN27</f>
        <v>1100</v>
      </c>
      <c r="AP27" s="1">
        <f>+'NewTech-modinp'!AO27</f>
        <v>1100</v>
      </c>
      <c r="AQ27" s="1">
        <f>+'NewTech-modinp'!AP27</f>
        <v>1100</v>
      </c>
    </row>
    <row r="28" spans="1:47">
      <c r="A28" s="1" t="s">
        <v>92</v>
      </c>
      <c r="B28" s="2" t="s">
        <v>181</v>
      </c>
      <c r="C28" s="1" t="s">
        <v>78</v>
      </c>
      <c r="D28" s="2" t="s">
        <v>168</v>
      </c>
      <c r="E28" s="3" t="str">
        <f t="shared" si="0"/>
        <v>DARY-LGHT</v>
      </c>
      <c r="F28" s="1" t="s">
        <v>79</v>
      </c>
      <c r="G28" s="2" t="s">
        <v>169</v>
      </c>
      <c r="H28" s="3" t="str">
        <f t="shared" si="1"/>
        <v>DARY-LGHT-ELC-Light20</v>
      </c>
      <c r="I28" s="1" t="s">
        <v>70</v>
      </c>
      <c r="J28" s="2" t="s">
        <v>160</v>
      </c>
      <c r="N28" s="1" t="str">
        <f>+'NewTech-modinp'!N28</f>
        <v>DARY-PH-MVR_DRY-ELC-Boiler</v>
      </c>
      <c r="O28" s="1" t="str">
        <f>+'NewTech-modinp'!O28</f>
        <v>New Dairy - Process Heat: MVR Drying  - Electricity</v>
      </c>
      <c r="P28" s="1" t="str">
        <f>+'NewTech-modinp'!P28</f>
        <v>INDELC</v>
      </c>
      <c r="Q28" s="1" t="str">
        <f>+'NewTech-modinp'!Q28</f>
        <v>DARY-PH-MVR_DRY</v>
      </c>
      <c r="R28" s="1">
        <f>+'NewTech-modinp'!R28</f>
        <v>2018</v>
      </c>
      <c r="S28" s="14">
        <v>2020</v>
      </c>
      <c r="T28" s="26">
        <f>+'NewTech-modinp'!T28</f>
        <v>25</v>
      </c>
      <c r="U28" s="1">
        <f>+'NewTech-modinp'!U28</f>
        <v>0.68</v>
      </c>
      <c r="V28" s="1">
        <f t="shared" si="2"/>
        <v>0.47599999999999998</v>
      </c>
      <c r="W28" s="14">
        <f>+'NewTech-modinp'!V28</f>
        <v>31.536000000000001</v>
      </c>
      <c r="X28" s="26">
        <f>+'NewTech-modinp'!W28</f>
        <v>0.99</v>
      </c>
      <c r="Y28" s="1">
        <f>+'NewTech-modinp'!X28</f>
        <v>0.99</v>
      </c>
      <c r="Z28" s="1">
        <f>+'NewTech-modinp'!Y28</f>
        <v>0.99</v>
      </c>
      <c r="AA28" s="1">
        <f>+'NewTech-modinp'!Z28</f>
        <v>0.99</v>
      </c>
      <c r="AB28" s="1">
        <f>+'NewTech-modinp'!AA28</f>
        <v>0.99</v>
      </c>
      <c r="AC28" s="1">
        <f>+'NewTech-modinp'!AB28</f>
        <v>0.99</v>
      </c>
      <c r="AD28" s="1">
        <f>+'NewTech-modinp'!AC28</f>
        <v>0.99</v>
      </c>
      <c r="AE28" s="1">
        <f>+'NewTech-modinp'!AD28</f>
        <v>0.99</v>
      </c>
      <c r="AF28" s="1">
        <f>+'NewTech-modinp'!AE28</f>
        <v>0.99</v>
      </c>
      <c r="AG28" s="1">
        <f>+'NewTech-modinp'!AF28</f>
        <v>0.99</v>
      </c>
      <c r="AH28" s="14">
        <f>+'NewTech-modinp'!AG28</f>
        <v>370.49433333333332</v>
      </c>
      <c r="AI28" s="1">
        <f>+'NewTech-modinp'!AH28</f>
        <v>370.49433333333332</v>
      </c>
      <c r="AJ28" s="1">
        <f>+'NewTech-modinp'!AI28</f>
        <v>250</v>
      </c>
      <c r="AK28" s="1">
        <f>+'NewTech-modinp'!AJ28</f>
        <v>250</v>
      </c>
      <c r="AL28" s="1">
        <f>+'NewTech-modinp'!AK28</f>
        <v>250</v>
      </c>
      <c r="AM28" s="1">
        <f>+'NewTech-modinp'!AL28</f>
        <v>250</v>
      </c>
      <c r="AN28" s="1">
        <f>+'NewTech-modinp'!AM28</f>
        <v>250</v>
      </c>
      <c r="AO28" s="1">
        <f>+'NewTech-modinp'!AN28</f>
        <v>250</v>
      </c>
      <c r="AP28" s="1">
        <f>+'NewTech-modinp'!AO28</f>
        <v>250</v>
      </c>
      <c r="AQ28" s="1">
        <f>+'NewTech-modinp'!AP28</f>
        <v>250</v>
      </c>
    </row>
    <row r="29" spans="1:47">
      <c r="A29" s="1" t="s">
        <v>92</v>
      </c>
      <c r="B29" s="2" t="s">
        <v>181</v>
      </c>
      <c r="C29" s="1" t="s">
        <v>84</v>
      </c>
      <c r="D29" s="2" t="s">
        <v>174</v>
      </c>
      <c r="E29" s="3" t="str">
        <f t="shared" si="0"/>
        <v>DARY-MoTP-Stat</v>
      </c>
      <c r="F29" s="1" t="s">
        <v>85</v>
      </c>
      <c r="G29" s="2" t="s">
        <v>175</v>
      </c>
      <c r="H29" s="3" t="str">
        <f>+LEFT(E29,9)&amp;"-"&amp;RIGHT(J29,3)&amp;"-"&amp;G29&amp;"20"</f>
        <v>DARY-MoTP-PET-Stt_ngn20</v>
      </c>
      <c r="I29" s="1" t="s">
        <v>83</v>
      </c>
      <c r="J29" s="2" t="s">
        <v>173</v>
      </c>
      <c r="N29" s="1" t="str">
        <f>+'NewTech-modinp'!N29</f>
        <v>DARY-PH-MVR_PRE-COA-Boiler</v>
      </c>
      <c r="O29" s="1" t="str">
        <f>+'NewTech-modinp'!O29</f>
        <v>New Dairy - Process Heat: MVR Evaporation Preheat  - Coal</v>
      </c>
      <c r="P29" s="1" t="str">
        <f>+'NewTech-modinp'!P29</f>
        <v>INDCOA</v>
      </c>
      <c r="Q29" s="1" t="str">
        <f>+'NewTech-modinp'!Q29</f>
        <v>DARY-PH-MVR_PRE</v>
      </c>
      <c r="R29" s="1">
        <f>+'NewTech-modinp'!R29</f>
        <v>2018</v>
      </c>
      <c r="S29" s="14">
        <v>2020</v>
      </c>
      <c r="T29" s="26">
        <f>+'NewTech-modinp'!T29</f>
        <v>25</v>
      </c>
      <c r="U29" s="1">
        <f>+'NewTech-modinp'!U29</f>
        <v>0.68</v>
      </c>
      <c r="V29" s="1">
        <f t="shared" si="2"/>
        <v>0.47599999999999998</v>
      </c>
      <c r="W29" s="14">
        <f>+'NewTech-modinp'!V29</f>
        <v>31.536000000000001</v>
      </c>
      <c r="X29" s="26">
        <f>+'NewTech-modinp'!W29</f>
        <v>0.8</v>
      </c>
      <c r="Y29" s="1">
        <f>+'NewTech-modinp'!X29</f>
        <v>0.8</v>
      </c>
      <c r="Z29" s="1">
        <f>+'NewTech-modinp'!Y29</f>
        <v>0.8</v>
      </c>
      <c r="AA29" s="1">
        <f>+'NewTech-modinp'!Z29</f>
        <v>0.8</v>
      </c>
      <c r="AB29" s="1">
        <f>+'NewTech-modinp'!AA29</f>
        <v>0.8</v>
      </c>
      <c r="AC29" s="1">
        <f>+'NewTech-modinp'!AB29</f>
        <v>0.8</v>
      </c>
      <c r="AD29" s="1">
        <f>+'NewTech-modinp'!AC29</f>
        <v>0.8</v>
      </c>
      <c r="AE29" s="1">
        <f>+'NewTech-modinp'!AD29</f>
        <v>0.8</v>
      </c>
      <c r="AF29" s="1">
        <f>+'NewTech-modinp'!AE29</f>
        <v>0.8</v>
      </c>
      <c r="AG29" s="1">
        <f>+'NewTech-modinp'!AF29</f>
        <v>0.8</v>
      </c>
      <c r="AH29" s="14">
        <f>+'NewTech-modinp'!AG29</f>
        <v>750</v>
      </c>
      <c r="AI29" s="1">
        <f>+'NewTech-modinp'!AH29</f>
        <v>750</v>
      </c>
      <c r="AJ29" s="1">
        <f>+'NewTech-modinp'!AI29</f>
        <v>750</v>
      </c>
      <c r="AK29" s="1">
        <f>+'NewTech-modinp'!AJ29</f>
        <v>750</v>
      </c>
      <c r="AL29" s="1">
        <f>+'NewTech-modinp'!AK29</f>
        <v>750</v>
      </c>
      <c r="AM29" s="1">
        <f>+'NewTech-modinp'!AL29</f>
        <v>750</v>
      </c>
      <c r="AN29" s="1">
        <f>+'NewTech-modinp'!AM29</f>
        <v>750</v>
      </c>
      <c r="AO29" s="1">
        <f>+'NewTech-modinp'!AN29</f>
        <v>750</v>
      </c>
      <c r="AP29" s="1">
        <f>+'NewTech-modinp'!AO29</f>
        <v>750</v>
      </c>
      <c r="AQ29" s="1">
        <f>+'NewTech-modinp'!AP29</f>
        <v>750</v>
      </c>
      <c r="AR29" s="14">
        <v>0</v>
      </c>
    </row>
    <row r="30" spans="1:47">
      <c r="A30" s="1" t="s">
        <v>92</v>
      </c>
      <c r="B30" s="2" t="s">
        <v>181</v>
      </c>
      <c r="C30" s="1" t="s">
        <v>84</v>
      </c>
      <c r="D30" s="2" t="s">
        <v>174</v>
      </c>
      <c r="E30" s="3" t="str">
        <f t="shared" si="0"/>
        <v>DARY-MoTP-Stat</v>
      </c>
      <c r="F30" s="1" t="s">
        <v>85</v>
      </c>
      <c r="G30" s="2" t="s">
        <v>175</v>
      </c>
      <c r="H30" s="3" t="str">
        <f t="shared" ref="H30:H31" si="5">+LEFT(E30,9)&amp;"-"&amp;RIGHT(J30,3)&amp;"-"&amp;G30&amp;"20"</f>
        <v>DARY-MoTP-FOL-Stt_ngn20</v>
      </c>
      <c r="I30" s="1" t="s">
        <v>86</v>
      </c>
      <c r="J30" s="2" t="s">
        <v>176</v>
      </c>
      <c r="N30" s="1" t="str">
        <f>+'NewTech-modinp'!N30</f>
        <v>DARY-PH-MVR_PRE-NGA-Boiler</v>
      </c>
      <c r="O30" s="1" t="str">
        <f>+'NewTech-modinp'!O30</f>
        <v>New Dairy - Process Heat: MVR Evaporation Preheat  - Natural Gas</v>
      </c>
      <c r="P30" s="1" t="str">
        <f>+'NewTech-modinp'!P30</f>
        <v>INDNGA</v>
      </c>
      <c r="Q30" s="1" t="str">
        <f>+'NewTech-modinp'!Q30</f>
        <v>DARY-PH-MVR_PRE</v>
      </c>
      <c r="R30" s="1">
        <f>+'NewTech-modinp'!R30</f>
        <v>2018</v>
      </c>
      <c r="S30" s="14">
        <v>2020</v>
      </c>
      <c r="T30" s="26">
        <f>+'NewTech-modinp'!T30</f>
        <v>25</v>
      </c>
      <c r="U30" s="1">
        <f>+'NewTech-modinp'!U30</f>
        <v>0.68</v>
      </c>
      <c r="V30" s="1">
        <f t="shared" si="2"/>
        <v>0.47599999999999998</v>
      </c>
      <c r="W30" s="14">
        <f>+'NewTech-modinp'!V30</f>
        <v>31.536000000000001</v>
      </c>
      <c r="X30" s="26">
        <f>+'NewTech-modinp'!W30</f>
        <v>0.87</v>
      </c>
      <c r="Y30" s="1">
        <f>+'NewTech-modinp'!X30</f>
        <v>0.87</v>
      </c>
      <c r="Z30" s="1">
        <f>+'NewTech-modinp'!Y30</f>
        <v>0.87</v>
      </c>
      <c r="AA30" s="1">
        <f>+'NewTech-modinp'!Z30</f>
        <v>0.87</v>
      </c>
      <c r="AB30" s="1">
        <f>+'NewTech-modinp'!AA30</f>
        <v>0.87</v>
      </c>
      <c r="AC30" s="1">
        <f>+'NewTech-modinp'!AB30</f>
        <v>0.87</v>
      </c>
      <c r="AD30" s="1">
        <f>+'NewTech-modinp'!AC30</f>
        <v>0.87</v>
      </c>
      <c r="AE30" s="1">
        <f>+'NewTech-modinp'!AD30</f>
        <v>0.87</v>
      </c>
      <c r="AF30" s="1">
        <f>+'NewTech-modinp'!AE30</f>
        <v>0.87</v>
      </c>
      <c r="AG30" s="1">
        <f>+'NewTech-modinp'!AF30</f>
        <v>0.87</v>
      </c>
      <c r="AH30" s="14">
        <f>+'NewTech-modinp'!AG30</f>
        <v>250</v>
      </c>
      <c r="AI30" s="1">
        <f>+'NewTech-modinp'!AH30</f>
        <v>250</v>
      </c>
      <c r="AJ30" s="1">
        <f>+'NewTech-modinp'!AI30</f>
        <v>250</v>
      </c>
      <c r="AK30" s="1">
        <f>+'NewTech-modinp'!AJ30</f>
        <v>250</v>
      </c>
      <c r="AL30" s="1">
        <f>+'NewTech-modinp'!AK30</f>
        <v>250</v>
      </c>
      <c r="AM30" s="1">
        <f>+'NewTech-modinp'!AL30</f>
        <v>250</v>
      </c>
      <c r="AN30" s="1">
        <f>+'NewTech-modinp'!AM30</f>
        <v>250</v>
      </c>
      <c r="AO30" s="1">
        <f>+'NewTech-modinp'!AN30</f>
        <v>250</v>
      </c>
      <c r="AP30" s="1">
        <f>+'NewTech-modinp'!AO30</f>
        <v>250</v>
      </c>
      <c r="AQ30" s="1">
        <f>+'NewTech-modinp'!AP30</f>
        <v>250</v>
      </c>
    </row>
    <row r="31" spans="1:47">
      <c r="A31" s="1" t="s">
        <v>92</v>
      </c>
      <c r="B31" s="2" t="s">
        <v>181</v>
      </c>
      <c r="C31" s="1" t="s">
        <v>84</v>
      </c>
      <c r="D31" s="2" t="s">
        <v>174</v>
      </c>
      <c r="E31" s="3" t="str">
        <f t="shared" si="0"/>
        <v>DARY-MoTP-Stat</v>
      </c>
      <c r="F31" s="1" t="s">
        <v>85</v>
      </c>
      <c r="G31" s="2" t="s">
        <v>175</v>
      </c>
      <c r="H31" s="3" t="str">
        <f t="shared" si="5"/>
        <v>DARY-MoTP-DSL-Stt_ngn20</v>
      </c>
      <c r="I31" s="1" t="s">
        <v>82</v>
      </c>
      <c r="J31" s="2" t="s">
        <v>172</v>
      </c>
      <c r="N31" s="1" t="str">
        <f>+'NewTech-modinp'!N31</f>
        <v>DARY-PH-MVR_PRE-WOD-Boiler</v>
      </c>
      <c r="O31" s="1" t="str">
        <f>+'NewTech-modinp'!O31</f>
        <v>New Dairy - Process Heat: MVR Evaporation Preheat  - Wood</v>
      </c>
      <c r="P31" s="1" t="str">
        <f>+'NewTech-modinp'!P31</f>
        <v>INDWOD</v>
      </c>
      <c r="Q31" s="1" t="str">
        <f>+'NewTech-modinp'!Q31</f>
        <v>DARY-PH-MVR_PRE</v>
      </c>
      <c r="R31" s="1">
        <f>+'NewTech-modinp'!R31</f>
        <v>2018</v>
      </c>
      <c r="S31" s="14">
        <v>2020</v>
      </c>
      <c r="T31" s="26">
        <f>+'NewTech-modinp'!T31</f>
        <v>25</v>
      </c>
      <c r="U31" s="1">
        <f>+'NewTech-modinp'!U31</f>
        <v>0.68</v>
      </c>
      <c r="V31" s="1">
        <f t="shared" si="2"/>
        <v>0.47599999999999998</v>
      </c>
      <c r="W31" s="14">
        <f>+'NewTech-modinp'!V31</f>
        <v>31.536000000000001</v>
      </c>
      <c r="X31" s="26">
        <f>+'NewTech-modinp'!W31</f>
        <v>0.85</v>
      </c>
      <c r="Y31" s="1">
        <f>+'NewTech-modinp'!X31</f>
        <v>0.85</v>
      </c>
      <c r="Z31" s="1">
        <f>+'NewTech-modinp'!Y31</f>
        <v>0.85</v>
      </c>
      <c r="AA31" s="1">
        <f>+'NewTech-modinp'!Z31</f>
        <v>0.85</v>
      </c>
      <c r="AB31" s="1">
        <f>+'NewTech-modinp'!AA31</f>
        <v>0.85</v>
      </c>
      <c r="AC31" s="1">
        <f>+'NewTech-modinp'!AB31</f>
        <v>0.85</v>
      </c>
      <c r="AD31" s="1">
        <f>+'NewTech-modinp'!AC31</f>
        <v>0.85</v>
      </c>
      <c r="AE31" s="1">
        <f>+'NewTech-modinp'!AD31</f>
        <v>0.85</v>
      </c>
      <c r="AF31" s="1">
        <f>+'NewTech-modinp'!AE31</f>
        <v>0.85</v>
      </c>
      <c r="AG31" s="1">
        <f>+'NewTech-modinp'!AF31</f>
        <v>0.85</v>
      </c>
      <c r="AH31" s="14">
        <f>+'NewTech-modinp'!AG31</f>
        <v>1100</v>
      </c>
      <c r="AI31" s="1">
        <f>+'NewTech-modinp'!AH31</f>
        <v>1100</v>
      </c>
      <c r="AJ31" s="1">
        <f>+'NewTech-modinp'!AI31</f>
        <v>1100</v>
      </c>
      <c r="AK31" s="1">
        <f>+'NewTech-modinp'!AJ31</f>
        <v>1100</v>
      </c>
      <c r="AL31" s="1">
        <f>+'NewTech-modinp'!AK31</f>
        <v>1100</v>
      </c>
      <c r="AM31" s="1">
        <f>+'NewTech-modinp'!AL31</f>
        <v>1100</v>
      </c>
      <c r="AN31" s="1">
        <f>+'NewTech-modinp'!AM31</f>
        <v>1100</v>
      </c>
      <c r="AO31" s="1">
        <f>+'NewTech-modinp'!AN31</f>
        <v>1100</v>
      </c>
      <c r="AP31" s="1">
        <f>+'NewTech-modinp'!AO31</f>
        <v>1100</v>
      </c>
      <c r="AQ31" s="1">
        <f>+'NewTech-modinp'!AP31</f>
        <v>1100</v>
      </c>
    </row>
    <row r="32" spans="1:47">
      <c r="A32" s="1" t="s">
        <v>92</v>
      </c>
      <c r="B32" s="2" t="s">
        <v>181</v>
      </c>
      <c r="C32" s="1" t="s">
        <v>84</v>
      </c>
      <c r="D32" s="2" t="s">
        <v>174</v>
      </c>
      <c r="E32" s="3" t="str">
        <f t="shared" si="0"/>
        <v>DARY-MoTP-Stat</v>
      </c>
      <c r="F32" s="1" t="s">
        <v>87</v>
      </c>
      <c r="G32" s="2" t="s">
        <v>177</v>
      </c>
      <c r="H32" s="3" t="str">
        <f t="shared" si="1"/>
        <v>DARY-MoTP-Stat-ELC-Motor20</v>
      </c>
      <c r="I32" s="1" t="s">
        <v>70</v>
      </c>
      <c r="J32" s="2" t="s">
        <v>160</v>
      </c>
      <c r="N32" s="1" t="str">
        <f>+'NewTech-modinp'!N32</f>
        <v>DARY-PH-MVR_PRE-ELC-Boiler</v>
      </c>
      <c r="O32" s="1" t="str">
        <f>+'NewTech-modinp'!O32</f>
        <v>New Dairy - Process Heat: MVR Evaporation Preheat  - Electricity</v>
      </c>
      <c r="P32" s="1" t="str">
        <f>+'NewTech-modinp'!P32</f>
        <v>INDELC</v>
      </c>
      <c r="Q32" s="1" t="str">
        <f>+'NewTech-modinp'!Q32</f>
        <v>DARY-PH-MVR_PRE</v>
      </c>
      <c r="R32" s="1">
        <f>+'NewTech-modinp'!R32</f>
        <v>2018</v>
      </c>
      <c r="S32" s="14">
        <v>2020</v>
      </c>
      <c r="T32" s="26">
        <f>+'NewTech-modinp'!T32</f>
        <v>25</v>
      </c>
      <c r="U32" s="1">
        <f>+'NewTech-modinp'!U32</f>
        <v>0.68</v>
      </c>
      <c r="V32" s="1">
        <f t="shared" si="2"/>
        <v>0.47599999999999998</v>
      </c>
      <c r="W32" s="14">
        <f>+'NewTech-modinp'!V32</f>
        <v>31.536000000000001</v>
      </c>
      <c r="X32" s="26">
        <f>+'NewTech-modinp'!W32</f>
        <v>0.99</v>
      </c>
      <c r="Y32" s="1">
        <f>+'NewTech-modinp'!X32</f>
        <v>0.99</v>
      </c>
      <c r="Z32" s="1">
        <f>+'NewTech-modinp'!Y32</f>
        <v>0.99</v>
      </c>
      <c r="AA32" s="1">
        <f>+'NewTech-modinp'!Z32</f>
        <v>0.99</v>
      </c>
      <c r="AB32" s="1">
        <f>+'NewTech-modinp'!AA32</f>
        <v>0.99</v>
      </c>
      <c r="AC32" s="1">
        <f>+'NewTech-modinp'!AB32</f>
        <v>0.99</v>
      </c>
      <c r="AD32" s="1">
        <f>+'NewTech-modinp'!AC32</f>
        <v>0.99</v>
      </c>
      <c r="AE32" s="1">
        <f>+'NewTech-modinp'!AD32</f>
        <v>0.99</v>
      </c>
      <c r="AF32" s="1">
        <f>+'NewTech-modinp'!AE32</f>
        <v>0.99</v>
      </c>
      <c r="AG32" s="1">
        <f>+'NewTech-modinp'!AF32</f>
        <v>0.99</v>
      </c>
      <c r="AH32" s="14">
        <f>+'NewTech-modinp'!AG32</f>
        <v>370.49433333333332</v>
      </c>
      <c r="AI32" s="1">
        <f>+'NewTech-modinp'!AH32</f>
        <v>370.49433333333332</v>
      </c>
      <c r="AJ32" s="1">
        <f>+'NewTech-modinp'!AI32</f>
        <v>250</v>
      </c>
      <c r="AK32" s="1">
        <f>+'NewTech-modinp'!AJ32</f>
        <v>250</v>
      </c>
      <c r="AL32" s="1">
        <f>+'NewTech-modinp'!AK32</f>
        <v>250</v>
      </c>
      <c r="AM32" s="1">
        <f>+'NewTech-modinp'!AL32</f>
        <v>250</v>
      </c>
      <c r="AN32" s="1">
        <f>+'NewTech-modinp'!AM32</f>
        <v>250</v>
      </c>
      <c r="AO32" s="1">
        <f>+'NewTech-modinp'!AN32</f>
        <v>250</v>
      </c>
      <c r="AP32" s="1">
        <f>+'NewTech-modinp'!AO32</f>
        <v>250</v>
      </c>
      <c r="AQ32" s="1">
        <f>+'NewTech-modinp'!AP32</f>
        <v>250</v>
      </c>
    </row>
    <row r="33" spans="1:47">
      <c r="A33" s="1" t="s">
        <v>92</v>
      </c>
      <c r="B33" s="2" t="s">
        <v>181</v>
      </c>
      <c r="C33" s="1" t="s">
        <v>93</v>
      </c>
      <c r="D33" s="2" t="s">
        <v>182</v>
      </c>
      <c r="E33" s="3" t="str">
        <f t="shared" si="0"/>
        <v>DARY-PH-DirH</v>
      </c>
      <c r="F33" s="1" t="s">
        <v>90</v>
      </c>
      <c r="G33" s="2" t="s">
        <v>90</v>
      </c>
      <c r="H33" s="3" t="str">
        <f t="shared" si="1"/>
        <v>DARY-PH-DirH-NGA-Burner20</v>
      </c>
      <c r="I33" s="1" t="s">
        <v>68</v>
      </c>
      <c r="J33" s="2" t="s">
        <v>159</v>
      </c>
      <c r="N33" s="1" t="str">
        <f>+'NewTech-modinp'!N33</f>
        <v>DARY-PH-MVR_PRE-ELC-Fan</v>
      </c>
      <c r="O33" s="1" t="str">
        <f>+'NewTech-modinp'!O33</f>
        <v>New Dairy - Process Heat: MVR Evaporation Preheat  - Electricity</v>
      </c>
      <c r="P33" s="1" t="str">
        <f>+'NewTech-modinp'!P33</f>
        <v>INDELC</v>
      </c>
      <c r="Q33" s="1" t="str">
        <f>+'NewTech-modinp'!Q33</f>
        <v>DARY-PH-MVR_PRE</v>
      </c>
      <c r="R33" s="1">
        <f>+'NewTech-modinp'!R33</f>
        <v>2018</v>
      </c>
      <c r="S33" s="14">
        <v>2020</v>
      </c>
      <c r="T33" s="26">
        <f>+'NewTech-modinp'!T33</f>
        <v>25</v>
      </c>
      <c r="U33" s="1">
        <f>+'NewTech-modinp'!U33</f>
        <v>0.68</v>
      </c>
      <c r="V33" s="1">
        <f t="shared" si="2"/>
        <v>0.47599999999999998</v>
      </c>
      <c r="W33" s="14">
        <f>+'NewTech-modinp'!V33</f>
        <v>31.536000000000001</v>
      </c>
      <c r="X33" s="26">
        <f>+'NewTech-modinp'!W33</f>
        <v>51.77</v>
      </c>
      <c r="Y33" s="1">
        <f>+'NewTech-modinp'!X33</f>
        <v>51.77</v>
      </c>
      <c r="Z33" s="1">
        <f>+'NewTech-modinp'!Y33</f>
        <v>51.77</v>
      </c>
      <c r="AA33" s="1">
        <f>+'NewTech-modinp'!Z33</f>
        <v>51.77</v>
      </c>
      <c r="AB33" s="1">
        <f>+'NewTech-modinp'!AA33</f>
        <v>51.77</v>
      </c>
      <c r="AC33" s="1">
        <f>+'NewTech-modinp'!AB33</f>
        <v>51.77</v>
      </c>
      <c r="AD33" s="1">
        <f>+'NewTech-modinp'!AC33</f>
        <v>51.77</v>
      </c>
      <c r="AE33" s="1">
        <f>+'NewTech-modinp'!AD33</f>
        <v>51.77</v>
      </c>
      <c r="AF33" s="1">
        <f>+'NewTech-modinp'!AE33</f>
        <v>51.77</v>
      </c>
      <c r="AG33" s="1">
        <f>+'NewTech-modinp'!AF33</f>
        <v>51.77</v>
      </c>
      <c r="AH33" s="14">
        <f>+'NewTech-modinp'!AG33</f>
        <v>27761</v>
      </c>
      <c r="AI33" s="1">
        <f>+'NewTech-modinp'!AH33/Y33</f>
        <v>536.2372030133281</v>
      </c>
      <c r="AJ33" s="1">
        <f>+'NewTech-modinp'!AI33/Z33</f>
        <v>536.2372030133281</v>
      </c>
      <c r="AK33" s="1">
        <f>+'NewTech-modinp'!AJ33/AA33</f>
        <v>536.2372030133281</v>
      </c>
      <c r="AL33" s="1">
        <f>+'NewTech-modinp'!AK33/AB33</f>
        <v>536.2372030133281</v>
      </c>
      <c r="AM33" s="1">
        <f>+'NewTech-modinp'!AL33/AC33</f>
        <v>536.2372030133281</v>
      </c>
      <c r="AN33" s="1">
        <f>+'NewTech-modinp'!AM33/AD33</f>
        <v>536.2372030133281</v>
      </c>
      <c r="AO33" s="1">
        <f>+'NewTech-modinp'!AN33/AE33</f>
        <v>536.2372030133281</v>
      </c>
      <c r="AP33" s="1">
        <f>+'NewTech-modinp'!AO33/AF33</f>
        <v>536.2372030133281</v>
      </c>
      <c r="AQ33" s="1">
        <f>+'NewTech-modinp'!AP33/AG33</f>
        <v>536.2372030133281</v>
      </c>
      <c r="AR33" s="14">
        <f>+'NewTech-modinp'!AQ33</f>
        <v>0.45300000000000001</v>
      </c>
      <c r="AT33" s="1">
        <f>+'NewTech-modinp'!AR33</f>
        <v>5</v>
      </c>
    </row>
    <row r="34" spans="1:47">
      <c r="A34" s="1" t="s">
        <v>92</v>
      </c>
      <c r="B34" s="2" t="s">
        <v>181</v>
      </c>
      <c r="C34" s="1" t="s">
        <v>93</v>
      </c>
      <c r="D34" s="2" t="s">
        <v>182</v>
      </c>
      <c r="E34" s="3" t="str">
        <f t="shared" si="0"/>
        <v>DARY-PH-DirH</v>
      </c>
      <c r="F34" s="1" t="s">
        <v>91</v>
      </c>
      <c r="G34" s="2" t="s">
        <v>180</v>
      </c>
      <c r="H34" s="3" t="str">
        <f t="shared" si="1"/>
        <v>DARY-PH-DirH-ELC-Heater20</v>
      </c>
      <c r="I34" s="1" t="s">
        <v>70</v>
      </c>
      <c r="J34" s="2" t="s">
        <v>160</v>
      </c>
      <c r="N34" s="1" t="str">
        <f>+'NewTech-modinp'!N34</f>
        <v>DARY-PH-TVR_EVP-COA-Boiler</v>
      </c>
      <c r="O34" s="1" t="str">
        <f>+'NewTech-modinp'!O34</f>
        <v>New Dairy - Process Heat: TVR Evaporation  - Coal</v>
      </c>
      <c r="P34" s="1" t="str">
        <f>+'NewTech-modinp'!P34</f>
        <v>INDCOA</v>
      </c>
      <c r="Q34" s="1" t="str">
        <f>+'NewTech-modinp'!Q34</f>
        <v>DARY-PH-TVR_EVP</v>
      </c>
      <c r="R34" s="1">
        <f>+'NewTech-modinp'!R34</f>
        <v>2018</v>
      </c>
      <c r="S34" s="14">
        <v>2020</v>
      </c>
      <c r="T34" s="26">
        <f>+'NewTech-modinp'!T34</f>
        <v>25</v>
      </c>
      <c r="U34" s="1">
        <f>+'NewTech-modinp'!U34</f>
        <v>0.68</v>
      </c>
      <c r="V34" s="1">
        <f t="shared" si="2"/>
        <v>0.47599999999999998</v>
      </c>
      <c r="W34" s="14">
        <f>+'NewTech-modinp'!V34</f>
        <v>31.536000000000001</v>
      </c>
      <c r="X34" s="26">
        <f>+'NewTech-modinp'!W34</f>
        <v>0.8</v>
      </c>
      <c r="Y34" s="1">
        <f>+'NewTech-modinp'!X34</f>
        <v>0.8</v>
      </c>
      <c r="Z34" s="1">
        <f>+'NewTech-modinp'!Y34</f>
        <v>0.8</v>
      </c>
      <c r="AA34" s="1">
        <f>+'NewTech-modinp'!Z34</f>
        <v>0.8</v>
      </c>
      <c r="AB34" s="1">
        <f>+'NewTech-modinp'!AA34</f>
        <v>0.8</v>
      </c>
      <c r="AC34" s="1">
        <f>+'NewTech-modinp'!AB34</f>
        <v>0.8</v>
      </c>
      <c r="AD34" s="1">
        <f>+'NewTech-modinp'!AC34</f>
        <v>0.8</v>
      </c>
      <c r="AE34" s="1">
        <f>+'NewTech-modinp'!AD34</f>
        <v>0.8</v>
      </c>
      <c r="AF34" s="1">
        <f>+'NewTech-modinp'!AE34</f>
        <v>0.8</v>
      </c>
      <c r="AG34" s="1">
        <f>+'NewTech-modinp'!AF34</f>
        <v>0.8</v>
      </c>
      <c r="AH34" s="14">
        <f>+'NewTech-modinp'!AG34</f>
        <v>750</v>
      </c>
      <c r="AI34" s="1">
        <f>+'NewTech-modinp'!AH34</f>
        <v>750</v>
      </c>
      <c r="AJ34" s="1">
        <f>+'NewTech-modinp'!AI34</f>
        <v>750</v>
      </c>
      <c r="AK34" s="1">
        <f>+'NewTech-modinp'!AJ34</f>
        <v>750</v>
      </c>
      <c r="AL34" s="1">
        <f>+'NewTech-modinp'!AK34</f>
        <v>750</v>
      </c>
      <c r="AM34" s="1">
        <f>+'NewTech-modinp'!AL34</f>
        <v>750</v>
      </c>
      <c r="AN34" s="1">
        <f>+'NewTech-modinp'!AM34</f>
        <v>750</v>
      </c>
      <c r="AO34" s="1">
        <f>+'NewTech-modinp'!AN34</f>
        <v>750</v>
      </c>
      <c r="AP34" s="1">
        <f>+'NewTech-modinp'!AO34</f>
        <v>750</v>
      </c>
      <c r="AQ34" s="1">
        <f>+'NewTech-modinp'!AP34</f>
        <v>750</v>
      </c>
      <c r="AR34" s="14">
        <v>0</v>
      </c>
    </row>
    <row r="35" spans="1:47">
      <c r="A35" s="1" t="s">
        <v>92</v>
      </c>
      <c r="B35" s="2" t="s">
        <v>181</v>
      </c>
      <c r="C35" s="1" t="s">
        <v>94</v>
      </c>
      <c r="D35" s="2" t="s">
        <v>183</v>
      </c>
      <c r="E35" s="3" t="str">
        <f t="shared" si="0"/>
        <v>DARY-PH-Dry</v>
      </c>
      <c r="F35" s="1" t="s">
        <v>95</v>
      </c>
      <c r="G35" s="2" t="s">
        <v>95</v>
      </c>
      <c r="H35" s="3" t="str">
        <f t="shared" si="1"/>
        <v>DARY-PH-Dry-COA-Boiler20</v>
      </c>
      <c r="I35" s="1" t="s">
        <v>71</v>
      </c>
      <c r="J35" s="2" t="s">
        <v>161</v>
      </c>
      <c r="N35" s="1" t="str">
        <f>+'NewTech-modinp'!N35</f>
        <v>DARY-PH-TVR_EVP-NGA-Boiler</v>
      </c>
      <c r="O35" s="1" t="str">
        <f>+'NewTech-modinp'!O35</f>
        <v>New Dairy - Process Heat: TVR Evaporation  - Natural Gas</v>
      </c>
      <c r="P35" s="1" t="str">
        <f>+'NewTech-modinp'!P35</f>
        <v>INDNGA</v>
      </c>
      <c r="Q35" s="1" t="str">
        <f>+'NewTech-modinp'!Q35</f>
        <v>DARY-PH-TVR_EVP</v>
      </c>
      <c r="R35" s="1">
        <f>+'NewTech-modinp'!R35</f>
        <v>2018</v>
      </c>
      <c r="S35" s="14">
        <v>2020</v>
      </c>
      <c r="T35" s="26">
        <f>+'NewTech-modinp'!T35</f>
        <v>25</v>
      </c>
      <c r="U35" s="1">
        <f>+'NewTech-modinp'!U35</f>
        <v>0.68</v>
      </c>
      <c r="V35" s="1">
        <f t="shared" si="2"/>
        <v>0.47599999999999998</v>
      </c>
      <c r="W35" s="14">
        <f>+'NewTech-modinp'!V35</f>
        <v>31.536000000000001</v>
      </c>
      <c r="X35" s="26">
        <f>+'NewTech-modinp'!W35</f>
        <v>0.87</v>
      </c>
      <c r="Y35" s="1">
        <f>+'NewTech-modinp'!X35</f>
        <v>0.87</v>
      </c>
      <c r="Z35" s="1">
        <f>+'NewTech-modinp'!Y35</f>
        <v>0.87</v>
      </c>
      <c r="AA35" s="1">
        <f>+'NewTech-modinp'!Z35</f>
        <v>0.87</v>
      </c>
      <c r="AB35" s="1">
        <f>+'NewTech-modinp'!AA35</f>
        <v>0.87</v>
      </c>
      <c r="AC35" s="1">
        <f>+'NewTech-modinp'!AB35</f>
        <v>0.87</v>
      </c>
      <c r="AD35" s="1">
        <f>+'NewTech-modinp'!AC35</f>
        <v>0.87</v>
      </c>
      <c r="AE35" s="1">
        <f>+'NewTech-modinp'!AD35</f>
        <v>0.87</v>
      </c>
      <c r="AF35" s="1">
        <f>+'NewTech-modinp'!AE35</f>
        <v>0.87</v>
      </c>
      <c r="AG35" s="1">
        <f>+'NewTech-modinp'!AF35</f>
        <v>0.87</v>
      </c>
      <c r="AH35" s="14">
        <f>+'NewTech-modinp'!AG35</f>
        <v>250</v>
      </c>
      <c r="AI35" s="1">
        <f>+'NewTech-modinp'!AH35</f>
        <v>250</v>
      </c>
      <c r="AJ35" s="1">
        <f>+'NewTech-modinp'!AI35</f>
        <v>250</v>
      </c>
      <c r="AK35" s="1">
        <f>+'NewTech-modinp'!AJ35</f>
        <v>250</v>
      </c>
      <c r="AL35" s="1">
        <f>+'NewTech-modinp'!AK35</f>
        <v>250</v>
      </c>
      <c r="AM35" s="1">
        <f>+'NewTech-modinp'!AL35</f>
        <v>250</v>
      </c>
      <c r="AN35" s="1">
        <f>+'NewTech-modinp'!AM35</f>
        <v>250</v>
      </c>
      <c r="AO35" s="1">
        <f>+'NewTech-modinp'!AN35</f>
        <v>250</v>
      </c>
      <c r="AP35" s="1">
        <f>+'NewTech-modinp'!AO35</f>
        <v>250</v>
      </c>
      <c r="AQ35" s="1">
        <f>+'NewTech-modinp'!AP35</f>
        <v>250</v>
      </c>
    </row>
    <row r="36" spans="1:47">
      <c r="A36" s="1" t="s">
        <v>92</v>
      </c>
      <c r="B36" s="2" t="s">
        <v>181</v>
      </c>
      <c r="C36" s="1" t="s">
        <v>94</v>
      </c>
      <c r="D36" s="2" t="s">
        <v>183</v>
      </c>
      <c r="E36" s="3" t="str">
        <f t="shared" si="0"/>
        <v>DARY-PH-Dry</v>
      </c>
      <c r="F36" s="1" t="s">
        <v>95</v>
      </c>
      <c r="G36" s="2" t="s">
        <v>95</v>
      </c>
      <c r="H36" s="3" t="str">
        <f t="shared" si="1"/>
        <v>DARY-PH-Dry-NGA-Boiler20</v>
      </c>
      <c r="I36" s="1" t="s">
        <v>68</v>
      </c>
      <c r="J36" s="2" t="s">
        <v>159</v>
      </c>
      <c r="N36" s="1" t="str">
        <f>+'NewTech-modinp'!N36</f>
        <v>DARY-PH-TVR_EVP-ELC-Fan</v>
      </c>
      <c r="O36" s="1" t="str">
        <f>+'NewTech-modinp'!O36</f>
        <v>New Dairy - Process Heat: TVR Evaporation  - Electricity</v>
      </c>
      <c r="P36" s="1" t="str">
        <f>+'NewTech-modinp'!P36</f>
        <v>INDELC</v>
      </c>
      <c r="Q36" s="1" t="str">
        <f>+'NewTech-modinp'!Q36</f>
        <v>DARY-PH-TVR_EVP</v>
      </c>
      <c r="R36" s="1">
        <f>+'NewTech-modinp'!R36</f>
        <v>2018</v>
      </c>
      <c r="S36" s="14">
        <v>2020</v>
      </c>
      <c r="T36" s="26">
        <f>+'NewTech-modinp'!T36</f>
        <v>25</v>
      </c>
      <c r="U36" s="1">
        <f>+'NewTech-modinp'!U36</f>
        <v>0.68</v>
      </c>
      <c r="V36" s="1">
        <f t="shared" si="2"/>
        <v>0.47599999999999998</v>
      </c>
      <c r="W36" s="14">
        <f>+'NewTech-modinp'!V36</f>
        <v>31.536000000000001</v>
      </c>
      <c r="X36" s="26">
        <f>+'NewTech-modinp'!W36</f>
        <v>4.04</v>
      </c>
      <c r="Y36" s="1">
        <f>+'NewTech-modinp'!X36</f>
        <v>4.04</v>
      </c>
      <c r="Z36" s="1">
        <f>+'NewTech-modinp'!Y36</f>
        <v>4.04</v>
      </c>
      <c r="AA36" s="1">
        <f>+'NewTech-modinp'!Z36</f>
        <v>4.04</v>
      </c>
      <c r="AB36" s="1">
        <f>+'NewTech-modinp'!AA36</f>
        <v>4.04</v>
      </c>
      <c r="AC36" s="1">
        <f>+'NewTech-modinp'!AB36</f>
        <v>4.04</v>
      </c>
      <c r="AD36" s="1">
        <f>+'NewTech-modinp'!AC36</f>
        <v>4.04</v>
      </c>
      <c r="AE36" s="1">
        <f>+'NewTech-modinp'!AD36</f>
        <v>4.04</v>
      </c>
      <c r="AF36" s="1">
        <f>+'NewTech-modinp'!AE36</f>
        <v>4.04</v>
      </c>
      <c r="AG36" s="1">
        <f>+'NewTech-modinp'!AF36</f>
        <v>4.04</v>
      </c>
      <c r="AH36" s="14">
        <f>+'NewTech-modinp'!AG36</f>
        <v>2872</v>
      </c>
      <c r="AI36" s="1">
        <f>+'NewTech-modinp'!AH36/Y36</f>
        <v>710.89108910891093</v>
      </c>
      <c r="AJ36" s="1">
        <f>+'NewTech-modinp'!AI36/Z36</f>
        <v>710.89108910891093</v>
      </c>
      <c r="AK36" s="1">
        <f>+'NewTech-modinp'!AJ36/AA36</f>
        <v>710.89108910891093</v>
      </c>
      <c r="AL36" s="1">
        <f>+'NewTech-modinp'!AK36/AB36</f>
        <v>710.89108910891093</v>
      </c>
      <c r="AM36" s="1">
        <f>+'NewTech-modinp'!AL36/AC36</f>
        <v>710.89108910891093</v>
      </c>
      <c r="AN36" s="1">
        <f>+'NewTech-modinp'!AM36/AD36</f>
        <v>710.89108910891093</v>
      </c>
      <c r="AO36" s="1">
        <f>+'NewTech-modinp'!AN36/AE36</f>
        <v>710.89108910891093</v>
      </c>
      <c r="AP36" s="1">
        <f>+'NewTech-modinp'!AO36/AF36</f>
        <v>710.89108910891093</v>
      </c>
      <c r="AQ36" s="1">
        <f>+'NewTech-modinp'!AP36/AG36</f>
        <v>710.89108910891093</v>
      </c>
      <c r="AR36" s="14">
        <f>+'NewTech-modinp'!AQ36</f>
        <v>0.89300000000000002</v>
      </c>
      <c r="AT36" s="1">
        <f>+'NewTech-modinp'!AR36</f>
        <v>5</v>
      </c>
    </row>
    <row r="37" spans="1:47">
      <c r="A37" s="1" t="s">
        <v>92</v>
      </c>
      <c r="B37" s="2" t="s">
        <v>181</v>
      </c>
      <c r="C37" s="1" t="s">
        <v>96</v>
      </c>
      <c r="D37" s="2" t="s">
        <v>184</v>
      </c>
      <c r="E37" s="3" t="str">
        <f t="shared" si="0"/>
        <v>DARY-PH-EVPR_MVR</v>
      </c>
      <c r="F37" s="1" t="s">
        <v>97</v>
      </c>
      <c r="G37" s="2" t="s">
        <v>97</v>
      </c>
      <c r="H37" s="3" t="str">
        <f t="shared" si="1"/>
        <v>DARY-PH-EVPR_MVR-ELC-Fan20</v>
      </c>
      <c r="I37" s="1" t="s">
        <v>70</v>
      </c>
      <c r="J37" s="2" t="s">
        <v>160</v>
      </c>
      <c r="N37" s="1" t="str">
        <f>+'NewTech-modinp'!N37</f>
        <v>DARY-PH-TVR_EVP-WOD-Boiler</v>
      </c>
      <c r="O37" s="1" t="str">
        <f>+'NewTech-modinp'!O37</f>
        <v>New Dairy - Process Heat: TVR Evaporation  - Wood</v>
      </c>
      <c r="P37" s="1" t="str">
        <f>+'NewTech-modinp'!P37</f>
        <v>INDWOD</v>
      </c>
      <c r="Q37" s="1" t="str">
        <f>+'NewTech-modinp'!Q37</f>
        <v>DARY-PH-TVR_EVP</v>
      </c>
      <c r="R37" s="1">
        <f>+'NewTech-modinp'!R37</f>
        <v>2018</v>
      </c>
      <c r="S37" s="14">
        <v>2020</v>
      </c>
      <c r="T37" s="26">
        <f>+'NewTech-modinp'!T37</f>
        <v>25</v>
      </c>
      <c r="U37" s="1">
        <f>+'NewTech-modinp'!U37</f>
        <v>0.68</v>
      </c>
      <c r="V37" s="1">
        <f t="shared" si="2"/>
        <v>0.47599999999999998</v>
      </c>
      <c r="W37" s="14">
        <f>+'NewTech-modinp'!V37</f>
        <v>31.536000000000001</v>
      </c>
      <c r="X37" s="26">
        <f>+'NewTech-modinp'!W37</f>
        <v>0.85</v>
      </c>
      <c r="Y37" s="1">
        <f>+'NewTech-modinp'!X37</f>
        <v>0.85</v>
      </c>
      <c r="Z37" s="1">
        <f>+'NewTech-modinp'!Y37</f>
        <v>0.85</v>
      </c>
      <c r="AA37" s="1">
        <f>+'NewTech-modinp'!Z37</f>
        <v>0.85</v>
      </c>
      <c r="AB37" s="1">
        <f>+'NewTech-modinp'!AA37</f>
        <v>0.85</v>
      </c>
      <c r="AC37" s="1">
        <f>+'NewTech-modinp'!AB37</f>
        <v>0.85</v>
      </c>
      <c r="AD37" s="1">
        <f>+'NewTech-modinp'!AC37</f>
        <v>0.85</v>
      </c>
      <c r="AE37" s="1">
        <f>+'NewTech-modinp'!AD37</f>
        <v>0.85</v>
      </c>
      <c r="AF37" s="1">
        <f>+'NewTech-modinp'!AE37</f>
        <v>0.85</v>
      </c>
      <c r="AG37" s="1">
        <f>+'NewTech-modinp'!AF37</f>
        <v>0.85</v>
      </c>
      <c r="AH37" s="14">
        <f>+'NewTech-modinp'!AG37</f>
        <v>1100</v>
      </c>
      <c r="AI37" s="1">
        <f>+'NewTech-modinp'!AH37</f>
        <v>1100</v>
      </c>
      <c r="AJ37" s="1">
        <f>+'NewTech-modinp'!AI37</f>
        <v>1100</v>
      </c>
      <c r="AK37" s="1">
        <f>+'NewTech-modinp'!AJ37</f>
        <v>1100</v>
      </c>
      <c r="AL37" s="1">
        <f>+'NewTech-modinp'!AK37</f>
        <v>1100</v>
      </c>
      <c r="AM37" s="1">
        <f>+'NewTech-modinp'!AL37</f>
        <v>1100</v>
      </c>
      <c r="AN37" s="1">
        <f>+'NewTech-modinp'!AM37</f>
        <v>1100</v>
      </c>
      <c r="AO37" s="1">
        <f>+'NewTech-modinp'!AN37</f>
        <v>1100</v>
      </c>
      <c r="AP37" s="1">
        <f>+'NewTech-modinp'!AO37</f>
        <v>1100</v>
      </c>
      <c r="AQ37" s="1">
        <f>+'NewTech-modinp'!AP37</f>
        <v>1100</v>
      </c>
    </row>
    <row r="38" spans="1:47">
      <c r="A38" s="1" t="s">
        <v>92</v>
      </c>
      <c r="B38" s="2" t="s">
        <v>181</v>
      </c>
      <c r="C38" s="1" t="s">
        <v>98</v>
      </c>
      <c r="D38" s="2" t="s">
        <v>185</v>
      </c>
      <c r="E38" s="3" t="str">
        <f t="shared" si="0"/>
        <v>DARY-PH-EVPR_Pre</v>
      </c>
      <c r="F38" s="1" t="s">
        <v>95</v>
      </c>
      <c r="G38" s="2" t="s">
        <v>217</v>
      </c>
      <c r="H38" s="3" t="str">
        <f t="shared" si="1"/>
        <v>DARY-PH-EVPR_Pre-NGA-BLR20</v>
      </c>
      <c r="I38" s="1" t="s">
        <v>68</v>
      </c>
      <c r="J38" s="2" t="s">
        <v>159</v>
      </c>
      <c r="N38" s="1" t="str">
        <f>+'NewTech-modinp'!N38</f>
        <v>DARY-PH-TVR_EVP-ELC-Boiler</v>
      </c>
      <c r="O38" s="1" t="str">
        <f>+'NewTech-modinp'!O38</f>
        <v>New Dairy - Process Heat: TVR Evaporation  - Electricity</v>
      </c>
      <c r="P38" s="1" t="str">
        <f>+'NewTech-modinp'!P38</f>
        <v>INDELC</v>
      </c>
      <c r="Q38" s="1" t="str">
        <f>+'NewTech-modinp'!Q38</f>
        <v>DARY-PH-TVR_EVP</v>
      </c>
      <c r="R38" s="1">
        <f>+'NewTech-modinp'!R38</f>
        <v>2018</v>
      </c>
      <c r="S38" s="14">
        <v>2020</v>
      </c>
      <c r="T38" s="26">
        <f>+'NewTech-modinp'!T38</f>
        <v>25</v>
      </c>
      <c r="U38" s="1">
        <f>+'NewTech-modinp'!U38</f>
        <v>0.68</v>
      </c>
      <c r="V38" s="1">
        <f t="shared" si="2"/>
        <v>0.47599999999999998</v>
      </c>
      <c r="W38" s="14">
        <f>+'NewTech-modinp'!V38</f>
        <v>31.536000000000001</v>
      </c>
      <c r="X38" s="26">
        <f>+'NewTech-modinp'!W38</f>
        <v>0.99</v>
      </c>
      <c r="Y38" s="1">
        <f>+'NewTech-modinp'!X38</f>
        <v>0.99</v>
      </c>
      <c r="Z38" s="1">
        <f>+'NewTech-modinp'!Y38</f>
        <v>0.99</v>
      </c>
      <c r="AA38" s="1">
        <f>+'NewTech-modinp'!Z38</f>
        <v>0.99</v>
      </c>
      <c r="AB38" s="1">
        <f>+'NewTech-modinp'!AA38</f>
        <v>0.99</v>
      </c>
      <c r="AC38" s="1">
        <f>+'NewTech-modinp'!AB38</f>
        <v>0.99</v>
      </c>
      <c r="AD38" s="1">
        <f>+'NewTech-modinp'!AC38</f>
        <v>0.99</v>
      </c>
      <c r="AE38" s="1">
        <f>+'NewTech-modinp'!AD38</f>
        <v>0.99</v>
      </c>
      <c r="AF38" s="1">
        <f>+'NewTech-modinp'!AE38</f>
        <v>0.99</v>
      </c>
      <c r="AG38" s="1">
        <f>+'NewTech-modinp'!AF38</f>
        <v>0.99</v>
      </c>
      <c r="AH38" s="14">
        <f>+'NewTech-modinp'!AG38</f>
        <v>370.49433333333332</v>
      </c>
      <c r="AI38" s="1">
        <f>+'NewTech-modinp'!AH38</f>
        <v>370.49433333333332</v>
      </c>
      <c r="AJ38" s="1">
        <f>+'NewTech-modinp'!AI38</f>
        <v>250</v>
      </c>
      <c r="AK38" s="1">
        <f>+'NewTech-modinp'!AJ38</f>
        <v>250</v>
      </c>
      <c r="AL38" s="1">
        <f>+'NewTech-modinp'!AK38</f>
        <v>250</v>
      </c>
      <c r="AM38" s="1">
        <f>+'NewTech-modinp'!AL38</f>
        <v>250</v>
      </c>
      <c r="AN38" s="1">
        <f>+'NewTech-modinp'!AM38</f>
        <v>250</v>
      </c>
      <c r="AO38" s="1">
        <f>+'NewTech-modinp'!AN38</f>
        <v>250</v>
      </c>
      <c r="AP38" s="1">
        <f>+'NewTech-modinp'!AO38</f>
        <v>250</v>
      </c>
      <c r="AQ38" s="1">
        <f>+'NewTech-modinp'!AP38</f>
        <v>250</v>
      </c>
    </row>
    <row r="39" spans="1:47">
      <c r="A39" s="1" t="s">
        <v>92</v>
      </c>
      <c r="B39" s="2" t="s">
        <v>181</v>
      </c>
      <c r="C39" s="1" t="s">
        <v>98</v>
      </c>
      <c r="D39" s="2" t="s">
        <v>185</v>
      </c>
      <c r="E39" s="3" t="str">
        <f t="shared" si="0"/>
        <v>DARY-PH-EVPR_Pre</v>
      </c>
      <c r="F39" s="1" t="s">
        <v>95</v>
      </c>
      <c r="G39" s="2" t="s">
        <v>217</v>
      </c>
      <c r="H39" s="3" t="str">
        <f t="shared" si="1"/>
        <v>DARY-PH-EVPR_Pre-COA-BLR20</v>
      </c>
      <c r="I39" s="1" t="s">
        <v>71</v>
      </c>
      <c r="J39" s="2" t="s">
        <v>161</v>
      </c>
      <c r="N39" s="1" t="str">
        <f>+'NewTech-modinp'!N39</f>
        <v>DARY-PH-TVR_DRY-WOD-Boiler</v>
      </c>
      <c r="O39" s="1" t="str">
        <f>+'NewTech-modinp'!O39</f>
        <v>New Dairy - Process Heat: TVR Drying  - Wood</v>
      </c>
      <c r="P39" s="1" t="str">
        <f>+'NewTech-modinp'!P39</f>
        <v>INDWOD</v>
      </c>
      <c r="Q39" s="1" t="str">
        <f>+'NewTech-modinp'!Q39</f>
        <v>DARY-PH-TVR_DRY</v>
      </c>
      <c r="R39" s="1">
        <f>+'NewTech-modinp'!R39</f>
        <v>2018</v>
      </c>
      <c r="S39" s="14">
        <v>2020</v>
      </c>
      <c r="T39" s="26">
        <f>+'NewTech-modinp'!T39</f>
        <v>25</v>
      </c>
      <c r="U39" s="1">
        <f>+'NewTech-modinp'!U39</f>
        <v>0.68</v>
      </c>
      <c r="V39" s="1">
        <f t="shared" si="2"/>
        <v>0.47599999999999998</v>
      </c>
      <c r="W39" s="14">
        <f>+'NewTech-modinp'!V39</f>
        <v>31.536000000000001</v>
      </c>
      <c r="X39" s="26">
        <f>+'NewTech-modinp'!W39</f>
        <v>0.85</v>
      </c>
      <c r="Y39" s="1">
        <f>+'NewTech-modinp'!X39</f>
        <v>0.85</v>
      </c>
      <c r="Z39" s="1">
        <f>+'NewTech-modinp'!Y39</f>
        <v>0.85</v>
      </c>
      <c r="AA39" s="1">
        <f>+'NewTech-modinp'!Z39</f>
        <v>0.85</v>
      </c>
      <c r="AB39" s="1">
        <f>+'NewTech-modinp'!AA39</f>
        <v>0.85</v>
      </c>
      <c r="AC39" s="1">
        <f>+'NewTech-modinp'!AB39</f>
        <v>0.85</v>
      </c>
      <c r="AD39" s="1">
        <f>+'NewTech-modinp'!AC39</f>
        <v>0.85</v>
      </c>
      <c r="AE39" s="1">
        <f>+'NewTech-modinp'!AD39</f>
        <v>0.85</v>
      </c>
      <c r="AF39" s="1">
        <f>+'NewTech-modinp'!AE39</f>
        <v>0.85</v>
      </c>
      <c r="AG39" s="1">
        <f>+'NewTech-modinp'!AF39</f>
        <v>0.85</v>
      </c>
      <c r="AH39" s="14">
        <f>+'NewTech-modinp'!AG39</f>
        <v>1100</v>
      </c>
      <c r="AI39" s="1">
        <f>+'NewTech-modinp'!AH39</f>
        <v>1100</v>
      </c>
      <c r="AJ39" s="1">
        <f>+'NewTech-modinp'!AI39</f>
        <v>1100</v>
      </c>
      <c r="AK39" s="1">
        <f>+'NewTech-modinp'!AJ39</f>
        <v>1100</v>
      </c>
      <c r="AL39" s="1">
        <f>+'NewTech-modinp'!AK39</f>
        <v>1100</v>
      </c>
      <c r="AM39" s="1">
        <f>+'NewTech-modinp'!AL39</f>
        <v>1100</v>
      </c>
      <c r="AN39" s="1">
        <f>+'NewTech-modinp'!AM39</f>
        <v>1100</v>
      </c>
      <c r="AO39" s="1">
        <f>+'NewTech-modinp'!AN39</f>
        <v>1100</v>
      </c>
      <c r="AP39" s="1">
        <f>+'NewTech-modinp'!AO39</f>
        <v>1100</v>
      </c>
      <c r="AQ39" s="1">
        <f>+'NewTech-modinp'!AP39</f>
        <v>1100</v>
      </c>
    </row>
    <row r="40" spans="1:47">
      <c r="A40" s="1" t="s">
        <v>92</v>
      </c>
      <c r="B40" s="2" t="s">
        <v>181</v>
      </c>
      <c r="C40" s="1" t="s">
        <v>99</v>
      </c>
      <c r="D40" s="2" t="s">
        <v>186</v>
      </c>
      <c r="E40" s="3" t="str">
        <f t="shared" si="0"/>
        <v>DARY-PH-EVPR_TVR</v>
      </c>
      <c r="F40" s="1" t="s">
        <v>95</v>
      </c>
      <c r="G40" s="2" t="s">
        <v>217</v>
      </c>
      <c r="H40" s="3" t="str">
        <f t="shared" si="1"/>
        <v>DARY-PH-EVPR_TVR-NGA-BLR20</v>
      </c>
      <c r="I40" s="1" t="s">
        <v>68</v>
      </c>
      <c r="J40" s="2" t="s">
        <v>159</v>
      </c>
      <c r="N40" s="1" t="str">
        <f>+'NewTech-modinp'!N40</f>
        <v>DARY-PH-TVR_DRY-ELC-Boiler</v>
      </c>
      <c r="O40" s="1" t="str">
        <f>+'NewTech-modinp'!O40</f>
        <v>New Dairy - Process Heat: TVR Drying  - Electricity</v>
      </c>
      <c r="P40" s="1" t="str">
        <f>+'NewTech-modinp'!P40</f>
        <v>INDELC</v>
      </c>
      <c r="Q40" s="1" t="str">
        <f>+'NewTech-modinp'!Q40</f>
        <v>DARY-PH-TVR_DRY</v>
      </c>
      <c r="R40" s="1">
        <f>+'NewTech-modinp'!R40</f>
        <v>2018</v>
      </c>
      <c r="S40" s="14">
        <v>2020</v>
      </c>
      <c r="T40" s="26">
        <f>+'NewTech-modinp'!T40</f>
        <v>25</v>
      </c>
      <c r="U40" s="1">
        <f>+'NewTech-modinp'!U40</f>
        <v>0.68</v>
      </c>
      <c r="V40" s="1">
        <f t="shared" si="2"/>
        <v>0.47599999999999998</v>
      </c>
      <c r="W40" s="14">
        <f>+'NewTech-modinp'!V40</f>
        <v>31.536000000000001</v>
      </c>
      <c r="X40" s="26">
        <f>+'NewTech-modinp'!W40</f>
        <v>0.99</v>
      </c>
      <c r="Y40" s="1">
        <f>+'NewTech-modinp'!X40</f>
        <v>0.99</v>
      </c>
      <c r="Z40" s="1">
        <f>+'NewTech-modinp'!Y40</f>
        <v>0.99</v>
      </c>
      <c r="AA40" s="1">
        <f>+'NewTech-modinp'!Z40</f>
        <v>0.99</v>
      </c>
      <c r="AB40" s="1">
        <f>+'NewTech-modinp'!AA40</f>
        <v>0.99</v>
      </c>
      <c r="AC40" s="1">
        <f>+'NewTech-modinp'!AB40</f>
        <v>0.99</v>
      </c>
      <c r="AD40" s="1">
        <f>+'NewTech-modinp'!AC40</f>
        <v>0.99</v>
      </c>
      <c r="AE40" s="1">
        <f>+'NewTech-modinp'!AD40</f>
        <v>0.99</v>
      </c>
      <c r="AF40" s="1">
        <f>+'NewTech-modinp'!AE40</f>
        <v>0.99</v>
      </c>
      <c r="AG40" s="1">
        <f>+'NewTech-modinp'!AF40</f>
        <v>0.99</v>
      </c>
      <c r="AH40" s="14">
        <f>+'NewTech-modinp'!AG40</f>
        <v>370.49433333333332</v>
      </c>
      <c r="AI40" s="1">
        <f>+'NewTech-modinp'!AH40</f>
        <v>370.49433333333332</v>
      </c>
      <c r="AJ40" s="1">
        <f>+'NewTech-modinp'!AI40</f>
        <v>250</v>
      </c>
      <c r="AK40" s="1">
        <f>+'NewTech-modinp'!AJ40</f>
        <v>250</v>
      </c>
      <c r="AL40" s="1">
        <f>+'NewTech-modinp'!AK40</f>
        <v>250</v>
      </c>
      <c r="AM40" s="1">
        <f>+'NewTech-modinp'!AL40</f>
        <v>250</v>
      </c>
      <c r="AN40" s="1">
        <f>+'NewTech-modinp'!AM40</f>
        <v>250</v>
      </c>
      <c r="AO40" s="1">
        <f>+'NewTech-modinp'!AN40</f>
        <v>250</v>
      </c>
      <c r="AP40" s="1">
        <f>+'NewTech-modinp'!AO40</f>
        <v>250</v>
      </c>
      <c r="AQ40" s="1">
        <f>+'NewTech-modinp'!AP40</f>
        <v>250</v>
      </c>
    </row>
    <row r="41" spans="1:47">
      <c r="A41" s="1" t="s">
        <v>92</v>
      </c>
      <c r="B41" s="2" t="s">
        <v>181</v>
      </c>
      <c r="C41" s="1" t="s">
        <v>99</v>
      </c>
      <c r="D41" s="2" t="s">
        <v>186</v>
      </c>
      <c r="E41" s="3" t="str">
        <f t="shared" si="0"/>
        <v>DARY-PH-EVPR_TVR</v>
      </c>
      <c r="F41" s="1" t="s">
        <v>95</v>
      </c>
      <c r="G41" s="2" t="s">
        <v>217</v>
      </c>
      <c r="H41" s="3" t="str">
        <f t="shared" si="1"/>
        <v>DARY-PH-EVPR_TVR-COA-BLR20</v>
      </c>
      <c r="I41" s="1" t="s">
        <v>71</v>
      </c>
      <c r="J41" s="2" t="s">
        <v>161</v>
      </c>
      <c r="N41" s="1" t="str">
        <f>+'NewTech-modinp'!N41</f>
        <v>DARY-PH-TVR_DRY-ELC-HPmp</v>
      </c>
      <c r="O41" s="1" t="str">
        <f>+'NewTech-modinp'!O41</f>
        <v>New Dairy - Process Heat: TVR Drying  - Electricity</v>
      </c>
      <c r="P41" s="1" t="str">
        <f>+'NewTech-modinp'!P41</f>
        <v>INDELC</v>
      </c>
      <c r="Q41" s="1" t="str">
        <f>+'NewTech-modinp'!Q41</f>
        <v>DARY-PH-TVR_DRY</v>
      </c>
      <c r="R41" s="1">
        <f>+'NewTech-modinp'!R41</f>
        <v>2018</v>
      </c>
      <c r="S41" s="14">
        <v>2020</v>
      </c>
      <c r="T41" s="26">
        <f>+'NewTech-modinp'!T41</f>
        <v>20</v>
      </c>
      <c r="U41" s="1">
        <f>+'NewTech-modinp'!U41</f>
        <v>0.68</v>
      </c>
      <c r="V41" s="1">
        <f t="shared" si="2"/>
        <v>0.47599999999999998</v>
      </c>
      <c r="W41" s="14">
        <f>+'NewTech-modinp'!V41</f>
        <v>31.536000000000001</v>
      </c>
      <c r="X41" s="26">
        <f>+'NewTech-modinp'!W41</f>
        <v>3</v>
      </c>
      <c r="Y41" s="1">
        <f>+'NewTech-modinp'!X41</f>
        <v>3</v>
      </c>
      <c r="Z41" s="1">
        <f>+'NewTech-modinp'!Y41</f>
        <v>3</v>
      </c>
      <c r="AA41" s="1">
        <f>+'NewTech-modinp'!Z41</f>
        <v>3</v>
      </c>
      <c r="AB41" s="1">
        <f>+'NewTech-modinp'!AA41</f>
        <v>3</v>
      </c>
      <c r="AC41" s="1">
        <f>+'NewTech-modinp'!AB41</f>
        <v>3</v>
      </c>
      <c r="AD41" s="1">
        <f>+'NewTech-modinp'!AC41</f>
        <v>3</v>
      </c>
      <c r="AE41" s="1">
        <f>+'NewTech-modinp'!AD41</f>
        <v>3</v>
      </c>
      <c r="AF41" s="1">
        <f>+'NewTech-modinp'!AE41</f>
        <v>3</v>
      </c>
      <c r="AG41" s="1">
        <f>+'NewTech-modinp'!AF41</f>
        <v>3</v>
      </c>
      <c r="AH41" s="14">
        <f>+'NewTech-modinp'!AG41</f>
        <v>2281</v>
      </c>
      <c r="AI41" s="1">
        <f>AH41</f>
        <v>2281</v>
      </c>
      <c r="AJ41" s="1">
        <f t="shared" ref="AJ41:AQ41" si="6">AI41</f>
        <v>2281</v>
      </c>
      <c r="AK41" s="1">
        <f t="shared" si="6"/>
        <v>2281</v>
      </c>
      <c r="AL41" s="1">
        <f t="shared" si="6"/>
        <v>2281</v>
      </c>
      <c r="AM41" s="1">
        <f t="shared" si="6"/>
        <v>2281</v>
      </c>
      <c r="AN41" s="1">
        <f t="shared" si="6"/>
        <v>2281</v>
      </c>
      <c r="AO41" s="1">
        <f t="shared" si="6"/>
        <v>2281</v>
      </c>
      <c r="AP41" s="1">
        <f t="shared" si="6"/>
        <v>2281</v>
      </c>
      <c r="AQ41" s="1">
        <f t="shared" si="6"/>
        <v>2281</v>
      </c>
      <c r="AR41" s="14">
        <f>+'NewTech-modinp'!AQ41</f>
        <v>0.29799999999999999</v>
      </c>
      <c r="AT41" s="1">
        <f>+'NewTech-modinp'!AR41</f>
        <v>5</v>
      </c>
    </row>
    <row r="42" spans="1:47">
      <c r="A42" s="1" t="s">
        <v>92</v>
      </c>
      <c r="B42" s="2" t="s">
        <v>181</v>
      </c>
      <c r="C42" s="1" t="s">
        <v>100</v>
      </c>
      <c r="D42" s="2" t="s">
        <v>187</v>
      </c>
      <c r="E42" s="3" t="str">
        <f t="shared" si="0"/>
        <v>DARY-PH-HW</v>
      </c>
      <c r="F42" s="1" t="s">
        <v>95</v>
      </c>
      <c r="G42" s="2" t="s">
        <v>217</v>
      </c>
      <c r="H42" s="3" t="str">
        <f t="shared" si="1"/>
        <v>DARY-PH-HW-COA-BLR20</v>
      </c>
      <c r="I42" s="1" t="s">
        <v>71</v>
      </c>
      <c r="J42" s="2" t="s">
        <v>161</v>
      </c>
      <c r="N42" s="1" t="str">
        <f>+'NewTech-modinp'!N42</f>
        <v>DARY-PH-TVR_DRY-ELC-HRCVR</v>
      </c>
      <c r="O42" s="1" t="str">
        <f>+'NewTech-modinp'!O42</f>
        <v>New Dairy - Process Heat: TVR Drying  - Electricity</v>
      </c>
      <c r="P42" s="1" t="str">
        <f>+'NewTech-modinp'!P42</f>
        <v>INDELC</v>
      </c>
      <c r="Q42" s="1" t="str">
        <f>+'NewTech-modinp'!Q42</f>
        <v>DARY-PH-TVR_DRY</v>
      </c>
      <c r="R42" s="1">
        <f>+'NewTech-modinp'!R42</f>
        <v>2018</v>
      </c>
      <c r="S42" s="14">
        <v>2020</v>
      </c>
      <c r="T42" s="26">
        <f>+'NewTech-modinp'!T42</f>
        <v>20</v>
      </c>
      <c r="U42" s="1">
        <f>+'NewTech-modinp'!U42</f>
        <v>0.68</v>
      </c>
      <c r="V42" s="1">
        <f t="shared" si="2"/>
        <v>0.47599999999999998</v>
      </c>
      <c r="W42" s="14">
        <f>+'NewTech-modinp'!V42</f>
        <v>31.536000000000001</v>
      </c>
      <c r="X42" s="26">
        <f>+'NewTech-modinp'!W42</f>
        <v>9.64</v>
      </c>
      <c r="Y42" s="1">
        <f>+'NewTech-modinp'!X42</f>
        <v>9.64</v>
      </c>
      <c r="Z42" s="1">
        <f>+'NewTech-modinp'!Y42</f>
        <v>9.64</v>
      </c>
      <c r="AA42" s="1">
        <f>+'NewTech-modinp'!Z42</f>
        <v>9.64</v>
      </c>
      <c r="AB42" s="1">
        <f>+'NewTech-modinp'!AA42</f>
        <v>9.64</v>
      </c>
      <c r="AC42" s="1">
        <f>+'NewTech-modinp'!AB42</f>
        <v>9.64</v>
      </c>
      <c r="AD42" s="1">
        <f>+'NewTech-modinp'!AC42</f>
        <v>9.64</v>
      </c>
      <c r="AE42" s="1">
        <f>+'NewTech-modinp'!AD42</f>
        <v>9.64</v>
      </c>
      <c r="AF42" s="1">
        <f>+'NewTech-modinp'!AE42</f>
        <v>9.64</v>
      </c>
      <c r="AG42" s="1">
        <f>+'NewTech-modinp'!AF42</f>
        <v>9.64</v>
      </c>
      <c r="AH42" s="14">
        <f>+'NewTech-modinp'!AG42</f>
        <v>427</v>
      </c>
      <c r="AI42" s="1">
        <f>+'NewTech-modinp'!AH42</f>
        <v>427</v>
      </c>
      <c r="AJ42" s="1">
        <f>+'NewTech-modinp'!AI42</f>
        <v>427</v>
      </c>
      <c r="AK42" s="1">
        <f>+'NewTech-modinp'!AJ42</f>
        <v>427</v>
      </c>
      <c r="AL42" s="1">
        <f>+'NewTech-modinp'!AK42</f>
        <v>427</v>
      </c>
      <c r="AM42" s="1">
        <f>+'NewTech-modinp'!AL42</f>
        <v>427</v>
      </c>
      <c r="AN42" s="1">
        <f>+'NewTech-modinp'!AM42</f>
        <v>427</v>
      </c>
      <c r="AO42" s="1">
        <f>+'NewTech-modinp'!AN42</f>
        <v>427</v>
      </c>
      <c r="AP42" s="1">
        <f>+'NewTech-modinp'!AO42</f>
        <v>427</v>
      </c>
      <c r="AQ42" s="1">
        <f>+'NewTech-modinp'!AP42</f>
        <v>427</v>
      </c>
      <c r="AR42" s="14">
        <f>+'NewTech-modinp'!AQ42</f>
        <v>0.42399999999999999</v>
      </c>
      <c r="AT42" s="1">
        <f>+'NewTech-modinp'!AR42</f>
        <v>5</v>
      </c>
    </row>
    <row r="43" spans="1:47">
      <c r="A43" s="1" t="s">
        <v>92</v>
      </c>
      <c r="B43" s="2" t="s">
        <v>181</v>
      </c>
      <c r="C43" s="1" t="s">
        <v>100</v>
      </c>
      <c r="D43" s="2" t="s">
        <v>187</v>
      </c>
      <c r="E43" s="3" t="str">
        <f t="shared" si="0"/>
        <v>DARY-PH-HW</v>
      </c>
      <c r="F43" s="1" t="s">
        <v>95</v>
      </c>
      <c r="G43" s="2" t="s">
        <v>217</v>
      </c>
      <c r="H43" s="3" t="str">
        <f t="shared" si="1"/>
        <v>DARY-PH-HW-NGA-BLR20</v>
      </c>
      <c r="I43" s="1" t="s">
        <v>68</v>
      </c>
      <c r="J43" s="2" t="s">
        <v>159</v>
      </c>
      <c r="N43" s="1" t="str">
        <f>+'NewTech-modinp'!N43</f>
        <v>DARY-PH-TVR_DRY-COA-Boiler</v>
      </c>
      <c r="O43" s="1" t="str">
        <f>+'NewTech-modinp'!O43</f>
        <v>New Dairy - Process Heat: TVR Drying  - Coal</v>
      </c>
      <c r="P43" s="1" t="str">
        <f>+'NewTech-modinp'!P43</f>
        <v>INDCOA</v>
      </c>
      <c r="Q43" s="1" t="str">
        <f>+'NewTech-modinp'!Q43</f>
        <v>DARY-PH-TVR_DRY</v>
      </c>
      <c r="R43" s="1">
        <f>+'NewTech-modinp'!R43</f>
        <v>2018</v>
      </c>
      <c r="S43" s="14">
        <v>2020</v>
      </c>
      <c r="T43" s="26">
        <f>+'NewTech-modinp'!T43</f>
        <v>25</v>
      </c>
      <c r="U43" s="1">
        <f>+'NewTech-modinp'!U43</f>
        <v>0.68</v>
      </c>
      <c r="V43" s="1">
        <f t="shared" si="2"/>
        <v>0.47599999999999998</v>
      </c>
      <c r="W43" s="14">
        <f>+'NewTech-modinp'!V43</f>
        <v>31.536000000000001</v>
      </c>
      <c r="X43" s="26">
        <f>+'NewTech-modinp'!W43</f>
        <v>0.8</v>
      </c>
      <c r="Y43" s="1">
        <f>+'NewTech-modinp'!X43</f>
        <v>0.8</v>
      </c>
      <c r="Z43" s="1">
        <f>+'NewTech-modinp'!Y43</f>
        <v>0.8</v>
      </c>
      <c r="AA43" s="1">
        <f>+'NewTech-modinp'!Z43</f>
        <v>0.8</v>
      </c>
      <c r="AB43" s="1">
        <f>+'NewTech-modinp'!AA43</f>
        <v>0.8</v>
      </c>
      <c r="AC43" s="1">
        <f>+'NewTech-modinp'!AB43</f>
        <v>0.8</v>
      </c>
      <c r="AD43" s="1">
        <f>+'NewTech-modinp'!AC43</f>
        <v>0.8</v>
      </c>
      <c r="AE43" s="1">
        <f>+'NewTech-modinp'!AD43</f>
        <v>0.8</v>
      </c>
      <c r="AF43" s="1">
        <f>+'NewTech-modinp'!AE43</f>
        <v>0.8</v>
      </c>
      <c r="AG43" s="1">
        <f>+'NewTech-modinp'!AF43</f>
        <v>0.8</v>
      </c>
      <c r="AH43" s="14">
        <f>+'NewTech-modinp'!AG43</f>
        <v>750</v>
      </c>
      <c r="AI43" s="1">
        <f>+'NewTech-modinp'!AH43</f>
        <v>750</v>
      </c>
      <c r="AJ43" s="1">
        <f>+'NewTech-modinp'!AI43</f>
        <v>750</v>
      </c>
      <c r="AK43" s="1">
        <f>+'NewTech-modinp'!AJ43</f>
        <v>750</v>
      </c>
      <c r="AL43" s="1">
        <f>+'NewTech-modinp'!AK43</f>
        <v>750</v>
      </c>
      <c r="AM43" s="1">
        <f>+'NewTech-modinp'!AL43</f>
        <v>750</v>
      </c>
      <c r="AN43" s="1">
        <f>+'NewTech-modinp'!AM43</f>
        <v>750</v>
      </c>
      <c r="AO43" s="1">
        <f>+'NewTech-modinp'!AN43</f>
        <v>750</v>
      </c>
      <c r="AP43" s="1">
        <f>+'NewTech-modinp'!AO43</f>
        <v>750</v>
      </c>
      <c r="AQ43" s="1">
        <f>+'NewTech-modinp'!AP43</f>
        <v>750</v>
      </c>
      <c r="AR43" s="14">
        <v>0</v>
      </c>
    </row>
    <row r="44" spans="1:47">
      <c r="A44" s="1" t="s">
        <v>92</v>
      </c>
      <c r="B44" s="2" t="s">
        <v>181</v>
      </c>
      <c r="C44" s="1" t="s">
        <v>101</v>
      </c>
      <c r="D44" s="2" t="s">
        <v>188</v>
      </c>
      <c r="E44" s="3" t="str">
        <f t="shared" si="0"/>
        <v>DARY-Pump</v>
      </c>
      <c r="F44" s="1" t="s">
        <v>102</v>
      </c>
      <c r="G44" s="2" t="s">
        <v>188</v>
      </c>
      <c r="H44" s="3" t="str">
        <f t="shared" si="1"/>
        <v>DARY-Pump-ELC-Pump20</v>
      </c>
      <c r="I44" s="1" t="s">
        <v>70</v>
      </c>
      <c r="J44" s="2" t="s">
        <v>160</v>
      </c>
      <c r="N44" s="1" t="str">
        <f>+'NewTech-modinp'!N44</f>
        <v>DARY-PH-TVR_DRY-NGA-Boiler</v>
      </c>
      <c r="O44" s="1" t="str">
        <f>+'NewTech-modinp'!O44</f>
        <v>New Dairy - Process Heat: TVR Drying  - Natural Gas</v>
      </c>
      <c r="P44" s="1" t="str">
        <f>+'NewTech-modinp'!P44</f>
        <v>INDNGA</v>
      </c>
      <c r="Q44" s="1" t="str">
        <f>+'NewTech-modinp'!Q44</f>
        <v>DARY-PH-TVR_DRY</v>
      </c>
      <c r="R44" s="1">
        <f>+'NewTech-modinp'!R44</f>
        <v>2018</v>
      </c>
      <c r="S44" s="14">
        <v>2020</v>
      </c>
      <c r="T44" s="26">
        <f>+'NewTech-modinp'!T44</f>
        <v>25</v>
      </c>
      <c r="U44" s="1">
        <f>+'NewTech-modinp'!U44</f>
        <v>0.68</v>
      </c>
      <c r="V44" s="1">
        <f t="shared" si="2"/>
        <v>0.47599999999999998</v>
      </c>
      <c r="W44" s="14">
        <f>+'NewTech-modinp'!V44</f>
        <v>31.536000000000001</v>
      </c>
      <c r="X44" s="26">
        <f>+'NewTech-modinp'!W44</f>
        <v>0.87</v>
      </c>
      <c r="Y44" s="1">
        <f>+'NewTech-modinp'!X44</f>
        <v>0.87</v>
      </c>
      <c r="Z44" s="1">
        <f>+'NewTech-modinp'!Y44</f>
        <v>0.87</v>
      </c>
      <c r="AA44" s="1">
        <f>+'NewTech-modinp'!Z44</f>
        <v>0.87</v>
      </c>
      <c r="AB44" s="1">
        <f>+'NewTech-modinp'!AA44</f>
        <v>0.87</v>
      </c>
      <c r="AC44" s="1">
        <f>+'NewTech-modinp'!AB44</f>
        <v>0.87</v>
      </c>
      <c r="AD44" s="1">
        <f>+'NewTech-modinp'!AC44</f>
        <v>0.87</v>
      </c>
      <c r="AE44" s="1">
        <f>+'NewTech-modinp'!AD44</f>
        <v>0.87</v>
      </c>
      <c r="AF44" s="1">
        <f>+'NewTech-modinp'!AE44</f>
        <v>0.87</v>
      </c>
      <c r="AG44" s="1">
        <f>+'NewTech-modinp'!AF44</f>
        <v>0.87</v>
      </c>
      <c r="AH44" s="14">
        <f>+'NewTech-modinp'!AG44</f>
        <v>250</v>
      </c>
      <c r="AI44" s="1">
        <f>+'NewTech-modinp'!AH44</f>
        <v>250</v>
      </c>
      <c r="AJ44" s="1">
        <f>+'NewTech-modinp'!AI44</f>
        <v>250</v>
      </c>
      <c r="AK44" s="1">
        <f>+'NewTech-modinp'!AJ44</f>
        <v>250</v>
      </c>
      <c r="AL44" s="1">
        <f>+'NewTech-modinp'!AK44</f>
        <v>250</v>
      </c>
      <c r="AM44" s="1">
        <f>+'NewTech-modinp'!AL44</f>
        <v>250</v>
      </c>
      <c r="AN44" s="1">
        <f>+'NewTech-modinp'!AM44</f>
        <v>250</v>
      </c>
      <c r="AO44" s="1">
        <f>+'NewTech-modinp'!AN44</f>
        <v>250</v>
      </c>
      <c r="AP44" s="1">
        <f>+'NewTech-modinp'!AO44</f>
        <v>250</v>
      </c>
      <c r="AQ44" s="1">
        <f>+'NewTech-modinp'!AP44</f>
        <v>250</v>
      </c>
    </row>
    <row r="45" spans="1:47" s="10" customFormat="1" ht="15" thickBot="1">
      <c r="A45" s="10" t="s">
        <v>92</v>
      </c>
      <c r="B45" s="11" t="s">
        <v>181</v>
      </c>
      <c r="C45" s="10" t="s">
        <v>103</v>
      </c>
      <c r="D45" s="11" t="s">
        <v>189</v>
      </c>
      <c r="E45" s="12" t="str">
        <f t="shared" si="0"/>
        <v>DARY-RFGR</v>
      </c>
      <c r="F45" s="10" t="s">
        <v>103</v>
      </c>
      <c r="G45" s="11" t="s">
        <v>190</v>
      </c>
      <c r="H45" s="12" t="str">
        <f t="shared" si="1"/>
        <v>DARY-RFGR-ELC-Refriger20</v>
      </c>
      <c r="I45" s="10" t="s">
        <v>70</v>
      </c>
      <c r="J45" s="11" t="s">
        <v>160</v>
      </c>
      <c r="N45" s="1" t="str">
        <f>+'NewTech-modinp'!N45</f>
        <v>DARY-PH-MVR_TVR-COA-Boiler</v>
      </c>
      <c r="O45" s="1" t="str">
        <f>+'NewTech-modinp'!O45</f>
        <v>New Dairy - Process Heat: MVR Evaporation TVR  - Coal</v>
      </c>
      <c r="P45" s="1" t="str">
        <f>+'NewTech-modinp'!P45</f>
        <v>INDCOA</v>
      </c>
      <c r="Q45" s="1" t="str">
        <f>+'NewTech-modinp'!Q45</f>
        <v>DARY-PH-MVR_TVR</v>
      </c>
      <c r="R45" s="1">
        <f>+'NewTech-modinp'!R45</f>
        <v>2018</v>
      </c>
      <c r="S45" s="14">
        <v>2020</v>
      </c>
      <c r="T45" s="26">
        <f>+'NewTech-modinp'!T45</f>
        <v>25</v>
      </c>
      <c r="U45" s="1">
        <f>+'NewTech-modinp'!U45</f>
        <v>0.68</v>
      </c>
      <c r="V45" s="1">
        <f t="shared" si="2"/>
        <v>0.47599999999999998</v>
      </c>
      <c r="W45" s="14">
        <f>+'NewTech-modinp'!V45</f>
        <v>31.536000000000001</v>
      </c>
      <c r="X45" s="26">
        <f>+'NewTech-modinp'!W45</f>
        <v>0.8</v>
      </c>
      <c r="Y45" s="1">
        <f>+'NewTech-modinp'!X45</f>
        <v>0.8</v>
      </c>
      <c r="Z45" s="1">
        <f>+'NewTech-modinp'!Y45</f>
        <v>0.8</v>
      </c>
      <c r="AA45" s="1">
        <f>+'NewTech-modinp'!Z45</f>
        <v>0.8</v>
      </c>
      <c r="AB45" s="1">
        <f>+'NewTech-modinp'!AA45</f>
        <v>0.8</v>
      </c>
      <c r="AC45" s="1">
        <f>+'NewTech-modinp'!AB45</f>
        <v>0.8</v>
      </c>
      <c r="AD45" s="1">
        <f>+'NewTech-modinp'!AC45</f>
        <v>0.8</v>
      </c>
      <c r="AE45" s="1">
        <f>+'NewTech-modinp'!AD45</f>
        <v>0.8</v>
      </c>
      <c r="AF45" s="1">
        <f>+'NewTech-modinp'!AE45</f>
        <v>0.8</v>
      </c>
      <c r="AG45" s="1">
        <f>+'NewTech-modinp'!AF45</f>
        <v>0.8</v>
      </c>
      <c r="AH45" s="14">
        <f>+'NewTech-modinp'!AG45</f>
        <v>750</v>
      </c>
      <c r="AI45" s="1">
        <f>+'NewTech-modinp'!AH45</f>
        <v>750</v>
      </c>
      <c r="AJ45" s="1">
        <f>+'NewTech-modinp'!AI45</f>
        <v>750</v>
      </c>
      <c r="AK45" s="1">
        <f>+'NewTech-modinp'!AJ45</f>
        <v>750</v>
      </c>
      <c r="AL45" s="1">
        <f>+'NewTech-modinp'!AK45</f>
        <v>750</v>
      </c>
      <c r="AM45" s="1">
        <f>+'NewTech-modinp'!AL45</f>
        <v>750</v>
      </c>
      <c r="AN45" s="1">
        <f>+'NewTech-modinp'!AM45</f>
        <v>750</v>
      </c>
      <c r="AO45" s="1">
        <f>+'NewTech-modinp'!AN45</f>
        <v>750</v>
      </c>
      <c r="AP45" s="1">
        <f>+'NewTech-modinp'!AO45</f>
        <v>750</v>
      </c>
      <c r="AQ45" s="1">
        <f>+'NewTech-modinp'!AP45</f>
        <v>750</v>
      </c>
      <c r="AR45" s="14">
        <v>0</v>
      </c>
      <c r="AS45" s="1"/>
      <c r="AT45" s="1"/>
      <c r="AU45" s="1"/>
    </row>
    <row r="46" spans="1:47">
      <c r="A46" s="1" t="s">
        <v>104</v>
      </c>
      <c r="B46" s="2" t="s">
        <v>191</v>
      </c>
      <c r="C46" s="1" t="s">
        <v>76</v>
      </c>
      <c r="D46" s="2" t="s">
        <v>166</v>
      </c>
      <c r="E46" s="3" t="str">
        <f t="shared" si="0"/>
        <v>FOOD-ELCTRNCS</v>
      </c>
      <c r="F46" s="1" t="s">
        <v>77</v>
      </c>
      <c r="G46" s="2" t="s">
        <v>167</v>
      </c>
      <c r="H46" s="3" t="str">
        <f t="shared" si="1"/>
        <v>FOOD-ELCTRNCS-ELC-LCTRNC20</v>
      </c>
      <c r="I46" s="1" t="s">
        <v>70</v>
      </c>
      <c r="J46" s="2" t="s">
        <v>160</v>
      </c>
      <c r="N46" s="1" t="str">
        <f>+'NewTech-modinp'!N46</f>
        <v>DARY-PH-MVR_TVR-NGA-Boiler</v>
      </c>
      <c r="O46" s="1" t="str">
        <f>+'NewTech-modinp'!O46</f>
        <v>New Dairy - Process Heat: MVR Evaporation TVR  - Natural Gas</v>
      </c>
      <c r="P46" s="1" t="str">
        <f>+'NewTech-modinp'!P46</f>
        <v>INDNGA</v>
      </c>
      <c r="Q46" s="1" t="str">
        <f>+'NewTech-modinp'!Q46</f>
        <v>DARY-PH-MVR_TVR</v>
      </c>
      <c r="R46" s="1">
        <f>+'NewTech-modinp'!R46</f>
        <v>2018</v>
      </c>
      <c r="S46" s="14">
        <v>2020</v>
      </c>
      <c r="T46" s="26">
        <f>+'NewTech-modinp'!T46</f>
        <v>25</v>
      </c>
      <c r="U46" s="1">
        <f>+'NewTech-modinp'!U46</f>
        <v>0.68</v>
      </c>
      <c r="V46" s="1">
        <f t="shared" si="2"/>
        <v>0.47599999999999998</v>
      </c>
      <c r="W46" s="14">
        <f>+'NewTech-modinp'!V46</f>
        <v>31.536000000000001</v>
      </c>
      <c r="X46" s="26">
        <f>+'NewTech-modinp'!W46</f>
        <v>0.87</v>
      </c>
      <c r="Y46" s="1">
        <f>+'NewTech-modinp'!X46</f>
        <v>0.87</v>
      </c>
      <c r="Z46" s="1">
        <f>+'NewTech-modinp'!Y46</f>
        <v>0.87</v>
      </c>
      <c r="AA46" s="1">
        <f>+'NewTech-modinp'!Z46</f>
        <v>0.87</v>
      </c>
      <c r="AB46" s="1">
        <f>+'NewTech-modinp'!AA46</f>
        <v>0.87</v>
      </c>
      <c r="AC46" s="1">
        <f>+'NewTech-modinp'!AB46</f>
        <v>0.87</v>
      </c>
      <c r="AD46" s="1">
        <f>+'NewTech-modinp'!AC46</f>
        <v>0.87</v>
      </c>
      <c r="AE46" s="1">
        <f>+'NewTech-modinp'!AD46</f>
        <v>0.87</v>
      </c>
      <c r="AF46" s="1">
        <f>+'NewTech-modinp'!AE46</f>
        <v>0.87</v>
      </c>
      <c r="AG46" s="1">
        <f>+'NewTech-modinp'!AF46</f>
        <v>0.87</v>
      </c>
      <c r="AH46" s="14">
        <f>+'NewTech-modinp'!AG46</f>
        <v>250</v>
      </c>
      <c r="AI46" s="1">
        <f>+'NewTech-modinp'!AH46</f>
        <v>250</v>
      </c>
      <c r="AJ46" s="1">
        <f>+'NewTech-modinp'!AI46</f>
        <v>250</v>
      </c>
      <c r="AK46" s="1">
        <f>+'NewTech-modinp'!AJ46</f>
        <v>250</v>
      </c>
      <c r="AL46" s="1">
        <f>+'NewTech-modinp'!AK46</f>
        <v>250</v>
      </c>
      <c r="AM46" s="1">
        <f>+'NewTech-modinp'!AL46</f>
        <v>250</v>
      </c>
      <c r="AN46" s="1">
        <f>+'NewTech-modinp'!AM46</f>
        <v>250</v>
      </c>
      <c r="AO46" s="1">
        <f>+'NewTech-modinp'!AN46</f>
        <v>250</v>
      </c>
      <c r="AP46" s="1">
        <f>+'NewTech-modinp'!AO46</f>
        <v>250</v>
      </c>
      <c r="AQ46" s="1">
        <f>+'NewTech-modinp'!AP46</f>
        <v>250</v>
      </c>
    </row>
    <row r="47" spans="1:47">
      <c r="A47" s="1" t="s">
        <v>104</v>
      </c>
      <c r="B47" s="2" t="s">
        <v>191</v>
      </c>
      <c r="C47" s="1" t="s">
        <v>78</v>
      </c>
      <c r="D47" s="2" t="s">
        <v>168</v>
      </c>
      <c r="E47" s="3" t="str">
        <f t="shared" si="0"/>
        <v>FOOD-LGHT</v>
      </c>
      <c r="F47" s="1" t="s">
        <v>79</v>
      </c>
      <c r="G47" s="2" t="s">
        <v>169</v>
      </c>
      <c r="H47" s="3" t="str">
        <f t="shared" si="1"/>
        <v>FOOD-LGHT-ELC-Light20</v>
      </c>
      <c r="I47" s="1" t="s">
        <v>70</v>
      </c>
      <c r="J47" s="2" t="s">
        <v>160</v>
      </c>
      <c r="N47" s="1" t="str">
        <f>+'NewTech-modinp'!N47</f>
        <v>DARY-PH-MVR_TVR-WOD-Boiler</v>
      </c>
      <c r="O47" s="1" t="str">
        <f>+'NewTech-modinp'!O47</f>
        <v>New Dairy - Process Heat: MVR Evaporation TVR  - Wood</v>
      </c>
      <c r="P47" s="1" t="str">
        <f>+'NewTech-modinp'!P47</f>
        <v>INDWOD</v>
      </c>
      <c r="Q47" s="1" t="str">
        <f>+'NewTech-modinp'!Q47</f>
        <v>DARY-PH-MVR_TVR</v>
      </c>
      <c r="R47" s="1">
        <f>+'NewTech-modinp'!R47</f>
        <v>2018</v>
      </c>
      <c r="S47" s="14">
        <v>2020</v>
      </c>
      <c r="T47" s="26">
        <f>+'NewTech-modinp'!T47</f>
        <v>25</v>
      </c>
      <c r="U47" s="1">
        <f>+'NewTech-modinp'!U47</f>
        <v>0.68</v>
      </c>
      <c r="V47" s="1">
        <f t="shared" si="2"/>
        <v>0.47599999999999998</v>
      </c>
      <c r="W47" s="14">
        <f>+'NewTech-modinp'!V47</f>
        <v>31.536000000000001</v>
      </c>
      <c r="X47" s="26">
        <f>+'NewTech-modinp'!W47</f>
        <v>0.85</v>
      </c>
      <c r="Y47" s="1">
        <f>+'NewTech-modinp'!X47</f>
        <v>0.85</v>
      </c>
      <c r="Z47" s="1">
        <f>+'NewTech-modinp'!Y47</f>
        <v>0.85</v>
      </c>
      <c r="AA47" s="1">
        <f>+'NewTech-modinp'!Z47</f>
        <v>0.85</v>
      </c>
      <c r="AB47" s="1">
        <f>+'NewTech-modinp'!AA47</f>
        <v>0.85</v>
      </c>
      <c r="AC47" s="1">
        <f>+'NewTech-modinp'!AB47</f>
        <v>0.85</v>
      </c>
      <c r="AD47" s="1">
        <f>+'NewTech-modinp'!AC47</f>
        <v>0.85</v>
      </c>
      <c r="AE47" s="1">
        <f>+'NewTech-modinp'!AD47</f>
        <v>0.85</v>
      </c>
      <c r="AF47" s="1">
        <f>+'NewTech-modinp'!AE47</f>
        <v>0.85</v>
      </c>
      <c r="AG47" s="1">
        <f>+'NewTech-modinp'!AF47</f>
        <v>0.85</v>
      </c>
      <c r="AH47" s="14">
        <f>+'NewTech-modinp'!AG47</f>
        <v>1100</v>
      </c>
      <c r="AI47" s="1">
        <f>+'NewTech-modinp'!AH47</f>
        <v>1100</v>
      </c>
      <c r="AJ47" s="1">
        <f>+'NewTech-modinp'!AI47</f>
        <v>1100</v>
      </c>
      <c r="AK47" s="1">
        <f>+'NewTech-modinp'!AJ47</f>
        <v>1100</v>
      </c>
      <c r="AL47" s="1">
        <f>+'NewTech-modinp'!AK47</f>
        <v>1100</v>
      </c>
      <c r="AM47" s="1">
        <f>+'NewTech-modinp'!AL47</f>
        <v>1100</v>
      </c>
      <c r="AN47" s="1">
        <f>+'NewTech-modinp'!AM47</f>
        <v>1100</v>
      </c>
      <c r="AO47" s="1">
        <f>+'NewTech-modinp'!AN47</f>
        <v>1100</v>
      </c>
      <c r="AP47" s="1">
        <f>+'NewTech-modinp'!AO47</f>
        <v>1100</v>
      </c>
      <c r="AQ47" s="1">
        <f>+'NewTech-modinp'!AP47</f>
        <v>1100</v>
      </c>
    </row>
    <row r="48" spans="1:47">
      <c r="A48" s="1" t="s">
        <v>104</v>
      </c>
      <c r="B48" s="2" t="s">
        <v>191</v>
      </c>
      <c r="C48" s="1" t="s">
        <v>84</v>
      </c>
      <c r="D48" s="2" t="s">
        <v>174</v>
      </c>
      <c r="E48" s="3" t="str">
        <f t="shared" si="0"/>
        <v>FOOD-MoTP-Stat</v>
      </c>
      <c r="F48" s="1" t="s">
        <v>85</v>
      </c>
      <c r="G48" s="2" t="s">
        <v>175</v>
      </c>
      <c r="H48" s="3" t="str">
        <f t="shared" ref="H48:H50" si="7">+LEFT(E48,9)&amp;"-"&amp;RIGHT(J48,3)&amp;"-"&amp;G48&amp;"20"</f>
        <v>FOOD-MoTP-PET-Stt_ngn20</v>
      </c>
      <c r="I48" s="1" t="s">
        <v>83</v>
      </c>
      <c r="J48" s="2" t="s">
        <v>173</v>
      </c>
      <c r="N48" s="1" t="str">
        <f>+'NewTech-modinp'!N48</f>
        <v>DARY-PH-MVR_TVR-ELC-Boiler</v>
      </c>
      <c r="O48" s="1" t="str">
        <f>+'NewTech-modinp'!O48</f>
        <v>New Dairy - Process Heat: MVR Evaporation TVR  - Electricity</v>
      </c>
      <c r="P48" s="1" t="str">
        <f>+'NewTech-modinp'!P48</f>
        <v>INDELC</v>
      </c>
      <c r="Q48" s="1" t="str">
        <f>+'NewTech-modinp'!Q48</f>
        <v>DARY-PH-MVR_TVR</v>
      </c>
      <c r="R48" s="1">
        <f>+'NewTech-modinp'!R48</f>
        <v>2018</v>
      </c>
      <c r="S48" s="14">
        <v>2020</v>
      </c>
      <c r="T48" s="26">
        <f>+'NewTech-modinp'!T48</f>
        <v>25</v>
      </c>
      <c r="U48" s="1">
        <f>+'NewTech-modinp'!U48</f>
        <v>0.68</v>
      </c>
      <c r="V48" s="1">
        <f t="shared" si="2"/>
        <v>0.47599999999999998</v>
      </c>
      <c r="W48" s="14">
        <f>+'NewTech-modinp'!V48</f>
        <v>31.536000000000001</v>
      </c>
      <c r="X48" s="26">
        <f>+'NewTech-modinp'!W48</f>
        <v>0.99</v>
      </c>
      <c r="Y48" s="1">
        <f>+'NewTech-modinp'!X48</f>
        <v>0.99</v>
      </c>
      <c r="Z48" s="1">
        <f>+'NewTech-modinp'!Y48</f>
        <v>0.99</v>
      </c>
      <c r="AA48" s="1">
        <f>+'NewTech-modinp'!Z48</f>
        <v>0.99</v>
      </c>
      <c r="AB48" s="1">
        <f>+'NewTech-modinp'!AA48</f>
        <v>0.99</v>
      </c>
      <c r="AC48" s="1">
        <f>+'NewTech-modinp'!AB48</f>
        <v>0.99</v>
      </c>
      <c r="AD48" s="1">
        <f>+'NewTech-modinp'!AC48</f>
        <v>0.99</v>
      </c>
      <c r="AE48" s="1">
        <f>+'NewTech-modinp'!AD48</f>
        <v>0.99</v>
      </c>
      <c r="AF48" s="1">
        <f>+'NewTech-modinp'!AE48</f>
        <v>0.99</v>
      </c>
      <c r="AG48" s="1">
        <f>+'NewTech-modinp'!AF48</f>
        <v>0.99</v>
      </c>
      <c r="AH48" s="14">
        <f>+'NewTech-modinp'!AG48</f>
        <v>370.49433333333332</v>
      </c>
      <c r="AI48" s="1">
        <f>+'NewTech-modinp'!AH48</f>
        <v>370.49433333333332</v>
      </c>
      <c r="AJ48" s="1">
        <f>+'NewTech-modinp'!AI48</f>
        <v>250</v>
      </c>
      <c r="AK48" s="1">
        <f>+'NewTech-modinp'!AJ48</f>
        <v>250</v>
      </c>
      <c r="AL48" s="1">
        <f>+'NewTech-modinp'!AK48</f>
        <v>250</v>
      </c>
      <c r="AM48" s="1">
        <f>+'NewTech-modinp'!AL48</f>
        <v>250</v>
      </c>
      <c r="AN48" s="1">
        <f>+'NewTech-modinp'!AM48</f>
        <v>250</v>
      </c>
      <c r="AO48" s="1">
        <f>+'NewTech-modinp'!AN48</f>
        <v>250</v>
      </c>
      <c r="AP48" s="1">
        <f>+'NewTech-modinp'!AO48</f>
        <v>250</v>
      </c>
      <c r="AQ48" s="1">
        <f>+'NewTech-modinp'!AP48</f>
        <v>250</v>
      </c>
    </row>
    <row r="49" spans="1:46">
      <c r="A49" s="1" t="s">
        <v>104</v>
      </c>
      <c r="B49" s="2" t="s">
        <v>191</v>
      </c>
      <c r="C49" s="1" t="s">
        <v>84</v>
      </c>
      <c r="D49" s="2" t="s">
        <v>174</v>
      </c>
      <c r="E49" s="3" t="str">
        <f t="shared" si="0"/>
        <v>FOOD-MoTP-Stat</v>
      </c>
      <c r="F49" s="1" t="s">
        <v>85</v>
      </c>
      <c r="G49" s="2" t="s">
        <v>175</v>
      </c>
      <c r="H49" s="3" t="str">
        <f t="shared" si="7"/>
        <v>FOOD-MoTP-FOL-Stt_ngn20</v>
      </c>
      <c r="I49" s="1" t="s">
        <v>86</v>
      </c>
      <c r="J49" s="2" t="s">
        <v>176</v>
      </c>
      <c r="N49" s="1" t="str">
        <f>+'NewTech-modinp'!N49</f>
        <v>DARY-PH-MVR_TVR-ELC-Fan</v>
      </c>
      <c r="O49" s="1" t="str">
        <f>+'NewTech-modinp'!O49</f>
        <v>New Dairy - Process Heat: MVR Evaporation TVR  - Electricity</v>
      </c>
      <c r="P49" s="1" t="str">
        <f>+'NewTech-modinp'!P49</f>
        <v>INDELC</v>
      </c>
      <c r="Q49" s="1" t="str">
        <f>+'NewTech-modinp'!Q49</f>
        <v>DARY-PH-MVR_TVR</v>
      </c>
      <c r="R49" s="1">
        <f>+'NewTech-modinp'!R49</f>
        <v>2018</v>
      </c>
      <c r="S49" s="14">
        <v>2020</v>
      </c>
      <c r="T49" s="26">
        <f>+'NewTech-modinp'!T49</f>
        <v>25</v>
      </c>
      <c r="U49" s="1">
        <f>+'NewTech-modinp'!U49</f>
        <v>0.68</v>
      </c>
      <c r="V49" s="1">
        <f t="shared" si="2"/>
        <v>0.47599999999999998</v>
      </c>
      <c r="W49" s="14">
        <f>+'NewTech-modinp'!V49</f>
        <v>31.536000000000001</v>
      </c>
      <c r="X49" s="26">
        <f>+'NewTech-modinp'!W49</f>
        <v>18.02</v>
      </c>
      <c r="Y49" s="1">
        <f>+'NewTech-modinp'!X49</f>
        <v>18.02</v>
      </c>
      <c r="Z49" s="1">
        <f>+'NewTech-modinp'!Y49</f>
        <v>18.02</v>
      </c>
      <c r="AA49" s="1">
        <f>+'NewTech-modinp'!Z49</f>
        <v>18.02</v>
      </c>
      <c r="AB49" s="1">
        <f>+'NewTech-modinp'!AA49</f>
        <v>18.02</v>
      </c>
      <c r="AC49" s="1">
        <f>+'NewTech-modinp'!AB49</f>
        <v>18.02</v>
      </c>
      <c r="AD49" s="1">
        <f>+'NewTech-modinp'!AC49</f>
        <v>18.02</v>
      </c>
      <c r="AE49" s="1">
        <f>+'NewTech-modinp'!AD49</f>
        <v>18.02</v>
      </c>
      <c r="AF49" s="1">
        <f>+'NewTech-modinp'!AE49</f>
        <v>18.02</v>
      </c>
      <c r="AG49" s="1">
        <f>+'NewTech-modinp'!AF49</f>
        <v>18.02</v>
      </c>
      <c r="AH49" s="14">
        <f>+'NewTech-modinp'!AG49/Y49</f>
        <v>975.19422863485022</v>
      </c>
      <c r="AI49" s="14">
        <f>+'NewTech-modinp'!AH49/Z49</f>
        <v>975.19422863485022</v>
      </c>
      <c r="AJ49" s="14">
        <f>+'NewTech-modinp'!AI49/AA49</f>
        <v>975.19422863485022</v>
      </c>
      <c r="AK49" s="14">
        <f>+'NewTech-modinp'!AJ49/AB49</f>
        <v>975.19422863485022</v>
      </c>
      <c r="AL49" s="14">
        <f>+'NewTech-modinp'!AK49/AC49</f>
        <v>975.19422863485022</v>
      </c>
      <c r="AM49" s="14">
        <f>+'NewTech-modinp'!AL49/AD49</f>
        <v>975.19422863485022</v>
      </c>
      <c r="AN49" s="14">
        <f>+'NewTech-modinp'!AM49/AE49</f>
        <v>975.19422863485022</v>
      </c>
      <c r="AO49" s="14">
        <f>+'NewTech-modinp'!AN49/AF49</f>
        <v>975.19422863485022</v>
      </c>
      <c r="AP49" s="14">
        <f>+'NewTech-modinp'!AO49/AG49</f>
        <v>975.19422863485022</v>
      </c>
      <c r="AQ49" s="1">
        <f>AP49</f>
        <v>975.19422863485022</v>
      </c>
    </row>
    <row r="50" spans="1:46">
      <c r="A50" s="1" t="s">
        <v>104</v>
      </c>
      <c r="B50" s="2" t="s">
        <v>191</v>
      </c>
      <c r="C50" s="1" t="s">
        <v>84</v>
      </c>
      <c r="D50" s="2" t="s">
        <v>174</v>
      </c>
      <c r="E50" s="3" t="str">
        <f t="shared" si="0"/>
        <v>FOOD-MoTP-Stat</v>
      </c>
      <c r="F50" s="1" t="s">
        <v>85</v>
      </c>
      <c r="G50" s="2" t="s">
        <v>175</v>
      </c>
      <c r="H50" s="3" t="str">
        <f t="shared" si="7"/>
        <v>FOOD-MoTP-DSL-Stt_ngn20</v>
      </c>
      <c r="I50" s="1" t="s">
        <v>82</v>
      </c>
      <c r="J50" s="2" t="s">
        <v>172</v>
      </c>
      <c r="N50" s="1" t="str">
        <f>+'NewTech-modinp'!N50</f>
        <v>DARY-PH-MVR_Fan-ELC-Fan</v>
      </c>
      <c r="O50" s="1" t="str">
        <f>+'NewTech-modinp'!O50</f>
        <v>New Dairy - Process Heat: MVR Fan  - Electricity</v>
      </c>
      <c r="P50" s="1" t="str">
        <f>+'NewTech-modinp'!P50</f>
        <v>INDELC</v>
      </c>
      <c r="Q50" s="1" t="str">
        <f>+'NewTech-modinp'!Q50</f>
        <v>DARY-PH-MVR_Fan</v>
      </c>
      <c r="R50" s="1">
        <f>+'NewTech-modinp'!R50</f>
        <v>2018</v>
      </c>
      <c r="S50" s="14">
        <v>2020</v>
      </c>
      <c r="T50" s="26">
        <f>+'NewTech-modinp'!T50</f>
        <v>25</v>
      </c>
      <c r="U50" s="1">
        <f>+'NewTech-modinp'!U50</f>
        <v>0.68</v>
      </c>
      <c r="V50" s="1">
        <f t="shared" si="2"/>
        <v>0.47599999999999998</v>
      </c>
      <c r="W50" s="14">
        <f>+'NewTech-modinp'!V50</f>
        <v>31.536000000000001</v>
      </c>
      <c r="X50" s="26">
        <f>+'NewTech-modinp'!W50</f>
        <v>43.433917555665673</v>
      </c>
      <c r="Y50" s="1">
        <f>+'NewTech-modinp'!X50</f>
        <v>43.433917555665673</v>
      </c>
      <c r="Z50" s="1">
        <f>+'NewTech-modinp'!Y50</f>
        <v>43.433917555665673</v>
      </c>
      <c r="AA50" s="1">
        <f>+'NewTech-modinp'!Z50</f>
        <v>43.433917555665673</v>
      </c>
      <c r="AB50" s="1">
        <f>+'NewTech-modinp'!AA50</f>
        <v>43.433917555665673</v>
      </c>
      <c r="AC50" s="1">
        <f>+'NewTech-modinp'!AB50</f>
        <v>43.433917555665673</v>
      </c>
      <c r="AD50" s="1">
        <f>+'NewTech-modinp'!AC50</f>
        <v>43.433917555665673</v>
      </c>
      <c r="AE50" s="1">
        <f>+'NewTech-modinp'!AD50</f>
        <v>43.433917555665673</v>
      </c>
      <c r="AF50" s="1">
        <f>+'NewTech-modinp'!AE50</f>
        <v>43.433917555665673</v>
      </c>
      <c r="AG50" s="1">
        <f>+'NewTech-modinp'!AF50</f>
        <v>43.433917555665673</v>
      </c>
      <c r="AH50" s="14">
        <f>+'NewTech-modinp'!AG50/Y50</f>
        <v>404.59164148566924</v>
      </c>
      <c r="AI50" s="14">
        <f>+'NewTech-modinp'!AH50/Z50</f>
        <v>404.59164148566924</v>
      </c>
      <c r="AJ50" s="14">
        <f>+'NewTech-modinp'!AI50/AA50</f>
        <v>404.59164148566924</v>
      </c>
      <c r="AK50" s="14">
        <f>+'NewTech-modinp'!AJ50/AB50</f>
        <v>404.59164148566924</v>
      </c>
      <c r="AL50" s="14">
        <f>+'NewTech-modinp'!AK50/AC50</f>
        <v>404.59164148566924</v>
      </c>
      <c r="AM50" s="14">
        <f>+'NewTech-modinp'!AL50/AD50</f>
        <v>404.59164148566924</v>
      </c>
      <c r="AN50" s="14">
        <f>+'NewTech-modinp'!AM50/AE50</f>
        <v>404.59164148566924</v>
      </c>
      <c r="AO50" s="14">
        <f>+'NewTech-modinp'!AN50/AF50</f>
        <v>404.59164148566924</v>
      </c>
      <c r="AP50" s="14">
        <f>+'NewTech-modinp'!AO50/AG50</f>
        <v>404.59164148566924</v>
      </c>
      <c r="AQ50" s="1">
        <f>AP50</f>
        <v>404.59164148566924</v>
      </c>
    </row>
    <row r="51" spans="1:46">
      <c r="A51" s="1" t="s">
        <v>104</v>
      </c>
      <c r="B51" s="2" t="s">
        <v>191</v>
      </c>
      <c r="C51" s="1" t="s">
        <v>84</v>
      </c>
      <c r="D51" s="2" t="s">
        <v>174</v>
      </c>
      <c r="E51" s="3" t="str">
        <f t="shared" si="0"/>
        <v>FOOD-MoTP-Stat</v>
      </c>
      <c r="F51" s="1" t="s">
        <v>87</v>
      </c>
      <c r="G51" s="2" t="s">
        <v>177</v>
      </c>
      <c r="H51" s="3" t="str">
        <f t="shared" si="1"/>
        <v>FOOD-MoTP-Stat-ELC-Motor20</v>
      </c>
      <c r="I51" s="1" t="s">
        <v>70</v>
      </c>
      <c r="J51" s="2" t="s">
        <v>160</v>
      </c>
      <c r="N51" s="1" t="str">
        <f>+'NewTech-modinp'!N51</f>
        <v>DARY-PH-STM_HW-DSL-Boiler</v>
      </c>
      <c r="O51" s="1" t="str">
        <f>+'NewTech-modinp'!O51</f>
        <v>New Dairy - Process Heat: Steam/Hot Water  - Diesel</v>
      </c>
      <c r="P51" s="1" t="str">
        <f>+'NewTech-modinp'!P51</f>
        <v>INDDSL</v>
      </c>
      <c r="Q51" s="1" t="str">
        <f>+'NewTech-modinp'!Q51</f>
        <v>DARY-PH-STM_HW</v>
      </c>
      <c r="R51" s="1">
        <f>+'NewTech-modinp'!R51</f>
        <v>2018</v>
      </c>
      <c r="S51" s="14">
        <v>2020</v>
      </c>
      <c r="T51" s="26">
        <f>+'NewTech-modinp'!T51</f>
        <v>25</v>
      </c>
      <c r="U51" s="1">
        <f>+'NewTech-modinp'!U51</f>
        <v>0.68</v>
      </c>
      <c r="V51" s="1">
        <f t="shared" si="2"/>
        <v>0.47599999999999998</v>
      </c>
      <c r="W51" s="14">
        <f>+'NewTech-modinp'!V51</f>
        <v>31.536000000000001</v>
      </c>
      <c r="X51" s="26">
        <f>+'NewTech-modinp'!W51</f>
        <v>0.85</v>
      </c>
      <c r="Y51" s="1">
        <f>+'NewTech-modinp'!X51</f>
        <v>0.85</v>
      </c>
      <c r="Z51" s="1">
        <f>+'NewTech-modinp'!Y51</f>
        <v>0.85</v>
      </c>
      <c r="AA51" s="1">
        <f>+'NewTech-modinp'!Z51</f>
        <v>0.85</v>
      </c>
      <c r="AB51" s="1">
        <f>+'NewTech-modinp'!AA51</f>
        <v>0.85</v>
      </c>
      <c r="AC51" s="1">
        <f>+'NewTech-modinp'!AB51</f>
        <v>0.85</v>
      </c>
      <c r="AD51" s="1">
        <f>+'NewTech-modinp'!AC51</f>
        <v>0.85</v>
      </c>
      <c r="AE51" s="1">
        <f>+'NewTech-modinp'!AD51</f>
        <v>0.85</v>
      </c>
      <c r="AF51" s="1">
        <f>+'NewTech-modinp'!AE51</f>
        <v>0.85</v>
      </c>
      <c r="AG51" s="1">
        <f>+'NewTech-modinp'!AF51</f>
        <v>0.85</v>
      </c>
      <c r="AH51" s="14">
        <f>+'NewTech-modinp'!AG51</f>
        <v>300</v>
      </c>
      <c r="AI51" s="1">
        <f>+'NewTech-modinp'!AH51</f>
        <v>300</v>
      </c>
      <c r="AJ51" s="1">
        <f>+'NewTech-modinp'!AI51</f>
        <v>300</v>
      </c>
      <c r="AK51" s="1">
        <f>+'NewTech-modinp'!AJ51</f>
        <v>300</v>
      </c>
      <c r="AL51" s="1">
        <f>+'NewTech-modinp'!AK51</f>
        <v>300</v>
      </c>
      <c r="AM51" s="1">
        <f>+'NewTech-modinp'!AL51</f>
        <v>300</v>
      </c>
      <c r="AN51" s="1">
        <f>+'NewTech-modinp'!AM51</f>
        <v>300</v>
      </c>
      <c r="AO51" s="1">
        <f>+'NewTech-modinp'!AN51</f>
        <v>300</v>
      </c>
      <c r="AP51" s="1">
        <f>+'NewTech-modinp'!AO51</f>
        <v>300</v>
      </c>
      <c r="AQ51" s="1">
        <f>+'NewTech-modinp'!AP51</f>
        <v>300</v>
      </c>
    </row>
    <row r="52" spans="1:46">
      <c r="A52" s="1" t="s">
        <v>104</v>
      </c>
      <c r="B52" s="2" t="s">
        <v>191</v>
      </c>
      <c r="C52" s="1" t="s">
        <v>93</v>
      </c>
      <c r="D52" s="2" t="s">
        <v>182</v>
      </c>
      <c r="E52" s="3" t="str">
        <f t="shared" si="0"/>
        <v>FOOD-PH-DirH</v>
      </c>
      <c r="F52" s="1" t="s">
        <v>90</v>
      </c>
      <c r="G52" s="2" t="s">
        <v>90</v>
      </c>
      <c r="H52" s="3" t="str">
        <f t="shared" si="1"/>
        <v>FOOD-PH-DirH-NGA-Burner20</v>
      </c>
      <c r="I52" s="1" t="s">
        <v>68</v>
      </c>
      <c r="J52" s="2" t="s">
        <v>159</v>
      </c>
      <c r="N52" s="1" t="str">
        <f>+'NewTech-modinp'!N52</f>
        <v>DARY-PH-STM_HW-GEO-Heat</v>
      </c>
      <c r="O52" s="1" t="str">
        <f>+'NewTech-modinp'!O52</f>
        <v>New Dairy - Process Heat: Steam/Hot Water  - Geothermal</v>
      </c>
      <c r="P52" s="1" t="str">
        <f>+'NewTech-modinp'!P52</f>
        <v>INDGEO</v>
      </c>
      <c r="Q52" s="1" t="str">
        <f>+'NewTech-modinp'!Q52</f>
        <v>DARY-PH-STM_HW</v>
      </c>
      <c r="R52" s="1">
        <f>+'NewTech-modinp'!R52</f>
        <v>2018</v>
      </c>
      <c r="S52" s="14">
        <v>2020</v>
      </c>
      <c r="T52" s="26">
        <f>+'NewTech-modinp'!T52</f>
        <v>10</v>
      </c>
      <c r="U52" s="1">
        <f>+'NewTech-modinp'!U52</f>
        <v>0.68</v>
      </c>
      <c r="V52" s="1">
        <f t="shared" si="2"/>
        <v>0.47599999999999998</v>
      </c>
      <c r="W52" s="14">
        <f>+'NewTech-modinp'!V52</f>
        <v>31.536000000000001</v>
      </c>
      <c r="X52" s="26">
        <f>+'NewTech-modinp'!W52</f>
        <v>0.97012399999999988</v>
      </c>
      <c r="Y52" s="1">
        <f>+'NewTech-modinp'!X52</f>
        <v>0.97012399999999988</v>
      </c>
      <c r="Z52" s="1">
        <f>+'NewTech-modinp'!Y52</f>
        <v>0.97012399999999988</v>
      </c>
      <c r="AA52" s="1">
        <f>+'NewTech-modinp'!Z52</f>
        <v>0.97012399999999988</v>
      </c>
      <c r="AB52" s="1">
        <f>+'NewTech-modinp'!AA52</f>
        <v>0.97012399999999988</v>
      </c>
      <c r="AC52" s="1">
        <f>+'NewTech-modinp'!AB52</f>
        <v>0.97012399999999988</v>
      </c>
      <c r="AD52" s="1">
        <f>+'NewTech-modinp'!AC52</f>
        <v>0.97012399999999988</v>
      </c>
      <c r="AE52" s="1">
        <f>+'NewTech-modinp'!AD52</f>
        <v>0.97012399999999988</v>
      </c>
      <c r="AF52" s="1">
        <f>+'NewTech-modinp'!AE52</f>
        <v>0.97012399999999988</v>
      </c>
      <c r="AG52" s="1">
        <f>+'NewTech-modinp'!AF52</f>
        <v>0.97012399999999988</v>
      </c>
      <c r="AH52" s="14">
        <f>+'NewTech-modinp'!AG52</f>
        <v>100</v>
      </c>
      <c r="AI52" s="1">
        <f>+'NewTech-modinp'!AH52</f>
        <v>100</v>
      </c>
      <c r="AJ52" s="1">
        <f>+'NewTech-modinp'!AI52</f>
        <v>100</v>
      </c>
      <c r="AK52" s="1">
        <f>+'NewTech-modinp'!AJ52</f>
        <v>100</v>
      </c>
      <c r="AL52" s="1">
        <f>+'NewTech-modinp'!AK52</f>
        <v>100</v>
      </c>
      <c r="AM52" s="1">
        <f>+'NewTech-modinp'!AL52</f>
        <v>100</v>
      </c>
      <c r="AN52" s="1">
        <f>+'NewTech-modinp'!AM52</f>
        <v>100</v>
      </c>
      <c r="AO52" s="1">
        <f>+'NewTech-modinp'!AN52</f>
        <v>100</v>
      </c>
      <c r="AP52" s="1">
        <f>+'NewTech-modinp'!AO52</f>
        <v>100</v>
      </c>
      <c r="AQ52" s="1">
        <f>+'NewTech-modinp'!AP52</f>
        <v>100</v>
      </c>
      <c r="AR52" s="14">
        <v>0</v>
      </c>
      <c r="AS52" s="1">
        <v>0.1</v>
      </c>
      <c r="AT52" s="1">
        <f>+'NewTech-modinp'!AR52</f>
        <v>5</v>
      </c>
    </row>
    <row r="53" spans="1:46">
      <c r="A53" s="1" t="s">
        <v>104</v>
      </c>
      <c r="B53" s="2" t="s">
        <v>191</v>
      </c>
      <c r="C53" s="1" t="s">
        <v>93</v>
      </c>
      <c r="D53" s="2" t="s">
        <v>182</v>
      </c>
      <c r="E53" s="3" t="str">
        <f t="shared" si="0"/>
        <v>FOOD-PH-DirH</v>
      </c>
      <c r="F53" s="1" t="s">
        <v>91</v>
      </c>
      <c r="G53" s="2" t="s">
        <v>180</v>
      </c>
      <c r="H53" s="3" t="str">
        <f t="shared" si="1"/>
        <v>FOOD-PH-DirH-ELC-Heater20</v>
      </c>
      <c r="I53" s="1" t="s">
        <v>70</v>
      </c>
      <c r="J53" s="2" t="s">
        <v>160</v>
      </c>
      <c r="N53" s="1" t="str">
        <f>+'NewTech-modinp'!N53</f>
        <v>DARY-PH-STM_HW-LPG-Boiler</v>
      </c>
      <c r="O53" s="1" t="str">
        <f>+'NewTech-modinp'!O53</f>
        <v>New Dairy - Process Heat: Steam/Hot Water  - LPG</v>
      </c>
      <c r="P53" s="1" t="str">
        <f>+'NewTech-modinp'!P53</f>
        <v>INDLPG</v>
      </c>
      <c r="Q53" s="1" t="str">
        <f>+'NewTech-modinp'!Q53</f>
        <v>DARY-PH-STM_HW</v>
      </c>
      <c r="R53" s="1">
        <f>+'NewTech-modinp'!R53</f>
        <v>2018</v>
      </c>
      <c r="S53" s="14">
        <v>2020</v>
      </c>
      <c r="T53" s="26">
        <f>+'NewTech-modinp'!T53</f>
        <v>25</v>
      </c>
      <c r="U53" s="1">
        <f>+'NewTech-modinp'!U53</f>
        <v>0.68</v>
      </c>
      <c r="V53" s="1">
        <f t="shared" si="2"/>
        <v>0.47599999999999998</v>
      </c>
      <c r="W53" s="14">
        <f>+'NewTech-modinp'!V53</f>
        <v>31.536000000000001</v>
      </c>
      <c r="X53" s="26">
        <f>+'NewTech-modinp'!W53</f>
        <v>0.87</v>
      </c>
      <c r="Y53" s="1">
        <f>+'NewTech-modinp'!X53</f>
        <v>0.87</v>
      </c>
      <c r="Z53" s="1">
        <f>+'NewTech-modinp'!Y53</f>
        <v>0.87</v>
      </c>
      <c r="AA53" s="1">
        <f>+'NewTech-modinp'!Z53</f>
        <v>0.87</v>
      </c>
      <c r="AB53" s="1">
        <f>+'NewTech-modinp'!AA53</f>
        <v>0.87</v>
      </c>
      <c r="AC53" s="1">
        <f>+'NewTech-modinp'!AB53</f>
        <v>0.87</v>
      </c>
      <c r="AD53" s="1">
        <f>+'NewTech-modinp'!AC53</f>
        <v>0.87</v>
      </c>
      <c r="AE53" s="1">
        <f>+'NewTech-modinp'!AD53</f>
        <v>0.87</v>
      </c>
      <c r="AF53" s="1">
        <f>+'NewTech-modinp'!AE53</f>
        <v>0.87</v>
      </c>
      <c r="AG53" s="1">
        <f>+'NewTech-modinp'!AF53</f>
        <v>0.87</v>
      </c>
      <c r="AH53" s="14">
        <f>+'NewTech-modinp'!AG53</f>
        <v>350</v>
      </c>
      <c r="AI53" s="1">
        <f>+'NewTech-modinp'!AH53</f>
        <v>350</v>
      </c>
      <c r="AJ53" s="1">
        <f>+'NewTech-modinp'!AI53</f>
        <v>350</v>
      </c>
      <c r="AK53" s="1">
        <f>+'NewTech-modinp'!AJ53</f>
        <v>350</v>
      </c>
      <c r="AL53" s="1">
        <f>+'NewTech-modinp'!AK53</f>
        <v>350</v>
      </c>
      <c r="AM53" s="1">
        <f>+'NewTech-modinp'!AL53</f>
        <v>350</v>
      </c>
      <c r="AN53" s="1">
        <f>+'NewTech-modinp'!AM53</f>
        <v>350</v>
      </c>
      <c r="AO53" s="1">
        <f>+'NewTech-modinp'!AN53</f>
        <v>350</v>
      </c>
      <c r="AP53" s="1">
        <f>+'NewTech-modinp'!AO53</f>
        <v>350</v>
      </c>
      <c r="AQ53" s="1">
        <f>+'NewTech-modinp'!AP53</f>
        <v>350</v>
      </c>
    </row>
    <row r="54" spans="1:46">
      <c r="A54" s="2" t="s">
        <v>104</v>
      </c>
      <c r="B54" s="2" t="s">
        <v>191</v>
      </c>
      <c r="C54" s="2" t="s">
        <v>105</v>
      </c>
      <c r="D54" s="2" t="s">
        <v>192</v>
      </c>
      <c r="E54" s="3" t="str">
        <f t="shared" si="0"/>
        <v>FOOD-PH-Oven</v>
      </c>
      <c r="F54" s="2" t="s">
        <v>106</v>
      </c>
      <c r="G54" s="2" t="s">
        <v>193</v>
      </c>
      <c r="H54" s="3" t="str">
        <f t="shared" si="1"/>
        <v>FOOD-PH-Oven-NGA-Oven20</v>
      </c>
      <c r="I54" s="2" t="s">
        <v>68</v>
      </c>
      <c r="J54" s="2" t="s">
        <v>159</v>
      </c>
      <c r="N54" s="1" t="str">
        <f>+'NewTech-modinp'!N54</f>
        <v>DARY-PH-STM_HW-ELC-Boiler</v>
      </c>
      <c r="O54" s="1" t="str">
        <f>+'NewTech-modinp'!O54</f>
        <v>New Dairy - Process Heat: Steam/Hot Water  - Electricity</v>
      </c>
      <c r="P54" s="1" t="str">
        <f>+'NewTech-modinp'!P54</f>
        <v>INDELC</v>
      </c>
      <c r="Q54" s="1" t="str">
        <f>+'NewTech-modinp'!Q54</f>
        <v>DARY-PH-STM_HW</v>
      </c>
      <c r="R54" s="1">
        <f>+'NewTech-modinp'!R54</f>
        <v>2018</v>
      </c>
      <c r="S54" s="14">
        <v>2020</v>
      </c>
      <c r="T54" s="26">
        <f>+'NewTech-modinp'!T54</f>
        <v>25</v>
      </c>
      <c r="U54" s="1">
        <f>+'NewTech-modinp'!U54</f>
        <v>0.5</v>
      </c>
      <c r="V54" s="1">
        <f t="shared" si="2"/>
        <v>0.35</v>
      </c>
      <c r="W54" s="14">
        <f>+'NewTech-modinp'!V54</f>
        <v>31.536000000000001</v>
      </c>
      <c r="X54" s="26">
        <f>+'NewTech-modinp'!W54</f>
        <v>0.99</v>
      </c>
      <c r="Y54" s="1">
        <f>+'NewTech-modinp'!X54</f>
        <v>0.99</v>
      </c>
      <c r="Z54" s="1">
        <f>+'NewTech-modinp'!Y54</f>
        <v>0.99</v>
      </c>
      <c r="AA54" s="1">
        <f>+'NewTech-modinp'!Z54</f>
        <v>0.99</v>
      </c>
      <c r="AB54" s="1">
        <f>+'NewTech-modinp'!AA54</f>
        <v>0.99</v>
      </c>
      <c r="AC54" s="1">
        <f>+'NewTech-modinp'!AB54</f>
        <v>0.99</v>
      </c>
      <c r="AD54" s="1">
        <f>+'NewTech-modinp'!AC54</f>
        <v>0.99</v>
      </c>
      <c r="AE54" s="1">
        <f>+'NewTech-modinp'!AD54</f>
        <v>0.99</v>
      </c>
      <c r="AF54" s="1">
        <f>+'NewTech-modinp'!AE54</f>
        <v>0.99</v>
      </c>
      <c r="AG54" s="1">
        <f>+'NewTech-modinp'!AF54</f>
        <v>0.99</v>
      </c>
      <c r="AH54" s="14">
        <f>+'NewTech-modinp'!AG54</f>
        <v>370.49433333333332</v>
      </c>
      <c r="AI54" s="1">
        <f>+'NewTech-modinp'!AH54</f>
        <v>370.49433333333332</v>
      </c>
      <c r="AJ54" s="1">
        <f>+'NewTech-modinp'!AI54</f>
        <v>250</v>
      </c>
      <c r="AK54" s="1">
        <f>+'NewTech-modinp'!AJ54</f>
        <v>250</v>
      </c>
      <c r="AL54" s="1">
        <f>+'NewTech-modinp'!AK54</f>
        <v>250</v>
      </c>
      <c r="AM54" s="1">
        <f>+'NewTech-modinp'!AL54</f>
        <v>250</v>
      </c>
      <c r="AN54" s="1">
        <f>+'NewTech-modinp'!AM54</f>
        <v>250</v>
      </c>
      <c r="AO54" s="1">
        <f>+'NewTech-modinp'!AN54</f>
        <v>250</v>
      </c>
      <c r="AP54" s="1">
        <f>+'NewTech-modinp'!AO54</f>
        <v>250</v>
      </c>
      <c r="AQ54" s="1">
        <f>+'NewTech-modinp'!AP54</f>
        <v>250</v>
      </c>
      <c r="AR54" s="14">
        <f>+'NewTech-modinp'!AQ54</f>
        <v>1</v>
      </c>
      <c r="AT54" s="1">
        <f>+'NewTech-modinp'!AR54</f>
        <v>5</v>
      </c>
    </row>
    <row r="55" spans="1:46">
      <c r="A55" s="2" t="s">
        <v>104</v>
      </c>
      <c r="B55" s="2" t="s">
        <v>191</v>
      </c>
      <c r="C55" s="2" t="s">
        <v>105</v>
      </c>
      <c r="D55" s="2" t="s">
        <v>192</v>
      </c>
      <c r="E55" s="3" t="str">
        <f t="shared" si="0"/>
        <v>FOOD-PH-Oven</v>
      </c>
      <c r="F55" s="2" t="s">
        <v>106</v>
      </c>
      <c r="G55" s="2" t="s">
        <v>193</v>
      </c>
      <c r="H55" s="3" t="str">
        <f t="shared" si="1"/>
        <v>FOOD-PH-Oven-ELC-Oven20</v>
      </c>
      <c r="I55" s="2" t="s">
        <v>70</v>
      </c>
      <c r="J55" s="2" t="s">
        <v>160</v>
      </c>
      <c r="N55" s="1" t="str">
        <f>+'NewTech-modinp'!N55</f>
        <v>DARY-PH-STM_HW-WOD-Boiler</v>
      </c>
      <c r="O55" s="1" t="str">
        <f>+'NewTech-modinp'!O55</f>
        <v>New Dairy - Process Heat: Steam/Hot Water  - Wood</v>
      </c>
      <c r="P55" s="1" t="str">
        <f>+'NewTech-modinp'!P55</f>
        <v>INDWOD</v>
      </c>
      <c r="Q55" s="1" t="str">
        <f>+'NewTech-modinp'!Q55</f>
        <v>DARY-PH-STM_HW</v>
      </c>
      <c r="R55" s="1">
        <f>+'NewTech-modinp'!R55</f>
        <v>2018</v>
      </c>
      <c r="S55" s="14">
        <v>2020</v>
      </c>
      <c r="T55" s="26">
        <f>+'NewTech-modinp'!T55</f>
        <v>25</v>
      </c>
      <c r="U55" s="1">
        <f>+'NewTech-modinp'!U55</f>
        <v>0.5</v>
      </c>
      <c r="V55" s="1">
        <f t="shared" si="2"/>
        <v>0.35</v>
      </c>
      <c r="W55" s="14">
        <f>+'NewTech-modinp'!V55</f>
        <v>31.536000000000001</v>
      </c>
      <c r="X55" s="26">
        <f>+'NewTech-modinp'!W55</f>
        <v>0.85</v>
      </c>
      <c r="Y55" s="1">
        <f>+'NewTech-modinp'!X55</f>
        <v>0.85</v>
      </c>
      <c r="Z55" s="1">
        <f>+'NewTech-modinp'!Y55</f>
        <v>0.85</v>
      </c>
      <c r="AA55" s="1">
        <f>+'NewTech-modinp'!Z55</f>
        <v>0.85</v>
      </c>
      <c r="AB55" s="1">
        <f>+'NewTech-modinp'!AA55</f>
        <v>0.85</v>
      </c>
      <c r="AC55" s="1">
        <f>+'NewTech-modinp'!AB55</f>
        <v>0.85</v>
      </c>
      <c r="AD55" s="1">
        <f>+'NewTech-modinp'!AC55</f>
        <v>0.85</v>
      </c>
      <c r="AE55" s="1">
        <f>+'NewTech-modinp'!AD55</f>
        <v>0.85</v>
      </c>
      <c r="AF55" s="1">
        <f>+'NewTech-modinp'!AE55</f>
        <v>0.85</v>
      </c>
      <c r="AG55" s="1">
        <f>+'NewTech-modinp'!AF55</f>
        <v>0.85</v>
      </c>
      <c r="AH55" s="14">
        <f>+'NewTech-modinp'!AG55</f>
        <v>2000</v>
      </c>
      <c r="AI55" s="1">
        <f>+'NewTech-modinp'!AH55</f>
        <v>2000</v>
      </c>
      <c r="AJ55" s="1">
        <f>+'NewTech-modinp'!AI55</f>
        <v>2000</v>
      </c>
      <c r="AK55" s="1">
        <f>+'NewTech-modinp'!AJ55</f>
        <v>2000</v>
      </c>
      <c r="AL55" s="1">
        <f>+'NewTech-modinp'!AK55</f>
        <v>2000</v>
      </c>
      <c r="AM55" s="1">
        <f>+'NewTech-modinp'!AL55</f>
        <v>2000</v>
      </c>
      <c r="AN55" s="1">
        <f>+'NewTech-modinp'!AM55</f>
        <v>2000</v>
      </c>
      <c r="AO55" s="1">
        <f>+'NewTech-modinp'!AN55</f>
        <v>2000</v>
      </c>
      <c r="AP55" s="1">
        <f>+'NewTech-modinp'!AO55</f>
        <v>2000</v>
      </c>
      <c r="AQ55" s="1">
        <f>+'NewTech-modinp'!AP55</f>
        <v>2000</v>
      </c>
    </row>
    <row r="56" spans="1:46">
      <c r="A56" s="2" t="s">
        <v>104</v>
      </c>
      <c r="B56" s="2" t="s">
        <v>191</v>
      </c>
      <c r="C56" s="2" t="s">
        <v>105</v>
      </c>
      <c r="D56" s="2" t="s">
        <v>192</v>
      </c>
      <c r="E56" s="3" t="str">
        <f t="shared" si="0"/>
        <v>FOOD-PH-Oven</v>
      </c>
      <c r="F56" s="2" t="s">
        <v>106</v>
      </c>
      <c r="G56" s="2" t="s">
        <v>193</v>
      </c>
      <c r="H56" s="3" t="str">
        <f t="shared" si="1"/>
        <v>FOOD-PH-Oven-COA-Oven20</v>
      </c>
      <c r="I56" s="2" t="s">
        <v>71</v>
      </c>
      <c r="J56" s="2" t="s">
        <v>161</v>
      </c>
      <c r="N56" s="1" t="str">
        <f>+'NewTech-modinp'!N56</f>
        <v>DARY-PH-STM_HW-ELC-HPmp</v>
      </c>
      <c r="O56" s="1" t="str">
        <f>+'NewTech-modinp'!O56</f>
        <v>New Dairy - Process Heat: Steam/Hot Water  - Electricity</v>
      </c>
      <c r="P56" s="1" t="str">
        <f>+'NewTech-modinp'!P56</f>
        <v>INDELC</v>
      </c>
      <c r="Q56" s="1" t="str">
        <f>+'NewTech-modinp'!Q56</f>
        <v>DARY-PH-STM_HW</v>
      </c>
      <c r="R56" s="1">
        <f>+'NewTech-modinp'!R56</f>
        <v>2018</v>
      </c>
      <c r="S56" s="14">
        <v>2020</v>
      </c>
      <c r="T56" s="26">
        <f>+'NewTech-modinp'!T56</f>
        <v>20</v>
      </c>
      <c r="U56" s="1">
        <f>+'NewTech-modinp'!U56</f>
        <v>0.5</v>
      </c>
      <c r="V56" s="1">
        <f t="shared" si="2"/>
        <v>0.35</v>
      </c>
      <c r="W56" s="14">
        <f>+'NewTech-modinp'!V56</f>
        <v>31.536000000000001</v>
      </c>
      <c r="X56" s="26">
        <f>+'NewTech-modinp'!W56</f>
        <v>3.5</v>
      </c>
      <c r="Y56" s="1">
        <f>+'NewTech-modinp'!X56</f>
        <v>3.5</v>
      </c>
      <c r="Z56" s="1">
        <f>+'NewTech-modinp'!Y56</f>
        <v>3.5</v>
      </c>
      <c r="AA56" s="1">
        <f>+'NewTech-modinp'!Z56</f>
        <v>3.5</v>
      </c>
      <c r="AB56" s="1">
        <f>+'NewTech-modinp'!AA56</f>
        <v>3.5</v>
      </c>
      <c r="AC56" s="1">
        <f>+'NewTech-modinp'!AB56</f>
        <v>3.5</v>
      </c>
      <c r="AD56" s="1">
        <f>+'NewTech-modinp'!AC56</f>
        <v>3.5</v>
      </c>
      <c r="AE56" s="1">
        <f>+'NewTech-modinp'!AD56</f>
        <v>3.5</v>
      </c>
      <c r="AF56" s="1">
        <f>+'NewTech-modinp'!AE56</f>
        <v>3.5</v>
      </c>
      <c r="AG56" s="1">
        <f>+'NewTech-modinp'!AF56</f>
        <v>3.5</v>
      </c>
      <c r="AH56" s="14">
        <f>+'NewTech-modinp'!AG56</f>
        <v>1071.4285714285713</v>
      </c>
      <c r="AI56" s="1">
        <f>+'NewTech-modinp'!AH56</f>
        <v>1071.4285714285713</v>
      </c>
      <c r="AJ56" s="1">
        <f>+'NewTech-modinp'!AI56</f>
        <v>1071.4285714285713</v>
      </c>
      <c r="AK56" s="1">
        <f>+'NewTech-modinp'!AJ56</f>
        <v>1071.4285714285713</v>
      </c>
      <c r="AL56" s="1">
        <f>+'NewTech-modinp'!AK56</f>
        <v>1071.4285714285713</v>
      </c>
      <c r="AM56" s="1">
        <f>+'NewTech-modinp'!AL56</f>
        <v>1071.4285714285713</v>
      </c>
      <c r="AN56" s="1">
        <f>+'NewTech-modinp'!AM56</f>
        <v>1071.4285714285713</v>
      </c>
      <c r="AO56" s="1">
        <f>+'NewTech-modinp'!AN56</f>
        <v>1071.4285714285713</v>
      </c>
      <c r="AP56" s="1">
        <f>+'NewTech-modinp'!AO56</f>
        <v>1071.4285714285713</v>
      </c>
      <c r="AQ56" s="1">
        <f>+'NewTech-modinp'!AP56</f>
        <v>1071.4285714285713</v>
      </c>
      <c r="AR56" s="14">
        <f>+'NewTech-modinp'!AQ56</f>
        <v>0.6</v>
      </c>
      <c r="AT56" s="1">
        <f>+'NewTech-modinp'!AR56</f>
        <v>5</v>
      </c>
    </row>
    <row r="57" spans="1:46">
      <c r="A57" s="1" t="s">
        <v>104</v>
      </c>
      <c r="B57" s="2" t="s">
        <v>191</v>
      </c>
      <c r="C57" s="1" t="s">
        <v>107</v>
      </c>
      <c r="D57" s="2" t="s">
        <v>194</v>
      </c>
      <c r="E57" s="3" t="str">
        <f t="shared" si="0"/>
        <v>FOOD-PH-Stm</v>
      </c>
      <c r="F57" s="1" t="s">
        <v>108</v>
      </c>
      <c r="G57" s="2" t="s">
        <v>195</v>
      </c>
      <c r="H57" s="3" t="str">
        <f t="shared" si="1"/>
        <v>FOOD-PH-Stm-GEO-Heat20</v>
      </c>
      <c r="I57" s="1" t="s">
        <v>109</v>
      </c>
      <c r="J57" s="2" t="s">
        <v>196</v>
      </c>
      <c r="N57" s="1" t="str">
        <f>+'NewTech-modinp'!N57</f>
        <v>DARY-Pump-ELC-Pump</v>
      </c>
      <c r="O57" s="1" t="str">
        <f>+'NewTech-modinp'!O57</f>
        <v>New Dairy - Pumping  - Electricity</v>
      </c>
      <c r="P57" s="1" t="str">
        <f>+'NewTech-modinp'!P57</f>
        <v>INDELC</v>
      </c>
      <c r="Q57" s="1" t="str">
        <f>+'NewTech-modinp'!Q57</f>
        <v>DARY-Pump</v>
      </c>
      <c r="R57" s="1">
        <f>+'NewTech-modinp'!R57</f>
        <v>2018</v>
      </c>
      <c r="S57" s="14">
        <v>2020</v>
      </c>
      <c r="T57" s="26">
        <f>+'NewTech-modinp'!T57</f>
        <v>10</v>
      </c>
      <c r="U57" s="1">
        <f>+'NewTech-modinp'!U57</f>
        <v>0.5</v>
      </c>
      <c r="V57" s="1">
        <f t="shared" si="2"/>
        <v>0.35</v>
      </c>
      <c r="W57" s="14">
        <f>+'NewTech-modinp'!V57</f>
        <v>31.536000000000001</v>
      </c>
      <c r="X57" s="26">
        <f>+'NewTech-modinp'!W57</f>
        <v>0.75</v>
      </c>
      <c r="Y57" s="1">
        <f>+'NewTech-modinp'!X57</f>
        <v>0.75</v>
      </c>
      <c r="Z57" s="1">
        <f>+'NewTech-modinp'!Y57</f>
        <v>0.75</v>
      </c>
      <c r="AA57" s="1">
        <f>+'NewTech-modinp'!Z57</f>
        <v>0.75</v>
      </c>
      <c r="AB57" s="1">
        <f>+'NewTech-modinp'!AA57</f>
        <v>0.75</v>
      </c>
      <c r="AC57" s="1">
        <f>+'NewTech-modinp'!AB57</f>
        <v>0.75</v>
      </c>
      <c r="AD57" s="1">
        <f>+'NewTech-modinp'!AC57</f>
        <v>0.75</v>
      </c>
      <c r="AE57" s="1">
        <f>+'NewTech-modinp'!AD57</f>
        <v>0.75</v>
      </c>
      <c r="AF57" s="1">
        <f>+'NewTech-modinp'!AE57</f>
        <v>0.75</v>
      </c>
      <c r="AG57" s="1">
        <f>+'NewTech-modinp'!AF57</f>
        <v>0.75</v>
      </c>
      <c r="AH57" s="14">
        <f>+'NewTech-modinp'!AG57</f>
        <v>2308</v>
      </c>
      <c r="AI57" s="1">
        <f>+'NewTech-modinp'!AH57</f>
        <v>2308</v>
      </c>
      <c r="AJ57" s="1">
        <f>+'NewTech-modinp'!AI57</f>
        <v>2308</v>
      </c>
      <c r="AK57" s="1">
        <f>+'NewTech-modinp'!AJ57</f>
        <v>2308</v>
      </c>
      <c r="AL57" s="1">
        <f>+'NewTech-modinp'!AK57</f>
        <v>2308</v>
      </c>
      <c r="AM57" s="1">
        <f>+'NewTech-modinp'!AL57</f>
        <v>2308</v>
      </c>
      <c r="AN57" s="1">
        <f>+'NewTech-modinp'!AM57</f>
        <v>2308</v>
      </c>
      <c r="AO57" s="1">
        <f>+'NewTech-modinp'!AN57</f>
        <v>2308</v>
      </c>
      <c r="AP57" s="1">
        <f>+'NewTech-modinp'!AO57</f>
        <v>2308</v>
      </c>
      <c r="AQ57" s="1">
        <f>+'NewTech-modinp'!AP57</f>
        <v>2308</v>
      </c>
    </row>
    <row r="58" spans="1:46">
      <c r="A58" s="1" t="s">
        <v>104</v>
      </c>
      <c r="B58" s="2" t="s">
        <v>191</v>
      </c>
      <c r="C58" s="1" t="s">
        <v>107</v>
      </c>
      <c r="D58" s="2" t="s">
        <v>194</v>
      </c>
      <c r="E58" s="3" t="str">
        <f t="shared" si="0"/>
        <v>FOOD-PH-Stm</v>
      </c>
      <c r="F58" s="1" t="s">
        <v>95</v>
      </c>
      <c r="G58" s="2" t="s">
        <v>95</v>
      </c>
      <c r="H58" s="3" t="str">
        <f t="shared" si="1"/>
        <v>FOOD-PH-Stm-FOL-Boiler20</v>
      </c>
      <c r="I58" s="1" t="s">
        <v>86</v>
      </c>
      <c r="J58" s="2" t="s">
        <v>176</v>
      </c>
      <c r="N58" s="1" t="str">
        <f>+'NewTech-modinp'!N58</f>
        <v>DARY-Pump-DSL-Pump</v>
      </c>
      <c r="O58" s="1" t="str">
        <f>+'NewTech-modinp'!O58</f>
        <v>New Dairy - Pumping  - Diesel</v>
      </c>
      <c r="P58" s="1" t="str">
        <f>+'NewTech-modinp'!P58</f>
        <v>INDDSL</v>
      </c>
      <c r="Q58" s="1" t="str">
        <f>+'NewTech-modinp'!Q58</f>
        <v>DARY-Pump</v>
      </c>
      <c r="R58" s="1">
        <f>+'NewTech-modinp'!R58</f>
        <v>2018</v>
      </c>
      <c r="S58" s="14">
        <v>2020</v>
      </c>
      <c r="T58" s="26">
        <f>+'NewTech-modinp'!T58</f>
        <v>10</v>
      </c>
      <c r="U58" s="1">
        <f>+'NewTech-modinp'!U58</f>
        <v>0.5</v>
      </c>
      <c r="V58" s="1">
        <f t="shared" si="2"/>
        <v>0.35</v>
      </c>
      <c r="W58" s="14">
        <f>+'NewTech-modinp'!V58</f>
        <v>31.536000000000001</v>
      </c>
      <c r="X58" s="26">
        <f>+'NewTech-modinp'!W58</f>
        <v>0.05</v>
      </c>
      <c r="Y58" s="1">
        <f>+'NewTech-modinp'!X58</f>
        <v>0.05</v>
      </c>
      <c r="Z58" s="1">
        <f>+'NewTech-modinp'!Y58</f>
        <v>0.05</v>
      </c>
      <c r="AA58" s="1">
        <f>+'NewTech-modinp'!Z58</f>
        <v>0.05</v>
      </c>
      <c r="AB58" s="1">
        <f>+'NewTech-modinp'!AA58</f>
        <v>0.05</v>
      </c>
      <c r="AC58" s="1">
        <f>+'NewTech-modinp'!AB58</f>
        <v>0.05</v>
      </c>
      <c r="AD58" s="1">
        <f>+'NewTech-modinp'!AC58</f>
        <v>0.05</v>
      </c>
      <c r="AE58" s="1">
        <f>+'NewTech-modinp'!AD58</f>
        <v>0.05</v>
      </c>
      <c r="AF58" s="1">
        <f>+'NewTech-modinp'!AE58</f>
        <v>0.05</v>
      </c>
      <c r="AG58" s="1">
        <f>+'NewTech-modinp'!AF58</f>
        <v>0.05</v>
      </c>
      <c r="AH58" s="14">
        <f>+'NewTech-modinp'!AG58</f>
        <v>462</v>
      </c>
      <c r="AI58" s="1">
        <f>+'NewTech-modinp'!AH58</f>
        <v>462</v>
      </c>
      <c r="AJ58" s="1">
        <f>+'NewTech-modinp'!AI58</f>
        <v>462</v>
      </c>
      <c r="AK58" s="1">
        <f>+'NewTech-modinp'!AJ58</f>
        <v>462</v>
      </c>
      <c r="AL58" s="1">
        <f>+'NewTech-modinp'!AK58</f>
        <v>462</v>
      </c>
      <c r="AM58" s="1">
        <f>+'NewTech-modinp'!AL58</f>
        <v>462</v>
      </c>
      <c r="AN58" s="1">
        <f>+'NewTech-modinp'!AM58</f>
        <v>462</v>
      </c>
      <c r="AO58" s="1">
        <f>+'NewTech-modinp'!AN58</f>
        <v>462</v>
      </c>
      <c r="AP58" s="1">
        <f>+'NewTech-modinp'!AO58</f>
        <v>462</v>
      </c>
      <c r="AQ58" s="1">
        <f>+'NewTech-modinp'!AP58</f>
        <v>462</v>
      </c>
    </row>
    <row r="59" spans="1:46">
      <c r="A59" s="1" t="s">
        <v>104</v>
      </c>
      <c r="B59" s="2" t="s">
        <v>191</v>
      </c>
      <c r="C59" s="1" t="s">
        <v>107</v>
      </c>
      <c r="D59" s="2" t="s">
        <v>194</v>
      </c>
      <c r="E59" s="3" t="str">
        <f t="shared" si="0"/>
        <v>FOOD-PH-Stm</v>
      </c>
      <c r="F59" s="1" t="s">
        <v>95</v>
      </c>
      <c r="G59" s="2" t="s">
        <v>95</v>
      </c>
      <c r="H59" s="3" t="str">
        <f t="shared" si="1"/>
        <v>FOOD-PH-Stm-WOD-Boiler20</v>
      </c>
      <c r="I59" s="1" t="s">
        <v>74</v>
      </c>
      <c r="J59" s="2" t="s">
        <v>164</v>
      </c>
      <c r="N59" s="1" t="str">
        <f>+'NewTech-modinp'!N59</f>
        <v>DARY-RFGR-ELC-Refriger</v>
      </c>
      <c r="O59" s="1" t="str">
        <f>+'NewTech-modinp'!O59</f>
        <v>New Dairy - Refrigeration  - Electricity</v>
      </c>
      <c r="P59" s="1" t="str">
        <f>+'NewTech-modinp'!P59</f>
        <v>INDELC</v>
      </c>
      <c r="Q59" s="1" t="str">
        <f>+'NewTech-modinp'!Q59</f>
        <v>DARY-RFGR</v>
      </c>
      <c r="R59" s="1">
        <f>+'NewTech-modinp'!R59</f>
        <v>2018</v>
      </c>
      <c r="S59" s="14">
        <v>2020</v>
      </c>
      <c r="T59" s="26">
        <f>+'NewTech-modinp'!T59</f>
        <v>1</v>
      </c>
      <c r="U59" s="1">
        <f>+'NewTech-modinp'!U59</f>
        <v>1</v>
      </c>
      <c r="V59" s="1">
        <f t="shared" si="2"/>
        <v>0.7</v>
      </c>
      <c r="W59" s="14">
        <f>+'NewTech-modinp'!V59</f>
        <v>31.536000000000001</v>
      </c>
      <c r="X59" s="26">
        <f>+'NewTech-modinp'!W59</f>
        <v>1</v>
      </c>
      <c r="Y59" s="1">
        <f>+'NewTech-modinp'!X59</f>
        <v>1</v>
      </c>
      <c r="Z59" s="1">
        <f>+'NewTech-modinp'!Y59</f>
        <v>1</v>
      </c>
      <c r="AA59" s="1">
        <f>+'NewTech-modinp'!Z59</f>
        <v>1</v>
      </c>
      <c r="AB59" s="1">
        <f>+'NewTech-modinp'!AA59</f>
        <v>1</v>
      </c>
      <c r="AC59" s="1">
        <f>+'NewTech-modinp'!AB59</f>
        <v>1</v>
      </c>
      <c r="AD59" s="1">
        <f>+'NewTech-modinp'!AC59</f>
        <v>1</v>
      </c>
      <c r="AE59" s="1">
        <f>+'NewTech-modinp'!AD59</f>
        <v>1</v>
      </c>
      <c r="AF59" s="1">
        <f>+'NewTech-modinp'!AE59</f>
        <v>1</v>
      </c>
      <c r="AG59" s="1">
        <f>+'NewTech-modinp'!AF59</f>
        <v>1</v>
      </c>
      <c r="AH59" s="14">
        <f>+'NewTech-modinp'!AG59</f>
        <v>0</v>
      </c>
      <c r="AI59" s="1">
        <f>+'NewTech-modinp'!AH59</f>
        <v>0</v>
      </c>
      <c r="AJ59" s="1">
        <f>+'NewTech-modinp'!AI59</f>
        <v>0</v>
      </c>
      <c r="AK59" s="1">
        <f>+'NewTech-modinp'!AJ59</f>
        <v>0</v>
      </c>
      <c r="AL59" s="1">
        <f>+'NewTech-modinp'!AK59</f>
        <v>0</v>
      </c>
      <c r="AM59" s="1">
        <f>+'NewTech-modinp'!AL59</f>
        <v>0</v>
      </c>
      <c r="AN59" s="1">
        <f>+'NewTech-modinp'!AM59</f>
        <v>0</v>
      </c>
      <c r="AO59" s="1">
        <f>+'NewTech-modinp'!AN59</f>
        <v>0</v>
      </c>
      <c r="AP59" s="1">
        <f>+'NewTech-modinp'!AO59</f>
        <v>0</v>
      </c>
      <c r="AQ59" s="1">
        <f>+'NewTech-modinp'!AP59</f>
        <v>0</v>
      </c>
    </row>
    <row r="60" spans="1:46" s="9" customFormat="1">
      <c r="A60" s="9" t="s">
        <v>104</v>
      </c>
      <c r="B60" s="24" t="s">
        <v>191</v>
      </c>
      <c r="C60" s="9" t="s">
        <v>107</v>
      </c>
      <c r="D60" s="24" t="s">
        <v>194</v>
      </c>
      <c r="E60" s="25" t="str">
        <f t="shared" si="0"/>
        <v>FOOD-PH-Stm</v>
      </c>
      <c r="F60" s="9" t="s">
        <v>108</v>
      </c>
      <c r="G60" s="24" t="s">
        <v>195</v>
      </c>
      <c r="H60" s="25" t="str">
        <f t="shared" si="1"/>
        <v>FOOD-PH-Stm-BIG-Heat20</v>
      </c>
      <c r="I60" s="9" t="s">
        <v>110</v>
      </c>
      <c r="J60" s="24" t="s">
        <v>218</v>
      </c>
      <c r="N60" s="9" t="str">
        <f>+'NewTech-modinp'!N60</f>
        <v>FOOD-MoTP-Stat-PET-st_ngn</v>
      </c>
      <c r="O60" s="9" t="str">
        <f>+'NewTech-modinp'!O60</f>
        <v>New Food - Motive Power, Stationary  - Petrol</v>
      </c>
      <c r="P60" s="9" t="str">
        <f>+'NewTech-modinp'!P60</f>
        <v>INDPET</v>
      </c>
      <c r="Q60" s="9" t="str">
        <f>+'NewTech-modinp'!Q60</f>
        <v>FOOD-MoTP-Stat</v>
      </c>
      <c r="R60" s="9">
        <f>+'NewTech-modinp'!R60</f>
        <v>2018</v>
      </c>
      <c r="S60" s="13">
        <v>2020</v>
      </c>
      <c r="T60" s="28">
        <f>+'NewTech-modinp'!T60</f>
        <v>15</v>
      </c>
      <c r="U60" s="9">
        <f>+'NewTech-modinp'!U60</f>
        <v>0.5</v>
      </c>
      <c r="V60" s="9">
        <f t="shared" si="2"/>
        <v>0.35</v>
      </c>
      <c r="W60" s="13">
        <f>+'NewTech-modinp'!V60</f>
        <v>31.536000000000001</v>
      </c>
      <c r="X60" s="28">
        <f>+'NewTech-modinp'!W60</f>
        <v>0.18</v>
      </c>
      <c r="Y60" s="9">
        <f>+'NewTech-modinp'!X60</f>
        <v>0.18</v>
      </c>
      <c r="Z60" s="9">
        <f>+'NewTech-modinp'!Y60</f>
        <v>0.18</v>
      </c>
      <c r="AA60" s="9">
        <f>+'NewTech-modinp'!Z60</f>
        <v>0.18</v>
      </c>
      <c r="AB60" s="9">
        <f>+'NewTech-modinp'!AA60</f>
        <v>0.18</v>
      </c>
      <c r="AC60" s="9">
        <f>+'NewTech-modinp'!AB60</f>
        <v>0.18</v>
      </c>
      <c r="AD60" s="9">
        <f>+'NewTech-modinp'!AC60</f>
        <v>0.18</v>
      </c>
      <c r="AE60" s="9">
        <f>+'NewTech-modinp'!AD60</f>
        <v>0.18</v>
      </c>
      <c r="AF60" s="9">
        <f>+'NewTech-modinp'!AE60</f>
        <v>0.18</v>
      </c>
      <c r="AG60" s="9">
        <f>+'NewTech-modinp'!AF60</f>
        <v>0.18</v>
      </c>
      <c r="AH60" s="13">
        <f>+'NewTech-modinp'!AG60</f>
        <v>350</v>
      </c>
      <c r="AI60" s="9">
        <f>+'NewTech-modinp'!AH60</f>
        <v>350</v>
      </c>
      <c r="AJ60" s="9">
        <f>+'NewTech-modinp'!AI60</f>
        <v>350</v>
      </c>
      <c r="AK60" s="9">
        <f>+'NewTech-modinp'!AJ60</f>
        <v>350</v>
      </c>
      <c r="AL60" s="9">
        <f>+'NewTech-modinp'!AK60</f>
        <v>350</v>
      </c>
      <c r="AM60" s="9">
        <f>+'NewTech-modinp'!AL60</f>
        <v>350</v>
      </c>
      <c r="AN60" s="9">
        <f>+'NewTech-modinp'!AM60</f>
        <v>350</v>
      </c>
      <c r="AO60" s="9">
        <f>+'NewTech-modinp'!AN60</f>
        <v>350</v>
      </c>
      <c r="AP60" s="9">
        <f>+'NewTech-modinp'!AO60</f>
        <v>350</v>
      </c>
      <c r="AQ60" s="9">
        <f>+'NewTech-modinp'!AP60</f>
        <v>350</v>
      </c>
      <c r="AR60" s="13">
        <v>0</v>
      </c>
    </row>
    <row r="61" spans="1:46">
      <c r="A61" s="1" t="s">
        <v>104</v>
      </c>
      <c r="B61" s="2" t="s">
        <v>191</v>
      </c>
      <c r="C61" s="1" t="s">
        <v>107</v>
      </c>
      <c r="D61" s="2" t="s">
        <v>194</v>
      </c>
      <c r="E61" s="3" t="str">
        <f t="shared" si="0"/>
        <v>FOOD-PH-Stm</v>
      </c>
      <c r="F61" s="1" t="s">
        <v>89</v>
      </c>
      <c r="G61" s="2" t="s">
        <v>179</v>
      </c>
      <c r="H61" s="3" t="str">
        <f t="shared" si="1"/>
        <v>FOOD-PH-Stm-ELC-HTPump20</v>
      </c>
      <c r="I61" s="1" t="s">
        <v>70</v>
      </c>
      <c r="J61" s="2" t="s">
        <v>160</v>
      </c>
      <c r="N61" s="1" t="str">
        <f>+'NewTech-modinp'!N61</f>
        <v>FOOD-MoTP-Stat-DSL-st_ngn</v>
      </c>
      <c r="O61" s="1" t="str">
        <f>+'NewTech-modinp'!O61</f>
        <v>New Food - Motive Power, Stationary  - Diesel</v>
      </c>
      <c r="P61" s="1" t="str">
        <f>+'NewTech-modinp'!P61</f>
        <v>INDDSL</v>
      </c>
      <c r="Q61" s="1" t="str">
        <f>+'NewTech-modinp'!Q61</f>
        <v>FOOD-MoTP-Stat</v>
      </c>
      <c r="R61" s="1">
        <f>+'NewTech-modinp'!R61</f>
        <v>2018</v>
      </c>
      <c r="S61" s="14">
        <v>2020</v>
      </c>
      <c r="T61" s="26">
        <f>+'NewTech-modinp'!T61</f>
        <v>20</v>
      </c>
      <c r="U61" s="1">
        <f>+'NewTech-modinp'!U61</f>
        <v>0.5</v>
      </c>
      <c r="V61" s="1">
        <f t="shared" si="2"/>
        <v>0.35</v>
      </c>
      <c r="W61" s="14">
        <f>+'NewTech-modinp'!V61</f>
        <v>31.536000000000001</v>
      </c>
      <c r="X61" s="26">
        <f>+'NewTech-modinp'!W61</f>
        <v>0.22</v>
      </c>
      <c r="Y61" s="1">
        <f>+'NewTech-modinp'!X61</f>
        <v>0.22</v>
      </c>
      <c r="Z61" s="1">
        <f>+'NewTech-modinp'!Y61</f>
        <v>0.22</v>
      </c>
      <c r="AA61" s="1">
        <f>+'NewTech-modinp'!Z61</f>
        <v>0.22</v>
      </c>
      <c r="AB61" s="1">
        <f>+'NewTech-modinp'!AA61</f>
        <v>0.22</v>
      </c>
      <c r="AC61" s="1">
        <f>+'NewTech-modinp'!AB61</f>
        <v>0.22</v>
      </c>
      <c r="AD61" s="1">
        <f>+'NewTech-modinp'!AC61</f>
        <v>0.22</v>
      </c>
      <c r="AE61" s="1">
        <f>+'NewTech-modinp'!AD61</f>
        <v>0.22</v>
      </c>
      <c r="AF61" s="1">
        <f>+'NewTech-modinp'!AE61</f>
        <v>0.22</v>
      </c>
      <c r="AG61" s="1">
        <f>+'NewTech-modinp'!AF61</f>
        <v>0.22</v>
      </c>
      <c r="AH61" s="14">
        <f>+'NewTech-modinp'!AG61</f>
        <v>455</v>
      </c>
      <c r="AI61" s="1">
        <f>+'NewTech-modinp'!AH61</f>
        <v>455</v>
      </c>
      <c r="AJ61" s="1">
        <f>+'NewTech-modinp'!AI61</f>
        <v>455</v>
      </c>
      <c r="AK61" s="1">
        <f>+'NewTech-modinp'!AJ61</f>
        <v>455</v>
      </c>
      <c r="AL61" s="1">
        <f>+'NewTech-modinp'!AK61</f>
        <v>455</v>
      </c>
      <c r="AM61" s="1">
        <f>+'NewTech-modinp'!AL61</f>
        <v>455</v>
      </c>
      <c r="AN61" s="1">
        <f>+'NewTech-modinp'!AM61</f>
        <v>455</v>
      </c>
      <c r="AO61" s="1">
        <f>+'NewTech-modinp'!AN61</f>
        <v>455</v>
      </c>
      <c r="AP61" s="1">
        <f>+'NewTech-modinp'!AO61</f>
        <v>455</v>
      </c>
      <c r="AQ61" s="1">
        <f>+'NewTech-modinp'!AP61</f>
        <v>455</v>
      </c>
      <c r="AR61" s="14">
        <v>0</v>
      </c>
    </row>
    <row r="62" spans="1:46">
      <c r="A62" s="1" t="s">
        <v>104</v>
      </c>
      <c r="B62" s="2" t="s">
        <v>191</v>
      </c>
      <c r="C62" s="1" t="s">
        <v>107</v>
      </c>
      <c r="D62" s="2" t="s">
        <v>194</v>
      </c>
      <c r="E62" s="3" t="str">
        <f t="shared" si="0"/>
        <v>FOOD-PH-Stm</v>
      </c>
      <c r="F62" s="1" t="s">
        <v>108</v>
      </c>
      <c r="G62" s="2" t="s">
        <v>195</v>
      </c>
      <c r="H62" s="3" t="str">
        <f t="shared" si="1"/>
        <v>FOOD-PH-Stm-FOL-Heat20</v>
      </c>
      <c r="I62" s="1" t="s">
        <v>86</v>
      </c>
      <c r="J62" s="2" t="s">
        <v>176</v>
      </c>
      <c r="N62" s="1" t="str">
        <f>+'NewTech-modinp'!N62</f>
        <v>FOOD-MoTP-Stat-ELC-Motor</v>
      </c>
      <c r="O62" s="1" t="str">
        <f>+'NewTech-modinp'!O62</f>
        <v>New Food - Motive Power, Stationary  - Electricity</v>
      </c>
      <c r="P62" s="1" t="str">
        <f>+'NewTech-modinp'!P62</f>
        <v>INDELC</v>
      </c>
      <c r="Q62" s="1" t="str">
        <f>+'NewTech-modinp'!Q62</f>
        <v>FOOD-MoTP-Stat</v>
      </c>
      <c r="R62" s="1">
        <f>+'NewTech-modinp'!R62</f>
        <v>2018</v>
      </c>
      <c r="S62" s="14">
        <v>2020</v>
      </c>
      <c r="T62" s="26">
        <f>+'NewTech-modinp'!T62</f>
        <v>10</v>
      </c>
      <c r="U62" s="1">
        <f>+'NewTech-modinp'!U62</f>
        <v>0.5</v>
      </c>
      <c r="V62" s="1">
        <f t="shared" si="2"/>
        <v>0.35</v>
      </c>
      <c r="W62" s="14">
        <f>+'NewTech-modinp'!V62</f>
        <v>31.536000000000001</v>
      </c>
      <c r="X62" s="26">
        <f>+'NewTech-modinp'!W62</f>
        <v>0.67500000000000004</v>
      </c>
      <c r="Y62" s="1">
        <f>+'NewTech-modinp'!X62</f>
        <v>0.67500000000000004</v>
      </c>
      <c r="Z62" s="1">
        <f>+'NewTech-modinp'!Y62</f>
        <v>0.67500000000000004</v>
      </c>
      <c r="AA62" s="1">
        <f>+'NewTech-modinp'!Z62</f>
        <v>0.67500000000000004</v>
      </c>
      <c r="AB62" s="1">
        <f>+'NewTech-modinp'!AA62</f>
        <v>0.67500000000000004</v>
      </c>
      <c r="AC62" s="1">
        <f>+'NewTech-modinp'!AB62</f>
        <v>0.67500000000000004</v>
      </c>
      <c r="AD62" s="1">
        <f>+'NewTech-modinp'!AC62</f>
        <v>0.67500000000000004</v>
      </c>
      <c r="AE62" s="1">
        <f>+'NewTech-modinp'!AD62</f>
        <v>0.67500000000000004</v>
      </c>
      <c r="AF62" s="1">
        <f>+'NewTech-modinp'!AE62</f>
        <v>0.67500000000000004</v>
      </c>
      <c r="AG62" s="1">
        <f>+'NewTech-modinp'!AF62</f>
        <v>0.67500000000000004</v>
      </c>
      <c r="AH62" s="14">
        <f>+'NewTech-modinp'!AG62</f>
        <v>280</v>
      </c>
      <c r="AI62" s="1">
        <f>+'NewTech-modinp'!AH62</f>
        <v>280</v>
      </c>
      <c r="AJ62" s="1">
        <f>+'NewTech-modinp'!AI62</f>
        <v>280</v>
      </c>
      <c r="AK62" s="1">
        <f>+'NewTech-modinp'!AJ62</f>
        <v>280</v>
      </c>
      <c r="AL62" s="1">
        <f>+'NewTech-modinp'!AK62</f>
        <v>280</v>
      </c>
      <c r="AM62" s="1">
        <f>+'NewTech-modinp'!AL62</f>
        <v>280</v>
      </c>
      <c r="AN62" s="1">
        <f>+'NewTech-modinp'!AM62</f>
        <v>280</v>
      </c>
      <c r="AO62" s="1">
        <f>+'NewTech-modinp'!AN62</f>
        <v>280</v>
      </c>
      <c r="AP62" s="1">
        <f>+'NewTech-modinp'!AO62</f>
        <v>280</v>
      </c>
      <c r="AQ62" s="1">
        <f>+'NewTech-modinp'!AP62</f>
        <v>280</v>
      </c>
    </row>
    <row r="63" spans="1:46">
      <c r="A63" s="1" t="s">
        <v>104</v>
      </c>
      <c r="B63" s="2" t="s">
        <v>191</v>
      </c>
      <c r="C63" s="1" t="s">
        <v>107</v>
      </c>
      <c r="D63" s="2" t="s">
        <v>194</v>
      </c>
      <c r="E63" s="3" t="str">
        <f t="shared" si="0"/>
        <v>FOOD-PH-Stm</v>
      </c>
      <c r="F63" s="1" t="s">
        <v>95</v>
      </c>
      <c r="G63" s="2" t="s">
        <v>95</v>
      </c>
      <c r="H63" s="3" t="str">
        <f t="shared" si="1"/>
        <v>FOOD-PH-Stm-DSL-Boiler20</v>
      </c>
      <c r="I63" s="1" t="s">
        <v>82</v>
      </c>
      <c r="J63" s="2" t="s">
        <v>172</v>
      </c>
      <c r="N63" s="1" t="str">
        <f>+'NewTech-modinp'!N63</f>
        <v>FOOD-MoTP-Stat-ELC-VSD-Mtr</v>
      </c>
      <c r="O63" s="1" t="str">
        <f>+'NewTech-modinp'!O63</f>
        <v>New Food - Motive Power, Stationary  - Electricity</v>
      </c>
      <c r="P63" s="1" t="str">
        <f>+'NewTech-modinp'!P63</f>
        <v>INDELC</v>
      </c>
      <c r="Q63" s="1" t="str">
        <f>+'NewTech-modinp'!Q63</f>
        <v>FOOD-MoTP-Stat</v>
      </c>
      <c r="R63" s="1">
        <f>+'NewTech-modinp'!R63</f>
        <v>2018</v>
      </c>
      <c r="S63" s="14">
        <v>2020</v>
      </c>
      <c r="T63" s="26">
        <f>+'NewTech-modinp'!T63</f>
        <v>10</v>
      </c>
      <c r="U63" s="1">
        <f>+'NewTech-modinp'!U63</f>
        <v>0.5</v>
      </c>
      <c r="V63" s="1">
        <f t="shared" si="2"/>
        <v>0.35</v>
      </c>
      <c r="W63" s="14">
        <f>+'NewTech-modinp'!V63</f>
        <v>31.536000000000001</v>
      </c>
      <c r="X63" s="26">
        <f>+'NewTech-modinp'!W63</f>
        <v>0.9</v>
      </c>
      <c r="Y63" s="1">
        <f>+'NewTech-modinp'!X63</f>
        <v>0.9</v>
      </c>
      <c r="Z63" s="1">
        <f>+'NewTech-modinp'!Y63</f>
        <v>0.9</v>
      </c>
      <c r="AA63" s="1">
        <f>+'NewTech-modinp'!Z63</f>
        <v>0.9</v>
      </c>
      <c r="AB63" s="1">
        <f>+'NewTech-modinp'!AA63</f>
        <v>0.9</v>
      </c>
      <c r="AC63" s="1">
        <f>+'NewTech-modinp'!AB63</f>
        <v>0.9</v>
      </c>
      <c r="AD63" s="1">
        <f>+'NewTech-modinp'!AC63</f>
        <v>0.9</v>
      </c>
      <c r="AE63" s="1">
        <f>+'NewTech-modinp'!AD63</f>
        <v>0.9</v>
      </c>
      <c r="AF63" s="1">
        <f>+'NewTech-modinp'!AE63</f>
        <v>0.9</v>
      </c>
      <c r="AG63" s="1">
        <f>+'NewTech-modinp'!AF63</f>
        <v>0.9</v>
      </c>
      <c r="AH63" s="14">
        <f>+'NewTech-modinp'!AG63</f>
        <v>336</v>
      </c>
      <c r="AI63" s="1">
        <f>+'NewTech-modinp'!AH63</f>
        <v>336</v>
      </c>
      <c r="AJ63" s="1">
        <f>+'NewTech-modinp'!AI63</f>
        <v>336</v>
      </c>
      <c r="AK63" s="1">
        <f>+'NewTech-modinp'!AJ63</f>
        <v>336</v>
      </c>
      <c r="AL63" s="1">
        <f>+'NewTech-modinp'!AK63</f>
        <v>336</v>
      </c>
      <c r="AM63" s="1">
        <f>+'NewTech-modinp'!AL63</f>
        <v>336</v>
      </c>
      <c r="AN63" s="1">
        <f>+'NewTech-modinp'!AM63</f>
        <v>336</v>
      </c>
      <c r="AO63" s="1">
        <f>+'NewTech-modinp'!AN63</f>
        <v>336</v>
      </c>
      <c r="AP63" s="1">
        <f>+'NewTech-modinp'!AO63</f>
        <v>336</v>
      </c>
      <c r="AQ63" s="1">
        <f>+'NewTech-modinp'!AP63</f>
        <v>336</v>
      </c>
      <c r="AR63" s="14">
        <f>+'NewTech-modinp'!AQ63</f>
        <v>0.5</v>
      </c>
      <c r="AT63" s="1">
        <f>+'NewTech-modinp'!AR63</f>
        <v>5</v>
      </c>
    </row>
    <row r="64" spans="1:46">
      <c r="A64" s="1" t="s">
        <v>104</v>
      </c>
      <c r="B64" s="2" t="s">
        <v>191</v>
      </c>
      <c r="C64" s="1" t="s">
        <v>107</v>
      </c>
      <c r="D64" s="2" t="s">
        <v>194</v>
      </c>
      <c r="E64" s="3" t="str">
        <f t="shared" si="0"/>
        <v>FOOD-PH-Stm</v>
      </c>
      <c r="F64" s="1" t="s">
        <v>108</v>
      </c>
      <c r="G64" s="2" t="s">
        <v>195</v>
      </c>
      <c r="H64" s="3" t="str">
        <f t="shared" si="1"/>
        <v>FOOD-PH-Stm-LPG-Heat20</v>
      </c>
      <c r="I64" s="1" t="s">
        <v>111</v>
      </c>
      <c r="J64" s="2" t="s">
        <v>197</v>
      </c>
      <c r="N64" s="1" t="str">
        <f>+'NewTech-modinp'!N64</f>
        <v>FOOD-PH-DirH-NGA-Burner</v>
      </c>
      <c r="O64" s="1" t="str">
        <f>+'NewTech-modinp'!O64</f>
        <v>New Food - Process Heat: Direct Heat  - Natural Gas</v>
      </c>
      <c r="P64" s="1" t="str">
        <f>+'NewTech-modinp'!P64</f>
        <v>INDNGA</v>
      </c>
      <c r="Q64" s="1" t="str">
        <f>+'NewTech-modinp'!Q64</f>
        <v>FOOD-PH-DirH</v>
      </c>
      <c r="R64" s="1">
        <f>+'NewTech-modinp'!R64</f>
        <v>2018</v>
      </c>
      <c r="S64" s="14">
        <v>2020</v>
      </c>
      <c r="T64" s="26">
        <f>+'NewTech-modinp'!T64</f>
        <v>13</v>
      </c>
      <c r="U64" s="1">
        <f>+'NewTech-modinp'!U64</f>
        <v>0.9</v>
      </c>
      <c r="V64" s="1">
        <f t="shared" si="2"/>
        <v>0.63</v>
      </c>
      <c r="W64" s="14">
        <f>+'NewTech-modinp'!V64</f>
        <v>31.536000000000001</v>
      </c>
      <c r="X64" s="26">
        <f>+'NewTech-modinp'!W64</f>
        <v>0.8</v>
      </c>
      <c r="Y64" s="1">
        <f>+'NewTech-modinp'!X64</f>
        <v>0.8</v>
      </c>
      <c r="Z64" s="1">
        <f>+'NewTech-modinp'!Y64</f>
        <v>0.8</v>
      </c>
      <c r="AA64" s="1">
        <f>+'NewTech-modinp'!Z64</f>
        <v>0.8</v>
      </c>
      <c r="AB64" s="1">
        <f>+'NewTech-modinp'!AA64</f>
        <v>0.8</v>
      </c>
      <c r="AC64" s="1">
        <f>+'NewTech-modinp'!AB64</f>
        <v>0.8</v>
      </c>
      <c r="AD64" s="1">
        <f>+'NewTech-modinp'!AC64</f>
        <v>0.8</v>
      </c>
      <c r="AE64" s="1">
        <f>+'NewTech-modinp'!AD64</f>
        <v>0.8</v>
      </c>
      <c r="AF64" s="1">
        <f>+'NewTech-modinp'!AE64</f>
        <v>0.8</v>
      </c>
      <c r="AG64" s="1">
        <f>+'NewTech-modinp'!AF64</f>
        <v>0.8</v>
      </c>
      <c r="AH64" s="14">
        <f>+'NewTech-modinp'!AG64</f>
        <v>313</v>
      </c>
      <c r="AI64" s="1">
        <f>+'NewTech-modinp'!AH64</f>
        <v>313</v>
      </c>
      <c r="AJ64" s="1">
        <f>+'NewTech-modinp'!AI64</f>
        <v>313</v>
      </c>
      <c r="AK64" s="1">
        <f>+'NewTech-modinp'!AJ64</f>
        <v>313</v>
      </c>
      <c r="AL64" s="1">
        <f>+'NewTech-modinp'!AK64</f>
        <v>313</v>
      </c>
      <c r="AM64" s="1">
        <f>+'NewTech-modinp'!AL64</f>
        <v>313</v>
      </c>
      <c r="AN64" s="1">
        <f>+'NewTech-modinp'!AM64</f>
        <v>313</v>
      </c>
      <c r="AO64" s="1">
        <f>+'NewTech-modinp'!AN64</f>
        <v>313</v>
      </c>
      <c r="AP64" s="1">
        <f>+'NewTech-modinp'!AO64</f>
        <v>313</v>
      </c>
      <c r="AQ64" s="1">
        <f>+'NewTech-modinp'!AP64</f>
        <v>313</v>
      </c>
      <c r="AR64" s="14">
        <v>0</v>
      </c>
    </row>
    <row r="65" spans="1:47">
      <c r="A65" s="1" t="s">
        <v>104</v>
      </c>
      <c r="B65" s="2" t="s">
        <v>191</v>
      </c>
      <c r="C65" s="1" t="s">
        <v>107</v>
      </c>
      <c r="D65" s="2" t="s">
        <v>194</v>
      </c>
      <c r="E65" s="3" t="str">
        <f t="shared" si="0"/>
        <v>FOOD-PH-Stm</v>
      </c>
      <c r="F65" s="1" t="s">
        <v>95</v>
      </c>
      <c r="G65" s="2" t="s">
        <v>95</v>
      </c>
      <c r="H65" s="3" t="str">
        <f t="shared" si="1"/>
        <v>FOOD-PH-Stm-COA-Boiler20</v>
      </c>
      <c r="I65" s="1" t="s">
        <v>71</v>
      </c>
      <c r="J65" s="2" t="s">
        <v>161</v>
      </c>
      <c r="N65" s="1" t="str">
        <f>+'NewTech-modinp'!N65</f>
        <v>FOOD-PH-DirH-ELC-Heater</v>
      </c>
      <c r="O65" s="1" t="str">
        <f>+'NewTech-modinp'!O65</f>
        <v>New Food - Process Heat: Direct Heat  - Electricity</v>
      </c>
      <c r="P65" s="1" t="str">
        <f>+'NewTech-modinp'!P65</f>
        <v>INDELC</v>
      </c>
      <c r="Q65" s="1" t="str">
        <f>+'NewTech-modinp'!Q65</f>
        <v>FOOD-PH-DirH</v>
      </c>
      <c r="R65" s="1">
        <f>+'NewTech-modinp'!R65</f>
        <v>2018</v>
      </c>
      <c r="S65" s="14">
        <v>2020</v>
      </c>
      <c r="T65" s="26">
        <f>+'NewTech-modinp'!T65</f>
        <v>3</v>
      </c>
      <c r="U65" s="1">
        <f>+'NewTech-modinp'!U65</f>
        <v>0.9</v>
      </c>
      <c r="V65" s="1">
        <f t="shared" si="2"/>
        <v>0.63</v>
      </c>
      <c r="W65" s="14">
        <f>+'NewTech-modinp'!V65</f>
        <v>31.536000000000001</v>
      </c>
      <c r="X65" s="26">
        <f>+'NewTech-modinp'!W65</f>
        <v>0.99970008997300808</v>
      </c>
      <c r="Y65" s="1">
        <f>+'NewTech-modinp'!X65</f>
        <v>0.99970008997300808</v>
      </c>
      <c r="Z65" s="1">
        <f>+'NewTech-modinp'!Y65</f>
        <v>0.99970008997300808</v>
      </c>
      <c r="AA65" s="1">
        <f>+'NewTech-modinp'!Z65</f>
        <v>0.99970008997300808</v>
      </c>
      <c r="AB65" s="1">
        <f>+'NewTech-modinp'!AA65</f>
        <v>0.99970008997300808</v>
      </c>
      <c r="AC65" s="1">
        <f>+'NewTech-modinp'!AB65</f>
        <v>0.99970008997300808</v>
      </c>
      <c r="AD65" s="1">
        <f>+'NewTech-modinp'!AC65</f>
        <v>0.99970008997300808</v>
      </c>
      <c r="AE65" s="1">
        <f>+'NewTech-modinp'!AD65</f>
        <v>0.99970008997300808</v>
      </c>
      <c r="AF65" s="1">
        <f>+'NewTech-modinp'!AE65</f>
        <v>0.99970008997300808</v>
      </c>
      <c r="AG65" s="1">
        <f>+'NewTech-modinp'!AF65</f>
        <v>0.99970008997300808</v>
      </c>
      <c r="AH65" s="14">
        <f>+'NewTech-modinp'!AG65</f>
        <v>80</v>
      </c>
      <c r="AI65" s="1">
        <f>+'NewTech-modinp'!AH65</f>
        <v>80</v>
      </c>
      <c r="AJ65" s="1">
        <f>+'NewTech-modinp'!AI65</f>
        <v>80</v>
      </c>
      <c r="AK65" s="1">
        <f>+'NewTech-modinp'!AJ65</f>
        <v>80</v>
      </c>
      <c r="AL65" s="1">
        <f>+'NewTech-modinp'!AK65</f>
        <v>80</v>
      </c>
      <c r="AM65" s="1">
        <f>+'NewTech-modinp'!AL65</f>
        <v>80</v>
      </c>
      <c r="AN65" s="1">
        <f>+'NewTech-modinp'!AM65</f>
        <v>80</v>
      </c>
      <c r="AO65" s="1">
        <f>+'NewTech-modinp'!AN65</f>
        <v>80</v>
      </c>
      <c r="AP65" s="1">
        <f>+'NewTech-modinp'!AO65</f>
        <v>80</v>
      </c>
      <c r="AQ65" s="1">
        <f>+'NewTech-modinp'!AP65</f>
        <v>80</v>
      </c>
    </row>
    <row r="66" spans="1:47">
      <c r="A66" s="1" t="s">
        <v>104</v>
      </c>
      <c r="B66" s="2" t="s">
        <v>191</v>
      </c>
      <c r="C66" s="1" t="s">
        <v>107</v>
      </c>
      <c r="D66" s="2" t="s">
        <v>194</v>
      </c>
      <c r="E66" s="3" t="str">
        <f t="shared" si="0"/>
        <v>FOOD-PH-Stm</v>
      </c>
      <c r="F66" s="1" t="s">
        <v>95</v>
      </c>
      <c r="G66" s="2" t="s">
        <v>95</v>
      </c>
      <c r="H66" s="3" t="str">
        <f t="shared" si="1"/>
        <v>FOOD-PH-Stm-NGA-Boiler20</v>
      </c>
      <c r="I66" s="1" t="s">
        <v>68</v>
      </c>
      <c r="J66" s="2" t="s">
        <v>159</v>
      </c>
      <c r="N66" s="1" t="str">
        <f>+'NewTech-modinp'!N66</f>
        <v>FOOD-PH-OVN-NGA-Oven</v>
      </c>
      <c r="O66" s="1" t="str">
        <f>+'NewTech-modinp'!O66</f>
        <v>New Food - Process Heat: Oven  - Natural Gas</v>
      </c>
      <c r="P66" s="1" t="str">
        <f>+'NewTech-modinp'!P66</f>
        <v>INDNGA</v>
      </c>
      <c r="Q66" s="1" t="str">
        <f>+'NewTech-modinp'!Q66</f>
        <v>FOOD-PH-OVN</v>
      </c>
      <c r="R66" s="1">
        <f>+'NewTech-modinp'!R66</f>
        <v>2018</v>
      </c>
      <c r="S66" s="14">
        <v>2020</v>
      </c>
      <c r="T66" s="26">
        <f>+'NewTech-modinp'!T66</f>
        <v>10</v>
      </c>
      <c r="U66" s="1">
        <f>+'NewTech-modinp'!U66</f>
        <v>0.9</v>
      </c>
      <c r="V66" s="1">
        <f t="shared" si="2"/>
        <v>0.63</v>
      </c>
      <c r="W66" s="14">
        <f>+'NewTech-modinp'!V66</f>
        <v>31.536000000000001</v>
      </c>
      <c r="X66" s="26">
        <f>+'NewTech-modinp'!W66</f>
        <v>0.5</v>
      </c>
      <c r="Y66" s="1">
        <f>+'NewTech-modinp'!X66</f>
        <v>0.5</v>
      </c>
      <c r="Z66" s="1">
        <f>+'NewTech-modinp'!Y66</f>
        <v>0.5</v>
      </c>
      <c r="AA66" s="1">
        <f>+'NewTech-modinp'!Z66</f>
        <v>0.5</v>
      </c>
      <c r="AB66" s="1">
        <f>+'NewTech-modinp'!AA66</f>
        <v>0.5</v>
      </c>
      <c r="AC66" s="1">
        <f>+'NewTech-modinp'!AB66</f>
        <v>0.5</v>
      </c>
      <c r="AD66" s="1">
        <f>+'NewTech-modinp'!AC66</f>
        <v>0.5</v>
      </c>
      <c r="AE66" s="1">
        <f>+'NewTech-modinp'!AD66</f>
        <v>0.5</v>
      </c>
      <c r="AF66" s="1">
        <f>+'NewTech-modinp'!AE66</f>
        <v>0.5</v>
      </c>
      <c r="AG66" s="1">
        <f>+'NewTech-modinp'!AF66</f>
        <v>0.5</v>
      </c>
      <c r="AH66" s="14">
        <f>+'NewTech-modinp'!AG66</f>
        <v>100</v>
      </c>
      <c r="AI66" s="1">
        <f>+'NewTech-modinp'!AH66</f>
        <v>100</v>
      </c>
      <c r="AJ66" s="1">
        <f>+'NewTech-modinp'!AI66</f>
        <v>100</v>
      </c>
      <c r="AK66" s="1">
        <f>+'NewTech-modinp'!AJ66</f>
        <v>100</v>
      </c>
      <c r="AL66" s="1">
        <f>+'NewTech-modinp'!AK66</f>
        <v>100</v>
      </c>
      <c r="AM66" s="1">
        <f>+'NewTech-modinp'!AL66</f>
        <v>100</v>
      </c>
      <c r="AN66" s="1">
        <f>+'NewTech-modinp'!AM66</f>
        <v>100</v>
      </c>
      <c r="AO66" s="1">
        <f>+'NewTech-modinp'!AN66</f>
        <v>100</v>
      </c>
      <c r="AP66" s="1">
        <f>+'NewTech-modinp'!AO66</f>
        <v>100</v>
      </c>
      <c r="AQ66" s="1">
        <f>+'NewTech-modinp'!AP66</f>
        <v>100</v>
      </c>
    </row>
    <row r="67" spans="1:47">
      <c r="A67" s="1" t="s">
        <v>104</v>
      </c>
      <c r="B67" s="2" t="s">
        <v>191</v>
      </c>
      <c r="C67" s="1" t="s">
        <v>101</v>
      </c>
      <c r="D67" s="2" t="s">
        <v>188</v>
      </c>
      <c r="E67" s="3" t="str">
        <f t="shared" si="0"/>
        <v>FOOD-Pump</v>
      </c>
      <c r="F67" s="1" t="s">
        <v>102</v>
      </c>
      <c r="G67" s="2" t="s">
        <v>188</v>
      </c>
      <c r="H67" s="3" t="str">
        <f t="shared" si="1"/>
        <v>FOOD-Pump-ELC-Pump20</v>
      </c>
      <c r="I67" s="1" t="s">
        <v>70</v>
      </c>
      <c r="J67" s="2" t="s">
        <v>160</v>
      </c>
      <c r="N67" s="1" t="str">
        <f>+'NewTech-modinp'!N67</f>
        <v>FOOD-PH-OVN-ELC-Oven</v>
      </c>
      <c r="O67" s="1" t="str">
        <f>+'NewTech-modinp'!O67</f>
        <v>New Food - Process Heat: Oven  - Electricity</v>
      </c>
      <c r="P67" s="1" t="str">
        <f>+'NewTech-modinp'!P67</f>
        <v>INDELC</v>
      </c>
      <c r="Q67" s="1" t="str">
        <f>+'NewTech-modinp'!Q67</f>
        <v>FOOD-PH-OVN</v>
      </c>
      <c r="R67" s="1">
        <f>+'NewTech-modinp'!R67</f>
        <v>2018</v>
      </c>
      <c r="S67" s="14">
        <v>2020</v>
      </c>
      <c r="T67" s="26">
        <f>+'NewTech-modinp'!T67</f>
        <v>10</v>
      </c>
      <c r="U67" s="1">
        <f>+'NewTech-modinp'!U67</f>
        <v>0.9</v>
      </c>
      <c r="V67" s="1">
        <f t="shared" si="2"/>
        <v>0.63</v>
      </c>
      <c r="W67" s="14">
        <f>+'NewTech-modinp'!V67</f>
        <v>31.536000000000001</v>
      </c>
      <c r="X67" s="26">
        <f>+'NewTech-modinp'!W67</f>
        <v>0.5</v>
      </c>
      <c r="Y67" s="1">
        <f>+'NewTech-modinp'!X67</f>
        <v>0.5</v>
      </c>
      <c r="Z67" s="1">
        <f>+'NewTech-modinp'!Y67</f>
        <v>0.5</v>
      </c>
      <c r="AA67" s="1">
        <f>+'NewTech-modinp'!Z67</f>
        <v>0.5</v>
      </c>
      <c r="AB67" s="1">
        <f>+'NewTech-modinp'!AA67</f>
        <v>0.5</v>
      </c>
      <c r="AC67" s="1">
        <f>+'NewTech-modinp'!AB67</f>
        <v>0.5</v>
      </c>
      <c r="AD67" s="1">
        <f>+'NewTech-modinp'!AC67</f>
        <v>0.5</v>
      </c>
      <c r="AE67" s="1">
        <f>+'NewTech-modinp'!AD67</f>
        <v>0.5</v>
      </c>
      <c r="AF67" s="1">
        <f>+'NewTech-modinp'!AE67</f>
        <v>0.5</v>
      </c>
      <c r="AG67" s="1">
        <f>+'NewTech-modinp'!AF67</f>
        <v>0.5</v>
      </c>
      <c r="AH67" s="14">
        <f>+'NewTech-modinp'!AG67</f>
        <v>100</v>
      </c>
      <c r="AI67" s="1">
        <f>+'NewTech-modinp'!AH67</f>
        <v>100</v>
      </c>
      <c r="AJ67" s="1">
        <f>+'NewTech-modinp'!AI67</f>
        <v>100</v>
      </c>
      <c r="AK67" s="1">
        <f>+'NewTech-modinp'!AJ67</f>
        <v>100</v>
      </c>
      <c r="AL67" s="1">
        <f>+'NewTech-modinp'!AK67</f>
        <v>100</v>
      </c>
      <c r="AM67" s="1">
        <f>+'NewTech-modinp'!AL67</f>
        <v>100</v>
      </c>
      <c r="AN67" s="1">
        <f>+'NewTech-modinp'!AM67</f>
        <v>100</v>
      </c>
      <c r="AO67" s="1">
        <f>+'NewTech-modinp'!AN67</f>
        <v>100</v>
      </c>
      <c r="AP67" s="1">
        <f>+'NewTech-modinp'!AO67</f>
        <v>100</v>
      </c>
      <c r="AQ67" s="1">
        <f>+'NewTech-modinp'!AP67</f>
        <v>100</v>
      </c>
    </row>
    <row r="68" spans="1:47" s="10" customFormat="1" ht="15" thickBot="1">
      <c r="A68" s="10" t="s">
        <v>104</v>
      </c>
      <c r="B68" s="11" t="s">
        <v>191</v>
      </c>
      <c r="C68" s="10" t="s">
        <v>103</v>
      </c>
      <c r="D68" s="11" t="s">
        <v>189</v>
      </c>
      <c r="E68" s="12" t="str">
        <f t="shared" si="0"/>
        <v>FOOD-RFGR</v>
      </c>
      <c r="F68" s="10" t="s">
        <v>103</v>
      </c>
      <c r="G68" s="11" t="s">
        <v>190</v>
      </c>
      <c r="H68" s="12" t="str">
        <f t="shared" si="1"/>
        <v>FOOD-RFGR-ELC-Refriger20</v>
      </c>
      <c r="I68" s="10" t="s">
        <v>70</v>
      </c>
      <c r="J68" s="11" t="s">
        <v>160</v>
      </c>
      <c r="N68" s="1" t="str">
        <f>+'NewTech-modinp'!N68</f>
        <v>FOOD-PH-OVN-COA-Oven</v>
      </c>
      <c r="O68" s="1" t="str">
        <f>+'NewTech-modinp'!O68</f>
        <v>New Food - Process Heat: Oven  - Coal</v>
      </c>
      <c r="P68" s="1" t="str">
        <f>+'NewTech-modinp'!P68</f>
        <v>INDCOA</v>
      </c>
      <c r="Q68" s="1" t="str">
        <f>+'NewTech-modinp'!Q68</f>
        <v>FOOD-PH-OVN</v>
      </c>
      <c r="R68" s="1">
        <f>+'NewTech-modinp'!R68</f>
        <v>2018</v>
      </c>
      <c r="S68" s="14">
        <v>2020</v>
      </c>
      <c r="T68" s="26">
        <f>+'NewTech-modinp'!T68</f>
        <v>10</v>
      </c>
      <c r="U68" s="1">
        <f>+'NewTech-modinp'!U68</f>
        <v>0.9</v>
      </c>
      <c r="V68" s="1">
        <f t="shared" si="2"/>
        <v>0.63</v>
      </c>
      <c r="W68" s="14">
        <f>+'NewTech-modinp'!V68</f>
        <v>31.536000000000001</v>
      </c>
      <c r="X68" s="26">
        <f>+'NewTech-modinp'!W68</f>
        <v>0.5</v>
      </c>
      <c r="Y68" s="1">
        <f>+'NewTech-modinp'!X68</f>
        <v>0.5</v>
      </c>
      <c r="Z68" s="1">
        <f>+'NewTech-modinp'!Y68</f>
        <v>0.5</v>
      </c>
      <c r="AA68" s="1">
        <f>+'NewTech-modinp'!Z68</f>
        <v>0.5</v>
      </c>
      <c r="AB68" s="1">
        <f>+'NewTech-modinp'!AA68</f>
        <v>0.5</v>
      </c>
      <c r="AC68" s="1">
        <f>+'NewTech-modinp'!AB68</f>
        <v>0.5</v>
      </c>
      <c r="AD68" s="1">
        <f>+'NewTech-modinp'!AC68</f>
        <v>0.5</v>
      </c>
      <c r="AE68" s="1">
        <f>+'NewTech-modinp'!AD68</f>
        <v>0.5</v>
      </c>
      <c r="AF68" s="1">
        <f>+'NewTech-modinp'!AE68</f>
        <v>0.5</v>
      </c>
      <c r="AG68" s="1">
        <f>+'NewTech-modinp'!AF68</f>
        <v>0.5</v>
      </c>
      <c r="AH68" s="14">
        <f>+'NewTech-modinp'!AG68</f>
        <v>100</v>
      </c>
      <c r="AI68" s="1">
        <f>+'NewTech-modinp'!AH68</f>
        <v>100</v>
      </c>
      <c r="AJ68" s="1">
        <f>+'NewTech-modinp'!AI68</f>
        <v>100</v>
      </c>
      <c r="AK68" s="1">
        <f>+'NewTech-modinp'!AJ68</f>
        <v>100</v>
      </c>
      <c r="AL68" s="1">
        <f>+'NewTech-modinp'!AK68</f>
        <v>100</v>
      </c>
      <c r="AM68" s="1">
        <f>+'NewTech-modinp'!AL68</f>
        <v>100</v>
      </c>
      <c r="AN68" s="1">
        <f>+'NewTech-modinp'!AM68</f>
        <v>100</v>
      </c>
      <c r="AO68" s="1">
        <f>+'NewTech-modinp'!AN68</f>
        <v>100</v>
      </c>
      <c r="AP68" s="1">
        <f>+'NewTech-modinp'!AO68</f>
        <v>100</v>
      </c>
      <c r="AQ68" s="1">
        <f>+'NewTech-modinp'!AP68</f>
        <v>100</v>
      </c>
      <c r="AR68" s="14">
        <v>0</v>
      </c>
      <c r="AS68" s="1"/>
      <c r="AT68" s="1"/>
      <c r="AU68" s="1"/>
    </row>
    <row r="69" spans="1:47">
      <c r="A69" s="2" t="s">
        <v>112</v>
      </c>
      <c r="B69" s="2" t="s">
        <v>198</v>
      </c>
      <c r="C69" s="2" t="s">
        <v>66</v>
      </c>
      <c r="D69" s="2" t="s">
        <v>157</v>
      </c>
      <c r="E69" s="3" t="str">
        <f t="shared" si="0"/>
        <v>IIS-PH-FURN</v>
      </c>
      <c r="F69" s="2" t="s">
        <v>67</v>
      </c>
      <c r="G69" s="2" t="s">
        <v>158</v>
      </c>
      <c r="H69" s="3" t="str">
        <f t="shared" si="1"/>
        <v>IIS-PH-FURN-COA-Furn20</v>
      </c>
      <c r="I69" s="2" t="s">
        <v>71</v>
      </c>
      <c r="J69" s="2" t="s">
        <v>161</v>
      </c>
      <c r="N69" s="1" t="str">
        <f>+'NewTech-modinp'!N69</f>
        <v>FOOD-PH-STM_HW-WOD-Boiler</v>
      </c>
      <c r="O69" s="1" t="str">
        <f>+'NewTech-modinp'!O69</f>
        <v>New Food - Process Heat: Steam/Hot Water  - Wood</v>
      </c>
      <c r="P69" s="1" t="str">
        <f>+'NewTech-modinp'!P69</f>
        <v>INDWOD</v>
      </c>
      <c r="Q69" s="1" t="str">
        <f>+'NewTech-modinp'!Q69</f>
        <v>FOOD-PH-STM_HW</v>
      </c>
      <c r="R69" s="1">
        <f>+'NewTech-modinp'!R69</f>
        <v>2018</v>
      </c>
      <c r="S69" s="14">
        <v>2020</v>
      </c>
      <c r="T69" s="26">
        <f>+'NewTech-modinp'!T69</f>
        <v>25</v>
      </c>
      <c r="U69" s="1">
        <f>+'NewTech-modinp'!U69</f>
        <v>0.5</v>
      </c>
      <c r="V69" s="1">
        <f t="shared" si="2"/>
        <v>0.35</v>
      </c>
      <c r="W69" s="14">
        <f>+'NewTech-modinp'!V69</f>
        <v>31.536000000000001</v>
      </c>
      <c r="X69" s="26">
        <f>+'NewTech-modinp'!W69</f>
        <v>0.85</v>
      </c>
      <c r="Y69" s="1">
        <f>+'NewTech-modinp'!X69</f>
        <v>0.85</v>
      </c>
      <c r="Z69" s="1">
        <f>+'NewTech-modinp'!Y69</f>
        <v>0.85</v>
      </c>
      <c r="AA69" s="1">
        <f>+'NewTech-modinp'!Z69</f>
        <v>0.85</v>
      </c>
      <c r="AB69" s="1">
        <f>+'NewTech-modinp'!AA69</f>
        <v>0.85</v>
      </c>
      <c r="AC69" s="1">
        <f>+'NewTech-modinp'!AB69</f>
        <v>0.85</v>
      </c>
      <c r="AD69" s="1">
        <f>+'NewTech-modinp'!AC69</f>
        <v>0.85</v>
      </c>
      <c r="AE69" s="1">
        <f>+'NewTech-modinp'!AD69</f>
        <v>0.85</v>
      </c>
      <c r="AF69" s="1">
        <f>+'NewTech-modinp'!AE69</f>
        <v>0.85</v>
      </c>
      <c r="AG69" s="1">
        <f>+'NewTech-modinp'!AF69</f>
        <v>0.85</v>
      </c>
      <c r="AH69" s="14">
        <f>+'NewTech-modinp'!AG69</f>
        <v>2000</v>
      </c>
      <c r="AI69" s="1">
        <f>+'NewTech-modinp'!AH69</f>
        <v>2000</v>
      </c>
      <c r="AJ69" s="1">
        <f>+'NewTech-modinp'!AI69</f>
        <v>2000</v>
      </c>
      <c r="AK69" s="1">
        <f>+'NewTech-modinp'!AJ69</f>
        <v>2000</v>
      </c>
      <c r="AL69" s="1">
        <f>+'NewTech-modinp'!AK69</f>
        <v>2000</v>
      </c>
      <c r="AM69" s="1">
        <f>+'NewTech-modinp'!AL69</f>
        <v>2000</v>
      </c>
      <c r="AN69" s="1">
        <f>+'NewTech-modinp'!AM69</f>
        <v>2000</v>
      </c>
      <c r="AO69" s="1">
        <f>+'NewTech-modinp'!AN69</f>
        <v>2000</v>
      </c>
      <c r="AP69" s="1">
        <f>+'NewTech-modinp'!AO69</f>
        <v>2000</v>
      </c>
      <c r="AQ69" s="1">
        <f>+'NewTech-modinp'!AP69</f>
        <v>2000</v>
      </c>
    </row>
    <row r="70" spans="1:47">
      <c r="A70" s="2" t="s">
        <v>112</v>
      </c>
      <c r="B70" s="2" t="s">
        <v>198</v>
      </c>
      <c r="C70" s="2" t="s">
        <v>66</v>
      </c>
      <c r="D70" s="2" t="s">
        <v>157</v>
      </c>
      <c r="E70" s="3" t="str">
        <f t="shared" si="0"/>
        <v>IIS-PH-FURN</v>
      </c>
      <c r="F70" s="2" t="s">
        <v>69</v>
      </c>
      <c r="G70" s="2" t="s">
        <v>158</v>
      </c>
      <c r="H70" s="3" t="str">
        <f t="shared" si="1"/>
        <v>IIS-PH-FURN-ELC-Furn20</v>
      </c>
      <c r="I70" s="2" t="s">
        <v>70</v>
      </c>
      <c r="J70" s="2" t="s">
        <v>160</v>
      </c>
      <c r="N70" s="1" t="str">
        <f>+'NewTech-modinp'!N70</f>
        <v>FOOD-PH-STM_HW-BGS-Heat</v>
      </c>
      <c r="O70" s="1" t="str">
        <f>+'NewTech-modinp'!O70</f>
        <v>New Food - Process Heat: Steam/Hot Water  - Biogas</v>
      </c>
      <c r="P70" s="1" t="str">
        <f>+'NewTech-modinp'!P70</f>
        <v>INDBIG</v>
      </c>
      <c r="Q70" s="1" t="str">
        <f>+'NewTech-modinp'!Q70</f>
        <v>FOOD-PH-STM_HW</v>
      </c>
      <c r="R70" s="1">
        <f>+'NewTech-modinp'!R70</f>
        <v>2018</v>
      </c>
      <c r="S70" s="14">
        <v>2020</v>
      </c>
      <c r="T70" s="26">
        <f>+'NewTech-modinp'!T70</f>
        <v>10</v>
      </c>
      <c r="U70" s="1">
        <f>+'NewTech-modinp'!U70</f>
        <v>0.5</v>
      </c>
      <c r="V70" s="1">
        <f t="shared" si="2"/>
        <v>0.35</v>
      </c>
      <c r="W70" s="14">
        <f>+'NewTech-modinp'!V70</f>
        <v>31.536000000000001</v>
      </c>
      <c r="X70" s="26">
        <f>+'NewTech-modinp'!W70</f>
        <v>0.97012399999999988</v>
      </c>
      <c r="Y70" s="1">
        <f>+'NewTech-modinp'!X70</f>
        <v>0.97012399999999988</v>
      </c>
      <c r="Z70" s="1">
        <f>+'NewTech-modinp'!Y70</f>
        <v>0.97012399999999988</v>
      </c>
      <c r="AA70" s="1">
        <f>+'NewTech-modinp'!Z70</f>
        <v>0.97012399999999988</v>
      </c>
      <c r="AB70" s="1">
        <f>+'NewTech-modinp'!AA70</f>
        <v>0.97012399999999988</v>
      </c>
      <c r="AC70" s="1">
        <f>+'NewTech-modinp'!AB70</f>
        <v>0.97012399999999988</v>
      </c>
      <c r="AD70" s="1">
        <f>+'NewTech-modinp'!AC70</f>
        <v>0.97012399999999988</v>
      </c>
      <c r="AE70" s="1">
        <f>+'NewTech-modinp'!AD70</f>
        <v>0.97012399999999988</v>
      </c>
      <c r="AF70" s="1">
        <f>+'NewTech-modinp'!AE70</f>
        <v>0.97012399999999988</v>
      </c>
      <c r="AG70" s="1">
        <f>+'NewTech-modinp'!AF70</f>
        <v>0.97012399999999988</v>
      </c>
      <c r="AH70" s="14">
        <f>+'NewTech-modinp'!AG70</f>
        <v>100</v>
      </c>
      <c r="AI70" s="1">
        <f>+'NewTech-modinp'!AH70</f>
        <v>100</v>
      </c>
      <c r="AJ70" s="1">
        <f>+'NewTech-modinp'!AI70</f>
        <v>100</v>
      </c>
      <c r="AK70" s="1">
        <f>+'NewTech-modinp'!AJ70</f>
        <v>100</v>
      </c>
      <c r="AL70" s="1">
        <f>+'NewTech-modinp'!AK70</f>
        <v>100</v>
      </c>
      <c r="AM70" s="1">
        <f>+'NewTech-modinp'!AL70</f>
        <v>100</v>
      </c>
      <c r="AN70" s="1">
        <f>+'NewTech-modinp'!AM70</f>
        <v>100</v>
      </c>
      <c r="AO70" s="1">
        <f>+'NewTech-modinp'!AN70</f>
        <v>100</v>
      </c>
      <c r="AP70" s="1">
        <f>+'NewTech-modinp'!AO70</f>
        <v>100</v>
      </c>
      <c r="AQ70" s="1">
        <f>+'NewTech-modinp'!AP70</f>
        <v>100</v>
      </c>
      <c r="AR70" s="14">
        <f>+'NewTech-modinp'!AQ70</f>
        <v>0.05</v>
      </c>
      <c r="AT70" s="1">
        <f>+'NewTech-modinp'!AR70</f>
        <v>5</v>
      </c>
    </row>
    <row r="71" spans="1:47" s="10" customFormat="1" ht="15" thickBot="1">
      <c r="A71" s="11" t="s">
        <v>112</v>
      </c>
      <c r="B71" s="11" t="s">
        <v>198</v>
      </c>
      <c r="C71" s="11" t="s">
        <v>66</v>
      </c>
      <c r="D71" s="11" t="s">
        <v>157</v>
      </c>
      <c r="E71" s="12" t="str">
        <f t="shared" si="0"/>
        <v>IIS-PH-FURN</v>
      </c>
      <c r="F71" s="11" t="s">
        <v>67</v>
      </c>
      <c r="G71" s="11" t="s">
        <v>158</v>
      </c>
      <c r="H71" s="12" t="str">
        <f t="shared" si="1"/>
        <v>IIS-PH-FURN-NGA-Furn20</v>
      </c>
      <c r="I71" s="11" t="s">
        <v>68</v>
      </c>
      <c r="J71" s="11" t="s">
        <v>159</v>
      </c>
      <c r="N71" s="1" t="str">
        <f>+'NewTech-modinp'!N71</f>
        <v>FOOD-PH-STM_HW-ELC-HPmp</v>
      </c>
      <c r="O71" s="1" t="str">
        <f>+'NewTech-modinp'!O71</f>
        <v>New Food - Process Heat: Steam/Hot Water  - Electricity</v>
      </c>
      <c r="P71" s="1" t="str">
        <f>+'NewTech-modinp'!P71</f>
        <v>INDELC</v>
      </c>
      <c r="Q71" s="1" t="str">
        <f>+'NewTech-modinp'!Q71</f>
        <v>FOOD-PH-STM_HW</v>
      </c>
      <c r="R71" s="1">
        <f>+'NewTech-modinp'!R71</f>
        <v>2018</v>
      </c>
      <c r="S71" s="14">
        <v>2020</v>
      </c>
      <c r="T71" s="26">
        <f>+'NewTech-modinp'!T71</f>
        <v>20</v>
      </c>
      <c r="U71" s="1">
        <f>+'NewTech-modinp'!U71</f>
        <v>0.5</v>
      </c>
      <c r="V71" s="1">
        <f t="shared" si="2"/>
        <v>0.35</v>
      </c>
      <c r="W71" s="14">
        <f>+'NewTech-modinp'!V71</f>
        <v>31.536000000000001</v>
      </c>
      <c r="X71" s="26">
        <f>+'NewTech-modinp'!W71</f>
        <v>3.5</v>
      </c>
      <c r="Y71" s="1">
        <f>+'NewTech-modinp'!X71</f>
        <v>3.5</v>
      </c>
      <c r="Z71" s="1">
        <f>+'NewTech-modinp'!Y71</f>
        <v>3.5</v>
      </c>
      <c r="AA71" s="1">
        <f>+'NewTech-modinp'!Z71</f>
        <v>3.5</v>
      </c>
      <c r="AB71" s="1">
        <f>+'NewTech-modinp'!AA71</f>
        <v>3.5</v>
      </c>
      <c r="AC71" s="1">
        <f>+'NewTech-modinp'!AB71</f>
        <v>3.5</v>
      </c>
      <c r="AD71" s="1">
        <f>+'NewTech-modinp'!AC71</f>
        <v>3.5</v>
      </c>
      <c r="AE71" s="1">
        <f>+'NewTech-modinp'!AD71</f>
        <v>3.5</v>
      </c>
      <c r="AF71" s="1">
        <f>+'NewTech-modinp'!AE71</f>
        <v>3.5</v>
      </c>
      <c r="AG71" s="1">
        <f>+'NewTech-modinp'!AF71</f>
        <v>3.5</v>
      </c>
      <c r="AH71" s="14">
        <f>+'NewTech-modinp'!AG71</f>
        <v>1071.4285714285713</v>
      </c>
      <c r="AI71" s="1">
        <f>+'NewTech-modinp'!AH71</f>
        <v>1071.4285714285713</v>
      </c>
      <c r="AJ71" s="1">
        <f>+'NewTech-modinp'!AI71</f>
        <v>1071.4285714285713</v>
      </c>
      <c r="AK71" s="1">
        <f>+'NewTech-modinp'!AJ71</f>
        <v>1071.4285714285713</v>
      </c>
      <c r="AL71" s="1">
        <f>+'NewTech-modinp'!AK71</f>
        <v>1071.4285714285713</v>
      </c>
      <c r="AM71" s="1">
        <f>+'NewTech-modinp'!AL71</f>
        <v>1071.4285714285713</v>
      </c>
      <c r="AN71" s="1">
        <f>+'NewTech-modinp'!AM71</f>
        <v>1071.4285714285713</v>
      </c>
      <c r="AO71" s="1">
        <f>+'NewTech-modinp'!AN71</f>
        <v>1071.4285714285713</v>
      </c>
      <c r="AP71" s="1">
        <f>+'NewTech-modinp'!AO71</f>
        <v>1071.4285714285713</v>
      </c>
      <c r="AQ71" s="1">
        <f>+'NewTech-modinp'!AP71</f>
        <v>1071.4285714285713</v>
      </c>
      <c r="AR71" s="14">
        <f>+'NewTech-modinp'!AQ71</f>
        <v>0.1</v>
      </c>
      <c r="AS71" s="1"/>
      <c r="AT71" s="1">
        <f>+'NewTech-modinp'!AR71</f>
        <v>5</v>
      </c>
      <c r="AU71" s="1"/>
    </row>
    <row r="72" spans="1:47">
      <c r="A72" s="1" t="s">
        <v>113</v>
      </c>
      <c r="B72" s="2" t="s">
        <v>199</v>
      </c>
      <c r="C72" s="1" t="s">
        <v>76</v>
      </c>
      <c r="D72" s="2" t="s">
        <v>166</v>
      </c>
      <c r="E72" s="3" t="str">
        <f t="shared" si="0"/>
        <v>MEAT-ELCTRNCS</v>
      </c>
      <c r="F72" s="1" t="s">
        <v>77</v>
      </c>
      <c r="G72" s="2" t="s">
        <v>167</v>
      </c>
      <c r="H72" s="3" t="str">
        <f t="shared" si="1"/>
        <v>MEAT-ELCTRNCS-ELC-LCTRNC20</v>
      </c>
      <c r="I72" s="1" t="s">
        <v>70</v>
      </c>
      <c r="J72" s="2" t="s">
        <v>160</v>
      </c>
      <c r="N72" s="1" t="str">
        <f>+'NewTech-modinp'!N72</f>
        <v>FOOD-PH-STM_HW-FOL-Heat</v>
      </c>
      <c r="O72" s="1" t="str">
        <f>+'NewTech-modinp'!O72</f>
        <v>New Food - Process Heat: Steam/Hot Water  - Fuel Oil</v>
      </c>
      <c r="P72" s="1" t="str">
        <f>+'NewTech-modinp'!P72</f>
        <v>INDFOL</v>
      </c>
      <c r="Q72" s="1" t="str">
        <f>+'NewTech-modinp'!Q72</f>
        <v>FOOD-PH-STM_HW</v>
      </c>
      <c r="R72" s="1">
        <f>+'NewTech-modinp'!R72</f>
        <v>2018</v>
      </c>
      <c r="S72" s="14">
        <v>2020</v>
      </c>
      <c r="T72" s="26">
        <f>+'NewTech-modinp'!T72</f>
        <v>25</v>
      </c>
      <c r="U72" s="1">
        <f>+'NewTech-modinp'!U72</f>
        <v>0.5</v>
      </c>
      <c r="V72" s="1">
        <f t="shared" si="2"/>
        <v>0.35</v>
      </c>
      <c r="W72" s="14">
        <f>+'NewTech-modinp'!V72</f>
        <v>31.536000000000001</v>
      </c>
      <c r="X72" s="26">
        <f>+'NewTech-modinp'!W72</f>
        <v>0.85</v>
      </c>
      <c r="Y72" s="1">
        <f>+'NewTech-modinp'!X72</f>
        <v>0.85</v>
      </c>
      <c r="Z72" s="1">
        <f>+'NewTech-modinp'!Y72</f>
        <v>0.85</v>
      </c>
      <c r="AA72" s="1">
        <f>+'NewTech-modinp'!Z72</f>
        <v>0.85</v>
      </c>
      <c r="AB72" s="1">
        <f>+'NewTech-modinp'!AA72</f>
        <v>0.85</v>
      </c>
      <c r="AC72" s="1">
        <f>+'NewTech-modinp'!AB72</f>
        <v>0.85</v>
      </c>
      <c r="AD72" s="1">
        <f>+'NewTech-modinp'!AC72</f>
        <v>0.85</v>
      </c>
      <c r="AE72" s="1">
        <f>+'NewTech-modinp'!AD72</f>
        <v>0.85</v>
      </c>
      <c r="AF72" s="1">
        <f>+'NewTech-modinp'!AE72</f>
        <v>0.85</v>
      </c>
      <c r="AG72" s="1">
        <f>+'NewTech-modinp'!AF72</f>
        <v>0.85</v>
      </c>
      <c r="AH72" s="14">
        <f>+'NewTech-modinp'!AG72</f>
        <v>300</v>
      </c>
      <c r="AI72" s="1">
        <f>+'NewTech-modinp'!AH72</f>
        <v>300</v>
      </c>
      <c r="AJ72" s="1">
        <f>+'NewTech-modinp'!AI72</f>
        <v>300</v>
      </c>
      <c r="AK72" s="1">
        <f>+'NewTech-modinp'!AJ72</f>
        <v>300</v>
      </c>
      <c r="AL72" s="1">
        <f>+'NewTech-modinp'!AK72</f>
        <v>300</v>
      </c>
      <c r="AM72" s="1">
        <f>+'NewTech-modinp'!AL72</f>
        <v>300</v>
      </c>
      <c r="AN72" s="1">
        <f>+'NewTech-modinp'!AM72</f>
        <v>300</v>
      </c>
      <c r="AO72" s="1">
        <f>+'NewTech-modinp'!AN72</f>
        <v>300</v>
      </c>
      <c r="AP72" s="1">
        <f>+'NewTech-modinp'!AO72</f>
        <v>300</v>
      </c>
      <c r="AQ72" s="1">
        <f>+'NewTech-modinp'!AP72</f>
        <v>300</v>
      </c>
      <c r="AR72" s="14">
        <f>+'NewTech-modinp'!AQ72</f>
        <v>0.05</v>
      </c>
      <c r="AT72" s="1">
        <f>+'NewTech-modinp'!AR72</f>
        <v>5</v>
      </c>
    </row>
    <row r="73" spans="1:47">
      <c r="A73" s="1" t="s">
        <v>113</v>
      </c>
      <c r="B73" s="2" t="s">
        <v>199</v>
      </c>
      <c r="C73" s="1" t="s">
        <v>78</v>
      </c>
      <c r="D73" s="2" t="s">
        <v>168</v>
      </c>
      <c r="E73" s="3" t="str">
        <f t="shared" si="0"/>
        <v>MEAT-LGHT</v>
      </c>
      <c r="F73" s="1" t="s">
        <v>79</v>
      </c>
      <c r="G73" s="2" t="s">
        <v>169</v>
      </c>
      <c r="H73" s="3" t="str">
        <f t="shared" si="1"/>
        <v>MEAT-LGHT-ELC-Light20</v>
      </c>
      <c r="I73" s="1" t="s">
        <v>70</v>
      </c>
      <c r="J73" s="2" t="s">
        <v>160</v>
      </c>
      <c r="N73" s="1" t="str">
        <f>+'NewTech-modinp'!N73</f>
        <v>FOOD-PH-STM_HW-DSL-Boiler</v>
      </c>
      <c r="O73" s="1" t="str">
        <f>+'NewTech-modinp'!O73</f>
        <v>New Food - Process Heat: Steam/Hot Water  - Diesel</v>
      </c>
      <c r="P73" s="1" t="str">
        <f>+'NewTech-modinp'!P73</f>
        <v>INDDSL</v>
      </c>
      <c r="Q73" s="1" t="str">
        <f>+'NewTech-modinp'!Q73</f>
        <v>FOOD-PH-STM_HW</v>
      </c>
      <c r="R73" s="1">
        <f>+'NewTech-modinp'!R73</f>
        <v>2018</v>
      </c>
      <c r="S73" s="14">
        <v>2020</v>
      </c>
      <c r="T73" s="26">
        <f>+'NewTech-modinp'!T73</f>
        <v>25</v>
      </c>
      <c r="U73" s="1">
        <f>+'NewTech-modinp'!U73</f>
        <v>0.68</v>
      </c>
      <c r="V73" s="1">
        <f t="shared" si="2"/>
        <v>0.47599999999999998</v>
      </c>
      <c r="W73" s="14">
        <f>+'NewTech-modinp'!V73</f>
        <v>31.536000000000001</v>
      </c>
      <c r="X73" s="26">
        <f>+'NewTech-modinp'!W73</f>
        <v>0.85</v>
      </c>
      <c r="Y73" s="1">
        <f>+'NewTech-modinp'!X73</f>
        <v>0.85</v>
      </c>
      <c r="Z73" s="1">
        <f>+'NewTech-modinp'!Y73</f>
        <v>0.85</v>
      </c>
      <c r="AA73" s="1">
        <f>+'NewTech-modinp'!Z73</f>
        <v>0.85</v>
      </c>
      <c r="AB73" s="1">
        <f>+'NewTech-modinp'!AA73</f>
        <v>0.85</v>
      </c>
      <c r="AC73" s="1">
        <f>+'NewTech-modinp'!AB73</f>
        <v>0.85</v>
      </c>
      <c r="AD73" s="1">
        <f>+'NewTech-modinp'!AC73</f>
        <v>0.85</v>
      </c>
      <c r="AE73" s="1">
        <f>+'NewTech-modinp'!AD73</f>
        <v>0.85</v>
      </c>
      <c r="AF73" s="1">
        <f>+'NewTech-modinp'!AE73</f>
        <v>0.85</v>
      </c>
      <c r="AG73" s="1">
        <f>+'NewTech-modinp'!AF73</f>
        <v>0.85</v>
      </c>
      <c r="AH73" s="14">
        <f>+'NewTech-modinp'!AG73</f>
        <v>300</v>
      </c>
      <c r="AI73" s="1">
        <f>+'NewTech-modinp'!AH73</f>
        <v>300</v>
      </c>
      <c r="AJ73" s="1">
        <f>+'NewTech-modinp'!AI73</f>
        <v>300</v>
      </c>
      <c r="AK73" s="1">
        <f>+'NewTech-modinp'!AJ73</f>
        <v>300</v>
      </c>
      <c r="AL73" s="1">
        <f>+'NewTech-modinp'!AK73</f>
        <v>300</v>
      </c>
      <c r="AM73" s="1">
        <f>+'NewTech-modinp'!AL73</f>
        <v>300</v>
      </c>
      <c r="AN73" s="1">
        <f>+'NewTech-modinp'!AM73</f>
        <v>300</v>
      </c>
      <c r="AO73" s="1">
        <f>+'NewTech-modinp'!AN73</f>
        <v>300</v>
      </c>
      <c r="AP73" s="1">
        <f>+'NewTech-modinp'!AO73</f>
        <v>300</v>
      </c>
      <c r="AQ73" s="1">
        <f>+'NewTech-modinp'!AP73</f>
        <v>300</v>
      </c>
      <c r="AR73" s="14">
        <v>0</v>
      </c>
    </row>
    <row r="74" spans="1:47">
      <c r="A74" s="1" t="s">
        <v>113</v>
      </c>
      <c r="B74" s="2" t="s">
        <v>199</v>
      </c>
      <c r="C74" s="1" t="s">
        <v>84</v>
      </c>
      <c r="D74" s="2" t="s">
        <v>174</v>
      </c>
      <c r="E74" s="3" t="str">
        <f t="shared" ref="E74:E137" si="8">+B74&amp;"-"&amp;D74</f>
        <v>MEAT-MoTP-Stat</v>
      </c>
      <c r="F74" s="1" t="s">
        <v>85</v>
      </c>
      <c r="G74" s="2" t="s">
        <v>175</v>
      </c>
      <c r="H74" s="3" t="str">
        <f t="shared" ref="H74" si="9">+LEFT(E74,9)&amp;"-"&amp;RIGHT(J74,3)&amp;"-"&amp;G74&amp;"20"</f>
        <v>MEAT-MoTP-DSL-Stt_ngn20</v>
      </c>
      <c r="I74" s="1" t="s">
        <v>82</v>
      </c>
      <c r="J74" s="2" t="s">
        <v>172</v>
      </c>
      <c r="N74" s="1" t="str">
        <f>+'NewTech-modinp'!N74</f>
        <v>FOOD-PH-STM_HW-LPG-Heat</v>
      </c>
      <c r="O74" s="1" t="str">
        <f>+'NewTech-modinp'!O74</f>
        <v>New Food - Process Heat: Steam/Hot Water  - LPG</v>
      </c>
      <c r="P74" s="1" t="str">
        <f>+'NewTech-modinp'!P74</f>
        <v>INDLPG</v>
      </c>
      <c r="Q74" s="1" t="str">
        <f>+'NewTech-modinp'!Q74</f>
        <v>FOOD-PH-STM_HW</v>
      </c>
      <c r="R74" s="1">
        <f>+'NewTech-modinp'!R74</f>
        <v>2018</v>
      </c>
      <c r="S74" s="14">
        <v>2020</v>
      </c>
      <c r="T74" s="26">
        <f>+'NewTech-modinp'!T74</f>
        <v>25</v>
      </c>
      <c r="U74" s="1">
        <f>+'NewTech-modinp'!U74</f>
        <v>0.5</v>
      </c>
      <c r="V74" s="1">
        <f t="shared" si="2"/>
        <v>0.35</v>
      </c>
      <c r="W74" s="14">
        <f>+'NewTech-modinp'!V74</f>
        <v>31.536000000000001</v>
      </c>
      <c r="X74" s="26">
        <f>+'NewTech-modinp'!W74</f>
        <v>0.87</v>
      </c>
      <c r="Y74" s="1">
        <f>+'NewTech-modinp'!X74</f>
        <v>0.87</v>
      </c>
      <c r="Z74" s="1">
        <f>+'NewTech-modinp'!Y74</f>
        <v>0.87</v>
      </c>
      <c r="AA74" s="1">
        <f>+'NewTech-modinp'!Z74</f>
        <v>0.87</v>
      </c>
      <c r="AB74" s="1">
        <f>+'NewTech-modinp'!AA74</f>
        <v>0.87</v>
      </c>
      <c r="AC74" s="1">
        <f>+'NewTech-modinp'!AB74</f>
        <v>0.87</v>
      </c>
      <c r="AD74" s="1">
        <f>+'NewTech-modinp'!AC74</f>
        <v>0.87</v>
      </c>
      <c r="AE74" s="1">
        <f>+'NewTech-modinp'!AD74</f>
        <v>0.87</v>
      </c>
      <c r="AF74" s="1">
        <f>+'NewTech-modinp'!AE74</f>
        <v>0.87</v>
      </c>
      <c r="AG74" s="1">
        <f>+'NewTech-modinp'!AF74</f>
        <v>0.87</v>
      </c>
      <c r="AH74" s="14">
        <f>+'NewTech-modinp'!AG74</f>
        <v>350</v>
      </c>
      <c r="AI74" s="1">
        <f>+'NewTech-modinp'!AH74</f>
        <v>350</v>
      </c>
      <c r="AJ74" s="1">
        <f>+'NewTech-modinp'!AI74</f>
        <v>350</v>
      </c>
      <c r="AK74" s="1">
        <f>+'NewTech-modinp'!AJ74</f>
        <v>350</v>
      </c>
      <c r="AL74" s="1">
        <f>+'NewTech-modinp'!AK74</f>
        <v>350</v>
      </c>
      <c r="AM74" s="1">
        <f>+'NewTech-modinp'!AL74</f>
        <v>350</v>
      </c>
      <c r="AN74" s="1">
        <f>+'NewTech-modinp'!AM74</f>
        <v>350</v>
      </c>
      <c r="AO74" s="1">
        <f>+'NewTech-modinp'!AN74</f>
        <v>350</v>
      </c>
      <c r="AP74" s="1">
        <f>+'NewTech-modinp'!AO74</f>
        <v>350</v>
      </c>
      <c r="AQ74" s="1">
        <f>+'NewTech-modinp'!AP74</f>
        <v>350</v>
      </c>
      <c r="AR74" s="14">
        <f>+'NewTech-modinp'!AQ74</f>
        <v>0.05</v>
      </c>
      <c r="AT74" s="1">
        <f>+'NewTech-modinp'!AR74</f>
        <v>5</v>
      </c>
    </row>
    <row r="75" spans="1:47">
      <c r="A75" s="1" t="s">
        <v>113</v>
      </c>
      <c r="B75" s="2" t="s">
        <v>199</v>
      </c>
      <c r="C75" s="1" t="s">
        <v>84</v>
      </c>
      <c r="D75" s="2" t="s">
        <v>174</v>
      </c>
      <c r="E75" s="3" t="str">
        <f t="shared" si="8"/>
        <v>MEAT-MoTP-Stat</v>
      </c>
      <c r="F75" s="1" t="s">
        <v>87</v>
      </c>
      <c r="G75" s="2" t="s">
        <v>177</v>
      </c>
      <c r="H75" s="3" t="str">
        <f t="shared" ref="H75:H137" si="10">+E75&amp;"-"&amp;RIGHT(J75,3)&amp;"-"&amp;G75&amp;"20"</f>
        <v>MEAT-MoTP-Stat-ELC-Motor20</v>
      </c>
      <c r="I75" s="1" t="s">
        <v>70</v>
      </c>
      <c r="J75" s="2" t="s">
        <v>160</v>
      </c>
      <c r="N75" s="1" t="str">
        <f>+'NewTech-modinp'!N75</f>
        <v>FOOD-PH-STM_HW-COA-Boiler</v>
      </c>
      <c r="O75" s="1" t="str">
        <f>+'NewTech-modinp'!O75</f>
        <v>New Food - Process Heat: Steam/Hot Water  - Coal</v>
      </c>
      <c r="P75" s="1" t="str">
        <f>+'NewTech-modinp'!P75</f>
        <v>INDCOA</v>
      </c>
      <c r="Q75" s="1" t="str">
        <f>+'NewTech-modinp'!Q75</f>
        <v>FOOD-PH-STM_HW</v>
      </c>
      <c r="R75" s="1">
        <f>+'NewTech-modinp'!R75</f>
        <v>2018</v>
      </c>
      <c r="S75" s="14">
        <v>2020</v>
      </c>
      <c r="T75" s="26">
        <f>+'NewTech-modinp'!T75</f>
        <v>25</v>
      </c>
      <c r="U75" s="1">
        <f>+'NewTech-modinp'!U75</f>
        <v>0.68</v>
      </c>
      <c r="V75" s="1">
        <f t="shared" ref="V75:V138" si="11">+U75*0.7</f>
        <v>0.47599999999999998</v>
      </c>
      <c r="W75" s="14">
        <f>+'NewTech-modinp'!V75</f>
        <v>31.536000000000001</v>
      </c>
      <c r="X75" s="26">
        <f>+'NewTech-modinp'!W75</f>
        <v>0.8</v>
      </c>
      <c r="Y75" s="1">
        <f>+'NewTech-modinp'!X75</f>
        <v>0.8</v>
      </c>
      <c r="Z75" s="1">
        <f>+'NewTech-modinp'!Y75</f>
        <v>0.8</v>
      </c>
      <c r="AA75" s="1">
        <f>+'NewTech-modinp'!Z75</f>
        <v>0.8</v>
      </c>
      <c r="AB75" s="1">
        <f>+'NewTech-modinp'!AA75</f>
        <v>0.8</v>
      </c>
      <c r="AC75" s="1">
        <f>+'NewTech-modinp'!AB75</f>
        <v>0.8</v>
      </c>
      <c r="AD75" s="1">
        <f>+'NewTech-modinp'!AC75</f>
        <v>0.8</v>
      </c>
      <c r="AE75" s="1">
        <f>+'NewTech-modinp'!AD75</f>
        <v>0.8</v>
      </c>
      <c r="AF75" s="1">
        <f>+'NewTech-modinp'!AE75</f>
        <v>0.8</v>
      </c>
      <c r="AG75" s="1">
        <f>+'NewTech-modinp'!AF75</f>
        <v>0.8</v>
      </c>
      <c r="AH75" s="14">
        <f>+'NewTech-modinp'!AG75</f>
        <v>750</v>
      </c>
      <c r="AI75" s="1">
        <f>+'NewTech-modinp'!AH75</f>
        <v>750</v>
      </c>
      <c r="AJ75" s="1">
        <f>+'NewTech-modinp'!AI75</f>
        <v>750</v>
      </c>
      <c r="AK75" s="1">
        <f>+'NewTech-modinp'!AJ75</f>
        <v>750</v>
      </c>
      <c r="AL75" s="1">
        <f>+'NewTech-modinp'!AK75</f>
        <v>750</v>
      </c>
      <c r="AM75" s="1">
        <f>+'NewTech-modinp'!AL75</f>
        <v>750</v>
      </c>
      <c r="AN75" s="1">
        <f>+'NewTech-modinp'!AM75</f>
        <v>750</v>
      </c>
      <c r="AO75" s="1">
        <f>+'NewTech-modinp'!AN75</f>
        <v>750</v>
      </c>
      <c r="AP75" s="1">
        <f>+'NewTech-modinp'!AO75</f>
        <v>750</v>
      </c>
      <c r="AQ75" s="1">
        <f>+'NewTech-modinp'!AP75</f>
        <v>750</v>
      </c>
      <c r="AR75" s="14">
        <v>0</v>
      </c>
    </row>
    <row r="76" spans="1:47">
      <c r="A76" s="1" t="s">
        <v>113</v>
      </c>
      <c r="B76" s="2" t="s">
        <v>199</v>
      </c>
      <c r="C76" s="1" t="s">
        <v>84</v>
      </c>
      <c r="D76" s="2" t="s">
        <v>174</v>
      </c>
      <c r="E76" s="3" t="str">
        <f t="shared" si="8"/>
        <v>MEAT-MoTP-Stat</v>
      </c>
      <c r="F76" s="1" t="s">
        <v>85</v>
      </c>
      <c r="G76" s="2" t="s">
        <v>175</v>
      </c>
      <c r="H76" s="3" t="str">
        <f t="shared" ref="H76:H77" si="12">+LEFT(E76,9)&amp;"-"&amp;RIGHT(J76,3)&amp;"-"&amp;G76&amp;"20"</f>
        <v>MEAT-MoTP-FOL-Stt_ngn20</v>
      </c>
      <c r="I76" s="1" t="s">
        <v>86</v>
      </c>
      <c r="J76" s="2" t="s">
        <v>176</v>
      </c>
      <c r="N76" s="1" t="str">
        <f>+'NewTech-modinp'!N76</f>
        <v>FOOD-PH-STM_HW-NGA-Boiler</v>
      </c>
      <c r="O76" s="1" t="str">
        <f>+'NewTech-modinp'!O76</f>
        <v>New Food - Process Heat: Steam/Hot Water  - Natural Gas</v>
      </c>
      <c r="P76" s="1" t="str">
        <f>+'NewTech-modinp'!P76</f>
        <v>INDNGA</v>
      </c>
      <c r="Q76" s="1" t="str">
        <f>+'NewTech-modinp'!Q76</f>
        <v>FOOD-PH-STM_HW</v>
      </c>
      <c r="R76" s="1">
        <f>+'NewTech-modinp'!R76</f>
        <v>2018</v>
      </c>
      <c r="S76" s="14">
        <v>2020</v>
      </c>
      <c r="T76" s="26">
        <f>+'NewTech-modinp'!T76</f>
        <v>25</v>
      </c>
      <c r="U76" s="1">
        <f>+'NewTech-modinp'!U76</f>
        <v>0.68</v>
      </c>
      <c r="V76" s="1">
        <f t="shared" si="11"/>
        <v>0.47599999999999998</v>
      </c>
      <c r="W76" s="14">
        <f>+'NewTech-modinp'!V76</f>
        <v>31.536000000000001</v>
      </c>
      <c r="X76" s="26">
        <f>+'NewTech-modinp'!W76</f>
        <v>0.87</v>
      </c>
      <c r="Y76" s="1">
        <f>+'NewTech-modinp'!X76</f>
        <v>0.87</v>
      </c>
      <c r="Z76" s="1">
        <f>+'NewTech-modinp'!Y76</f>
        <v>0.87</v>
      </c>
      <c r="AA76" s="1">
        <f>+'NewTech-modinp'!Z76</f>
        <v>0.87</v>
      </c>
      <c r="AB76" s="1">
        <f>+'NewTech-modinp'!AA76</f>
        <v>0.87</v>
      </c>
      <c r="AC76" s="1">
        <f>+'NewTech-modinp'!AB76</f>
        <v>0.87</v>
      </c>
      <c r="AD76" s="1">
        <f>+'NewTech-modinp'!AC76</f>
        <v>0.87</v>
      </c>
      <c r="AE76" s="1">
        <f>+'NewTech-modinp'!AD76</f>
        <v>0.87</v>
      </c>
      <c r="AF76" s="1">
        <f>+'NewTech-modinp'!AE76</f>
        <v>0.87</v>
      </c>
      <c r="AG76" s="1">
        <f>+'NewTech-modinp'!AF76</f>
        <v>0.87</v>
      </c>
      <c r="AH76" s="14">
        <f>+'NewTech-modinp'!AG76</f>
        <v>250</v>
      </c>
      <c r="AI76" s="1">
        <f>+'NewTech-modinp'!AH76</f>
        <v>250</v>
      </c>
      <c r="AJ76" s="1">
        <f>+'NewTech-modinp'!AI76</f>
        <v>250</v>
      </c>
      <c r="AK76" s="1">
        <f>+'NewTech-modinp'!AJ76</f>
        <v>250</v>
      </c>
      <c r="AL76" s="1">
        <f>+'NewTech-modinp'!AK76</f>
        <v>250</v>
      </c>
      <c r="AM76" s="1">
        <f>+'NewTech-modinp'!AL76</f>
        <v>250</v>
      </c>
      <c r="AN76" s="1">
        <f>+'NewTech-modinp'!AM76</f>
        <v>250</v>
      </c>
      <c r="AO76" s="1">
        <f>+'NewTech-modinp'!AN76</f>
        <v>250</v>
      </c>
      <c r="AP76" s="1">
        <f>+'NewTech-modinp'!AO76</f>
        <v>250</v>
      </c>
      <c r="AQ76" s="1">
        <f>+'NewTech-modinp'!AP76</f>
        <v>250</v>
      </c>
      <c r="AR76" s="14">
        <v>0.8</v>
      </c>
      <c r="AS76" s="1">
        <v>0.4</v>
      </c>
      <c r="AT76" s="1">
        <v>5</v>
      </c>
    </row>
    <row r="77" spans="1:47">
      <c r="A77" s="1" t="s">
        <v>113</v>
      </c>
      <c r="B77" s="2" t="s">
        <v>199</v>
      </c>
      <c r="C77" s="1" t="s">
        <v>84</v>
      </c>
      <c r="D77" s="2" t="s">
        <v>174</v>
      </c>
      <c r="E77" s="3" t="str">
        <f t="shared" si="8"/>
        <v>MEAT-MoTP-Stat</v>
      </c>
      <c r="F77" s="1" t="s">
        <v>85</v>
      </c>
      <c r="G77" s="2" t="s">
        <v>175</v>
      </c>
      <c r="H77" s="3" t="str">
        <f t="shared" si="12"/>
        <v>MEAT-MoTP-PET-Stt_ngn20</v>
      </c>
      <c r="I77" s="1" t="s">
        <v>83</v>
      </c>
      <c r="J77" s="2" t="s">
        <v>173</v>
      </c>
      <c r="N77" s="1" t="str">
        <f>+'NewTech-modinp'!N77</f>
        <v>FOOD-PH-STM_HW-ELC-Boiler</v>
      </c>
      <c r="O77" s="1" t="str">
        <f>+'NewTech-modinp'!O77</f>
        <v>New Food - Process Heat: Steam/Hot Water  - Electricity</v>
      </c>
      <c r="P77" s="1" t="str">
        <f>+'NewTech-modinp'!P77</f>
        <v>INDELC</v>
      </c>
      <c r="Q77" s="1" t="str">
        <f>+'NewTech-modinp'!Q77</f>
        <v>FOOD-PH-STM_HW</v>
      </c>
      <c r="R77" s="1">
        <f>+'NewTech-modinp'!R77</f>
        <v>2018</v>
      </c>
      <c r="S77" s="14">
        <v>2020</v>
      </c>
      <c r="T77" s="26">
        <f>+'NewTech-modinp'!T77</f>
        <v>25</v>
      </c>
      <c r="U77" s="1">
        <f>+'NewTech-modinp'!U77</f>
        <v>0.5</v>
      </c>
      <c r="V77" s="1">
        <f t="shared" si="11"/>
        <v>0.35</v>
      </c>
      <c r="W77" s="14">
        <f>+'NewTech-modinp'!V77</f>
        <v>31.536000000000001</v>
      </c>
      <c r="X77" s="26">
        <f>+'NewTech-modinp'!W77</f>
        <v>0.99</v>
      </c>
      <c r="Y77" s="1">
        <f>+'NewTech-modinp'!X77</f>
        <v>0.99</v>
      </c>
      <c r="Z77" s="1">
        <f>+'NewTech-modinp'!Y77</f>
        <v>0.99</v>
      </c>
      <c r="AA77" s="1">
        <f>+'NewTech-modinp'!Z77</f>
        <v>0.99</v>
      </c>
      <c r="AB77" s="1">
        <f>+'NewTech-modinp'!AA77</f>
        <v>0.99</v>
      </c>
      <c r="AC77" s="1">
        <f>+'NewTech-modinp'!AB77</f>
        <v>0.99</v>
      </c>
      <c r="AD77" s="1">
        <f>+'NewTech-modinp'!AC77</f>
        <v>0.99</v>
      </c>
      <c r="AE77" s="1">
        <f>+'NewTech-modinp'!AD77</f>
        <v>0.99</v>
      </c>
      <c r="AF77" s="1">
        <f>+'NewTech-modinp'!AE77</f>
        <v>0.99</v>
      </c>
      <c r="AG77" s="1">
        <f>+'NewTech-modinp'!AF77</f>
        <v>0.99</v>
      </c>
      <c r="AH77" s="14">
        <f>+'NewTech-modinp'!AG77</f>
        <v>370.49433333333332</v>
      </c>
      <c r="AI77" s="1">
        <f>+'NewTech-modinp'!AH77</f>
        <v>370.49433333333332</v>
      </c>
      <c r="AJ77" s="1">
        <f>+'NewTech-modinp'!AI77</f>
        <v>250</v>
      </c>
      <c r="AK77" s="1">
        <f>+'NewTech-modinp'!AJ77</f>
        <v>250</v>
      </c>
      <c r="AL77" s="1">
        <f>+'NewTech-modinp'!AK77</f>
        <v>250</v>
      </c>
      <c r="AM77" s="1">
        <f>+'NewTech-modinp'!AL77</f>
        <v>250</v>
      </c>
      <c r="AN77" s="1">
        <f>+'NewTech-modinp'!AM77</f>
        <v>250</v>
      </c>
      <c r="AO77" s="1">
        <f>+'NewTech-modinp'!AN77</f>
        <v>250</v>
      </c>
      <c r="AP77" s="1">
        <f>+'NewTech-modinp'!AO77</f>
        <v>250</v>
      </c>
      <c r="AQ77" s="1">
        <f>+'NewTech-modinp'!AP77</f>
        <v>250</v>
      </c>
      <c r="AR77" s="14">
        <f>+'NewTech-modinp'!AQ77</f>
        <v>1</v>
      </c>
      <c r="AT77" s="1">
        <f>+'NewTech-modinp'!AR77</f>
        <v>5</v>
      </c>
    </row>
    <row r="78" spans="1:47">
      <c r="A78" s="1" t="s">
        <v>113</v>
      </c>
      <c r="B78" s="2" t="s">
        <v>199</v>
      </c>
      <c r="C78" s="1" t="s">
        <v>100</v>
      </c>
      <c r="D78" s="2" t="s">
        <v>187</v>
      </c>
      <c r="E78" s="3" t="str">
        <f t="shared" si="8"/>
        <v>MEAT-PH-HW</v>
      </c>
      <c r="F78" s="1" t="s">
        <v>95</v>
      </c>
      <c r="G78" s="2" t="s">
        <v>95</v>
      </c>
      <c r="H78" s="3" t="str">
        <f t="shared" si="10"/>
        <v>MEAT-PH-HW-NGA-Boiler20</v>
      </c>
      <c r="I78" s="1" t="s">
        <v>68</v>
      </c>
      <c r="J78" s="2" t="s">
        <v>159</v>
      </c>
      <c r="N78" s="1" t="str">
        <f>+'NewTech-modinp'!N78</f>
        <v>FOOD-PH-STM_HW-ELC-MWO</v>
      </c>
      <c r="O78" s="1" t="str">
        <f>+'NewTech-modinp'!O78</f>
        <v>New Food - Process Heat: Steam/Hot Water  - Electricity</v>
      </c>
      <c r="P78" s="1" t="str">
        <f>+'NewTech-modinp'!P78</f>
        <v>INDELC</v>
      </c>
      <c r="Q78" s="1" t="str">
        <f>+'NewTech-modinp'!Q78</f>
        <v>FOOD-PH-STM_HW</v>
      </c>
      <c r="R78" s="1">
        <f>+'NewTech-modinp'!R78</f>
        <v>2018</v>
      </c>
      <c r="S78" s="14">
        <v>2020</v>
      </c>
      <c r="T78" s="26">
        <f>+'NewTech-modinp'!T78</f>
        <v>25</v>
      </c>
      <c r="U78" s="1">
        <f>+'NewTech-modinp'!U78</f>
        <v>0.68</v>
      </c>
      <c r="V78" s="1">
        <f t="shared" si="11"/>
        <v>0.47599999999999998</v>
      </c>
      <c r="W78" s="14">
        <f>+'NewTech-modinp'!V78</f>
        <v>31.536000000000001</v>
      </c>
      <c r="X78" s="26">
        <f>+'NewTech-modinp'!W78</f>
        <v>1.18</v>
      </c>
      <c r="Y78" s="1">
        <f>+'NewTech-modinp'!X78</f>
        <v>1.18</v>
      </c>
      <c r="Z78" s="1">
        <f>+'NewTech-modinp'!Y78</f>
        <v>1.18</v>
      </c>
      <c r="AA78" s="1">
        <f>+'NewTech-modinp'!Z78</f>
        <v>1.18</v>
      </c>
      <c r="AB78" s="1">
        <f>+'NewTech-modinp'!AA78</f>
        <v>1.18</v>
      </c>
      <c r="AC78" s="1">
        <f>+'NewTech-modinp'!AB78</f>
        <v>1.18</v>
      </c>
      <c r="AD78" s="1">
        <f>+'NewTech-modinp'!AC78</f>
        <v>1.18</v>
      </c>
      <c r="AE78" s="1">
        <f>+'NewTech-modinp'!AD78</f>
        <v>1.18</v>
      </c>
      <c r="AF78" s="1">
        <f>+'NewTech-modinp'!AE78</f>
        <v>1.18</v>
      </c>
      <c r="AG78" s="1">
        <f>+'NewTech-modinp'!AF78</f>
        <v>1.18</v>
      </c>
      <c r="AH78" s="14">
        <f>+'NewTech-modinp'!AG78</f>
        <v>3000</v>
      </c>
      <c r="AI78" s="1">
        <f>+'NewTech-modinp'!AH78</f>
        <v>3000</v>
      </c>
      <c r="AJ78" s="1">
        <f>+'NewTech-modinp'!AI78</f>
        <v>3000</v>
      </c>
      <c r="AK78" s="1">
        <f>+'NewTech-modinp'!AJ78</f>
        <v>3000</v>
      </c>
      <c r="AL78" s="1">
        <f>+'NewTech-modinp'!AK78</f>
        <v>3000</v>
      </c>
      <c r="AM78" s="1">
        <f>+'NewTech-modinp'!AL78</f>
        <v>3000</v>
      </c>
      <c r="AN78" s="1">
        <f>+'NewTech-modinp'!AM78</f>
        <v>3000</v>
      </c>
      <c r="AO78" s="1">
        <f>+'NewTech-modinp'!AN78</f>
        <v>3000</v>
      </c>
      <c r="AP78" s="1">
        <f>+'NewTech-modinp'!AO78</f>
        <v>3000</v>
      </c>
      <c r="AQ78" s="1">
        <f>+'NewTech-modinp'!AP78</f>
        <v>3000</v>
      </c>
      <c r="AR78" s="14">
        <f>+'NewTech-modinp'!AQ78</f>
        <v>0.05</v>
      </c>
      <c r="AT78" s="1">
        <f>+'NewTech-modinp'!AR78</f>
        <v>5</v>
      </c>
    </row>
    <row r="79" spans="1:47">
      <c r="A79" s="1" t="s">
        <v>113</v>
      </c>
      <c r="B79" s="2" t="s">
        <v>199</v>
      </c>
      <c r="C79" s="1" t="s">
        <v>100</v>
      </c>
      <c r="D79" s="2" t="s">
        <v>187</v>
      </c>
      <c r="E79" s="3" t="str">
        <f t="shared" si="8"/>
        <v>MEAT-PH-HW</v>
      </c>
      <c r="F79" s="1" t="s">
        <v>95</v>
      </c>
      <c r="G79" s="2" t="s">
        <v>95</v>
      </c>
      <c r="H79" s="3" t="str">
        <f t="shared" si="10"/>
        <v>MEAT-PH-HW-COA-Boiler20</v>
      </c>
      <c r="I79" s="1" t="s">
        <v>71</v>
      </c>
      <c r="J79" s="2" t="s">
        <v>161</v>
      </c>
      <c r="N79" s="1" t="str">
        <f>+'NewTech-modinp'!N79</f>
        <v>FOOD-PH-STM_HW-ELC-ELCTECH</v>
      </c>
      <c r="O79" s="1" t="str">
        <f>+'NewTech-modinp'!O79</f>
        <v>New Food - Process Heat: Steam/Hot Water  - Electricity</v>
      </c>
      <c r="P79" s="1" t="str">
        <f>+'NewTech-modinp'!P79</f>
        <v>INDELC</v>
      </c>
      <c r="Q79" s="1" t="str">
        <f>+'NewTech-modinp'!Q79</f>
        <v>FOOD-PH-STM_HW</v>
      </c>
      <c r="R79" s="1">
        <f>+'NewTech-modinp'!R79</f>
        <v>2018</v>
      </c>
      <c r="S79" s="14">
        <v>2020</v>
      </c>
      <c r="T79" s="26">
        <f>+'NewTech-modinp'!T79</f>
        <v>25</v>
      </c>
      <c r="U79" s="1">
        <f>+'NewTech-modinp'!U79</f>
        <v>0.68</v>
      </c>
      <c r="V79" s="1">
        <f t="shared" si="11"/>
        <v>0.47599999999999998</v>
      </c>
      <c r="W79" s="14">
        <f>+'NewTech-modinp'!V79</f>
        <v>31.536000000000001</v>
      </c>
      <c r="X79" s="26">
        <f>+'NewTech-modinp'!W79</f>
        <v>1.18</v>
      </c>
      <c r="Y79" s="1">
        <f>+'NewTech-modinp'!X79</f>
        <v>1.18</v>
      </c>
      <c r="Z79" s="1">
        <f>+'NewTech-modinp'!Y79</f>
        <v>1.18</v>
      </c>
      <c r="AA79" s="1">
        <f>+'NewTech-modinp'!Z79</f>
        <v>1.18</v>
      </c>
      <c r="AB79" s="1">
        <f>+'NewTech-modinp'!AA79</f>
        <v>1.18</v>
      </c>
      <c r="AC79" s="1">
        <f>+'NewTech-modinp'!AB79</f>
        <v>1.18</v>
      </c>
      <c r="AD79" s="1">
        <f>+'NewTech-modinp'!AC79</f>
        <v>1.18</v>
      </c>
      <c r="AE79" s="1">
        <f>+'NewTech-modinp'!AD79</f>
        <v>1.18</v>
      </c>
      <c r="AF79" s="1">
        <f>+'NewTech-modinp'!AE79</f>
        <v>1.18</v>
      </c>
      <c r="AG79" s="1">
        <f>+'NewTech-modinp'!AF79</f>
        <v>1.18</v>
      </c>
      <c r="AH79" s="14">
        <f>+'NewTech-modinp'!AG79</f>
        <v>3000</v>
      </c>
      <c r="AI79" s="1">
        <f>+'NewTech-modinp'!AH79</f>
        <v>3000</v>
      </c>
      <c r="AJ79" s="1">
        <f>+'NewTech-modinp'!AI79</f>
        <v>3000</v>
      </c>
      <c r="AK79" s="1">
        <f>+'NewTech-modinp'!AJ79</f>
        <v>3000</v>
      </c>
      <c r="AL79" s="1">
        <f>+'NewTech-modinp'!AK79</f>
        <v>3000</v>
      </c>
      <c r="AM79" s="1">
        <f>+'NewTech-modinp'!AL79</f>
        <v>3000</v>
      </c>
      <c r="AN79" s="1">
        <f>+'NewTech-modinp'!AM79</f>
        <v>3000</v>
      </c>
      <c r="AO79" s="1">
        <f>+'NewTech-modinp'!AN79</f>
        <v>3000</v>
      </c>
      <c r="AP79" s="1">
        <f>+'NewTech-modinp'!AO79</f>
        <v>3000</v>
      </c>
      <c r="AQ79" s="1">
        <f>+'NewTech-modinp'!AP79</f>
        <v>3000</v>
      </c>
      <c r="AR79" s="14">
        <f>+'NewTech-modinp'!AQ79</f>
        <v>0.05</v>
      </c>
      <c r="AT79" s="1">
        <f>+'NewTech-modinp'!AR79</f>
        <v>5</v>
      </c>
    </row>
    <row r="80" spans="1:47">
      <c r="A80" s="1" t="s">
        <v>113</v>
      </c>
      <c r="B80" s="2" t="s">
        <v>199</v>
      </c>
      <c r="C80" s="1" t="s">
        <v>107</v>
      </c>
      <c r="D80" s="2" t="s">
        <v>194</v>
      </c>
      <c r="E80" s="3" t="str">
        <f t="shared" si="8"/>
        <v>MEAT-PH-Stm</v>
      </c>
      <c r="F80" s="1" t="s">
        <v>95</v>
      </c>
      <c r="G80" s="2" t="s">
        <v>95</v>
      </c>
      <c r="H80" s="3" t="str">
        <f t="shared" si="10"/>
        <v>MEAT-PH-Stm-FOL-Boiler20</v>
      </c>
      <c r="I80" s="1" t="s">
        <v>86</v>
      </c>
      <c r="J80" s="2" t="s">
        <v>176</v>
      </c>
      <c r="N80" s="1" t="str">
        <f>+'NewTech-modinp'!N80</f>
        <v>FOOD-Pump-ELC-Pump</v>
      </c>
      <c r="O80" s="1" t="str">
        <f>+'NewTech-modinp'!O80</f>
        <v>New Food - Pumping  - Electricity</v>
      </c>
      <c r="P80" s="1" t="str">
        <f>+'NewTech-modinp'!P80</f>
        <v>INDELC</v>
      </c>
      <c r="Q80" s="1" t="str">
        <f>+'NewTech-modinp'!Q80</f>
        <v>FOOD-Pump</v>
      </c>
      <c r="R80" s="1">
        <f>+'NewTech-modinp'!R80</f>
        <v>2018</v>
      </c>
      <c r="S80" s="14">
        <v>2020</v>
      </c>
      <c r="T80" s="26">
        <f>+'NewTech-modinp'!T80</f>
        <v>10</v>
      </c>
      <c r="U80" s="1">
        <f>+'NewTech-modinp'!U80</f>
        <v>0.5</v>
      </c>
      <c r="V80" s="1">
        <f t="shared" si="11"/>
        <v>0.35</v>
      </c>
      <c r="W80" s="14">
        <f>+'NewTech-modinp'!V80</f>
        <v>31.536000000000001</v>
      </c>
      <c r="X80" s="26">
        <f>+'NewTech-modinp'!W80</f>
        <v>0.75</v>
      </c>
      <c r="Y80" s="1">
        <f>+'NewTech-modinp'!X80</f>
        <v>0.75</v>
      </c>
      <c r="Z80" s="1">
        <f>+'NewTech-modinp'!Y80</f>
        <v>0.75</v>
      </c>
      <c r="AA80" s="1">
        <f>+'NewTech-modinp'!Z80</f>
        <v>0.75</v>
      </c>
      <c r="AB80" s="1">
        <f>+'NewTech-modinp'!AA80</f>
        <v>0.75</v>
      </c>
      <c r="AC80" s="1">
        <f>+'NewTech-modinp'!AB80</f>
        <v>0.75</v>
      </c>
      <c r="AD80" s="1">
        <f>+'NewTech-modinp'!AC80</f>
        <v>0.75</v>
      </c>
      <c r="AE80" s="1">
        <f>+'NewTech-modinp'!AD80</f>
        <v>0.75</v>
      </c>
      <c r="AF80" s="1">
        <f>+'NewTech-modinp'!AE80</f>
        <v>0.75</v>
      </c>
      <c r="AG80" s="1">
        <f>+'NewTech-modinp'!AF80</f>
        <v>0.75</v>
      </c>
      <c r="AH80" s="14">
        <f>+'NewTech-modinp'!AG80</f>
        <v>2308</v>
      </c>
      <c r="AI80" s="1">
        <f>+'NewTech-modinp'!AH80</f>
        <v>2308</v>
      </c>
      <c r="AJ80" s="1">
        <f>+'NewTech-modinp'!AI80</f>
        <v>2308</v>
      </c>
      <c r="AK80" s="1">
        <f>+'NewTech-modinp'!AJ80</f>
        <v>2308</v>
      </c>
      <c r="AL80" s="1">
        <f>+'NewTech-modinp'!AK80</f>
        <v>2308</v>
      </c>
      <c r="AM80" s="1">
        <f>+'NewTech-modinp'!AL80</f>
        <v>2308</v>
      </c>
      <c r="AN80" s="1">
        <f>+'NewTech-modinp'!AM80</f>
        <v>2308</v>
      </c>
      <c r="AO80" s="1">
        <f>+'NewTech-modinp'!AN80</f>
        <v>2308</v>
      </c>
      <c r="AP80" s="1">
        <f>+'NewTech-modinp'!AO80</f>
        <v>2308</v>
      </c>
      <c r="AQ80" s="1">
        <f>+'NewTech-modinp'!AP80</f>
        <v>2308</v>
      </c>
    </row>
    <row r="81" spans="1:47">
      <c r="A81" s="1" t="s">
        <v>113</v>
      </c>
      <c r="B81" s="2" t="s">
        <v>199</v>
      </c>
      <c r="C81" s="1" t="s">
        <v>107</v>
      </c>
      <c r="D81" s="2" t="s">
        <v>194</v>
      </c>
      <c r="E81" s="3" t="str">
        <f t="shared" si="8"/>
        <v>MEAT-PH-Stm</v>
      </c>
      <c r="F81" s="1" t="s">
        <v>89</v>
      </c>
      <c r="G81" s="2" t="s">
        <v>179</v>
      </c>
      <c r="H81" s="3" t="str">
        <f t="shared" si="10"/>
        <v>MEAT-PH-Stm-ELC-HTPump20</v>
      </c>
      <c r="I81" s="1" t="s">
        <v>70</v>
      </c>
      <c r="J81" s="2" t="s">
        <v>160</v>
      </c>
      <c r="N81" s="1" t="str">
        <f>+'NewTech-modinp'!N81</f>
        <v>FOOD-Pump-DSL-Pump</v>
      </c>
      <c r="O81" s="1" t="str">
        <f>+'NewTech-modinp'!O81</f>
        <v>New Food - Pumping  - Diesel</v>
      </c>
      <c r="P81" s="1" t="str">
        <f>+'NewTech-modinp'!P81</f>
        <v>INDDSL</v>
      </c>
      <c r="Q81" s="1" t="str">
        <f>+'NewTech-modinp'!Q81</f>
        <v>FOOD-Pump</v>
      </c>
      <c r="R81" s="1">
        <f>+'NewTech-modinp'!R81</f>
        <v>2018</v>
      </c>
      <c r="S81" s="14">
        <v>2020</v>
      </c>
      <c r="T81" s="26">
        <f>+'NewTech-modinp'!T81</f>
        <v>10</v>
      </c>
      <c r="U81" s="1">
        <f>+'NewTech-modinp'!U81</f>
        <v>0.5</v>
      </c>
      <c r="V81" s="1">
        <f t="shared" si="11"/>
        <v>0.35</v>
      </c>
      <c r="W81" s="14">
        <f>+'NewTech-modinp'!V81</f>
        <v>31.536000000000001</v>
      </c>
      <c r="X81" s="26">
        <f>+'NewTech-modinp'!W81</f>
        <v>0.05</v>
      </c>
      <c r="Y81" s="1">
        <f>+'NewTech-modinp'!X81</f>
        <v>0.05</v>
      </c>
      <c r="Z81" s="1">
        <f>+'NewTech-modinp'!Y81</f>
        <v>0.05</v>
      </c>
      <c r="AA81" s="1">
        <f>+'NewTech-modinp'!Z81</f>
        <v>0.05</v>
      </c>
      <c r="AB81" s="1">
        <f>+'NewTech-modinp'!AA81</f>
        <v>0.05</v>
      </c>
      <c r="AC81" s="1">
        <f>+'NewTech-modinp'!AB81</f>
        <v>0.05</v>
      </c>
      <c r="AD81" s="1">
        <f>+'NewTech-modinp'!AC81</f>
        <v>0.05</v>
      </c>
      <c r="AE81" s="1">
        <f>+'NewTech-modinp'!AD81</f>
        <v>0.05</v>
      </c>
      <c r="AF81" s="1">
        <f>+'NewTech-modinp'!AE81</f>
        <v>0.05</v>
      </c>
      <c r="AG81" s="1">
        <f>+'NewTech-modinp'!AF81</f>
        <v>0.05</v>
      </c>
      <c r="AH81" s="14">
        <f>+'NewTech-modinp'!AG81</f>
        <v>462</v>
      </c>
      <c r="AI81" s="1">
        <f>+'NewTech-modinp'!AH81</f>
        <v>462</v>
      </c>
      <c r="AJ81" s="1">
        <f>+'NewTech-modinp'!AI81</f>
        <v>462</v>
      </c>
      <c r="AK81" s="1">
        <f>+'NewTech-modinp'!AJ81</f>
        <v>462</v>
      </c>
      <c r="AL81" s="1">
        <f>+'NewTech-modinp'!AK81</f>
        <v>462</v>
      </c>
      <c r="AM81" s="1">
        <f>+'NewTech-modinp'!AL81</f>
        <v>462</v>
      </c>
      <c r="AN81" s="1">
        <f>+'NewTech-modinp'!AM81</f>
        <v>462</v>
      </c>
      <c r="AO81" s="1">
        <f>+'NewTech-modinp'!AN81</f>
        <v>462</v>
      </c>
      <c r="AP81" s="1">
        <f>+'NewTech-modinp'!AO81</f>
        <v>462</v>
      </c>
      <c r="AQ81" s="1">
        <f>+'NewTech-modinp'!AP81</f>
        <v>462</v>
      </c>
    </row>
    <row r="82" spans="1:47">
      <c r="A82" s="1" t="s">
        <v>113</v>
      </c>
      <c r="B82" s="2" t="s">
        <v>199</v>
      </c>
      <c r="C82" s="1" t="s">
        <v>107</v>
      </c>
      <c r="D82" s="2" t="s">
        <v>194</v>
      </c>
      <c r="E82" s="3" t="str">
        <f t="shared" si="8"/>
        <v>MEAT-PH-Stm</v>
      </c>
      <c r="F82" s="1" t="s">
        <v>95</v>
      </c>
      <c r="G82" s="2" t="s">
        <v>95</v>
      </c>
      <c r="H82" s="3" t="str">
        <f t="shared" si="10"/>
        <v>MEAT-PH-Stm-NGA-Boiler20</v>
      </c>
      <c r="I82" s="1" t="s">
        <v>68</v>
      </c>
      <c r="J82" s="2" t="s">
        <v>159</v>
      </c>
      <c r="N82" s="1" t="str">
        <f>+'NewTech-modinp'!N82</f>
        <v>FOOD-RFGR-ELC-Refriger</v>
      </c>
      <c r="O82" s="1" t="str">
        <f>+'NewTech-modinp'!O82</f>
        <v>New Food - Refrigeration  - Electricity</v>
      </c>
      <c r="P82" s="1" t="str">
        <f>+'NewTech-modinp'!P82</f>
        <v>INDELC</v>
      </c>
      <c r="Q82" s="1" t="str">
        <f>+'NewTech-modinp'!Q82</f>
        <v>FOOD-RFGR</v>
      </c>
      <c r="R82" s="1">
        <f>+'NewTech-modinp'!R82</f>
        <v>2018</v>
      </c>
      <c r="S82" s="14">
        <v>2020</v>
      </c>
      <c r="T82" s="26">
        <f>+'NewTech-modinp'!T82</f>
        <v>1</v>
      </c>
      <c r="U82" s="1">
        <f>+'NewTech-modinp'!U82</f>
        <v>1</v>
      </c>
      <c r="V82" s="1">
        <f t="shared" si="11"/>
        <v>0.7</v>
      </c>
      <c r="W82" s="14">
        <f>+'NewTech-modinp'!V82</f>
        <v>31.536000000000001</v>
      </c>
      <c r="X82" s="26">
        <f>+'NewTech-modinp'!W82</f>
        <v>1</v>
      </c>
      <c r="Y82" s="1">
        <f>+'NewTech-modinp'!X82</f>
        <v>1</v>
      </c>
      <c r="Z82" s="1">
        <f>+'NewTech-modinp'!Y82</f>
        <v>1</v>
      </c>
      <c r="AA82" s="1">
        <f>+'NewTech-modinp'!Z82</f>
        <v>1</v>
      </c>
      <c r="AB82" s="1">
        <f>+'NewTech-modinp'!AA82</f>
        <v>1</v>
      </c>
      <c r="AC82" s="1">
        <f>+'NewTech-modinp'!AB82</f>
        <v>1</v>
      </c>
      <c r="AD82" s="1">
        <f>+'NewTech-modinp'!AC82</f>
        <v>1</v>
      </c>
      <c r="AE82" s="1">
        <f>+'NewTech-modinp'!AD82</f>
        <v>1</v>
      </c>
      <c r="AF82" s="1">
        <f>+'NewTech-modinp'!AE82</f>
        <v>1</v>
      </c>
      <c r="AG82" s="1">
        <f>+'NewTech-modinp'!AF82</f>
        <v>1</v>
      </c>
      <c r="AH82" s="14">
        <f>+'NewTech-modinp'!AG82</f>
        <v>0</v>
      </c>
      <c r="AI82" s="1">
        <f>+'NewTech-modinp'!AH82</f>
        <v>0</v>
      </c>
      <c r="AJ82" s="1">
        <f>+'NewTech-modinp'!AI82</f>
        <v>0</v>
      </c>
      <c r="AK82" s="1">
        <f>+'NewTech-modinp'!AJ82</f>
        <v>0</v>
      </c>
      <c r="AL82" s="1">
        <f>+'NewTech-modinp'!AK82</f>
        <v>0</v>
      </c>
      <c r="AM82" s="1">
        <f>+'NewTech-modinp'!AL82</f>
        <v>0</v>
      </c>
      <c r="AN82" s="1">
        <f>+'NewTech-modinp'!AM82</f>
        <v>0</v>
      </c>
      <c r="AO82" s="1">
        <f>+'NewTech-modinp'!AN82</f>
        <v>0</v>
      </c>
      <c r="AP82" s="1">
        <f>+'NewTech-modinp'!AO82</f>
        <v>0</v>
      </c>
      <c r="AQ82" s="1">
        <f>+'NewTech-modinp'!AP82</f>
        <v>0</v>
      </c>
    </row>
    <row r="83" spans="1:47" s="9" customFormat="1">
      <c r="A83" s="9" t="s">
        <v>113</v>
      </c>
      <c r="B83" s="24" t="s">
        <v>199</v>
      </c>
      <c r="C83" s="9" t="s">
        <v>107</v>
      </c>
      <c r="D83" s="24" t="s">
        <v>194</v>
      </c>
      <c r="E83" s="25" t="str">
        <f t="shared" si="8"/>
        <v>MEAT-PH-Stm</v>
      </c>
      <c r="F83" s="9" t="s">
        <v>95</v>
      </c>
      <c r="G83" s="24" t="s">
        <v>95</v>
      </c>
      <c r="H83" s="25" t="str">
        <f t="shared" si="10"/>
        <v>MEAT-PH-Stm-COA-Boiler20</v>
      </c>
      <c r="I83" s="9" t="s">
        <v>71</v>
      </c>
      <c r="J83" s="24" t="s">
        <v>161</v>
      </c>
      <c r="N83" s="9" t="str">
        <f>+'NewTech-modinp'!N83</f>
        <v>IIS-FDSTCK-COA-_</v>
      </c>
      <c r="O83" s="9" t="str">
        <f>+'NewTech-modinp'!O83</f>
        <v>New Iron/Steel - Steel production (feedstock)  - Coal</v>
      </c>
      <c r="P83" s="9" t="s">
        <v>579</v>
      </c>
      <c r="Q83" s="9" t="str">
        <f>+'NewTech-modinp'!Q83</f>
        <v>IIS-FDSTCK</v>
      </c>
      <c r="R83" s="9">
        <f>+'NewTech-modinp'!R83</f>
        <v>2018</v>
      </c>
      <c r="S83" s="13">
        <v>2020</v>
      </c>
      <c r="T83" s="28">
        <f>+'NewTech-modinp'!T83</f>
        <v>100</v>
      </c>
      <c r="U83" s="9">
        <f>+'NewTech-modinp'!U83</f>
        <v>0.9</v>
      </c>
      <c r="W83" s="13">
        <f>+'NewTech-modinp'!V83</f>
        <v>31.536000000000001</v>
      </c>
      <c r="X83" s="28">
        <f>+'NewTech-modinp'!W83</f>
        <v>1</v>
      </c>
      <c r="Y83" s="9">
        <f>+'NewTech-modinp'!X83</f>
        <v>1</v>
      </c>
      <c r="Z83" s="9">
        <f>+'NewTech-modinp'!Y83</f>
        <v>1</v>
      </c>
      <c r="AA83" s="9">
        <f>+'NewTech-modinp'!Z83</f>
        <v>1</v>
      </c>
      <c r="AB83" s="9">
        <f>+'NewTech-modinp'!AA83</f>
        <v>1</v>
      </c>
      <c r="AC83" s="9">
        <f>+'NewTech-modinp'!AB83</f>
        <v>1</v>
      </c>
      <c r="AD83" s="9">
        <f>+'NewTech-modinp'!AC83</f>
        <v>1</v>
      </c>
      <c r="AE83" s="9">
        <f>+'NewTech-modinp'!AD83</f>
        <v>1</v>
      </c>
      <c r="AF83" s="9">
        <f>+'NewTech-modinp'!AE83</f>
        <v>1</v>
      </c>
      <c r="AG83" s="9">
        <f>+'NewTech-modinp'!AF83</f>
        <v>1</v>
      </c>
      <c r="AH83" s="13">
        <f>+'NewTech-modinp'!AG83</f>
        <v>0</v>
      </c>
      <c r="AI83" s="9">
        <f>+'NewTech-modinp'!AH83</f>
        <v>0</v>
      </c>
      <c r="AJ83" s="9">
        <f>+'NewTech-modinp'!AI83</f>
        <v>0</v>
      </c>
      <c r="AK83" s="9">
        <f>+'NewTech-modinp'!AJ83</f>
        <v>0</v>
      </c>
      <c r="AL83" s="9">
        <f>+'NewTech-modinp'!AK83</f>
        <v>0</v>
      </c>
      <c r="AM83" s="9">
        <f>+'NewTech-modinp'!AL83</f>
        <v>0</v>
      </c>
      <c r="AN83" s="9">
        <f>+'NewTech-modinp'!AM83</f>
        <v>0</v>
      </c>
      <c r="AO83" s="9">
        <f>+'NewTech-modinp'!AN83</f>
        <v>0</v>
      </c>
      <c r="AP83" s="9">
        <f>+'NewTech-modinp'!AO83</f>
        <v>0</v>
      </c>
      <c r="AQ83" s="9">
        <f>+'NewTech-modinp'!AP83</f>
        <v>0</v>
      </c>
      <c r="AR83" s="13"/>
    </row>
    <row r="84" spans="1:47" s="9" customFormat="1">
      <c r="A84" s="9" t="s">
        <v>113</v>
      </c>
      <c r="B84" s="24" t="s">
        <v>199</v>
      </c>
      <c r="C84" s="9" t="s">
        <v>107</v>
      </c>
      <c r="D84" s="24" t="s">
        <v>194</v>
      </c>
      <c r="E84" s="25" t="str">
        <f t="shared" si="8"/>
        <v>MEAT-PH-Stm</v>
      </c>
      <c r="F84" s="9" t="s">
        <v>108</v>
      </c>
      <c r="G84" s="24" t="s">
        <v>195</v>
      </c>
      <c r="H84" s="25" t="str">
        <f t="shared" si="10"/>
        <v>MEAT-PH-Stm-BIG-Heat20</v>
      </c>
      <c r="I84" s="9" t="s">
        <v>110</v>
      </c>
      <c r="J84" s="24" t="s">
        <v>218</v>
      </c>
      <c r="N84" s="9" t="str">
        <f>+'NewTech-modinp'!N84</f>
        <v>IIS-MoTP-Stat-DSL-st_ngn</v>
      </c>
      <c r="O84" s="9" t="str">
        <f>+'NewTech-modinp'!O84</f>
        <v>New Iron/Steel - Motive Power, Stationary  - Diesel</v>
      </c>
      <c r="P84" s="9" t="str">
        <f>+'NewTech-modinp'!P84</f>
        <v>INDDSL</v>
      </c>
      <c r="Q84" s="9" t="str">
        <f>+'NewTech-modinp'!Q84</f>
        <v>IIS-MoTP-Stat</v>
      </c>
      <c r="R84" s="9">
        <f>+'NewTech-modinp'!R84</f>
        <v>2018</v>
      </c>
      <c r="S84" s="13">
        <v>2020</v>
      </c>
      <c r="T84" s="28">
        <f>+'NewTech-modinp'!T84</f>
        <v>20</v>
      </c>
      <c r="U84" s="9">
        <f>+'NewTech-modinp'!U84</f>
        <v>0.5</v>
      </c>
      <c r="W84" s="13">
        <f>+'NewTech-modinp'!V84</f>
        <v>31.536000000000001</v>
      </c>
      <c r="X84" s="28">
        <f>+'NewTech-modinp'!W84</f>
        <v>0.22</v>
      </c>
      <c r="Y84" s="9">
        <f>+'NewTech-modinp'!X84</f>
        <v>0.22</v>
      </c>
      <c r="Z84" s="9">
        <f>+'NewTech-modinp'!Y84</f>
        <v>0.22</v>
      </c>
      <c r="AA84" s="9">
        <f>+'NewTech-modinp'!Z84</f>
        <v>0.22</v>
      </c>
      <c r="AB84" s="9">
        <f>+'NewTech-modinp'!AA84</f>
        <v>0.22</v>
      </c>
      <c r="AC84" s="9">
        <f>+'NewTech-modinp'!AB84</f>
        <v>0.22</v>
      </c>
      <c r="AD84" s="9">
        <f>+'NewTech-modinp'!AC84</f>
        <v>0.22</v>
      </c>
      <c r="AE84" s="9">
        <f>+'NewTech-modinp'!AD84</f>
        <v>0.22</v>
      </c>
      <c r="AF84" s="9">
        <f>+'NewTech-modinp'!AE84</f>
        <v>0.22</v>
      </c>
      <c r="AG84" s="9">
        <f>+'NewTech-modinp'!AF84</f>
        <v>0.22</v>
      </c>
      <c r="AH84" s="13">
        <f>+'NewTech-modinp'!AG84</f>
        <v>455</v>
      </c>
      <c r="AI84" s="9">
        <f>+'NewTech-modinp'!AH84</f>
        <v>455</v>
      </c>
      <c r="AJ84" s="9">
        <f>+'NewTech-modinp'!AI84</f>
        <v>455</v>
      </c>
      <c r="AK84" s="9">
        <f>+'NewTech-modinp'!AJ84</f>
        <v>455</v>
      </c>
      <c r="AL84" s="9">
        <f>+'NewTech-modinp'!AK84</f>
        <v>455</v>
      </c>
      <c r="AM84" s="9">
        <f>+'NewTech-modinp'!AL84</f>
        <v>455</v>
      </c>
      <c r="AN84" s="9">
        <f>+'NewTech-modinp'!AM84</f>
        <v>455</v>
      </c>
      <c r="AO84" s="9">
        <f>+'NewTech-modinp'!AN84</f>
        <v>455</v>
      </c>
      <c r="AP84" s="9">
        <f>+'NewTech-modinp'!AO84</f>
        <v>455</v>
      </c>
      <c r="AQ84" s="9">
        <f>+'NewTech-modinp'!AP84</f>
        <v>455</v>
      </c>
      <c r="AR84" s="13">
        <v>0</v>
      </c>
    </row>
    <row r="85" spans="1:47">
      <c r="A85" s="1" t="s">
        <v>113</v>
      </c>
      <c r="B85" s="2" t="s">
        <v>199</v>
      </c>
      <c r="C85" s="1" t="s">
        <v>107</v>
      </c>
      <c r="D85" s="2" t="s">
        <v>194</v>
      </c>
      <c r="E85" s="3" t="str">
        <f t="shared" si="8"/>
        <v>MEAT-PH-Stm</v>
      </c>
      <c r="F85" s="1" t="s">
        <v>95</v>
      </c>
      <c r="G85" s="2" t="s">
        <v>95</v>
      </c>
      <c r="H85" s="3" t="str">
        <f t="shared" si="10"/>
        <v>MEAT-PH-Stm-DSL-Boiler20</v>
      </c>
      <c r="I85" s="1" t="s">
        <v>82</v>
      </c>
      <c r="J85" s="2" t="s">
        <v>172</v>
      </c>
      <c r="N85" s="1" t="str">
        <f>+'NewTech-modinp'!N85</f>
        <v>IIS-MoTP-Stat-ELC-Motor</v>
      </c>
      <c r="O85" s="1" t="str">
        <f>+'NewTech-modinp'!O85</f>
        <v>New Iron/Steel - Motive Power, Stationary  - Electricity</v>
      </c>
      <c r="P85" s="1" t="str">
        <f>+'NewTech-modinp'!P85</f>
        <v>INDELC</v>
      </c>
      <c r="Q85" s="1" t="str">
        <f>+'NewTech-modinp'!Q85</f>
        <v>IIS-MoTP-Stat</v>
      </c>
      <c r="R85" s="1">
        <f>+'NewTech-modinp'!R85</f>
        <v>2018</v>
      </c>
      <c r="S85" s="14">
        <v>2020</v>
      </c>
      <c r="T85" s="26">
        <f>+'NewTech-modinp'!T85</f>
        <v>10</v>
      </c>
      <c r="U85" s="1">
        <f>+'NewTech-modinp'!U85</f>
        <v>0.5</v>
      </c>
      <c r="W85" s="14">
        <f>+'NewTech-modinp'!V85</f>
        <v>31.536000000000001</v>
      </c>
      <c r="X85" s="26">
        <f>+'NewTech-modinp'!W85</f>
        <v>0.67500000000000004</v>
      </c>
      <c r="Y85" s="1">
        <f>+'NewTech-modinp'!X85</f>
        <v>0.67500000000000004</v>
      </c>
      <c r="Z85" s="1">
        <f>+'NewTech-modinp'!Y85</f>
        <v>0.67500000000000004</v>
      </c>
      <c r="AA85" s="1">
        <f>+'NewTech-modinp'!Z85</f>
        <v>0.67500000000000004</v>
      </c>
      <c r="AB85" s="1">
        <f>+'NewTech-modinp'!AA85</f>
        <v>0.67500000000000004</v>
      </c>
      <c r="AC85" s="1">
        <f>+'NewTech-modinp'!AB85</f>
        <v>0.67500000000000004</v>
      </c>
      <c r="AD85" s="1">
        <f>+'NewTech-modinp'!AC85</f>
        <v>0.67500000000000004</v>
      </c>
      <c r="AE85" s="1">
        <f>+'NewTech-modinp'!AD85</f>
        <v>0.67500000000000004</v>
      </c>
      <c r="AF85" s="1">
        <f>+'NewTech-modinp'!AE85</f>
        <v>0.67500000000000004</v>
      </c>
      <c r="AG85" s="1">
        <f>+'NewTech-modinp'!AF85</f>
        <v>0.67500000000000004</v>
      </c>
      <c r="AH85" s="14">
        <f>+'NewTech-modinp'!AG85</f>
        <v>280</v>
      </c>
      <c r="AI85" s="1">
        <f>+'NewTech-modinp'!AH85</f>
        <v>280</v>
      </c>
      <c r="AJ85" s="1">
        <f>+'NewTech-modinp'!AI85</f>
        <v>280</v>
      </c>
      <c r="AK85" s="1">
        <f>+'NewTech-modinp'!AJ85</f>
        <v>280</v>
      </c>
      <c r="AL85" s="1">
        <f>+'NewTech-modinp'!AK85</f>
        <v>280</v>
      </c>
      <c r="AM85" s="1">
        <f>+'NewTech-modinp'!AL85</f>
        <v>280</v>
      </c>
      <c r="AN85" s="1">
        <f>+'NewTech-modinp'!AM85</f>
        <v>280</v>
      </c>
      <c r="AO85" s="1">
        <f>+'NewTech-modinp'!AN85</f>
        <v>280</v>
      </c>
      <c r="AP85" s="1">
        <f>+'NewTech-modinp'!AO85</f>
        <v>280</v>
      </c>
      <c r="AQ85" s="1">
        <f>+'NewTech-modinp'!AP85</f>
        <v>280</v>
      </c>
    </row>
    <row r="86" spans="1:47">
      <c r="A86" s="1" t="s">
        <v>113</v>
      </c>
      <c r="B86" s="2" t="s">
        <v>199</v>
      </c>
      <c r="C86" s="1" t="s">
        <v>107</v>
      </c>
      <c r="D86" s="2" t="s">
        <v>194</v>
      </c>
      <c r="E86" s="3" t="str">
        <f t="shared" si="8"/>
        <v>MEAT-PH-Stm</v>
      </c>
      <c r="F86" s="1" t="s">
        <v>95</v>
      </c>
      <c r="G86" s="2" t="s">
        <v>95</v>
      </c>
      <c r="H86" s="3" t="str">
        <f t="shared" si="10"/>
        <v>MEAT-PH-Stm-WOD-Boiler20</v>
      </c>
      <c r="I86" s="1" t="s">
        <v>74</v>
      </c>
      <c r="J86" s="2" t="s">
        <v>164</v>
      </c>
      <c r="N86" s="1" t="str">
        <f>+'NewTech-modinp'!N86</f>
        <v>IIS-MoTP-Stat-PET-st_ngn</v>
      </c>
      <c r="O86" s="1" t="str">
        <f>+'NewTech-modinp'!O86</f>
        <v>New Iron/Steel - Motive Power, Stationary  - Petrol</v>
      </c>
      <c r="P86" s="1" t="str">
        <f>+'NewTech-modinp'!P86</f>
        <v>INDPET</v>
      </c>
      <c r="Q86" s="1" t="str">
        <f>+'NewTech-modinp'!Q86</f>
        <v>IIS-MoTP-Stat</v>
      </c>
      <c r="R86" s="1">
        <f>+'NewTech-modinp'!R86</f>
        <v>2018</v>
      </c>
      <c r="S86" s="14">
        <v>2020</v>
      </c>
      <c r="T86" s="26">
        <f>+'NewTech-modinp'!T86</f>
        <v>15</v>
      </c>
      <c r="U86" s="1">
        <f>+'NewTech-modinp'!U86</f>
        <v>0.5</v>
      </c>
      <c r="W86" s="14">
        <f>+'NewTech-modinp'!V86</f>
        <v>31.536000000000001</v>
      </c>
      <c r="X86" s="26">
        <f>+'NewTech-modinp'!W86</f>
        <v>0.18</v>
      </c>
      <c r="Y86" s="1">
        <f>+'NewTech-modinp'!X86</f>
        <v>0.18</v>
      </c>
      <c r="Z86" s="1">
        <f>+'NewTech-modinp'!Y86</f>
        <v>0.18</v>
      </c>
      <c r="AA86" s="1">
        <f>+'NewTech-modinp'!Z86</f>
        <v>0.18</v>
      </c>
      <c r="AB86" s="1">
        <f>+'NewTech-modinp'!AA86</f>
        <v>0.18</v>
      </c>
      <c r="AC86" s="1">
        <f>+'NewTech-modinp'!AB86</f>
        <v>0.18</v>
      </c>
      <c r="AD86" s="1">
        <f>+'NewTech-modinp'!AC86</f>
        <v>0.18</v>
      </c>
      <c r="AE86" s="1">
        <f>+'NewTech-modinp'!AD86</f>
        <v>0.18</v>
      </c>
      <c r="AF86" s="1">
        <f>+'NewTech-modinp'!AE86</f>
        <v>0.18</v>
      </c>
      <c r="AG86" s="1">
        <f>+'NewTech-modinp'!AF86</f>
        <v>0.18</v>
      </c>
      <c r="AH86" s="14">
        <f>+'NewTech-modinp'!AG86</f>
        <v>350</v>
      </c>
      <c r="AI86" s="1">
        <f>+'NewTech-modinp'!AH86</f>
        <v>350</v>
      </c>
      <c r="AJ86" s="1">
        <f>+'NewTech-modinp'!AI86</f>
        <v>350</v>
      </c>
      <c r="AK86" s="1">
        <f>+'NewTech-modinp'!AJ86</f>
        <v>350</v>
      </c>
      <c r="AL86" s="1">
        <f>+'NewTech-modinp'!AK86</f>
        <v>350</v>
      </c>
      <c r="AM86" s="1">
        <f>+'NewTech-modinp'!AL86</f>
        <v>350</v>
      </c>
      <c r="AN86" s="1">
        <f>+'NewTech-modinp'!AM86</f>
        <v>350</v>
      </c>
      <c r="AO86" s="1">
        <f>+'NewTech-modinp'!AN86</f>
        <v>350</v>
      </c>
      <c r="AP86" s="1">
        <f>+'NewTech-modinp'!AO86</f>
        <v>350</v>
      </c>
      <c r="AQ86" s="1">
        <f>+'NewTech-modinp'!AP86</f>
        <v>350</v>
      </c>
      <c r="AR86" s="14">
        <v>0</v>
      </c>
    </row>
    <row r="87" spans="1:47">
      <c r="A87" s="1" t="s">
        <v>113</v>
      </c>
      <c r="B87" s="2" t="s">
        <v>199</v>
      </c>
      <c r="C87" s="1" t="s">
        <v>107</v>
      </c>
      <c r="D87" s="2" t="s">
        <v>194</v>
      </c>
      <c r="E87" s="3" t="str">
        <f t="shared" si="8"/>
        <v>MEAT-PH-Stm</v>
      </c>
      <c r="F87" s="1" t="s">
        <v>108</v>
      </c>
      <c r="G87" s="2" t="s">
        <v>195</v>
      </c>
      <c r="H87" s="3" t="str">
        <f t="shared" si="10"/>
        <v>MEAT-PH-Stm-LPG-Heat20</v>
      </c>
      <c r="I87" s="1" t="s">
        <v>111</v>
      </c>
      <c r="J87" s="2" t="s">
        <v>197</v>
      </c>
      <c r="N87" s="1" t="str">
        <f>+'NewTech-modinp'!N87</f>
        <v>IIS-MoTP-Stat-ELC-VSD-Mtr</v>
      </c>
      <c r="O87" s="1" t="str">
        <f>+'NewTech-modinp'!O87</f>
        <v>New Iron/Steel - Motive Power, Stationary  - Electricity</v>
      </c>
      <c r="P87" s="1" t="str">
        <f>+'NewTech-modinp'!P87</f>
        <v>INDELC</v>
      </c>
      <c r="Q87" s="1" t="str">
        <f>+'NewTech-modinp'!Q87</f>
        <v>IIS-MoTP-Stat</v>
      </c>
      <c r="R87" s="1">
        <f>+'NewTech-modinp'!R87</f>
        <v>2018</v>
      </c>
      <c r="S87" s="14">
        <v>2020</v>
      </c>
      <c r="T87" s="26">
        <f>+'NewTech-modinp'!T87</f>
        <v>10</v>
      </c>
      <c r="U87" s="1">
        <f>+'NewTech-modinp'!U87</f>
        <v>0.5</v>
      </c>
      <c r="W87" s="14">
        <f>+'NewTech-modinp'!V87</f>
        <v>31.536000000000001</v>
      </c>
      <c r="X87" s="26">
        <f>+'NewTech-modinp'!W87</f>
        <v>0.9</v>
      </c>
      <c r="Y87" s="1">
        <f>+'NewTech-modinp'!X87</f>
        <v>0.9</v>
      </c>
      <c r="Z87" s="1">
        <f>+'NewTech-modinp'!Y87</f>
        <v>0.9</v>
      </c>
      <c r="AA87" s="1">
        <f>+'NewTech-modinp'!Z87</f>
        <v>0.9</v>
      </c>
      <c r="AB87" s="1">
        <f>+'NewTech-modinp'!AA87</f>
        <v>0.9</v>
      </c>
      <c r="AC87" s="1">
        <f>+'NewTech-modinp'!AB87</f>
        <v>0.9</v>
      </c>
      <c r="AD87" s="1">
        <f>+'NewTech-modinp'!AC87</f>
        <v>0.9</v>
      </c>
      <c r="AE87" s="1">
        <f>+'NewTech-modinp'!AD87</f>
        <v>0.9</v>
      </c>
      <c r="AF87" s="1">
        <f>+'NewTech-modinp'!AE87</f>
        <v>0.9</v>
      </c>
      <c r="AG87" s="1">
        <f>+'NewTech-modinp'!AF87</f>
        <v>0.9</v>
      </c>
      <c r="AH87" s="14">
        <f>+'NewTech-modinp'!AG87</f>
        <v>336</v>
      </c>
      <c r="AI87" s="1">
        <f>+'NewTech-modinp'!AH87</f>
        <v>336</v>
      </c>
      <c r="AJ87" s="1">
        <f>+'NewTech-modinp'!AI87</f>
        <v>336</v>
      </c>
      <c r="AK87" s="1">
        <f>+'NewTech-modinp'!AJ87</f>
        <v>336</v>
      </c>
      <c r="AL87" s="1">
        <f>+'NewTech-modinp'!AK87</f>
        <v>336</v>
      </c>
      <c r="AM87" s="1">
        <f>+'NewTech-modinp'!AL87</f>
        <v>336</v>
      </c>
      <c r="AN87" s="1">
        <f>+'NewTech-modinp'!AM87</f>
        <v>336</v>
      </c>
      <c r="AO87" s="1">
        <f>+'NewTech-modinp'!AN87</f>
        <v>336</v>
      </c>
      <c r="AP87" s="1">
        <f>+'NewTech-modinp'!AO87</f>
        <v>336</v>
      </c>
      <c r="AQ87" s="1">
        <f>+'NewTech-modinp'!AP87</f>
        <v>336</v>
      </c>
      <c r="AR87" s="14">
        <f>+'NewTech-modinp'!AQ87</f>
        <v>0.5</v>
      </c>
      <c r="AT87" s="1">
        <f>+'NewTech-modinp'!AR87</f>
        <v>5</v>
      </c>
    </row>
    <row r="88" spans="1:47">
      <c r="A88" s="1" t="s">
        <v>113</v>
      </c>
      <c r="B88" s="2" t="s">
        <v>199</v>
      </c>
      <c r="C88" s="1" t="s">
        <v>107</v>
      </c>
      <c r="D88" s="2" t="s">
        <v>194</v>
      </c>
      <c r="E88" s="3" t="str">
        <f t="shared" si="8"/>
        <v>MEAT-PH-Stm</v>
      </c>
      <c r="F88" s="1" t="s">
        <v>108</v>
      </c>
      <c r="G88" s="2" t="s">
        <v>195</v>
      </c>
      <c r="H88" s="3" t="str">
        <f t="shared" si="10"/>
        <v>MEAT-PH-Stm-GEO-Heat20</v>
      </c>
      <c r="I88" s="1" t="s">
        <v>109</v>
      </c>
      <c r="J88" s="2" t="s">
        <v>196</v>
      </c>
      <c r="N88" s="1" t="str">
        <f>+'NewTech-modinp'!N88</f>
        <v>IIS-PH-FURN-COA-Furn</v>
      </c>
      <c r="O88" s="1" t="str">
        <f>+'NewTech-modinp'!O88</f>
        <v>New Iron/Steel - Process Heat: Furnace/Kiln  - Coal</v>
      </c>
      <c r="P88" s="1" t="str">
        <f>+'NewTech-modinp'!P88</f>
        <v>INDCOA</v>
      </c>
      <c r="Q88" s="1" t="str">
        <f>+'NewTech-modinp'!Q88</f>
        <v>IIS-PH-FURN</v>
      </c>
      <c r="R88" s="1">
        <f>+'NewTech-modinp'!R88</f>
        <v>2018</v>
      </c>
      <c r="S88" s="14">
        <v>2020</v>
      </c>
      <c r="T88" s="26">
        <f>+'NewTech-modinp'!T88</f>
        <v>25</v>
      </c>
      <c r="U88" s="1">
        <f>+'NewTech-modinp'!U88</f>
        <v>0.9</v>
      </c>
      <c r="W88" s="14">
        <f>+'NewTech-modinp'!V88</f>
        <v>31.536000000000001</v>
      </c>
      <c r="X88" s="26">
        <f>+'NewTech-modinp'!W88</f>
        <v>0.7</v>
      </c>
      <c r="Y88" s="1">
        <f>+'NewTech-modinp'!X88</f>
        <v>0.7</v>
      </c>
      <c r="Z88" s="1">
        <f>+'NewTech-modinp'!Y88</f>
        <v>0.7</v>
      </c>
      <c r="AA88" s="1">
        <f>+'NewTech-modinp'!Z88</f>
        <v>0.7</v>
      </c>
      <c r="AB88" s="1">
        <f>+'NewTech-modinp'!AA88</f>
        <v>0.7</v>
      </c>
      <c r="AC88" s="1">
        <f>+'NewTech-modinp'!AB88</f>
        <v>0.7</v>
      </c>
      <c r="AD88" s="1">
        <f>+'NewTech-modinp'!AC88</f>
        <v>0.7</v>
      </c>
      <c r="AE88" s="1">
        <f>+'NewTech-modinp'!AD88</f>
        <v>0.7</v>
      </c>
      <c r="AF88" s="1">
        <f>+'NewTech-modinp'!AE88</f>
        <v>0.7</v>
      </c>
      <c r="AG88" s="1">
        <f>+'NewTech-modinp'!AF88</f>
        <v>0.7</v>
      </c>
      <c r="AH88" s="14">
        <f>+'NewTech-modinp'!AG88</f>
        <v>63</v>
      </c>
      <c r="AI88" s="1">
        <f>+'NewTech-modinp'!AH88</f>
        <v>63</v>
      </c>
      <c r="AJ88" s="1">
        <f>+'NewTech-modinp'!AI88</f>
        <v>63</v>
      </c>
      <c r="AK88" s="1">
        <f>+'NewTech-modinp'!AJ88</f>
        <v>63</v>
      </c>
      <c r="AL88" s="1">
        <f>+'NewTech-modinp'!AK88</f>
        <v>63</v>
      </c>
      <c r="AM88" s="1">
        <f>+'NewTech-modinp'!AL88</f>
        <v>63</v>
      </c>
      <c r="AN88" s="1">
        <f>+'NewTech-modinp'!AM88</f>
        <v>63</v>
      </c>
      <c r="AO88" s="1">
        <f>+'NewTech-modinp'!AN88</f>
        <v>63</v>
      </c>
      <c r="AP88" s="1">
        <f>+'NewTech-modinp'!AO88</f>
        <v>63</v>
      </c>
      <c r="AQ88" s="1">
        <f>+'NewTech-modinp'!AP88</f>
        <v>63</v>
      </c>
      <c r="AR88" s="14">
        <v>0</v>
      </c>
      <c r="AT88" s="1">
        <f>+'NewTech-modinp'!AR88</f>
        <v>5</v>
      </c>
    </row>
    <row r="89" spans="1:47">
      <c r="A89" s="1" t="s">
        <v>113</v>
      </c>
      <c r="B89" s="2" t="s">
        <v>199</v>
      </c>
      <c r="C89" s="1" t="s">
        <v>107</v>
      </c>
      <c r="D89" s="2" t="s">
        <v>194</v>
      </c>
      <c r="E89" s="3" t="str">
        <f t="shared" si="8"/>
        <v>MEAT-PH-Stm</v>
      </c>
      <c r="F89" s="1" t="s">
        <v>108</v>
      </c>
      <c r="G89" s="2" t="s">
        <v>195</v>
      </c>
      <c r="H89" s="3" t="str">
        <f t="shared" si="10"/>
        <v>MEAT-PH-Stm-FOL-Heat20</v>
      </c>
      <c r="I89" s="1" t="s">
        <v>86</v>
      </c>
      <c r="J89" s="2" t="s">
        <v>176</v>
      </c>
      <c r="N89" s="1" t="str">
        <f>+'NewTech-modinp'!N89</f>
        <v>IIS-PH-FURN-ELC-Furn</v>
      </c>
      <c r="O89" s="1" t="str">
        <f>+'NewTech-modinp'!O89</f>
        <v>New Iron/Steel - Process Heat: Furnace/Kiln  - Electricity</v>
      </c>
      <c r="P89" s="1" t="str">
        <f>+'NewTech-modinp'!P89</f>
        <v>INDELC</v>
      </c>
      <c r="Q89" s="1" t="str">
        <f>+'NewTech-modinp'!Q89</f>
        <v>IIS-PH-FURN</v>
      </c>
      <c r="R89" s="1">
        <f>+'NewTech-modinp'!R89</f>
        <v>2018</v>
      </c>
      <c r="S89" s="14">
        <v>2020</v>
      </c>
      <c r="T89" s="26">
        <f>+'NewTech-modinp'!T89</f>
        <v>25</v>
      </c>
      <c r="U89" s="1">
        <f>+'NewTech-modinp'!U89</f>
        <v>0.9</v>
      </c>
      <c r="W89" s="14">
        <f>+'NewTech-modinp'!V89</f>
        <v>31.536000000000001</v>
      </c>
      <c r="X89" s="26">
        <f>+'NewTech-modinp'!W89</f>
        <v>0.8</v>
      </c>
      <c r="Y89" s="1">
        <f>+'NewTech-modinp'!X89</f>
        <v>0.8</v>
      </c>
      <c r="Z89" s="1">
        <f>+'NewTech-modinp'!Y89</f>
        <v>0.8</v>
      </c>
      <c r="AA89" s="1">
        <f>+'NewTech-modinp'!Z89</f>
        <v>0.8</v>
      </c>
      <c r="AB89" s="1">
        <f>+'NewTech-modinp'!AA89</f>
        <v>0.8</v>
      </c>
      <c r="AC89" s="1">
        <f>+'NewTech-modinp'!AB89</f>
        <v>0.8</v>
      </c>
      <c r="AD89" s="1">
        <f>+'NewTech-modinp'!AC89</f>
        <v>0.8</v>
      </c>
      <c r="AE89" s="1">
        <f>+'NewTech-modinp'!AD89</f>
        <v>0.8</v>
      </c>
      <c r="AF89" s="1">
        <f>+'NewTech-modinp'!AE89</f>
        <v>0.8</v>
      </c>
      <c r="AG89" s="1">
        <f>+'NewTech-modinp'!AF89</f>
        <v>0.8</v>
      </c>
      <c r="AH89" s="14">
        <f>+'NewTech-modinp'!AG89</f>
        <v>63</v>
      </c>
      <c r="AI89" s="1">
        <f>+'NewTech-modinp'!AH89</f>
        <v>63</v>
      </c>
      <c r="AJ89" s="1">
        <f>+'NewTech-modinp'!AI89</f>
        <v>63</v>
      </c>
      <c r="AK89" s="1">
        <f>+'NewTech-modinp'!AJ89</f>
        <v>63</v>
      </c>
      <c r="AL89" s="1">
        <f>+'NewTech-modinp'!AK89</f>
        <v>63</v>
      </c>
      <c r="AM89" s="1">
        <f>+'NewTech-modinp'!AL89</f>
        <v>63</v>
      </c>
      <c r="AN89" s="1">
        <f>+'NewTech-modinp'!AM89</f>
        <v>63</v>
      </c>
      <c r="AO89" s="1">
        <f>+'NewTech-modinp'!AN89</f>
        <v>63</v>
      </c>
      <c r="AP89" s="1">
        <f>+'NewTech-modinp'!AO89</f>
        <v>63</v>
      </c>
      <c r="AQ89" s="1">
        <f>+'NewTech-modinp'!AP89</f>
        <v>63</v>
      </c>
    </row>
    <row r="90" spans="1:47" s="10" customFormat="1" ht="15" thickBot="1">
      <c r="A90" s="10" t="s">
        <v>113</v>
      </c>
      <c r="B90" s="11" t="s">
        <v>199</v>
      </c>
      <c r="C90" s="10" t="s">
        <v>103</v>
      </c>
      <c r="D90" s="11" t="s">
        <v>189</v>
      </c>
      <c r="E90" s="12" t="str">
        <f t="shared" si="8"/>
        <v>MEAT-RFGR</v>
      </c>
      <c r="F90" s="10" t="s">
        <v>103</v>
      </c>
      <c r="G90" s="11" t="s">
        <v>190</v>
      </c>
      <c r="H90" s="12" t="str">
        <f t="shared" si="10"/>
        <v>MEAT-RFGR-ELC-Refriger20</v>
      </c>
      <c r="I90" s="10" t="s">
        <v>70</v>
      </c>
      <c r="J90" s="11" t="s">
        <v>160</v>
      </c>
      <c r="N90" s="1" t="str">
        <f>+'NewTech-modinp'!N90</f>
        <v>IIS-PH-FURN-NGA-Furn</v>
      </c>
      <c r="O90" s="1" t="str">
        <f>+'NewTech-modinp'!O90</f>
        <v>New Iron/Steel - Process Heat: Furnace/Kiln  - Natural Gas</v>
      </c>
      <c r="P90" s="1" t="str">
        <f>+'NewTech-modinp'!P90</f>
        <v>INDNGA</v>
      </c>
      <c r="Q90" s="1" t="str">
        <f>+'NewTech-modinp'!Q90</f>
        <v>IIS-PH-FURN</v>
      </c>
      <c r="R90" s="1">
        <f>+'NewTech-modinp'!R90</f>
        <v>2018</v>
      </c>
      <c r="S90" s="14">
        <v>2020</v>
      </c>
      <c r="T90" s="26">
        <f>+'NewTech-modinp'!T90</f>
        <v>25</v>
      </c>
      <c r="U90" s="1">
        <f>+'NewTech-modinp'!U90</f>
        <v>0.9</v>
      </c>
      <c r="V90" s="1">
        <f t="shared" si="11"/>
        <v>0.63</v>
      </c>
      <c r="W90" s="14">
        <f>+'NewTech-modinp'!V90</f>
        <v>31.536000000000001</v>
      </c>
      <c r="X90" s="26">
        <f>+'NewTech-modinp'!W90</f>
        <v>0.8</v>
      </c>
      <c r="Y90" s="1">
        <f>+'NewTech-modinp'!X90</f>
        <v>0.8</v>
      </c>
      <c r="Z90" s="1">
        <f>+'NewTech-modinp'!Y90</f>
        <v>0.8</v>
      </c>
      <c r="AA90" s="1">
        <f>+'NewTech-modinp'!Z90</f>
        <v>0.8</v>
      </c>
      <c r="AB90" s="1">
        <f>+'NewTech-modinp'!AA90</f>
        <v>0.8</v>
      </c>
      <c r="AC90" s="1">
        <f>+'NewTech-modinp'!AB90</f>
        <v>0.8</v>
      </c>
      <c r="AD90" s="1">
        <f>+'NewTech-modinp'!AC90</f>
        <v>0.8</v>
      </c>
      <c r="AE90" s="1">
        <f>+'NewTech-modinp'!AD90</f>
        <v>0.8</v>
      </c>
      <c r="AF90" s="1">
        <f>+'NewTech-modinp'!AE90</f>
        <v>0.8</v>
      </c>
      <c r="AG90" s="1">
        <f>+'NewTech-modinp'!AF90</f>
        <v>0.8</v>
      </c>
      <c r="AH90" s="14">
        <f>+'NewTech-modinp'!AG90</f>
        <v>63</v>
      </c>
      <c r="AI90" s="1">
        <f>+'NewTech-modinp'!AH90</f>
        <v>63</v>
      </c>
      <c r="AJ90" s="1">
        <f>+'NewTech-modinp'!AI90</f>
        <v>63</v>
      </c>
      <c r="AK90" s="1">
        <f>+'NewTech-modinp'!AJ90</f>
        <v>63</v>
      </c>
      <c r="AL90" s="1">
        <f>+'NewTech-modinp'!AK90</f>
        <v>63</v>
      </c>
      <c r="AM90" s="1">
        <f>+'NewTech-modinp'!AL90</f>
        <v>63</v>
      </c>
      <c r="AN90" s="1">
        <f>+'NewTech-modinp'!AM90</f>
        <v>63</v>
      </c>
      <c r="AO90" s="1">
        <f>+'NewTech-modinp'!AN90</f>
        <v>63</v>
      </c>
      <c r="AP90" s="1">
        <f>+'NewTech-modinp'!AO90</f>
        <v>63</v>
      </c>
      <c r="AQ90" s="1">
        <f>+'NewTech-modinp'!AP90</f>
        <v>63</v>
      </c>
      <c r="AR90" s="14">
        <v>0</v>
      </c>
      <c r="AS90" s="1"/>
      <c r="AT90" s="1">
        <f>+'NewTech-modinp'!AR90</f>
        <v>5</v>
      </c>
      <c r="AU90" s="1"/>
    </row>
    <row r="91" spans="1:47">
      <c r="A91" s="1" t="s">
        <v>114</v>
      </c>
      <c r="B91" s="2" t="s">
        <v>200</v>
      </c>
      <c r="C91" s="1" t="s">
        <v>78</v>
      </c>
      <c r="D91" s="2" t="s">
        <v>168</v>
      </c>
      <c r="E91" s="3" t="str">
        <f t="shared" si="8"/>
        <v>METAL-LGHT</v>
      </c>
      <c r="F91" s="1" t="s">
        <v>79</v>
      </c>
      <c r="G91" s="2" t="s">
        <v>169</v>
      </c>
      <c r="H91" s="3" t="str">
        <f t="shared" si="10"/>
        <v>METAL-LGHT-ELC-Light20</v>
      </c>
      <c r="I91" s="1" t="s">
        <v>70</v>
      </c>
      <c r="J91" s="2" t="s">
        <v>160</v>
      </c>
      <c r="N91" s="1" t="str">
        <f>+'NewTech-modinp'!N91</f>
        <v>IIS-PH-FURN-WOD-Furn</v>
      </c>
      <c r="O91" s="1" t="str">
        <f>+'NewTech-modinp'!O91</f>
        <v>New Iron/Steel - Process Heat: Furnace/Kiln  - Wood</v>
      </c>
      <c r="P91" s="1" t="str">
        <f>+'NewTech-modinp'!P91</f>
        <v>INDWOD</v>
      </c>
      <c r="Q91" s="1" t="str">
        <f>+'NewTech-modinp'!Q91</f>
        <v>IIS-PH-FURN</v>
      </c>
      <c r="R91" s="1">
        <f>+'NewTech-modinp'!R91</f>
        <v>2018</v>
      </c>
      <c r="S91" s="14">
        <v>2035</v>
      </c>
      <c r="T91" s="26">
        <f>+'NewTech-modinp'!T91</f>
        <v>25</v>
      </c>
      <c r="U91" s="1">
        <f>+'NewTech-modinp'!U91</f>
        <v>0.9</v>
      </c>
      <c r="V91" s="1">
        <f t="shared" si="11"/>
        <v>0.63</v>
      </c>
      <c r="W91" s="14">
        <f>+'NewTech-modinp'!V91</f>
        <v>31.536000000000001</v>
      </c>
      <c r="X91" s="26">
        <v>0.35</v>
      </c>
      <c r="Y91" s="1">
        <v>0.35</v>
      </c>
      <c r="Z91" s="1">
        <v>0.35</v>
      </c>
      <c r="AA91" s="1">
        <v>0.35</v>
      </c>
      <c r="AB91" s="1">
        <v>0.35</v>
      </c>
      <c r="AC91" s="1">
        <v>0.35</v>
      </c>
      <c r="AD91" s="1">
        <v>0.35</v>
      </c>
      <c r="AE91" s="1">
        <v>0.35</v>
      </c>
      <c r="AF91" s="1">
        <v>0.35</v>
      </c>
      <c r="AG91" s="1">
        <v>0.35</v>
      </c>
      <c r="AH91" s="14">
        <v>500</v>
      </c>
      <c r="AI91" s="1">
        <v>500</v>
      </c>
      <c r="AJ91" s="1">
        <v>500</v>
      </c>
      <c r="AK91" s="1">
        <v>500</v>
      </c>
      <c r="AL91" s="1">
        <v>500</v>
      </c>
      <c r="AM91" s="1">
        <v>500</v>
      </c>
      <c r="AN91" s="1">
        <v>500</v>
      </c>
      <c r="AO91" s="1">
        <v>500</v>
      </c>
      <c r="AP91" s="1">
        <v>500</v>
      </c>
      <c r="AQ91" s="1">
        <v>500</v>
      </c>
      <c r="AR91" s="14">
        <f>+'NewTech-modinp'!AQ91</f>
        <v>0.24</v>
      </c>
      <c r="AT91" s="1">
        <f>+'NewTech-modinp'!AR91</f>
        <v>5</v>
      </c>
    </row>
    <row r="92" spans="1:47">
      <c r="A92" s="1" t="s">
        <v>114</v>
      </c>
      <c r="B92" s="2" t="s">
        <v>200</v>
      </c>
      <c r="C92" s="1" t="s">
        <v>84</v>
      </c>
      <c r="D92" s="2" t="s">
        <v>174</v>
      </c>
      <c r="E92" s="3" t="str">
        <f t="shared" si="8"/>
        <v>METAL-MoTP-Stat</v>
      </c>
      <c r="F92" s="1" t="s">
        <v>85</v>
      </c>
      <c r="G92" s="2" t="s">
        <v>175</v>
      </c>
      <c r="H92" s="3" t="str">
        <f t="shared" ref="H92" si="13">+LEFT(E92,9)&amp;"-"&amp;RIGHT(J92,3)&amp;"-"&amp;G92&amp;"20"</f>
        <v>METAL-MoT-DSL-Stt_ngn20</v>
      </c>
      <c r="I92" s="1" t="s">
        <v>82</v>
      </c>
      <c r="J92" s="2" t="s">
        <v>172</v>
      </c>
      <c r="N92" s="1" t="str">
        <f>+'NewTech-modinp'!N92</f>
        <v>IIS-PH-FURN-LPG-Furn</v>
      </c>
      <c r="O92" s="1" t="str">
        <f>+'NewTech-modinp'!O92</f>
        <v>New Iron/Steel - Process Heat: Furnace/Kiln  - LPG</v>
      </c>
      <c r="P92" s="1" t="str">
        <f>+'NewTech-modinp'!P92</f>
        <v>INDLPG</v>
      </c>
      <c r="Q92" s="1" t="str">
        <f>+'NewTech-modinp'!Q92</f>
        <v>IIS-PH-FURN</v>
      </c>
      <c r="R92" s="1">
        <f>+'NewTech-modinp'!R92</f>
        <v>2018</v>
      </c>
      <c r="S92" s="14">
        <v>2020</v>
      </c>
      <c r="T92" s="26">
        <f>+'NewTech-modinp'!T92</f>
        <v>25</v>
      </c>
      <c r="U92" s="1">
        <f>+'NewTech-modinp'!U92</f>
        <v>0.9</v>
      </c>
      <c r="V92" s="1">
        <f t="shared" si="11"/>
        <v>0.63</v>
      </c>
      <c r="W92" s="14">
        <f>+'NewTech-modinp'!V92</f>
        <v>31.536000000000001</v>
      </c>
      <c r="X92" s="26">
        <f>+'NewTech-modinp'!W92</f>
        <v>0.8</v>
      </c>
      <c r="Y92" s="1">
        <f>+'NewTech-modinp'!X92</f>
        <v>0.8</v>
      </c>
      <c r="Z92" s="1">
        <f>+'NewTech-modinp'!Y92</f>
        <v>0.8</v>
      </c>
      <c r="AA92" s="1">
        <f>+'NewTech-modinp'!Z92</f>
        <v>0.8</v>
      </c>
      <c r="AB92" s="1">
        <f>+'NewTech-modinp'!AA92</f>
        <v>0.8</v>
      </c>
      <c r="AC92" s="1">
        <f>+'NewTech-modinp'!AB92</f>
        <v>0.8</v>
      </c>
      <c r="AD92" s="1">
        <f>+'NewTech-modinp'!AC92</f>
        <v>0.8</v>
      </c>
      <c r="AE92" s="1">
        <f>+'NewTech-modinp'!AD92</f>
        <v>0.8</v>
      </c>
      <c r="AF92" s="1">
        <f>+'NewTech-modinp'!AE92</f>
        <v>0.8</v>
      </c>
      <c r="AG92" s="1">
        <f>+'NewTech-modinp'!AF92</f>
        <v>0.8</v>
      </c>
      <c r="AH92" s="14">
        <f>+'NewTech-modinp'!AG92</f>
        <v>63</v>
      </c>
      <c r="AI92" s="1">
        <f>+'NewTech-modinp'!AH92</f>
        <v>63</v>
      </c>
      <c r="AJ92" s="1">
        <f>+'NewTech-modinp'!AI92</f>
        <v>63</v>
      </c>
      <c r="AK92" s="1">
        <f>+'NewTech-modinp'!AJ92</f>
        <v>63</v>
      </c>
      <c r="AL92" s="1">
        <f>+'NewTech-modinp'!AK92</f>
        <v>63</v>
      </c>
      <c r="AM92" s="1">
        <f>+'NewTech-modinp'!AL92</f>
        <v>63</v>
      </c>
      <c r="AN92" s="1">
        <f>+'NewTech-modinp'!AM92</f>
        <v>63</v>
      </c>
      <c r="AO92" s="1">
        <f>+'NewTech-modinp'!AN92</f>
        <v>63</v>
      </c>
      <c r="AP92" s="1">
        <f>+'NewTech-modinp'!AO92</f>
        <v>63</v>
      </c>
      <c r="AQ92" s="1">
        <f>+'NewTech-modinp'!AP92</f>
        <v>63</v>
      </c>
      <c r="AR92" s="14">
        <f>+'NewTech-modinp'!AQ92</f>
        <v>7.0000000000000007E-2</v>
      </c>
      <c r="AT92" s="1">
        <f>+'NewTech-modinp'!AR92</f>
        <v>5</v>
      </c>
    </row>
    <row r="93" spans="1:47" s="9" customFormat="1">
      <c r="A93" s="9" t="s">
        <v>114</v>
      </c>
      <c r="B93" s="24" t="s">
        <v>200</v>
      </c>
      <c r="C93" s="9" t="s">
        <v>84</v>
      </c>
      <c r="D93" s="24" t="s">
        <v>174</v>
      </c>
      <c r="E93" s="25" t="str">
        <f t="shared" si="8"/>
        <v>METAL-MoTP-Stat</v>
      </c>
      <c r="F93" s="9" t="s">
        <v>87</v>
      </c>
      <c r="G93" s="24" t="s">
        <v>177</v>
      </c>
      <c r="H93" s="25" t="str">
        <f t="shared" si="10"/>
        <v>METAL-MoTP-Stat-ELC-Motor20</v>
      </c>
      <c r="I93" s="9" t="s">
        <v>70</v>
      </c>
      <c r="J93" s="24" t="s">
        <v>160</v>
      </c>
      <c r="N93" s="9" t="str">
        <f>+'NewTech-modinp'!N93</f>
        <v>MEAT-MoTP-Stat-DSL-st_ngn</v>
      </c>
      <c r="O93" s="9" t="str">
        <f>+'NewTech-modinp'!O93</f>
        <v>New Meat - Motive Power, Stationary  - Diesel</v>
      </c>
      <c r="P93" s="9" t="str">
        <f>+'NewTech-modinp'!P93</f>
        <v>INDDSL</v>
      </c>
      <c r="Q93" s="9" t="str">
        <f>+'NewTech-modinp'!Q93</f>
        <v>MEAT-MoTP-Stat</v>
      </c>
      <c r="R93" s="9">
        <f>+'NewTech-modinp'!R93</f>
        <v>2018</v>
      </c>
      <c r="S93" s="13">
        <v>2020</v>
      </c>
      <c r="T93" s="28">
        <f>+'NewTech-modinp'!T93</f>
        <v>20</v>
      </c>
      <c r="U93" s="9">
        <f>+'NewTech-modinp'!U93</f>
        <v>0.5</v>
      </c>
      <c r="V93" s="9">
        <f t="shared" si="11"/>
        <v>0.35</v>
      </c>
      <c r="W93" s="13">
        <f>+'NewTech-modinp'!V93</f>
        <v>31.536000000000001</v>
      </c>
      <c r="X93" s="28">
        <f>+'NewTech-modinp'!W93</f>
        <v>0.22</v>
      </c>
      <c r="Y93" s="9">
        <f>+'NewTech-modinp'!X93</f>
        <v>0.22</v>
      </c>
      <c r="Z93" s="9">
        <f>+'NewTech-modinp'!Y93</f>
        <v>0.22</v>
      </c>
      <c r="AA93" s="9">
        <f>+'NewTech-modinp'!Z93</f>
        <v>0.22</v>
      </c>
      <c r="AB93" s="9">
        <f>+'NewTech-modinp'!AA93</f>
        <v>0.22</v>
      </c>
      <c r="AC93" s="9">
        <f>+'NewTech-modinp'!AB93</f>
        <v>0.22</v>
      </c>
      <c r="AD93" s="9">
        <f>+'NewTech-modinp'!AC93</f>
        <v>0.22</v>
      </c>
      <c r="AE93" s="9">
        <f>+'NewTech-modinp'!AD93</f>
        <v>0.22</v>
      </c>
      <c r="AF93" s="9">
        <f>+'NewTech-modinp'!AE93</f>
        <v>0.22</v>
      </c>
      <c r="AG93" s="9">
        <f>+'NewTech-modinp'!AF93</f>
        <v>0.22</v>
      </c>
      <c r="AH93" s="13">
        <f>+'NewTech-modinp'!AG93</f>
        <v>455</v>
      </c>
      <c r="AI93" s="9">
        <f>+'NewTech-modinp'!AH93</f>
        <v>455</v>
      </c>
      <c r="AJ93" s="9">
        <f>+'NewTech-modinp'!AI93</f>
        <v>455</v>
      </c>
      <c r="AK93" s="9">
        <f>+'NewTech-modinp'!AJ93</f>
        <v>455</v>
      </c>
      <c r="AL93" s="9">
        <f>+'NewTech-modinp'!AK93</f>
        <v>455</v>
      </c>
      <c r="AM93" s="9">
        <f>+'NewTech-modinp'!AL93</f>
        <v>455</v>
      </c>
      <c r="AN93" s="9">
        <f>+'NewTech-modinp'!AM93</f>
        <v>455</v>
      </c>
      <c r="AO93" s="9">
        <f>+'NewTech-modinp'!AN93</f>
        <v>455</v>
      </c>
      <c r="AP93" s="9">
        <f>+'NewTech-modinp'!AO93</f>
        <v>455</v>
      </c>
      <c r="AQ93" s="9">
        <f>+'NewTech-modinp'!AP93</f>
        <v>455</v>
      </c>
      <c r="AR93" s="13">
        <v>0</v>
      </c>
    </row>
    <row r="94" spans="1:47">
      <c r="A94" s="1" t="s">
        <v>114</v>
      </c>
      <c r="B94" s="2" t="s">
        <v>200</v>
      </c>
      <c r="C94" s="1" t="s">
        <v>84</v>
      </c>
      <c r="D94" s="2" t="s">
        <v>174</v>
      </c>
      <c r="E94" s="3" t="str">
        <f t="shared" si="8"/>
        <v>METAL-MoTP-Stat</v>
      </c>
      <c r="F94" s="1" t="s">
        <v>85</v>
      </c>
      <c r="G94" s="2" t="s">
        <v>175</v>
      </c>
      <c r="H94" s="3" t="str">
        <f t="shared" ref="H94:H95" si="14">+LEFT(E94,9)&amp;"-"&amp;RIGHT(J94,3)&amp;"-"&amp;G94&amp;"20"</f>
        <v>METAL-MoT-PET-Stt_ngn20</v>
      </c>
      <c r="I94" s="1" t="s">
        <v>83</v>
      </c>
      <c r="J94" s="2" t="s">
        <v>173</v>
      </c>
      <c r="N94" s="1" t="str">
        <f>+'NewTech-modinp'!N94</f>
        <v>MEAT-MoTP-Stat-ELC-Motor</v>
      </c>
      <c r="O94" s="1" t="str">
        <f>+'NewTech-modinp'!O94</f>
        <v>New Meat - Motive Power, Stationary  - Electricity</v>
      </c>
      <c r="P94" s="1" t="str">
        <f>+'NewTech-modinp'!P94</f>
        <v>INDELC</v>
      </c>
      <c r="Q94" s="1" t="str">
        <f>+'NewTech-modinp'!Q94</f>
        <v>MEAT-MoTP-Stat</v>
      </c>
      <c r="R94" s="1">
        <f>+'NewTech-modinp'!R94</f>
        <v>2018</v>
      </c>
      <c r="S94" s="14">
        <v>2020</v>
      </c>
      <c r="T94" s="26">
        <f>+'NewTech-modinp'!T94</f>
        <v>10</v>
      </c>
      <c r="U94" s="1">
        <f>+'NewTech-modinp'!U94</f>
        <v>0.5</v>
      </c>
      <c r="V94" s="1">
        <f t="shared" si="11"/>
        <v>0.35</v>
      </c>
      <c r="W94" s="14">
        <f>+'NewTech-modinp'!V94</f>
        <v>31.536000000000001</v>
      </c>
      <c r="X94" s="26">
        <f>+'NewTech-modinp'!W94</f>
        <v>0.67500000000000004</v>
      </c>
      <c r="Y94" s="1">
        <f>+'NewTech-modinp'!X94</f>
        <v>0.67500000000000004</v>
      </c>
      <c r="Z94" s="1">
        <f>+'NewTech-modinp'!Y94</f>
        <v>0.67500000000000004</v>
      </c>
      <c r="AA94" s="1">
        <f>+'NewTech-modinp'!Z94</f>
        <v>0.67500000000000004</v>
      </c>
      <c r="AB94" s="1">
        <f>+'NewTech-modinp'!AA94</f>
        <v>0.67500000000000004</v>
      </c>
      <c r="AC94" s="1">
        <f>+'NewTech-modinp'!AB94</f>
        <v>0.67500000000000004</v>
      </c>
      <c r="AD94" s="1">
        <f>+'NewTech-modinp'!AC94</f>
        <v>0.67500000000000004</v>
      </c>
      <c r="AE94" s="1">
        <f>+'NewTech-modinp'!AD94</f>
        <v>0.67500000000000004</v>
      </c>
      <c r="AF94" s="1">
        <f>+'NewTech-modinp'!AE94</f>
        <v>0.67500000000000004</v>
      </c>
      <c r="AG94" s="1">
        <f>+'NewTech-modinp'!AF94</f>
        <v>0.67500000000000004</v>
      </c>
      <c r="AH94" s="14">
        <f>+'NewTech-modinp'!AG94</f>
        <v>280</v>
      </c>
      <c r="AI94" s="1">
        <f>+'NewTech-modinp'!AH94</f>
        <v>280</v>
      </c>
      <c r="AJ94" s="1">
        <f>+'NewTech-modinp'!AI94</f>
        <v>280</v>
      </c>
      <c r="AK94" s="1">
        <f>+'NewTech-modinp'!AJ94</f>
        <v>280</v>
      </c>
      <c r="AL94" s="1">
        <f>+'NewTech-modinp'!AK94</f>
        <v>280</v>
      </c>
      <c r="AM94" s="1">
        <f>+'NewTech-modinp'!AL94</f>
        <v>280</v>
      </c>
      <c r="AN94" s="1">
        <f>+'NewTech-modinp'!AM94</f>
        <v>280</v>
      </c>
      <c r="AO94" s="1">
        <f>+'NewTech-modinp'!AN94</f>
        <v>280</v>
      </c>
      <c r="AP94" s="1">
        <f>+'NewTech-modinp'!AO94</f>
        <v>280</v>
      </c>
      <c r="AQ94" s="1">
        <f>+'NewTech-modinp'!AP94</f>
        <v>280</v>
      </c>
    </row>
    <row r="95" spans="1:47">
      <c r="A95" s="1" t="s">
        <v>114</v>
      </c>
      <c r="B95" s="2" t="s">
        <v>200</v>
      </c>
      <c r="C95" s="1" t="s">
        <v>84</v>
      </c>
      <c r="D95" s="2" t="s">
        <v>174</v>
      </c>
      <c r="E95" s="3" t="str">
        <f t="shared" si="8"/>
        <v>METAL-MoTP-Stat</v>
      </c>
      <c r="F95" s="1" t="s">
        <v>85</v>
      </c>
      <c r="G95" s="2" t="s">
        <v>175</v>
      </c>
      <c r="H95" s="3" t="str">
        <f t="shared" si="14"/>
        <v>METAL-MoT-FOL-Stt_ngn20</v>
      </c>
      <c r="I95" s="1" t="s">
        <v>86</v>
      </c>
      <c r="J95" s="2" t="s">
        <v>176</v>
      </c>
      <c r="N95" s="1" t="str">
        <f>+'NewTech-modinp'!N95</f>
        <v>MEAT-MoTP-Stat-PET-st_ngn</v>
      </c>
      <c r="O95" s="1" t="str">
        <f>+'NewTech-modinp'!O95</f>
        <v>New Meat - Motive Power, Stationary  - Petrol</v>
      </c>
      <c r="P95" s="1" t="str">
        <f>+'NewTech-modinp'!P95</f>
        <v>INDPET</v>
      </c>
      <c r="Q95" s="1" t="str">
        <f>+'NewTech-modinp'!Q95</f>
        <v>MEAT-MoTP-Stat</v>
      </c>
      <c r="R95" s="1">
        <f>+'NewTech-modinp'!R95</f>
        <v>2018</v>
      </c>
      <c r="S95" s="14">
        <v>2020</v>
      </c>
      <c r="T95" s="26">
        <f>+'NewTech-modinp'!T95</f>
        <v>15</v>
      </c>
      <c r="U95" s="1">
        <f>+'NewTech-modinp'!U95</f>
        <v>0.5</v>
      </c>
      <c r="V95" s="1">
        <f t="shared" si="11"/>
        <v>0.35</v>
      </c>
      <c r="W95" s="14">
        <f>+'NewTech-modinp'!V95</f>
        <v>31.536000000000001</v>
      </c>
      <c r="X95" s="26">
        <f>+'NewTech-modinp'!W95</f>
        <v>0.18</v>
      </c>
      <c r="Y95" s="1">
        <f>+'NewTech-modinp'!X95</f>
        <v>0.18</v>
      </c>
      <c r="Z95" s="1">
        <f>+'NewTech-modinp'!Y95</f>
        <v>0.18</v>
      </c>
      <c r="AA95" s="1">
        <f>+'NewTech-modinp'!Z95</f>
        <v>0.18</v>
      </c>
      <c r="AB95" s="1">
        <f>+'NewTech-modinp'!AA95</f>
        <v>0.18</v>
      </c>
      <c r="AC95" s="1">
        <f>+'NewTech-modinp'!AB95</f>
        <v>0.18</v>
      </c>
      <c r="AD95" s="1">
        <f>+'NewTech-modinp'!AC95</f>
        <v>0.18</v>
      </c>
      <c r="AE95" s="1">
        <f>+'NewTech-modinp'!AD95</f>
        <v>0.18</v>
      </c>
      <c r="AF95" s="1">
        <f>+'NewTech-modinp'!AE95</f>
        <v>0.18</v>
      </c>
      <c r="AG95" s="1">
        <f>+'NewTech-modinp'!AF95</f>
        <v>0.18</v>
      </c>
      <c r="AH95" s="14">
        <f>+'NewTech-modinp'!AG95</f>
        <v>350</v>
      </c>
      <c r="AI95" s="1">
        <f>+'NewTech-modinp'!AH95</f>
        <v>350</v>
      </c>
      <c r="AJ95" s="1">
        <f>+'NewTech-modinp'!AI95</f>
        <v>350</v>
      </c>
      <c r="AK95" s="1">
        <f>+'NewTech-modinp'!AJ95</f>
        <v>350</v>
      </c>
      <c r="AL95" s="1">
        <f>+'NewTech-modinp'!AK95</f>
        <v>350</v>
      </c>
      <c r="AM95" s="1">
        <f>+'NewTech-modinp'!AL95</f>
        <v>350</v>
      </c>
      <c r="AN95" s="1">
        <f>+'NewTech-modinp'!AM95</f>
        <v>350</v>
      </c>
      <c r="AO95" s="1">
        <f>+'NewTech-modinp'!AN95</f>
        <v>350</v>
      </c>
      <c r="AP95" s="1">
        <f>+'NewTech-modinp'!AO95</f>
        <v>350</v>
      </c>
      <c r="AQ95" s="1">
        <f>+'NewTech-modinp'!AP95</f>
        <v>350</v>
      </c>
      <c r="AR95" s="14">
        <v>0</v>
      </c>
    </row>
    <row r="96" spans="1:47">
      <c r="A96" s="1" t="s">
        <v>114</v>
      </c>
      <c r="B96" s="2" t="s">
        <v>200</v>
      </c>
      <c r="C96" s="1" t="s">
        <v>66</v>
      </c>
      <c r="D96" s="2" t="s">
        <v>157</v>
      </c>
      <c r="E96" s="3" t="str">
        <f t="shared" si="8"/>
        <v>METAL-PH-FURN</v>
      </c>
      <c r="F96" s="1" t="s">
        <v>69</v>
      </c>
      <c r="G96" s="2" t="s">
        <v>158</v>
      </c>
      <c r="H96" s="3" t="str">
        <f t="shared" si="10"/>
        <v>METAL-PH-FURN-ELC-Furn20</v>
      </c>
      <c r="I96" s="1" t="s">
        <v>70</v>
      </c>
      <c r="J96" s="2" t="s">
        <v>160</v>
      </c>
      <c r="N96" s="1" t="str">
        <f>+'NewTech-modinp'!N96</f>
        <v>MEAT-MoTP-Stat-ELC-VSD-Mtr</v>
      </c>
      <c r="O96" s="1" t="str">
        <f>+'NewTech-modinp'!O96</f>
        <v>New Meat - Motive Power, Stationary  - Electricity</v>
      </c>
      <c r="P96" s="1" t="str">
        <f>+'NewTech-modinp'!P96</f>
        <v>INDELC</v>
      </c>
      <c r="Q96" s="1" t="str">
        <f>+'NewTech-modinp'!Q96</f>
        <v>MEAT-MoTP-Stat</v>
      </c>
      <c r="R96" s="1">
        <f>+'NewTech-modinp'!R96</f>
        <v>2018</v>
      </c>
      <c r="S96" s="14">
        <v>2020</v>
      </c>
      <c r="T96" s="26">
        <f>+'NewTech-modinp'!T96</f>
        <v>10</v>
      </c>
      <c r="U96" s="1">
        <f>+'NewTech-modinp'!U96</f>
        <v>0.5</v>
      </c>
      <c r="V96" s="1">
        <f t="shared" si="11"/>
        <v>0.35</v>
      </c>
      <c r="W96" s="14">
        <f>+'NewTech-modinp'!V96</f>
        <v>31.536000000000001</v>
      </c>
      <c r="X96" s="26">
        <f>+'NewTech-modinp'!W96</f>
        <v>0.9</v>
      </c>
      <c r="Y96" s="1">
        <f>+'NewTech-modinp'!X96</f>
        <v>0.9</v>
      </c>
      <c r="Z96" s="1">
        <f>+'NewTech-modinp'!Y96</f>
        <v>0.9</v>
      </c>
      <c r="AA96" s="1">
        <f>+'NewTech-modinp'!Z96</f>
        <v>0.9</v>
      </c>
      <c r="AB96" s="1">
        <f>+'NewTech-modinp'!AA96</f>
        <v>0.9</v>
      </c>
      <c r="AC96" s="1">
        <f>+'NewTech-modinp'!AB96</f>
        <v>0.9</v>
      </c>
      <c r="AD96" s="1">
        <f>+'NewTech-modinp'!AC96</f>
        <v>0.9</v>
      </c>
      <c r="AE96" s="1">
        <f>+'NewTech-modinp'!AD96</f>
        <v>0.9</v>
      </c>
      <c r="AF96" s="1">
        <f>+'NewTech-modinp'!AE96</f>
        <v>0.9</v>
      </c>
      <c r="AG96" s="1">
        <f>+'NewTech-modinp'!AF96</f>
        <v>0.9</v>
      </c>
      <c r="AH96" s="14">
        <f>+'NewTech-modinp'!AG96</f>
        <v>336</v>
      </c>
      <c r="AI96" s="1">
        <f>+'NewTech-modinp'!AH96</f>
        <v>336</v>
      </c>
      <c r="AJ96" s="1">
        <f>+'NewTech-modinp'!AI96</f>
        <v>336</v>
      </c>
      <c r="AK96" s="1">
        <f>+'NewTech-modinp'!AJ96</f>
        <v>336</v>
      </c>
      <c r="AL96" s="1">
        <f>+'NewTech-modinp'!AK96</f>
        <v>336</v>
      </c>
      <c r="AM96" s="1">
        <f>+'NewTech-modinp'!AL96</f>
        <v>336</v>
      </c>
      <c r="AN96" s="1">
        <f>+'NewTech-modinp'!AM96</f>
        <v>336</v>
      </c>
      <c r="AO96" s="1">
        <f>+'NewTech-modinp'!AN96</f>
        <v>336</v>
      </c>
      <c r="AP96" s="1">
        <f>+'NewTech-modinp'!AO96</f>
        <v>336</v>
      </c>
      <c r="AQ96" s="1">
        <f>+'NewTech-modinp'!AP96</f>
        <v>336</v>
      </c>
      <c r="AR96" s="14">
        <f>+'NewTech-modinp'!AQ96</f>
        <v>0.5</v>
      </c>
      <c r="AT96" s="1">
        <f>+'NewTech-modinp'!AR96</f>
        <v>5</v>
      </c>
    </row>
    <row r="97" spans="1:47">
      <c r="A97" s="1" t="s">
        <v>114</v>
      </c>
      <c r="B97" s="2" t="s">
        <v>200</v>
      </c>
      <c r="C97" s="1" t="s">
        <v>66</v>
      </c>
      <c r="D97" s="2" t="s">
        <v>157</v>
      </c>
      <c r="E97" s="3" t="str">
        <f t="shared" si="8"/>
        <v>METAL-PH-FURN</v>
      </c>
      <c r="F97" s="1" t="s">
        <v>67</v>
      </c>
      <c r="G97" s="2" t="s">
        <v>158</v>
      </c>
      <c r="H97" s="3" t="str">
        <f t="shared" si="10"/>
        <v>METAL-PH-FURN-COA-Furn20</v>
      </c>
      <c r="I97" s="1" t="s">
        <v>71</v>
      </c>
      <c r="J97" s="2" t="s">
        <v>161</v>
      </c>
      <c r="N97" s="1" t="str">
        <f>+'NewTech-modinp'!N97</f>
        <v>MEAT-PH-STM_HW-NGA-Boiler</v>
      </c>
      <c r="O97" s="1" t="str">
        <f>+'NewTech-modinp'!O97</f>
        <v>New Meat - Process Heat: Steam/Hot Water  - Natural Gas</v>
      </c>
      <c r="P97" s="1" t="str">
        <f>+'NewTech-modinp'!P97</f>
        <v>INDNGA</v>
      </c>
      <c r="Q97" s="1" t="str">
        <f>+'NewTech-modinp'!Q97</f>
        <v>MEAT-PH-STM_HW</v>
      </c>
      <c r="R97" s="1">
        <f>+'NewTech-modinp'!R97</f>
        <v>2018</v>
      </c>
      <c r="S97" s="14">
        <v>2020</v>
      </c>
      <c r="T97" s="26">
        <f>+'NewTech-modinp'!T97</f>
        <v>25</v>
      </c>
      <c r="U97" s="1">
        <f>+'NewTech-modinp'!U97</f>
        <v>0.34</v>
      </c>
      <c r="V97" s="1">
        <f t="shared" si="11"/>
        <v>0.23799999999999999</v>
      </c>
      <c r="W97" s="14">
        <f>+'NewTech-modinp'!V97</f>
        <v>31.536000000000001</v>
      </c>
      <c r="X97" s="26">
        <f>+'NewTech-modinp'!W97</f>
        <v>0.87</v>
      </c>
      <c r="Y97" s="1">
        <f>+'NewTech-modinp'!X97</f>
        <v>0.87</v>
      </c>
      <c r="Z97" s="1">
        <f>+'NewTech-modinp'!Y97</f>
        <v>0.87</v>
      </c>
      <c r="AA97" s="1">
        <f>+'NewTech-modinp'!Z97</f>
        <v>0.87</v>
      </c>
      <c r="AB97" s="1">
        <f>+'NewTech-modinp'!AA97</f>
        <v>0.87</v>
      </c>
      <c r="AC97" s="1">
        <f>+'NewTech-modinp'!AB97</f>
        <v>0.87</v>
      </c>
      <c r="AD97" s="1">
        <f>+'NewTech-modinp'!AC97</f>
        <v>0.87</v>
      </c>
      <c r="AE97" s="1">
        <f>+'NewTech-modinp'!AD97</f>
        <v>0.87</v>
      </c>
      <c r="AF97" s="1">
        <f>+'NewTech-modinp'!AE97</f>
        <v>0.87</v>
      </c>
      <c r="AG97" s="1">
        <f>+'NewTech-modinp'!AF97</f>
        <v>0.87</v>
      </c>
      <c r="AH97" s="14">
        <f>+'NewTech-modinp'!AG97</f>
        <v>250</v>
      </c>
      <c r="AI97" s="1">
        <f>+'NewTech-modinp'!AH97</f>
        <v>250</v>
      </c>
      <c r="AJ97" s="1">
        <f>+'NewTech-modinp'!AI97</f>
        <v>250</v>
      </c>
      <c r="AK97" s="1">
        <f>+'NewTech-modinp'!AJ97</f>
        <v>250</v>
      </c>
      <c r="AL97" s="1">
        <f>+'NewTech-modinp'!AK97</f>
        <v>250</v>
      </c>
      <c r="AM97" s="1">
        <f>+'NewTech-modinp'!AL97</f>
        <v>250</v>
      </c>
      <c r="AN97" s="1">
        <f>+'NewTech-modinp'!AM97</f>
        <v>250</v>
      </c>
      <c r="AO97" s="1">
        <f>+'NewTech-modinp'!AN97</f>
        <v>250</v>
      </c>
      <c r="AP97" s="1">
        <f>+'NewTech-modinp'!AO97</f>
        <v>250</v>
      </c>
      <c r="AQ97" s="1">
        <f>+'NewTech-modinp'!AP97</f>
        <v>250</v>
      </c>
    </row>
    <row r="98" spans="1:47">
      <c r="A98" s="1" t="s">
        <v>114</v>
      </c>
      <c r="B98" s="2" t="s">
        <v>200</v>
      </c>
      <c r="C98" s="1" t="s">
        <v>66</v>
      </c>
      <c r="D98" s="2" t="s">
        <v>157</v>
      </c>
      <c r="E98" s="3" t="str">
        <f t="shared" si="8"/>
        <v>METAL-PH-FURN</v>
      </c>
      <c r="F98" s="1" t="s">
        <v>67</v>
      </c>
      <c r="G98" s="2" t="s">
        <v>158</v>
      </c>
      <c r="H98" s="3" t="str">
        <f t="shared" si="10"/>
        <v>METAL-PH-FURN-NGA-Furn20</v>
      </c>
      <c r="I98" s="1" t="s">
        <v>68</v>
      </c>
      <c r="J98" s="2" t="s">
        <v>159</v>
      </c>
      <c r="N98" s="1" t="str">
        <f>+'NewTech-modinp'!N98</f>
        <v>MEAT-PH-STM_HW-COA-Boiler</v>
      </c>
      <c r="O98" s="1" t="str">
        <f>+'NewTech-modinp'!O98</f>
        <v>New Meat - Process Heat: Steam/Hot Water  - Coal</v>
      </c>
      <c r="P98" s="1" t="str">
        <f>+'NewTech-modinp'!P98</f>
        <v>INDCOA</v>
      </c>
      <c r="Q98" s="1" t="str">
        <f>+'NewTech-modinp'!Q98</f>
        <v>MEAT-PH-STM_HW</v>
      </c>
      <c r="R98" s="1">
        <f>+'NewTech-modinp'!R98</f>
        <v>2018</v>
      </c>
      <c r="S98" s="14">
        <v>2020</v>
      </c>
      <c r="T98" s="26">
        <f>+'NewTech-modinp'!T98</f>
        <v>25</v>
      </c>
      <c r="U98" s="1">
        <f>+'NewTech-modinp'!U98</f>
        <v>0.34</v>
      </c>
      <c r="V98" s="1">
        <f t="shared" si="11"/>
        <v>0.23799999999999999</v>
      </c>
      <c r="W98" s="14">
        <f>+'NewTech-modinp'!V98</f>
        <v>31.536000000000001</v>
      </c>
      <c r="X98" s="26">
        <f>+'NewTech-modinp'!W98</f>
        <v>0.8</v>
      </c>
      <c r="Y98" s="1">
        <f>+'NewTech-modinp'!X98</f>
        <v>0.8</v>
      </c>
      <c r="Z98" s="1">
        <f>+'NewTech-modinp'!Y98</f>
        <v>0.8</v>
      </c>
      <c r="AA98" s="1">
        <f>+'NewTech-modinp'!Z98</f>
        <v>0.8</v>
      </c>
      <c r="AB98" s="1">
        <f>+'NewTech-modinp'!AA98</f>
        <v>0.8</v>
      </c>
      <c r="AC98" s="1">
        <f>+'NewTech-modinp'!AB98</f>
        <v>0.8</v>
      </c>
      <c r="AD98" s="1">
        <f>+'NewTech-modinp'!AC98</f>
        <v>0.8</v>
      </c>
      <c r="AE98" s="1">
        <f>+'NewTech-modinp'!AD98</f>
        <v>0.8</v>
      </c>
      <c r="AF98" s="1">
        <f>+'NewTech-modinp'!AE98</f>
        <v>0.8</v>
      </c>
      <c r="AG98" s="1">
        <f>+'NewTech-modinp'!AF98</f>
        <v>0.8</v>
      </c>
      <c r="AH98" s="14">
        <f>+'NewTech-modinp'!AG98</f>
        <v>750</v>
      </c>
      <c r="AI98" s="1">
        <f>+'NewTech-modinp'!AH98</f>
        <v>750</v>
      </c>
      <c r="AJ98" s="1">
        <f>+'NewTech-modinp'!AI98</f>
        <v>750</v>
      </c>
      <c r="AK98" s="1">
        <f>+'NewTech-modinp'!AJ98</f>
        <v>750</v>
      </c>
      <c r="AL98" s="1">
        <f>+'NewTech-modinp'!AK98</f>
        <v>750</v>
      </c>
      <c r="AM98" s="1">
        <f>+'NewTech-modinp'!AL98</f>
        <v>750</v>
      </c>
      <c r="AN98" s="1">
        <f>+'NewTech-modinp'!AM98</f>
        <v>750</v>
      </c>
      <c r="AO98" s="1">
        <f>+'NewTech-modinp'!AN98</f>
        <v>750</v>
      </c>
      <c r="AP98" s="1">
        <f>+'NewTech-modinp'!AO98</f>
        <v>750</v>
      </c>
      <c r="AQ98" s="1">
        <f>+'NewTech-modinp'!AP98</f>
        <v>750</v>
      </c>
      <c r="AR98" s="14">
        <v>0</v>
      </c>
    </row>
    <row r="99" spans="1:47">
      <c r="A99" s="1" t="s">
        <v>114</v>
      </c>
      <c r="B99" s="2" t="s">
        <v>200</v>
      </c>
      <c r="C99" s="1" t="s">
        <v>107</v>
      </c>
      <c r="D99" s="2" t="s">
        <v>194</v>
      </c>
      <c r="E99" s="3" t="str">
        <f t="shared" si="8"/>
        <v>METAL-PH-Stm</v>
      </c>
      <c r="F99" s="1" t="s">
        <v>95</v>
      </c>
      <c r="G99" s="2" t="s">
        <v>95</v>
      </c>
      <c r="H99" s="3" t="str">
        <f t="shared" si="10"/>
        <v>METAL-PH-Stm-FOL-Boiler20</v>
      </c>
      <c r="I99" s="1" t="s">
        <v>86</v>
      </c>
      <c r="J99" s="2" t="s">
        <v>176</v>
      </c>
      <c r="N99" s="1" t="str">
        <f>+'NewTech-modinp'!N99</f>
        <v>MEAT-PH-STM_HW-ELC-HPmp</v>
      </c>
      <c r="O99" s="1" t="str">
        <f>+'NewTech-modinp'!O99</f>
        <v>New Meat - Process Heat: Steam/Hot Water  - Electricity</v>
      </c>
      <c r="P99" s="1" t="str">
        <f>+'NewTech-modinp'!P99</f>
        <v>INDELC</v>
      </c>
      <c r="Q99" s="1" t="str">
        <f>+'NewTech-modinp'!Q99</f>
        <v>MEAT-PH-STM_HW</v>
      </c>
      <c r="R99" s="1">
        <f>+'NewTech-modinp'!R99</f>
        <v>2018</v>
      </c>
      <c r="S99" s="14">
        <v>2020</v>
      </c>
      <c r="T99" s="26">
        <f>+'NewTech-modinp'!T99</f>
        <v>20</v>
      </c>
      <c r="U99" s="1">
        <f>+'NewTech-modinp'!U99</f>
        <v>0.5</v>
      </c>
      <c r="V99" s="1">
        <f t="shared" si="11"/>
        <v>0.35</v>
      </c>
      <c r="W99" s="14">
        <f>+'NewTech-modinp'!V99</f>
        <v>31.536000000000001</v>
      </c>
      <c r="X99" s="26">
        <f>+'NewTech-modinp'!W99</f>
        <v>3.5</v>
      </c>
      <c r="Y99" s="1">
        <f>+'NewTech-modinp'!X99</f>
        <v>3.5</v>
      </c>
      <c r="Z99" s="1">
        <f>+'NewTech-modinp'!Y99</f>
        <v>3.5</v>
      </c>
      <c r="AA99" s="1">
        <f>+'NewTech-modinp'!Z99</f>
        <v>3.5</v>
      </c>
      <c r="AB99" s="1">
        <f>+'NewTech-modinp'!AA99</f>
        <v>3.5</v>
      </c>
      <c r="AC99" s="1">
        <f>+'NewTech-modinp'!AB99</f>
        <v>3.5</v>
      </c>
      <c r="AD99" s="1">
        <f>+'NewTech-modinp'!AC99</f>
        <v>3.5</v>
      </c>
      <c r="AE99" s="1">
        <f>+'NewTech-modinp'!AD99</f>
        <v>3.5</v>
      </c>
      <c r="AF99" s="1">
        <f>+'NewTech-modinp'!AE99</f>
        <v>3.5</v>
      </c>
      <c r="AG99" s="1">
        <f>+'NewTech-modinp'!AF99</f>
        <v>3.5</v>
      </c>
      <c r="AH99" s="14">
        <f>+'NewTech-modinp'!AG99</f>
        <v>1071.4285714285713</v>
      </c>
      <c r="AI99" s="1">
        <f>+'NewTech-modinp'!AH99</f>
        <v>1071.4285714285713</v>
      </c>
      <c r="AJ99" s="1">
        <f>+'NewTech-modinp'!AI99</f>
        <v>1071.4285714285713</v>
      </c>
      <c r="AK99" s="1">
        <f>+'NewTech-modinp'!AJ99</f>
        <v>1071.4285714285713</v>
      </c>
      <c r="AL99" s="1">
        <f>+'NewTech-modinp'!AK99</f>
        <v>1071.4285714285713</v>
      </c>
      <c r="AM99" s="1">
        <f>+'NewTech-modinp'!AL99</f>
        <v>1071.4285714285713</v>
      </c>
      <c r="AN99" s="1">
        <f>+'NewTech-modinp'!AM99</f>
        <v>1071.4285714285713</v>
      </c>
      <c r="AO99" s="1">
        <f>+'NewTech-modinp'!AN99</f>
        <v>1071.4285714285713</v>
      </c>
      <c r="AP99" s="1">
        <f>+'NewTech-modinp'!AO99</f>
        <v>1071.4285714285713</v>
      </c>
      <c r="AQ99" s="1">
        <f>+'NewTech-modinp'!AP99</f>
        <v>1071.4285714285713</v>
      </c>
      <c r="AR99" s="14">
        <f>'NewTech-modinp'!AQ99</f>
        <v>0.7</v>
      </c>
    </row>
    <row r="100" spans="1:47">
      <c r="A100" s="1" t="s">
        <v>114</v>
      </c>
      <c r="B100" s="2" t="s">
        <v>200</v>
      </c>
      <c r="C100" s="1" t="s">
        <v>107</v>
      </c>
      <c r="D100" s="2" t="s">
        <v>194</v>
      </c>
      <c r="E100" s="3" t="str">
        <f t="shared" si="8"/>
        <v>METAL-PH-Stm</v>
      </c>
      <c r="F100" s="1" t="s">
        <v>95</v>
      </c>
      <c r="G100" s="2" t="s">
        <v>95</v>
      </c>
      <c r="H100" s="3" t="str">
        <f t="shared" si="10"/>
        <v>METAL-PH-Stm-NGA-Boiler20</v>
      </c>
      <c r="I100" s="1" t="s">
        <v>68</v>
      </c>
      <c r="J100" s="2" t="s">
        <v>159</v>
      </c>
      <c r="N100" s="1" t="str">
        <f>+'NewTech-modinp'!N100</f>
        <v>MEAT-PH-STM_HW-DSL-Boiler</v>
      </c>
      <c r="O100" s="1" t="str">
        <f>+'NewTech-modinp'!O100</f>
        <v>New Meat - Process Heat: Steam/Hot Water  - Diesel</v>
      </c>
      <c r="P100" s="1" t="str">
        <f>+'NewTech-modinp'!P100</f>
        <v>INDDSL</v>
      </c>
      <c r="Q100" s="1" t="str">
        <f>+'NewTech-modinp'!Q100</f>
        <v>MEAT-PH-STM_HW</v>
      </c>
      <c r="R100" s="1">
        <f>+'NewTech-modinp'!R100</f>
        <v>2018</v>
      </c>
      <c r="S100" s="14">
        <v>2020</v>
      </c>
      <c r="T100" s="26">
        <f>+'NewTech-modinp'!T100</f>
        <v>25</v>
      </c>
      <c r="U100" s="1">
        <f>+'NewTech-modinp'!U100</f>
        <v>0.5</v>
      </c>
      <c r="V100" s="1">
        <f t="shared" si="11"/>
        <v>0.35</v>
      </c>
      <c r="W100" s="14">
        <f>+'NewTech-modinp'!V100</f>
        <v>31.536000000000001</v>
      </c>
      <c r="X100" s="26">
        <f>+'NewTech-modinp'!W100</f>
        <v>0.85</v>
      </c>
      <c r="Y100" s="1">
        <f>+'NewTech-modinp'!X100</f>
        <v>0.85</v>
      </c>
      <c r="Z100" s="1">
        <f>+'NewTech-modinp'!Y100</f>
        <v>0.85</v>
      </c>
      <c r="AA100" s="1">
        <f>+'NewTech-modinp'!Z100</f>
        <v>0.85</v>
      </c>
      <c r="AB100" s="1">
        <f>+'NewTech-modinp'!AA100</f>
        <v>0.85</v>
      </c>
      <c r="AC100" s="1">
        <f>+'NewTech-modinp'!AB100</f>
        <v>0.85</v>
      </c>
      <c r="AD100" s="1">
        <f>+'NewTech-modinp'!AC100</f>
        <v>0.85</v>
      </c>
      <c r="AE100" s="1">
        <f>+'NewTech-modinp'!AD100</f>
        <v>0.85</v>
      </c>
      <c r="AF100" s="1">
        <f>+'NewTech-modinp'!AE100</f>
        <v>0.85</v>
      </c>
      <c r="AG100" s="1">
        <f>+'NewTech-modinp'!AF100</f>
        <v>0.85</v>
      </c>
      <c r="AH100" s="14">
        <f>+'NewTech-modinp'!AG100</f>
        <v>300</v>
      </c>
      <c r="AI100" s="1">
        <f>+'NewTech-modinp'!AH100</f>
        <v>300</v>
      </c>
      <c r="AJ100" s="1">
        <f>+'NewTech-modinp'!AI100</f>
        <v>300</v>
      </c>
      <c r="AK100" s="1">
        <f>+'NewTech-modinp'!AJ100</f>
        <v>300</v>
      </c>
      <c r="AL100" s="1">
        <f>+'NewTech-modinp'!AK100</f>
        <v>300</v>
      </c>
      <c r="AM100" s="1">
        <f>+'NewTech-modinp'!AL100</f>
        <v>300</v>
      </c>
      <c r="AN100" s="1">
        <f>+'NewTech-modinp'!AM100</f>
        <v>300</v>
      </c>
      <c r="AO100" s="1">
        <f>+'NewTech-modinp'!AN100</f>
        <v>300</v>
      </c>
      <c r="AP100" s="1">
        <f>+'NewTech-modinp'!AO100</f>
        <v>300</v>
      </c>
      <c r="AQ100" s="1">
        <f>+'NewTech-modinp'!AP100</f>
        <v>300</v>
      </c>
    </row>
    <row r="101" spans="1:47">
      <c r="A101" s="1" t="s">
        <v>114</v>
      </c>
      <c r="B101" s="2" t="s">
        <v>200</v>
      </c>
      <c r="C101" s="1" t="s">
        <v>107</v>
      </c>
      <c r="D101" s="2" t="s">
        <v>194</v>
      </c>
      <c r="E101" s="3" t="str">
        <f t="shared" si="8"/>
        <v>METAL-PH-Stm</v>
      </c>
      <c r="F101" s="1" t="s">
        <v>95</v>
      </c>
      <c r="G101" s="2" t="s">
        <v>95</v>
      </c>
      <c r="H101" s="3" t="str">
        <f t="shared" si="10"/>
        <v>METAL-PH-Stm-DSL-Boiler20</v>
      </c>
      <c r="I101" s="1" t="s">
        <v>82</v>
      </c>
      <c r="J101" s="2" t="s">
        <v>172</v>
      </c>
      <c r="N101" s="1" t="str">
        <f>+'NewTech-modinp'!N101</f>
        <v>MEAT-PH-STM_HW-WOD-Boiler</v>
      </c>
      <c r="O101" s="1" t="str">
        <f>+'NewTech-modinp'!O101</f>
        <v>New Meat - Process Heat: Steam/Hot Water  - Wood</v>
      </c>
      <c r="P101" s="1" t="str">
        <f>+'NewTech-modinp'!P101</f>
        <v>INDWOD</v>
      </c>
      <c r="Q101" s="1" t="str">
        <f>+'NewTech-modinp'!Q101</f>
        <v>MEAT-PH-STM_HW</v>
      </c>
      <c r="R101" s="1">
        <f>+'NewTech-modinp'!R101</f>
        <v>2018</v>
      </c>
      <c r="S101" s="14">
        <v>2020</v>
      </c>
      <c r="T101" s="26">
        <f>+'NewTech-modinp'!T101</f>
        <v>25</v>
      </c>
      <c r="U101" s="1">
        <f>+'NewTech-modinp'!U101</f>
        <v>0.5</v>
      </c>
      <c r="V101" s="1">
        <f t="shared" si="11"/>
        <v>0.35</v>
      </c>
      <c r="W101" s="14">
        <f>+'NewTech-modinp'!V101</f>
        <v>31.536000000000001</v>
      </c>
      <c r="X101" s="26">
        <f>+'NewTech-modinp'!W101</f>
        <v>0.85</v>
      </c>
      <c r="Y101" s="1">
        <f>+'NewTech-modinp'!X101</f>
        <v>0.85</v>
      </c>
      <c r="Z101" s="1">
        <f>+'NewTech-modinp'!Y101</f>
        <v>0.85</v>
      </c>
      <c r="AA101" s="1">
        <f>+'NewTech-modinp'!Z101</f>
        <v>0.85</v>
      </c>
      <c r="AB101" s="1">
        <f>+'NewTech-modinp'!AA101</f>
        <v>0.85</v>
      </c>
      <c r="AC101" s="1">
        <f>+'NewTech-modinp'!AB101</f>
        <v>0.85</v>
      </c>
      <c r="AD101" s="1">
        <f>+'NewTech-modinp'!AC101</f>
        <v>0.85</v>
      </c>
      <c r="AE101" s="1">
        <f>+'NewTech-modinp'!AD101</f>
        <v>0.85</v>
      </c>
      <c r="AF101" s="1">
        <f>+'NewTech-modinp'!AE101</f>
        <v>0.85</v>
      </c>
      <c r="AG101" s="1">
        <f>+'NewTech-modinp'!AF101</f>
        <v>0.85</v>
      </c>
      <c r="AH101" s="14">
        <f>+'NewTech-modinp'!AG101</f>
        <v>2000</v>
      </c>
      <c r="AI101" s="1">
        <f>+'NewTech-modinp'!AH101</f>
        <v>2000</v>
      </c>
      <c r="AJ101" s="1">
        <f>+'NewTech-modinp'!AI101</f>
        <v>2000</v>
      </c>
      <c r="AK101" s="1">
        <f>+'NewTech-modinp'!AJ101</f>
        <v>2000</v>
      </c>
      <c r="AL101" s="1">
        <f>+'NewTech-modinp'!AK101</f>
        <v>2000</v>
      </c>
      <c r="AM101" s="1">
        <f>+'NewTech-modinp'!AL101</f>
        <v>2000</v>
      </c>
      <c r="AN101" s="1">
        <f>+'NewTech-modinp'!AM101</f>
        <v>2000</v>
      </c>
      <c r="AO101" s="1">
        <f>+'NewTech-modinp'!AN101</f>
        <v>2000</v>
      </c>
      <c r="AP101" s="1">
        <f>+'NewTech-modinp'!AO101</f>
        <v>2000</v>
      </c>
      <c r="AQ101" s="1">
        <f>+'NewTech-modinp'!AP101</f>
        <v>2000</v>
      </c>
    </row>
    <row r="102" spans="1:47">
      <c r="A102" s="1" t="s">
        <v>114</v>
      </c>
      <c r="B102" s="2" t="s">
        <v>200</v>
      </c>
      <c r="C102" s="1" t="s">
        <v>107</v>
      </c>
      <c r="D102" s="2" t="s">
        <v>194</v>
      </c>
      <c r="E102" s="3" t="str">
        <f t="shared" si="8"/>
        <v>METAL-PH-Stm</v>
      </c>
      <c r="F102" s="1" t="s">
        <v>108</v>
      </c>
      <c r="G102" s="2" t="s">
        <v>195</v>
      </c>
      <c r="H102" s="3" t="str">
        <f t="shared" si="10"/>
        <v>METAL-PH-Stm-BIG-Heat20</v>
      </c>
      <c r="I102" s="1" t="s">
        <v>110</v>
      </c>
      <c r="J102" s="2" t="s">
        <v>218</v>
      </c>
      <c r="N102" s="1" t="str">
        <f>+'NewTech-modinp'!N102</f>
        <v>MEAT-PH-STM_HW-ELC-ELCTECH</v>
      </c>
      <c r="O102" s="1" t="str">
        <f>+'NewTech-modinp'!O102</f>
        <v>New Meat - Process Heat: Steam/Hot Water  - Electricity</v>
      </c>
      <c r="P102" s="1" t="str">
        <f>+'NewTech-modinp'!P102</f>
        <v>INDELC</v>
      </c>
      <c r="Q102" s="1" t="str">
        <f>+'NewTech-modinp'!Q102</f>
        <v>MEAT-PH-STM_HW</v>
      </c>
      <c r="R102" s="1">
        <f>+'NewTech-modinp'!R102</f>
        <v>2018</v>
      </c>
      <c r="S102" s="14">
        <v>2020</v>
      </c>
      <c r="T102" s="26">
        <f>+'NewTech-modinp'!T102</f>
        <v>25</v>
      </c>
      <c r="U102" s="1">
        <f>+'NewTech-modinp'!U102</f>
        <v>0.34</v>
      </c>
      <c r="V102" s="1">
        <f t="shared" si="11"/>
        <v>0.23799999999999999</v>
      </c>
      <c r="W102" s="14">
        <f>+'NewTech-modinp'!V102</f>
        <v>31.536000000000001</v>
      </c>
      <c r="X102" s="26">
        <f>+'NewTech-modinp'!W102</f>
        <v>1.54</v>
      </c>
      <c r="Y102" s="1">
        <f>+'NewTech-modinp'!X102</f>
        <v>1.54</v>
      </c>
      <c r="Z102" s="1">
        <f>+'NewTech-modinp'!Y102</f>
        <v>1.54</v>
      </c>
      <c r="AA102" s="1">
        <f>+'NewTech-modinp'!Z102</f>
        <v>1.54</v>
      </c>
      <c r="AB102" s="1">
        <f>+'NewTech-modinp'!AA102</f>
        <v>1.54</v>
      </c>
      <c r="AC102" s="1">
        <f>+'NewTech-modinp'!AB102</f>
        <v>1.54</v>
      </c>
      <c r="AD102" s="1">
        <f>+'NewTech-modinp'!AC102</f>
        <v>1.54</v>
      </c>
      <c r="AE102" s="1">
        <f>+'NewTech-modinp'!AD102</f>
        <v>1.54</v>
      </c>
      <c r="AF102" s="1">
        <f>+'NewTech-modinp'!AE102</f>
        <v>1.54</v>
      </c>
      <c r="AG102" s="1">
        <f>+'NewTech-modinp'!AF102</f>
        <v>1.54</v>
      </c>
      <c r="AH102" s="14">
        <f>+'NewTech-modinp'!AG102</f>
        <v>1000</v>
      </c>
      <c r="AI102" s="1">
        <f>+'NewTech-modinp'!AH102</f>
        <v>1000</v>
      </c>
      <c r="AJ102" s="1">
        <f>+'NewTech-modinp'!AI102</f>
        <v>1000</v>
      </c>
      <c r="AK102" s="1">
        <f>+'NewTech-modinp'!AJ102</f>
        <v>1000</v>
      </c>
      <c r="AL102" s="1">
        <f>+'NewTech-modinp'!AK102</f>
        <v>1000</v>
      </c>
      <c r="AM102" s="1">
        <f>+'NewTech-modinp'!AL102</f>
        <v>1000</v>
      </c>
      <c r="AN102" s="1">
        <f>+'NewTech-modinp'!AM102</f>
        <v>1000</v>
      </c>
      <c r="AO102" s="1">
        <f>+'NewTech-modinp'!AN102</f>
        <v>1000</v>
      </c>
      <c r="AP102" s="1">
        <f>+'NewTech-modinp'!AO102</f>
        <v>1000</v>
      </c>
      <c r="AQ102" s="1">
        <f>+'NewTech-modinp'!AP102</f>
        <v>1000</v>
      </c>
      <c r="AR102" s="14">
        <f>+'NewTech-modinp'!AQ102</f>
        <v>0.1</v>
      </c>
      <c r="AT102" s="1">
        <f>+'NewTech-modinp'!AR102</f>
        <v>5</v>
      </c>
    </row>
    <row r="103" spans="1:47">
      <c r="A103" s="1" t="s">
        <v>114</v>
      </c>
      <c r="B103" s="2" t="s">
        <v>200</v>
      </c>
      <c r="C103" s="1" t="s">
        <v>107</v>
      </c>
      <c r="D103" s="2" t="s">
        <v>194</v>
      </c>
      <c r="E103" s="3" t="str">
        <f t="shared" si="8"/>
        <v>METAL-PH-Stm</v>
      </c>
      <c r="F103" s="1" t="s">
        <v>89</v>
      </c>
      <c r="G103" s="2" t="s">
        <v>179</v>
      </c>
      <c r="H103" s="3" t="str">
        <f t="shared" si="10"/>
        <v>METAL-PH-Stm-ELC-HTPump20</v>
      </c>
      <c r="I103" s="1" t="s">
        <v>70</v>
      </c>
      <c r="J103" s="2" t="s">
        <v>160</v>
      </c>
      <c r="N103" s="1" t="str">
        <f>+'NewTech-modinp'!N103</f>
        <v>MEAT-PH-DirH-NGA-Burner</v>
      </c>
      <c r="O103" s="1" t="str">
        <f>+'NewTech-modinp'!O103</f>
        <v>New Meat - Process Heat: Direct Heat  - Natural Gas</v>
      </c>
      <c r="P103" s="1" t="str">
        <f>+'NewTech-modinp'!P103</f>
        <v>INDNGA</v>
      </c>
      <c r="Q103" s="1" t="str">
        <f>+'NewTech-modinp'!Q103</f>
        <v>MEAT-PH-DirH</v>
      </c>
      <c r="R103" s="1">
        <f>+'NewTech-modinp'!R103</f>
        <v>2018</v>
      </c>
      <c r="S103" s="14">
        <v>2020</v>
      </c>
      <c r="T103" s="26">
        <f>+'NewTech-modinp'!T103</f>
        <v>13</v>
      </c>
      <c r="U103" s="1">
        <f>+'NewTech-modinp'!U103</f>
        <v>0.9</v>
      </c>
      <c r="V103" s="1">
        <f t="shared" si="11"/>
        <v>0.63</v>
      </c>
      <c r="W103" s="14">
        <f>+'NewTech-modinp'!V103</f>
        <v>31.536000000000001</v>
      </c>
      <c r="X103" s="26">
        <f>+'NewTech-modinp'!W103</f>
        <v>0.8</v>
      </c>
      <c r="Y103" s="1">
        <f>+'NewTech-modinp'!X103</f>
        <v>0.8</v>
      </c>
      <c r="Z103" s="1">
        <f>+'NewTech-modinp'!Y103</f>
        <v>0.8</v>
      </c>
      <c r="AA103" s="1">
        <f>+'NewTech-modinp'!Z103</f>
        <v>0.8</v>
      </c>
      <c r="AB103" s="1">
        <f>+'NewTech-modinp'!AA103</f>
        <v>0.8</v>
      </c>
      <c r="AC103" s="1">
        <f>+'NewTech-modinp'!AB103</f>
        <v>0.8</v>
      </c>
      <c r="AD103" s="1">
        <f>+'NewTech-modinp'!AC103</f>
        <v>0.8</v>
      </c>
      <c r="AE103" s="1">
        <f>+'NewTech-modinp'!AD103</f>
        <v>0.8</v>
      </c>
      <c r="AF103" s="1">
        <f>+'NewTech-modinp'!AE103</f>
        <v>0.8</v>
      </c>
      <c r="AG103" s="1">
        <f>+'NewTech-modinp'!AF103</f>
        <v>0.8</v>
      </c>
      <c r="AH103" s="14">
        <f>+'NewTech-modinp'!AG103</f>
        <v>313</v>
      </c>
      <c r="AI103" s="1">
        <f>+'NewTech-modinp'!AH103</f>
        <v>313</v>
      </c>
      <c r="AJ103" s="1">
        <f>+'NewTech-modinp'!AI103</f>
        <v>313</v>
      </c>
      <c r="AK103" s="1">
        <f>+'NewTech-modinp'!AJ103</f>
        <v>313</v>
      </c>
      <c r="AL103" s="1">
        <f>+'NewTech-modinp'!AK103</f>
        <v>313</v>
      </c>
      <c r="AM103" s="1">
        <f>+'NewTech-modinp'!AL103</f>
        <v>313</v>
      </c>
      <c r="AN103" s="1">
        <f>+'NewTech-modinp'!AM103</f>
        <v>313</v>
      </c>
      <c r="AO103" s="1">
        <f>+'NewTech-modinp'!AN103</f>
        <v>313</v>
      </c>
      <c r="AP103" s="1">
        <f>+'NewTech-modinp'!AO103</f>
        <v>313</v>
      </c>
      <c r="AQ103" s="1">
        <f>+'NewTech-modinp'!AP103</f>
        <v>313</v>
      </c>
    </row>
    <row r="104" spans="1:47">
      <c r="A104" s="1" t="s">
        <v>114</v>
      </c>
      <c r="B104" s="2" t="s">
        <v>200</v>
      </c>
      <c r="C104" s="1" t="s">
        <v>107</v>
      </c>
      <c r="D104" s="2" t="s">
        <v>194</v>
      </c>
      <c r="E104" s="3" t="str">
        <f t="shared" si="8"/>
        <v>METAL-PH-Stm</v>
      </c>
      <c r="F104" s="1" t="s">
        <v>108</v>
      </c>
      <c r="G104" s="2" t="s">
        <v>195</v>
      </c>
      <c r="H104" s="3" t="str">
        <f t="shared" si="10"/>
        <v>METAL-PH-Stm-GEO-Heat20</v>
      </c>
      <c r="I104" s="1" t="s">
        <v>109</v>
      </c>
      <c r="J104" s="2" t="s">
        <v>196</v>
      </c>
      <c r="N104" s="1" t="str">
        <f>+'NewTech-modinp'!N104</f>
        <v>MEAT-PH-DirH-ELC-Heater</v>
      </c>
      <c r="O104" s="1" t="str">
        <f>+'NewTech-modinp'!O104</f>
        <v>New Meat - Process Heat: Direct Heat  - Electricity</v>
      </c>
      <c r="P104" s="1" t="str">
        <f>+'NewTech-modinp'!P104</f>
        <v>INDELC</v>
      </c>
      <c r="Q104" s="1" t="str">
        <f>+'NewTech-modinp'!Q104</f>
        <v>MEAT-PH-DirH</v>
      </c>
      <c r="R104" s="1">
        <f>+'NewTech-modinp'!R104</f>
        <v>2018</v>
      </c>
      <c r="S104" s="14">
        <v>2020</v>
      </c>
      <c r="T104" s="26">
        <f>+'NewTech-modinp'!T104</f>
        <v>3</v>
      </c>
      <c r="U104" s="1">
        <f>+'NewTech-modinp'!U104</f>
        <v>0.9</v>
      </c>
      <c r="V104" s="1">
        <f t="shared" si="11"/>
        <v>0.63</v>
      </c>
      <c r="W104" s="14">
        <f>+'NewTech-modinp'!V104</f>
        <v>31.536000000000001</v>
      </c>
      <c r="X104" s="26">
        <f>+'NewTech-modinp'!W104</f>
        <v>0.99970008997300808</v>
      </c>
      <c r="Y104" s="1">
        <f>+'NewTech-modinp'!X104</f>
        <v>0.99970008997300808</v>
      </c>
      <c r="Z104" s="1">
        <f>+'NewTech-modinp'!Y104</f>
        <v>0.99970008997300808</v>
      </c>
      <c r="AA104" s="1">
        <f>+'NewTech-modinp'!Z104</f>
        <v>0.99970008997300808</v>
      </c>
      <c r="AB104" s="1">
        <f>+'NewTech-modinp'!AA104</f>
        <v>0.99970008997300808</v>
      </c>
      <c r="AC104" s="1">
        <f>+'NewTech-modinp'!AB104</f>
        <v>0.99970008997300808</v>
      </c>
      <c r="AD104" s="1">
        <f>+'NewTech-modinp'!AC104</f>
        <v>0.99970008997300808</v>
      </c>
      <c r="AE104" s="1">
        <f>+'NewTech-modinp'!AD104</f>
        <v>0.99970008997300808</v>
      </c>
      <c r="AF104" s="1">
        <f>+'NewTech-modinp'!AE104</f>
        <v>0.99970008997300808</v>
      </c>
      <c r="AG104" s="1">
        <f>+'NewTech-modinp'!AF104</f>
        <v>0.99970008997300808</v>
      </c>
      <c r="AH104" s="14">
        <f>+'NewTech-modinp'!AG104</f>
        <v>80</v>
      </c>
      <c r="AI104" s="1">
        <f>+'NewTech-modinp'!AH104</f>
        <v>80</v>
      </c>
      <c r="AJ104" s="1">
        <f>+'NewTech-modinp'!AI104</f>
        <v>80</v>
      </c>
      <c r="AK104" s="1">
        <f>+'NewTech-modinp'!AJ104</f>
        <v>80</v>
      </c>
      <c r="AL104" s="1">
        <f>+'NewTech-modinp'!AK104</f>
        <v>80</v>
      </c>
      <c r="AM104" s="1">
        <f>+'NewTech-modinp'!AL104</f>
        <v>80</v>
      </c>
      <c r="AN104" s="1">
        <f>+'NewTech-modinp'!AM104</f>
        <v>80</v>
      </c>
      <c r="AO104" s="1">
        <f>+'NewTech-modinp'!AN104</f>
        <v>80</v>
      </c>
      <c r="AP104" s="1">
        <f>+'NewTech-modinp'!AO104</f>
        <v>80</v>
      </c>
      <c r="AQ104" s="1">
        <f>+'NewTech-modinp'!AP104</f>
        <v>80</v>
      </c>
    </row>
    <row r="105" spans="1:47">
      <c r="A105" s="1" t="s">
        <v>114</v>
      </c>
      <c r="B105" s="2" t="s">
        <v>200</v>
      </c>
      <c r="C105" s="1" t="s">
        <v>107</v>
      </c>
      <c r="D105" s="2" t="s">
        <v>194</v>
      </c>
      <c r="E105" s="3" t="str">
        <f t="shared" si="8"/>
        <v>METAL-PH-Stm</v>
      </c>
      <c r="F105" s="1" t="s">
        <v>108</v>
      </c>
      <c r="G105" s="2" t="s">
        <v>195</v>
      </c>
      <c r="H105" s="3" t="str">
        <f t="shared" si="10"/>
        <v>METAL-PH-Stm-FOL-Heat20</v>
      </c>
      <c r="I105" s="1" t="s">
        <v>86</v>
      </c>
      <c r="J105" s="2" t="s">
        <v>176</v>
      </c>
      <c r="N105" s="1" t="str">
        <f>+'NewTech-modinp'!N105</f>
        <v>MEAT-RFGR-ELC-Refriger</v>
      </c>
      <c r="O105" s="1" t="str">
        <f>+'NewTech-modinp'!O105</f>
        <v>New Meat - Refrigeration  - Electricity</v>
      </c>
      <c r="P105" s="1" t="str">
        <f>+'NewTech-modinp'!P105</f>
        <v>INDELC</v>
      </c>
      <c r="Q105" s="1" t="str">
        <f>+'NewTech-modinp'!Q105</f>
        <v>MEAT-RFGR</v>
      </c>
      <c r="R105" s="1">
        <f>+'NewTech-modinp'!R105</f>
        <v>2018</v>
      </c>
      <c r="S105" s="14">
        <v>2020</v>
      </c>
      <c r="T105" s="26">
        <f>+'NewTech-modinp'!T105</f>
        <v>1</v>
      </c>
      <c r="U105" s="1">
        <f>+'NewTech-modinp'!U105</f>
        <v>1</v>
      </c>
      <c r="V105" s="1">
        <f t="shared" si="11"/>
        <v>0.7</v>
      </c>
      <c r="W105" s="14">
        <f>+'NewTech-modinp'!V105</f>
        <v>31.536000000000001</v>
      </c>
      <c r="X105" s="26">
        <f>+'NewTech-modinp'!W105</f>
        <v>1</v>
      </c>
      <c r="Y105" s="1">
        <f>+'NewTech-modinp'!X105</f>
        <v>1</v>
      </c>
      <c r="Z105" s="1">
        <f>+'NewTech-modinp'!Y105</f>
        <v>1</v>
      </c>
      <c r="AA105" s="1">
        <f>+'NewTech-modinp'!Z105</f>
        <v>1</v>
      </c>
      <c r="AB105" s="1">
        <f>+'NewTech-modinp'!AA105</f>
        <v>1</v>
      </c>
      <c r="AC105" s="1">
        <f>+'NewTech-modinp'!AB105</f>
        <v>1</v>
      </c>
      <c r="AD105" s="1">
        <f>+'NewTech-modinp'!AC105</f>
        <v>1</v>
      </c>
      <c r="AE105" s="1">
        <f>+'NewTech-modinp'!AD105</f>
        <v>1</v>
      </c>
      <c r="AF105" s="1">
        <f>+'NewTech-modinp'!AE105</f>
        <v>1</v>
      </c>
      <c r="AG105" s="1">
        <f>+'NewTech-modinp'!AF105</f>
        <v>1</v>
      </c>
      <c r="AH105" s="14">
        <f>+'NewTech-modinp'!AG105</f>
        <v>0</v>
      </c>
      <c r="AI105" s="1">
        <f>+'NewTech-modinp'!AH105</f>
        <v>0</v>
      </c>
      <c r="AJ105" s="1">
        <f>+'NewTech-modinp'!AI105</f>
        <v>0</v>
      </c>
      <c r="AK105" s="1">
        <f>+'NewTech-modinp'!AJ105</f>
        <v>0</v>
      </c>
      <c r="AL105" s="1">
        <f>+'NewTech-modinp'!AK105</f>
        <v>0</v>
      </c>
      <c r="AM105" s="1">
        <f>+'NewTech-modinp'!AL105</f>
        <v>0</v>
      </c>
      <c r="AN105" s="1">
        <f>+'NewTech-modinp'!AM105</f>
        <v>0</v>
      </c>
      <c r="AO105" s="1">
        <f>+'NewTech-modinp'!AN105</f>
        <v>0</v>
      </c>
      <c r="AP105" s="1">
        <f>+'NewTech-modinp'!AO105</f>
        <v>0</v>
      </c>
      <c r="AQ105" s="1">
        <f>+'NewTech-modinp'!AP105</f>
        <v>0</v>
      </c>
    </row>
    <row r="106" spans="1:47" s="9" customFormat="1">
      <c r="A106" s="9" t="s">
        <v>114</v>
      </c>
      <c r="B106" s="24" t="s">
        <v>200</v>
      </c>
      <c r="C106" s="9" t="s">
        <v>107</v>
      </c>
      <c r="D106" s="24" t="s">
        <v>194</v>
      </c>
      <c r="E106" s="25" t="str">
        <f t="shared" si="8"/>
        <v>METAL-PH-Stm</v>
      </c>
      <c r="F106" s="9" t="s">
        <v>95</v>
      </c>
      <c r="G106" s="24" t="s">
        <v>95</v>
      </c>
      <c r="H106" s="25" t="str">
        <f t="shared" si="10"/>
        <v>METAL-PH-Stm-COA-Boiler20</v>
      </c>
      <c r="I106" s="9" t="s">
        <v>71</v>
      </c>
      <c r="J106" s="24" t="s">
        <v>161</v>
      </c>
      <c r="N106" s="9" t="str">
        <f>+'NewTech-modinp'!N106</f>
        <v>METAL-MoTP-Stat-DSL-st_ngn</v>
      </c>
      <c r="O106" s="9" t="str">
        <f>+'NewTech-modinp'!O106</f>
        <v>New Metal product manufacturing - Motive Power, Stationary  - Diesel</v>
      </c>
      <c r="P106" s="9" t="str">
        <f>+'NewTech-modinp'!P106</f>
        <v>INDDSL</v>
      </c>
      <c r="Q106" s="9" t="str">
        <f>+'NewTech-modinp'!Q106</f>
        <v>METAL-MoTP-Stat</v>
      </c>
      <c r="R106" s="9">
        <f>+'NewTech-modinp'!R106</f>
        <v>2018</v>
      </c>
      <c r="S106" s="13">
        <v>2020</v>
      </c>
      <c r="T106" s="28">
        <f>+'NewTech-modinp'!T106</f>
        <v>20</v>
      </c>
      <c r="U106" s="9">
        <f>+'NewTech-modinp'!U106</f>
        <v>0.5</v>
      </c>
      <c r="W106" s="13">
        <f>+'NewTech-modinp'!V106</f>
        <v>31.536000000000001</v>
      </c>
      <c r="X106" s="28">
        <f>+'NewTech-modinp'!W106</f>
        <v>0.22</v>
      </c>
      <c r="Y106" s="9">
        <f>+'NewTech-modinp'!X106</f>
        <v>0.22</v>
      </c>
      <c r="Z106" s="9">
        <f>+'NewTech-modinp'!Y106</f>
        <v>0.22</v>
      </c>
      <c r="AA106" s="9">
        <f>+'NewTech-modinp'!Z106</f>
        <v>0.22</v>
      </c>
      <c r="AB106" s="9">
        <f>+'NewTech-modinp'!AA106</f>
        <v>0.22</v>
      </c>
      <c r="AC106" s="9">
        <f>+'NewTech-modinp'!AB106</f>
        <v>0.22</v>
      </c>
      <c r="AD106" s="9">
        <f>+'NewTech-modinp'!AC106</f>
        <v>0.22</v>
      </c>
      <c r="AE106" s="9">
        <f>+'NewTech-modinp'!AD106</f>
        <v>0.22</v>
      </c>
      <c r="AF106" s="9">
        <f>+'NewTech-modinp'!AE106</f>
        <v>0.22</v>
      </c>
      <c r="AG106" s="9">
        <f>+'NewTech-modinp'!AF106</f>
        <v>0.22</v>
      </c>
      <c r="AH106" s="13">
        <f>+'NewTech-modinp'!AG106</f>
        <v>455</v>
      </c>
      <c r="AI106" s="9">
        <f>+'NewTech-modinp'!AH106</f>
        <v>455</v>
      </c>
      <c r="AJ106" s="9">
        <f>+'NewTech-modinp'!AI106</f>
        <v>455</v>
      </c>
      <c r="AK106" s="9">
        <f>+'NewTech-modinp'!AJ106</f>
        <v>455</v>
      </c>
      <c r="AL106" s="9">
        <f>+'NewTech-modinp'!AK106</f>
        <v>455</v>
      </c>
      <c r="AM106" s="9">
        <f>+'NewTech-modinp'!AL106</f>
        <v>455</v>
      </c>
      <c r="AN106" s="9">
        <f>+'NewTech-modinp'!AM106</f>
        <v>455</v>
      </c>
      <c r="AO106" s="9">
        <f>+'NewTech-modinp'!AN106</f>
        <v>455</v>
      </c>
      <c r="AP106" s="9">
        <f>+'NewTech-modinp'!AO106</f>
        <v>455</v>
      </c>
      <c r="AQ106" s="9">
        <f>+'NewTech-modinp'!AP106</f>
        <v>455</v>
      </c>
      <c r="AR106" s="13">
        <v>0</v>
      </c>
    </row>
    <row r="107" spans="1:47">
      <c r="A107" s="1" t="s">
        <v>114</v>
      </c>
      <c r="B107" s="2" t="s">
        <v>200</v>
      </c>
      <c r="C107" s="1" t="s">
        <v>107</v>
      </c>
      <c r="D107" s="2" t="s">
        <v>194</v>
      </c>
      <c r="E107" s="3" t="str">
        <f t="shared" si="8"/>
        <v>METAL-PH-Stm</v>
      </c>
      <c r="F107" s="1" t="s">
        <v>108</v>
      </c>
      <c r="G107" s="2" t="s">
        <v>195</v>
      </c>
      <c r="H107" s="3" t="str">
        <f t="shared" si="10"/>
        <v>METAL-PH-Stm-LPG-Heat20</v>
      </c>
      <c r="I107" s="1" t="s">
        <v>111</v>
      </c>
      <c r="J107" s="2" t="s">
        <v>197</v>
      </c>
      <c r="N107" s="1" t="str">
        <f>+'NewTech-modinp'!N107</f>
        <v>METAL-MoTP-Stat-ELC-Motor</v>
      </c>
      <c r="O107" s="1" t="str">
        <f>+'NewTech-modinp'!O107</f>
        <v>New Metal product manufacturing - Motive Power, Stationary  - Electricity</v>
      </c>
      <c r="P107" s="1" t="str">
        <f>+'NewTech-modinp'!P107</f>
        <v>INDELC</v>
      </c>
      <c r="Q107" s="1" t="str">
        <f>+'NewTech-modinp'!Q107</f>
        <v>METAL-MoTP-Stat</v>
      </c>
      <c r="R107" s="1">
        <f>+'NewTech-modinp'!R107</f>
        <v>2018</v>
      </c>
      <c r="S107" s="14">
        <v>2020</v>
      </c>
      <c r="T107" s="26">
        <f>+'NewTech-modinp'!T107</f>
        <v>10</v>
      </c>
      <c r="U107" s="1">
        <f>+'NewTech-modinp'!U107</f>
        <v>0.5</v>
      </c>
      <c r="V107" s="1">
        <f t="shared" si="11"/>
        <v>0.35</v>
      </c>
      <c r="W107" s="14">
        <f>+'NewTech-modinp'!V107</f>
        <v>31.536000000000001</v>
      </c>
      <c r="X107" s="26">
        <f>+'NewTech-modinp'!W107</f>
        <v>0.67500000000000004</v>
      </c>
      <c r="Y107" s="1">
        <f>+'NewTech-modinp'!X107</f>
        <v>0.67500000000000004</v>
      </c>
      <c r="Z107" s="1">
        <f>+'NewTech-modinp'!Y107</f>
        <v>0.67500000000000004</v>
      </c>
      <c r="AA107" s="1">
        <f>+'NewTech-modinp'!Z107</f>
        <v>0.67500000000000004</v>
      </c>
      <c r="AB107" s="1">
        <f>+'NewTech-modinp'!AA107</f>
        <v>0.67500000000000004</v>
      </c>
      <c r="AC107" s="1">
        <f>+'NewTech-modinp'!AB107</f>
        <v>0.67500000000000004</v>
      </c>
      <c r="AD107" s="1">
        <f>+'NewTech-modinp'!AC107</f>
        <v>0.67500000000000004</v>
      </c>
      <c r="AE107" s="1">
        <f>+'NewTech-modinp'!AD107</f>
        <v>0.67500000000000004</v>
      </c>
      <c r="AF107" s="1">
        <f>+'NewTech-modinp'!AE107</f>
        <v>0.67500000000000004</v>
      </c>
      <c r="AG107" s="1">
        <f>+'NewTech-modinp'!AF107</f>
        <v>0.67500000000000004</v>
      </c>
      <c r="AH107" s="14">
        <f>+'NewTech-modinp'!AG107</f>
        <v>280</v>
      </c>
      <c r="AI107" s="1">
        <f>+'NewTech-modinp'!AH107</f>
        <v>280</v>
      </c>
      <c r="AJ107" s="1">
        <f>+'NewTech-modinp'!AI107</f>
        <v>280</v>
      </c>
      <c r="AK107" s="1">
        <f>+'NewTech-modinp'!AJ107</f>
        <v>280</v>
      </c>
      <c r="AL107" s="1">
        <f>+'NewTech-modinp'!AK107</f>
        <v>280</v>
      </c>
      <c r="AM107" s="1">
        <f>+'NewTech-modinp'!AL107</f>
        <v>280</v>
      </c>
      <c r="AN107" s="1">
        <f>+'NewTech-modinp'!AM107</f>
        <v>280</v>
      </c>
      <c r="AO107" s="1">
        <f>+'NewTech-modinp'!AN107</f>
        <v>280</v>
      </c>
      <c r="AP107" s="1">
        <f>+'NewTech-modinp'!AO107</f>
        <v>280</v>
      </c>
      <c r="AQ107" s="1">
        <f>+'NewTech-modinp'!AP107</f>
        <v>280</v>
      </c>
    </row>
    <row r="108" spans="1:47">
      <c r="A108" s="1" t="s">
        <v>114</v>
      </c>
      <c r="B108" s="2" t="s">
        <v>200</v>
      </c>
      <c r="C108" s="1" t="s">
        <v>107</v>
      </c>
      <c r="D108" s="2" t="s">
        <v>194</v>
      </c>
      <c r="E108" s="3" t="str">
        <f t="shared" si="8"/>
        <v>METAL-PH-Stm</v>
      </c>
      <c r="F108" s="1" t="s">
        <v>95</v>
      </c>
      <c r="G108" s="2" t="s">
        <v>95</v>
      </c>
      <c r="H108" s="3" t="str">
        <f t="shared" si="10"/>
        <v>METAL-PH-Stm-WOD-Boiler20</v>
      </c>
      <c r="I108" s="1" t="s">
        <v>74</v>
      </c>
      <c r="J108" s="2" t="s">
        <v>164</v>
      </c>
      <c r="N108" s="1" t="str">
        <f>+'NewTech-modinp'!N108</f>
        <v>METAL-MoTP-Stat-PET-st_ngn</v>
      </c>
      <c r="O108" s="1" t="str">
        <f>+'NewTech-modinp'!O108</f>
        <v>New Metal product manufacturing - Motive Power, Stationary  - Petrol</v>
      </c>
      <c r="P108" s="1" t="str">
        <f>+'NewTech-modinp'!P108</f>
        <v>INDPET</v>
      </c>
      <c r="Q108" s="1" t="str">
        <f>+'NewTech-modinp'!Q108</f>
        <v>METAL-MoTP-Stat</v>
      </c>
      <c r="R108" s="1">
        <f>+'NewTech-modinp'!R108</f>
        <v>2018</v>
      </c>
      <c r="S108" s="14">
        <v>2020</v>
      </c>
      <c r="T108" s="26">
        <f>+'NewTech-modinp'!T108</f>
        <v>15</v>
      </c>
      <c r="U108" s="1">
        <f>+'NewTech-modinp'!U108</f>
        <v>0.5</v>
      </c>
      <c r="V108" s="1">
        <f t="shared" si="11"/>
        <v>0.35</v>
      </c>
      <c r="W108" s="14">
        <f>+'NewTech-modinp'!V108</f>
        <v>31.536000000000001</v>
      </c>
      <c r="X108" s="26">
        <f>+'NewTech-modinp'!W108</f>
        <v>0.18</v>
      </c>
      <c r="Y108" s="1">
        <f>+'NewTech-modinp'!X108</f>
        <v>0.18</v>
      </c>
      <c r="Z108" s="1">
        <f>+'NewTech-modinp'!Y108</f>
        <v>0.18</v>
      </c>
      <c r="AA108" s="1">
        <f>+'NewTech-modinp'!Z108</f>
        <v>0.18</v>
      </c>
      <c r="AB108" s="1">
        <f>+'NewTech-modinp'!AA108</f>
        <v>0.18</v>
      </c>
      <c r="AC108" s="1">
        <f>+'NewTech-modinp'!AB108</f>
        <v>0.18</v>
      </c>
      <c r="AD108" s="1">
        <f>+'NewTech-modinp'!AC108</f>
        <v>0.18</v>
      </c>
      <c r="AE108" s="1">
        <f>+'NewTech-modinp'!AD108</f>
        <v>0.18</v>
      </c>
      <c r="AF108" s="1">
        <f>+'NewTech-modinp'!AE108</f>
        <v>0.18</v>
      </c>
      <c r="AG108" s="1">
        <f>+'NewTech-modinp'!AF108</f>
        <v>0.18</v>
      </c>
      <c r="AH108" s="14">
        <f>+'NewTech-modinp'!AG108</f>
        <v>350</v>
      </c>
      <c r="AI108" s="1">
        <f>+'NewTech-modinp'!AH108</f>
        <v>350</v>
      </c>
      <c r="AJ108" s="1">
        <f>+'NewTech-modinp'!AI108</f>
        <v>350</v>
      </c>
      <c r="AK108" s="1">
        <f>+'NewTech-modinp'!AJ108</f>
        <v>350</v>
      </c>
      <c r="AL108" s="1">
        <f>+'NewTech-modinp'!AK108</f>
        <v>350</v>
      </c>
      <c r="AM108" s="1">
        <f>+'NewTech-modinp'!AL108</f>
        <v>350</v>
      </c>
      <c r="AN108" s="1">
        <f>+'NewTech-modinp'!AM108</f>
        <v>350</v>
      </c>
      <c r="AO108" s="1">
        <f>+'NewTech-modinp'!AN108</f>
        <v>350</v>
      </c>
      <c r="AP108" s="1">
        <f>+'NewTech-modinp'!AO108</f>
        <v>350</v>
      </c>
      <c r="AQ108" s="1">
        <f>+'NewTech-modinp'!AP108</f>
        <v>350</v>
      </c>
      <c r="AR108" s="14">
        <v>0</v>
      </c>
    </row>
    <row r="109" spans="1:47" s="10" customFormat="1" ht="15" thickBot="1">
      <c r="A109" s="10" t="s">
        <v>114</v>
      </c>
      <c r="B109" s="11" t="s">
        <v>200</v>
      </c>
      <c r="C109" s="10" t="s">
        <v>101</v>
      </c>
      <c r="D109" s="11" t="s">
        <v>188</v>
      </c>
      <c r="E109" s="12" t="str">
        <f t="shared" si="8"/>
        <v>METAL-Pump</v>
      </c>
      <c r="F109" s="10" t="s">
        <v>102</v>
      </c>
      <c r="G109" s="11" t="s">
        <v>188</v>
      </c>
      <c r="H109" s="12" t="str">
        <f t="shared" si="10"/>
        <v>METAL-Pump-ELC-Pump20</v>
      </c>
      <c r="I109" s="10" t="s">
        <v>70</v>
      </c>
      <c r="J109" s="11" t="s">
        <v>160</v>
      </c>
      <c r="N109" s="1" t="str">
        <f>+'NewTech-modinp'!N109</f>
        <v>METAL-MoTP-Stat-ELC-VSD-Mtr</v>
      </c>
      <c r="O109" s="1" t="str">
        <f>+'NewTech-modinp'!O109</f>
        <v>New Metal product manufacturing - Motive Power, Stationary  - Electricity</v>
      </c>
      <c r="P109" s="1" t="str">
        <f>+'NewTech-modinp'!P109</f>
        <v>INDELC</v>
      </c>
      <c r="Q109" s="1" t="str">
        <f>+'NewTech-modinp'!Q109</f>
        <v>METAL-MoTP-Stat</v>
      </c>
      <c r="R109" s="1">
        <f>+'NewTech-modinp'!R109</f>
        <v>2018</v>
      </c>
      <c r="S109" s="14">
        <v>2020</v>
      </c>
      <c r="T109" s="26">
        <f>+'NewTech-modinp'!T109</f>
        <v>10</v>
      </c>
      <c r="U109" s="1">
        <f>+'NewTech-modinp'!U109</f>
        <v>0.5</v>
      </c>
      <c r="V109" s="1">
        <f t="shared" si="11"/>
        <v>0.35</v>
      </c>
      <c r="W109" s="14">
        <f>+'NewTech-modinp'!V109</f>
        <v>31.536000000000001</v>
      </c>
      <c r="X109" s="26">
        <f>+'NewTech-modinp'!W109</f>
        <v>0.9</v>
      </c>
      <c r="Y109" s="1">
        <f>+'NewTech-modinp'!X109</f>
        <v>0.9</v>
      </c>
      <c r="Z109" s="1">
        <f>+'NewTech-modinp'!Y109</f>
        <v>0.9</v>
      </c>
      <c r="AA109" s="1">
        <f>+'NewTech-modinp'!Z109</f>
        <v>0.9</v>
      </c>
      <c r="AB109" s="1">
        <f>+'NewTech-modinp'!AA109</f>
        <v>0.9</v>
      </c>
      <c r="AC109" s="1">
        <f>+'NewTech-modinp'!AB109</f>
        <v>0.9</v>
      </c>
      <c r="AD109" s="1">
        <f>+'NewTech-modinp'!AC109</f>
        <v>0.9</v>
      </c>
      <c r="AE109" s="1">
        <f>+'NewTech-modinp'!AD109</f>
        <v>0.9</v>
      </c>
      <c r="AF109" s="1">
        <f>+'NewTech-modinp'!AE109</f>
        <v>0.9</v>
      </c>
      <c r="AG109" s="1">
        <f>+'NewTech-modinp'!AF109</f>
        <v>0.9</v>
      </c>
      <c r="AH109" s="14">
        <f>+'NewTech-modinp'!AG109</f>
        <v>336</v>
      </c>
      <c r="AI109" s="1">
        <f>+'NewTech-modinp'!AH109</f>
        <v>336</v>
      </c>
      <c r="AJ109" s="1">
        <f>+'NewTech-modinp'!AI109</f>
        <v>336</v>
      </c>
      <c r="AK109" s="1">
        <f>+'NewTech-modinp'!AJ109</f>
        <v>336</v>
      </c>
      <c r="AL109" s="1">
        <f>+'NewTech-modinp'!AK109</f>
        <v>336</v>
      </c>
      <c r="AM109" s="1">
        <f>+'NewTech-modinp'!AL109</f>
        <v>336</v>
      </c>
      <c r="AN109" s="1">
        <f>+'NewTech-modinp'!AM109</f>
        <v>336</v>
      </c>
      <c r="AO109" s="1">
        <f>+'NewTech-modinp'!AN109</f>
        <v>336</v>
      </c>
      <c r="AP109" s="1">
        <f>+'NewTech-modinp'!AO109</f>
        <v>336</v>
      </c>
      <c r="AQ109" s="1">
        <f>+'NewTech-modinp'!AP109</f>
        <v>336</v>
      </c>
      <c r="AR109" s="14">
        <f>+'NewTech-modinp'!AQ109</f>
        <v>0.5</v>
      </c>
      <c r="AS109" s="1"/>
      <c r="AT109" s="1">
        <f>+'NewTech-modinp'!AR109</f>
        <v>5</v>
      </c>
      <c r="AU109" s="1"/>
    </row>
    <row r="110" spans="1:47">
      <c r="A110" s="1" t="s">
        <v>115</v>
      </c>
      <c r="B110" s="2" t="s">
        <v>201</v>
      </c>
      <c r="C110" s="1" t="s">
        <v>116</v>
      </c>
      <c r="D110" s="2" t="s">
        <v>202</v>
      </c>
      <c r="E110" s="3" t="str">
        <f t="shared" si="8"/>
        <v>MTHOL-FDSTCK</v>
      </c>
      <c r="F110" s="1" t="s">
        <v>117</v>
      </c>
      <c r="G110" s="2" t="s">
        <v>202</v>
      </c>
      <c r="H110" s="3" t="str">
        <f t="shared" si="10"/>
        <v>MTHOL-FDSTCK-NGA-FDSTCK20</v>
      </c>
      <c r="I110" s="1" t="s">
        <v>68</v>
      </c>
      <c r="J110" s="2" t="s">
        <v>216</v>
      </c>
      <c r="N110" s="1" t="str">
        <f>+'NewTech-modinp'!N110</f>
        <v>METAL-PH-FURN-ELC-Furn</v>
      </c>
      <c r="O110" s="1" t="str">
        <f>+'NewTech-modinp'!O110</f>
        <v>New Metal product manufacturing - Process Heat: Furnace/Kiln  - Electricity</v>
      </c>
      <c r="P110" s="1" t="str">
        <f>+'NewTech-modinp'!P110</f>
        <v>INDELC</v>
      </c>
      <c r="Q110" s="1" t="str">
        <f>+'NewTech-modinp'!Q110</f>
        <v>METAL-PH-FURN</v>
      </c>
      <c r="R110" s="1">
        <f>+'NewTech-modinp'!R110</f>
        <v>2018</v>
      </c>
      <c r="S110" s="14">
        <v>2020</v>
      </c>
      <c r="T110" s="26">
        <f>+'NewTech-modinp'!T110</f>
        <v>25</v>
      </c>
      <c r="U110" s="1">
        <f>+'NewTech-modinp'!U110</f>
        <v>0.9</v>
      </c>
      <c r="W110" s="14">
        <f>+'NewTech-modinp'!V110</f>
        <v>31.536000000000001</v>
      </c>
      <c r="X110" s="26">
        <f>+'NewTech-modinp'!W110</f>
        <v>0.8</v>
      </c>
      <c r="Y110" s="1">
        <f>+'NewTech-modinp'!X110</f>
        <v>0.8</v>
      </c>
      <c r="Z110" s="1">
        <f>+'NewTech-modinp'!Y110</f>
        <v>0.8</v>
      </c>
      <c r="AA110" s="1">
        <f>+'NewTech-modinp'!Z110</f>
        <v>0.8</v>
      </c>
      <c r="AB110" s="1">
        <f>+'NewTech-modinp'!AA110</f>
        <v>0.8</v>
      </c>
      <c r="AC110" s="1">
        <f>+'NewTech-modinp'!AB110</f>
        <v>0.8</v>
      </c>
      <c r="AD110" s="1">
        <f>+'NewTech-modinp'!AC110</f>
        <v>0.8</v>
      </c>
      <c r="AE110" s="1">
        <f>+'NewTech-modinp'!AD110</f>
        <v>0.8</v>
      </c>
      <c r="AF110" s="1">
        <f>+'NewTech-modinp'!AE110</f>
        <v>0.8</v>
      </c>
      <c r="AG110" s="1">
        <f>+'NewTech-modinp'!AF110</f>
        <v>0.8</v>
      </c>
      <c r="AH110" s="14">
        <f>+'NewTech-modinp'!AG110</f>
        <v>63</v>
      </c>
      <c r="AI110" s="1">
        <f>+'NewTech-modinp'!AH110</f>
        <v>63</v>
      </c>
      <c r="AJ110" s="1">
        <f>+'NewTech-modinp'!AI110</f>
        <v>63</v>
      </c>
      <c r="AK110" s="1">
        <f>+'NewTech-modinp'!AJ110</f>
        <v>63</v>
      </c>
      <c r="AL110" s="1">
        <f>+'NewTech-modinp'!AK110</f>
        <v>63</v>
      </c>
      <c r="AM110" s="1">
        <f>+'NewTech-modinp'!AL110</f>
        <v>63</v>
      </c>
      <c r="AN110" s="1">
        <f>+'NewTech-modinp'!AM110</f>
        <v>63</v>
      </c>
      <c r="AO110" s="1">
        <f>+'NewTech-modinp'!AN110</f>
        <v>63</v>
      </c>
      <c r="AP110" s="1">
        <f>+'NewTech-modinp'!AO110</f>
        <v>63</v>
      </c>
      <c r="AQ110" s="1">
        <f>+'NewTech-modinp'!AP110</f>
        <v>63</v>
      </c>
    </row>
    <row r="111" spans="1:47">
      <c r="A111" s="1" t="s">
        <v>115</v>
      </c>
      <c r="B111" s="2" t="s">
        <v>201</v>
      </c>
      <c r="C111" s="1" t="s">
        <v>107</v>
      </c>
      <c r="D111" s="2" t="s">
        <v>194</v>
      </c>
      <c r="E111" s="3" t="str">
        <f t="shared" si="8"/>
        <v>MTHOL-PH-Stm</v>
      </c>
      <c r="F111" s="1" t="s">
        <v>95</v>
      </c>
      <c r="G111" s="2" t="s">
        <v>95</v>
      </c>
      <c r="H111" s="3" t="str">
        <f t="shared" si="10"/>
        <v>MTHOL-PH-Stm-DSL-Boiler20</v>
      </c>
      <c r="I111" s="1" t="s">
        <v>82</v>
      </c>
      <c r="J111" s="2" t="s">
        <v>172</v>
      </c>
      <c r="N111" s="1" t="str">
        <f>+'NewTech-modinp'!N111</f>
        <v>METAL-PH-FURN-COA-Furn</v>
      </c>
      <c r="O111" s="1" t="str">
        <f>+'NewTech-modinp'!O111</f>
        <v>New Metal product manufacturing - Process Heat: Furnace/Kiln  - Coal</v>
      </c>
      <c r="P111" s="1" t="str">
        <f>+'NewTech-modinp'!P111</f>
        <v>INDCOA</v>
      </c>
      <c r="Q111" s="1" t="str">
        <f>+'NewTech-modinp'!Q111</f>
        <v>METAL-PH-FURN</v>
      </c>
      <c r="R111" s="1">
        <f>+'NewTech-modinp'!R111</f>
        <v>2018</v>
      </c>
      <c r="S111" s="14">
        <v>2020</v>
      </c>
      <c r="T111" s="26">
        <f>+'NewTech-modinp'!T111</f>
        <v>25</v>
      </c>
      <c r="U111" s="1">
        <f>+'NewTech-modinp'!U111</f>
        <v>0.9</v>
      </c>
      <c r="W111" s="14">
        <f>+'NewTech-modinp'!V111</f>
        <v>31.536000000000001</v>
      </c>
      <c r="X111" s="26">
        <v>0.03</v>
      </c>
      <c r="Y111" s="26">
        <v>0.03</v>
      </c>
      <c r="Z111" s="26">
        <v>0.03</v>
      </c>
      <c r="AA111" s="26">
        <v>0.03</v>
      </c>
      <c r="AB111" s="26">
        <v>0.03</v>
      </c>
      <c r="AC111" s="26">
        <v>0.03</v>
      </c>
      <c r="AD111" s="26">
        <v>0.03</v>
      </c>
      <c r="AE111" s="26">
        <v>0.03</v>
      </c>
      <c r="AF111" s="26">
        <v>0.03</v>
      </c>
      <c r="AG111" s="26">
        <v>0.03</v>
      </c>
      <c r="AH111" s="14">
        <f>+'NewTech-modinp'!AG111</f>
        <v>63</v>
      </c>
      <c r="AI111" s="1">
        <f>+'NewTech-modinp'!AH111</f>
        <v>63</v>
      </c>
      <c r="AJ111" s="1">
        <f>+'NewTech-modinp'!AI111</f>
        <v>63</v>
      </c>
      <c r="AK111" s="1">
        <f>+'NewTech-modinp'!AJ111</f>
        <v>63</v>
      </c>
      <c r="AL111" s="1">
        <f>+'NewTech-modinp'!AK111</f>
        <v>63</v>
      </c>
      <c r="AM111" s="1">
        <f>+'NewTech-modinp'!AL111</f>
        <v>63</v>
      </c>
      <c r="AN111" s="1">
        <f>+'NewTech-modinp'!AM111</f>
        <v>63</v>
      </c>
      <c r="AO111" s="1">
        <f>+'NewTech-modinp'!AN111</f>
        <v>63</v>
      </c>
      <c r="AP111" s="1">
        <f>+'NewTech-modinp'!AO111</f>
        <v>63</v>
      </c>
      <c r="AQ111" s="1">
        <f>+'NewTech-modinp'!AP111</f>
        <v>63</v>
      </c>
      <c r="AR111" s="14">
        <v>0</v>
      </c>
      <c r="AT111" s="1">
        <f>+'NewTech-modinp'!AR111</f>
        <v>5</v>
      </c>
    </row>
    <row r="112" spans="1:47">
      <c r="A112" s="1" t="s">
        <v>115</v>
      </c>
      <c r="B112" s="2" t="s">
        <v>201</v>
      </c>
      <c r="C112" s="1" t="s">
        <v>107</v>
      </c>
      <c r="D112" s="2" t="s">
        <v>194</v>
      </c>
      <c r="E112" s="3" t="str">
        <f t="shared" si="8"/>
        <v>MTHOL-PH-Stm</v>
      </c>
      <c r="F112" s="1" t="s">
        <v>95</v>
      </c>
      <c r="G112" s="2" t="s">
        <v>95</v>
      </c>
      <c r="H112" s="3" t="str">
        <f t="shared" si="10"/>
        <v>MTHOL-PH-Stm-NGA-Boiler20</v>
      </c>
      <c r="I112" s="1" t="s">
        <v>68</v>
      </c>
      <c r="J112" s="2" t="s">
        <v>159</v>
      </c>
      <c r="N112" s="1" t="str">
        <f>+'NewTech-modinp'!N112</f>
        <v>METAL-PH-FURN-NGA-Furn</v>
      </c>
      <c r="O112" s="1" t="str">
        <f>+'NewTech-modinp'!O112</f>
        <v>New Metal product manufacturing - Process Heat: Furnace/Kiln  - Natural Gas</v>
      </c>
      <c r="P112" s="1" t="str">
        <f>+'NewTech-modinp'!P112</f>
        <v>INDNGA</v>
      </c>
      <c r="Q112" s="1" t="str">
        <f>+'NewTech-modinp'!Q112</f>
        <v>METAL-PH-FURN</v>
      </c>
      <c r="R112" s="1">
        <f>+'NewTech-modinp'!R112</f>
        <v>2018</v>
      </c>
      <c r="S112" s="14">
        <v>2020</v>
      </c>
      <c r="T112" s="26">
        <f>+'NewTech-modinp'!T112</f>
        <v>25</v>
      </c>
      <c r="U112" s="1">
        <f>+'NewTech-modinp'!U112</f>
        <v>0.9</v>
      </c>
      <c r="V112" s="1">
        <f t="shared" si="11"/>
        <v>0.63</v>
      </c>
      <c r="W112" s="14">
        <f>+'NewTech-modinp'!V112</f>
        <v>31.536000000000001</v>
      </c>
      <c r="X112" s="26">
        <f>+'NewTech-modinp'!W112</f>
        <v>0.8</v>
      </c>
      <c r="Y112" s="1">
        <f>+'NewTech-modinp'!X112</f>
        <v>0.8</v>
      </c>
      <c r="Z112" s="1">
        <f>+'NewTech-modinp'!Y112</f>
        <v>0.8</v>
      </c>
      <c r="AA112" s="1">
        <f>+'NewTech-modinp'!Z112</f>
        <v>0.8</v>
      </c>
      <c r="AB112" s="1">
        <f>+'NewTech-modinp'!AA112</f>
        <v>0.8</v>
      </c>
      <c r="AC112" s="1">
        <f>+'NewTech-modinp'!AB112</f>
        <v>0.8</v>
      </c>
      <c r="AD112" s="1">
        <f>+'NewTech-modinp'!AC112</f>
        <v>0.8</v>
      </c>
      <c r="AE112" s="1">
        <f>+'NewTech-modinp'!AD112</f>
        <v>0.8</v>
      </c>
      <c r="AF112" s="1">
        <f>+'NewTech-modinp'!AE112</f>
        <v>0.8</v>
      </c>
      <c r="AG112" s="1">
        <f>+'NewTech-modinp'!AF112</f>
        <v>0.8</v>
      </c>
      <c r="AH112" s="14">
        <f>+'NewTech-modinp'!AG112</f>
        <v>63</v>
      </c>
      <c r="AI112" s="1">
        <f>+'NewTech-modinp'!AH112</f>
        <v>63</v>
      </c>
      <c r="AJ112" s="1">
        <f>+'NewTech-modinp'!AI112</f>
        <v>63</v>
      </c>
      <c r="AK112" s="1">
        <f>+'NewTech-modinp'!AJ112</f>
        <v>63</v>
      </c>
      <c r="AL112" s="1">
        <f>+'NewTech-modinp'!AK112</f>
        <v>63</v>
      </c>
      <c r="AM112" s="1">
        <f>+'NewTech-modinp'!AL112</f>
        <v>63</v>
      </c>
      <c r="AN112" s="1">
        <f>+'NewTech-modinp'!AM112</f>
        <v>63</v>
      </c>
      <c r="AO112" s="1">
        <f>+'NewTech-modinp'!AN112</f>
        <v>63</v>
      </c>
      <c r="AP112" s="1">
        <f>+'NewTech-modinp'!AO112</f>
        <v>63</v>
      </c>
      <c r="AQ112" s="1">
        <f>+'NewTech-modinp'!AP112</f>
        <v>63</v>
      </c>
      <c r="AR112" s="14">
        <v>0.4</v>
      </c>
      <c r="AT112" s="1">
        <f>+'NewTech-modinp'!AR112</f>
        <v>5</v>
      </c>
    </row>
    <row r="113" spans="1:49">
      <c r="A113" s="1" t="s">
        <v>115</v>
      </c>
      <c r="B113" s="2" t="s">
        <v>201</v>
      </c>
      <c r="C113" s="1" t="s">
        <v>107</v>
      </c>
      <c r="D113" s="2" t="s">
        <v>194</v>
      </c>
      <c r="E113" s="3" t="str">
        <f t="shared" si="8"/>
        <v>MTHOL-PH-Stm</v>
      </c>
      <c r="F113" s="1" t="s">
        <v>95</v>
      </c>
      <c r="G113" s="2" t="s">
        <v>95</v>
      </c>
      <c r="H113" s="3" t="str">
        <f t="shared" si="10"/>
        <v>MTHOL-PH-Stm-COA-Boiler20</v>
      </c>
      <c r="I113" s="1" t="s">
        <v>71</v>
      </c>
      <c r="J113" s="2" t="s">
        <v>161</v>
      </c>
      <c r="N113" s="1" t="str">
        <f>+'NewTech-modinp'!N113</f>
        <v>METAL-PH-FURN-WOD-Furn</v>
      </c>
      <c r="O113" s="1" t="str">
        <f>+'NewTech-modinp'!O113</f>
        <v>New Metal product manufacturing - Process Heat: Furnace/Kiln  - Wood</v>
      </c>
      <c r="P113" s="1" t="str">
        <f>+'NewTech-modinp'!P113</f>
        <v>INDWOD</v>
      </c>
      <c r="Q113" s="1" t="str">
        <f>+'NewTech-modinp'!Q113</f>
        <v>METAL-PH-FURN</v>
      </c>
      <c r="R113" s="1">
        <f>+'NewTech-modinp'!R113</f>
        <v>2018</v>
      </c>
      <c r="S113" s="14">
        <v>2020</v>
      </c>
      <c r="T113" s="26">
        <f>+'NewTech-modinp'!T113</f>
        <v>25</v>
      </c>
      <c r="U113" s="1">
        <f>+'NewTech-modinp'!U113</f>
        <v>0.9</v>
      </c>
      <c r="V113" s="1">
        <f t="shared" si="11"/>
        <v>0.63</v>
      </c>
      <c r="W113" s="14">
        <f>+'NewTech-modinp'!V113</f>
        <v>31.536000000000001</v>
      </c>
      <c r="X113" s="26">
        <v>0.35</v>
      </c>
      <c r="Y113" s="26">
        <v>0.35</v>
      </c>
      <c r="Z113" s="26">
        <v>0.35</v>
      </c>
      <c r="AA113" s="26">
        <v>0.35</v>
      </c>
      <c r="AB113" s="26">
        <v>0.35</v>
      </c>
      <c r="AC113" s="26">
        <v>0.35</v>
      </c>
      <c r="AD113" s="26">
        <v>0.35</v>
      </c>
      <c r="AE113" s="26">
        <v>0.35</v>
      </c>
      <c r="AF113" s="26">
        <v>0.35</v>
      </c>
      <c r="AG113" s="26">
        <v>0.35</v>
      </c>
      <c r="AH113" s="1">
        <v>500</v>
      </c>
      <c r="AI113" s="1">
        <v>500</v>
      </c>
      <c r="AJ113" s="1">
        <v>500</v>
      </c>
      <c r="AK113" s="1">
        <v>500</v>
      </c>
      <c r="AL113" s="1">
        <v>500</v>
      </c>
      <c r="AM113" s="1">
        <v>500</v>
      </c>
      <c r="AN113" s="1">
        <v>500</v>
      </c>
      <c r="AO113" s="1">
        <v>500</v>
      </c>
      <c r="AP113" s="1">
        <v>500</v>
      </c>
      <c r="AQ113" s="1">
        <v>500</v>
      </c>
      <c r="AR113" s="14">
        <f>+'NewTech-modinp'!AQ113</f>
        <v>0.24</v>
      </c>
      <c r="AT113" s="1">
        <f>+'NewTech-modinp'!AR113</f>
        <v>5</v>
      </c>
    </row>
    <row r="114" spans="1:49">
      <c r="A114" s="1" t="s">
        <v>115</v>
      </c>
      <c r="B114" s="2" t="s">
        <v>201</v>
      </c>
      <c r="C114" s="1" t="s">
        <v>107</v>
      </c>
      <c r="D114" s="2" t="s">
        <v>194</v>
      </c>
      <c r="E114" s="3" t="str">
        <f t="shared" si="8"/>
        <v>MTHOL-PH-Stm</v>
      </c>
      <c r="F114" s="1" t="s">
        <v>108</v>
      </c>
      <c r="G114" s="2" t="s">
        <v>195</v>
      </c>
      <c r="H114" s="3" t="str">
        <f t="shared" si="10"/>
        <v>MTHOL-PH-Stm-GEO-Heat20</v>
      </c>
      <c r="I114" s="1" t="s">
        <v>109</v>
      </c>
      <c r="J114" s="2" t="s">
        <v>196</v>
      </c>
      <c r="N114" s="1" t="str">
        <f>+'NewTech-modinp'!N114</f>
        <v>METAL-PH-FURN-FOL-Furn</v>
      </c>
      <c r="O114" s="1" t="str">
        <f>+'NewTech-modinp'!O114</f>
        <v>New Metal product manufacturing - Process Heat: Furnace/Kiln  - Fuel Oil</v>
      </c>
      <c r="P114" s="1" t="str">
        <f>+'NewTech-modinp'!P114</f>
        <v>INDFOL</v>
      </c>
      <c r="Q114" s="1" t="str">
        <f>+'NewTech-modinp'!Q114</f>
        <v>METAL-PH-FURN</v>
      </c>
      <c r="R114" s="1">
        <f>+'NewTech-modinp'!R114</f>
        <v>2018</v>
      </c>
      <c r="S114" s="14">
        <v>2020</v>
      </c>
      <c r="T114" s="26">
        <f>+'NewTech-modinp'!T114</f>
        <v>25</v>
      </c>
      <c r="U114" s="1">
        <f>+'NewTech-modinp'!U114</f>
        <v>0.9</v>
      </c>
      <c r="V114" s="1">
        <f t="shared" si="11"/>
        <v>0.63</v>
      </c>
      <c r="W114" s="14">
        <f>+'NewTech-modinp'!V114</f>
        <v>31.536000000000001</v>
      </c>
      <c r="X114" s="26">
        <f>+'NewTech-modinp'!W114</f>
        <v>0.8</v>
      </c>
      <c r="Y114" s="1">
        <f>+'NewTech-modinp'!X114</f>
        <v>0.8</v>
      </c>
      <c r="Z114" s="1">
        <f>+'NewTech-modinp'!Y114</f>
        <v>0.8</v>
      </c>
      <c r="AA114" s="1">
        <f>+'NewTech-modinp'!Z114</f>
        <v>0.8</v>
      </c>
      <c r="AB114" s="1">
        <f>+'NewTech-modinp'!AA114</f>
        <v>0.8</v>
      </c>
      <c r="AC114" s="1">
        <f>+'NewTech-modinp'!AB114</f>
        <v>0.8</v>
      </c>
      <c r="AD114" s="1">
        <f>+'NewTech-modinp'!AC114</f>
        <v>0.8</v>
      </c>
      <c r="AE114" s="1">
        <f>+'NewTech-modinp'!AD114</f>
        <v>0.8</v>
      </c>
      <c r="AF114" s="1">
        <f>+'NewTech-modinp'!AE114</f>
        <v>0.8</v>
      </c>
      <c r="AG114" s="1">
        <f>+'NewTech-modinp'!AF114</f>
        <v>0.8</v>
      </c>
      <c r="AH114" s="14">
        <f>+'NewTech-modinp'!AG114</f>
        <v>63</v>
      </c>
      <c r="AI114" s="1">
        <f>+'NewTech-modinp'!AH114</f>
        <v>63</v>
      </c>
      <c r="AJ114" s="1">
        <f>+'NewTech-modinp'!AI114</f>
        <v>63</v>
      </c>
      <c r="AK114" s="1">
        <f>+'NewTech-modinp'!AJ114</f>
        <v>63</v>
      </c>
      <c r="AL114" s="1">
        <f>+'NewTech-modinp'!AK114</f>
        <v>63</v>
      </c>
      <c r="AM114" s="1">
        <f>+'NewTech-modinp'!AL114</f>
        <v>63</v>
      </c>
      <c r="AN114" s="1">
        <f>+'NewTech-modinp'!AM114</f>
        <v>63</v>
      </c>
      <c r="AO114" s="1">
        <f>+'NewTech-modinp'!AN114</f>
        <v>63</v>
      </c>
      <c r="AP114" s="1">
        <f>+'NewTech-modinp'!AO114</f>
        <v>63</v>
      </c>
      <c r="AQ114" s="1">
        <f>+'NewTech-modinp'!AP114</f>
        <v>63</v>
      </c>
    </row>
    <row r="115" spans="1:49">
      <c r="A115" s="2" t="s">
        <v>115</v>
      </c>
      <c r="B115" s="2" t="s">
        <v>201</v>
      </c>
      <c r="C115" s="2" t="s">
        <v>107</v>
      </c>
      <c r="D115" s="2" t="s">
        <v>194</v>
      </c>
      <c r="E115" s="3" t="str">
        <f t="shared" si="8"/>
        <v>MTHOL-PH-Stm</v>
      </c>
      <c r="F115" s="2" t="s">
        <v>95</v>
      </c>
      <c r="G115" s="2" t="s">
        <v>95</v>
      </c>
      <c r="H115" s="3" t="str">
        <f t="shared" si="10"/>
        <v>MTHOL-PH-Stm-FOL-Boiler20</v>
      </c>
      <c r="I115" s="2" t="s">
        <v>86</v>
      </c>
      <c r="J115" s="2" t="s">
        <v>176</v>
      </c>
      <c r="N115" s="1" t="str">
        <f>+'NewTech-modinp'!N115</f>
        <v>METAL-PH-FURN-LPG-Furn</v>
      </c>
      <c r="O115" s="1" t="str">
        <f>+'NewTech-modinp'!O115</f>
        <v>New Metal product manufacturing - Process Heat: Furnace/Kiln  - LPG</v>
      </c>
      <c r="P115" s="1" t="str">
        <f>+'NewTech-modinp'!P115</f>
        <v>INDLPG</v>
      </c>
      <c r="Q115" s="1" t="str">
        <f>+'NewTech-modinp'!Q115</f>
        <v>METAL-PH-FURN</v>
      </c>
      <c r="R115" s="1">
        <f>+'NewTech-modinp'!R115</f>
        <v>2018</v>
      </c>
      <c r="S115" s="14">
        <v>2020</v>
      </c>
      <c r="T115" s="26">
        <f>+'NewTech-modinp'!T115</f>
        <v>25</v>
      </c>
      <c r="U115" s="1">
        <f>+'NewTech-modinp'!U115</f>
        <v>0.9</v>
      </c>
      <c r="V115" s="1">
        <f t="shared" si="11"/>
        <v>0.63</v>
      </c>
      <c r="W115" s="14">
        <f>+'NewTech-modinp'!V115</f>
        <v>31.536000000000001</v>
      </c>
      <c r="X115" s="26">
        <f>+'NewTech-modinp'!W115</f>
        <v>0.8</v>
      </c>
      <c r="Y115" s="1">
        <f>+'NewTech-modinp'!X115</f>
        <v>0.8</v>
      </c>
      <c r="Z115" s="1">
        <f>+'NewTech-modinp'!Y115</f>
        <v>0.8</v>
      </c>
      <c r="AA115" s="1">
        <f>+'NewTech-modinp'!Z115</f>
        <v>0.8</v>
      </c>
      <c r="AB115" s="1">
        <f>+'NewTech-modinp'!AA115</f>
        <v>0.8</v>
      </c>
      <c r="AC115" s="1">
        <f>+'NewTech-modinp'!AB115</f>
        <v>0.8</v>
      </c>
      <c r="AD115" s="1">
        <f>+'NewTech-modinp'!AC115</f>
        <v>0.8</v>
      </c>
      <c r="AE115" s="1">
        <f>+'NewTech-modinp'!AD115</f>
        <v>0.8</v>
      </c>
      <c r="AF115" s="1">
        <f>+'NewTech-modinp'!AE115</f>
        <v>0.8</v>
      </c>
      <c r="AG115" s="1">
        <f>+'NewTech-modinp'!AF115</f>
        <v>0.8</v>
      </c>
      <c r="AH115" s="14">
        <f>+'NewTech-modinp'!AG115</f>
        <v>63</v>
      </c>
      <c r="AI115" s="1">
        <f>+'NewTech-modinp'!AH115</f>
        <v>63</v>
      </c>
      <c r="AJ115" s="1">
        <f>+'NewTech-modinp'!AI115</f>
        <v>63</v>
      </c>
      <c r="AK115" s="1">
        <f>+'NewTech-modinp'!AJ115</f>
        <v>63</v>
      </c>
      <c r="AL115" s="1">
        <f>+'NewTech-modinp'!AK115</f>
        <v>63</v>
      </c>
      <c r="AM115" s="1">
        <f>+'NewTech-modinp'!AL115</f>
        <v>63</v>
      </c>
      <c r="AN115" s="1">
        <f>+'NewTech-modinp'!AM115</f>
        <v>63</v>
      </c>
      <c r="AO115" s="1">
        <f>+'NewTech-modinp'!AN115</f>
        <v>63</v>
      </c>
      <c r="AP115" s="1">
        <f>+'NewTech-modinp'!AO115</f>
        <v>63</v>
      </c>
      <c r="AQ115" s="1">
        <f>+'NewTech-modinp'!AP115</f>
        <v>63</v>
      </c>
      <c r="AR115" s="14">
        <f>+'NewTech-modinp'!AQ115</f>
        <v>7.0000000000000007E-2</v>
      </c>
      <c r="AT115" s="1">
        <f>+'NewTech-modinp'!AR115</f>
        <v>5</v>
      </c>
    </row>
    <row r="116" spans="1:49">
      <c r="A116" s="2" t="s">
        <v>115</v>
      </c>
      <c r="B116" s="2" t="s">
        <v>201</v>
      </c>
      <c r="C116" s="2" t="s">
        <v>107</v>
      </c>
      <c r="D116" s="2" t="s">
        <v>194</v>
      </c>
      <c r="E116" s="3" t="str">
        <f t="shared" si="8"/>
        <v>MTHOL-PH-Stm</v>
      </c>
      <c r="F116" s="2" t="s">
        <v>108</v>
      </c>
      <c r="G116" s="2" t="s">
        <v>195</v>
      </c>
      <c r="H116" s="3" t="str">
        <f t="shared" si="10"/>
        <v>MTHOL-PH-Stm-FOL-Heat20</v>
      </c>
      <c r="I116" s="2" t="s">
        <v>86</v>
      </c>
      <c r="J116" s="2" t="s">
        <v>176</v>
      </c>
      <c r="N116" s="1" t="str">
        <f>+'NewTech-modinp'!N116</f>
        <v>METAL-RFGR-ELC-Refriger</v>
      </c>
      <c r="O116" s="1" t="str">
        <f>+'NewTech-modinp'!O116</f>
        <v>New Metal product manufacturing - Refrigeration  - Electricity</v>
      </c>
      <c r="P116" s="1" t="str">
        <f>+'NewTech-modinp'!P116</f>
        <v>INDELC</v>
      </c>
      <c r="Q116" s="1" t="str">
        <f>+'NewTech-modinp'!Q116</f>
        <v>METAL-RFGR</v>
      </c>
      <c r="R116" s="1">
        <f>+'NewTech-modinp'!R116</f>
        <v>2018</v>
      </c>
      <c r="S116" s="14">
        <v>2020</v>
      </c>
      <c r="T116" s="26">
        <f>+'NewTech-modinp'!T116</f>
        <v>1</v>
      </c>
      <c r="U116" s="1">
        <f>+'NewTech-modinp'!U116</f>
        <v>1</v>
      </c>
      <c r="V116" s="1">
        <f t="shared" si="11"/>
        <v>0.7</v>
      </c>
      <c r="W116" s="14">
        <f>+'NewTech-modinp'!V116</f>
        <v>31.536000000000001</v>
      </c>
      <c r="X116" s="26">
        <f>+'NewTech-modinp'!W116</f>
        <v>1</v>
      </c>
      <c r="Y116" s="1">
        <f>+'NewTech-modinp'!X116</f>
        <v>1</v>
      </c>
      <c r="Z116" s="1">
        <f>+'NewTech-modinp'!Y116</f>
        <v>1</v>
      </c>
      <c r="AA116" s="1">
        <f>+'NewTech-modinp'!Z116</f>
        <v>1</v>
      </c>
      <c r="AB116" s="1">
        <f>+'NewTech-modinp'!AA116</f>
        <v>1</v>
      </c>
      <c r="AC116" s="1">
        <f>+'NewTech-modinp'!AB116</f>
        <v>1</v>
      </c>
      <c r="AD116" s="1">
        <f>+'NewTech-modinp'!AC116</f>
        <v>1</v>
      </c>
      <c r="AE116" s="1">
        <f>+'NewTech-modinp'!AD116</f>
        <v>1</v>
      </c>
      <c r="AF116" s="1">
        <f>+'NewTech-modinp'!AE116</f>
        <v>1</v>
      </c>
      <c r="AG116" s="1">
        <f>+'NewTech-modinp'!AF116</f>
        <v>1</v>
      </c>
      <c r="AH116" s="14">
        <f>+'NewTech-modinp'!AG116</f>
        <v>0</v>
      </c>
      <c r="AI116" s="1">
        <f>+'NewTech-modinp'!AH116</f>
        <v>0</v>
      </c>
      <c r="AJ116" s="1">
        <f>+'NewTech-modinp'!AI116</f>
        <v>0</v>
      </c>
      <c r="AK116" s="1">
        <f>+'NewTech-modinp'!AJ116</f>
        <v>0</v>
      </c>
      <c r="AL116" s="1">
        <f>+'NewTech-modinp'!AK116</f>
        <v>0</v>
      </c>
      <c r="AM116" s="1">
        <f>+'NewTech-modinp'!AL116</f>
        <v>0</v>
      </c>
      <c r="AN116" s="1">
        <f>+'NewTech-modinp'!AM116</f>
        <v>0</v>
      </c>
      <c r="AO116" s="1">
        <f>+'NewTech-modinp'!AN116</f>
        <v>0</v>
      </c>
      <c r="AP116" s="1">
        <f>+'NewTech-modinp'!AO116</f>
        <v>0</v>
      </c>
      <c r="AQ116" s="1">
        <f>+'NewTech-modinp'!AP116</f>
        <v>0</v>
      </c>
    </row>
    <row r="117" spans="1:49">
      <c r="A117" s="1" t="s">
        <v>115</v>
      </c>
      <c r="B117" s="2" t="s">
        <v>201</v>
      </c>
      <c r="C117" s="1" t="s">
        <v>107</v>
      </c>
      <c r="D117" s="2" t="s">
        <v>194</v>
      </c>
      <c r="E117" s="3" t="str">
        <f t="shared" si="8"/>
        <v>MTHOL-PH-Stm</v>
      </c>
      <c r="F117" s="1" t="s">
        <v>108</v>
      </c>
      <c r="G117" s="2" t="s">
        <v>195</v>
      </c>
      <c r="H117" s="3" t="str">
        <f t="shared" si="10"/>
        <v>MTHOL-PH-Stm-LPG-Heat20</v>
      </c>
      <c r="I117" s="1" t="s">
        <v>111</v>
      </c>
      <c r="J117" s="2" t="s">
        <v>197</v>
      </c>
      <c r="N117" s="1" t="str">
        <f>+'NewTech-modinp'!N117</f>
        <v>METAL-PH-DirH-NGA-Burner</v>
      </c>
      <c r="O117" s="1" t="str">
        <f>+'NewTech-modinp'!O117</f>
        <v>New Metal product manufacturing - Process Heat: Direct Heat  - Natural Gas</v>
      </c>
      <c r="P117" s="1" t="str">
        <f>+'NewTech-modinp'!P117</f>
        <v>INDNGA</v>
      </c>
      <c r="Q117" s="1" t="str">
        <f>+'NewTech-modinp'!Q117</f>
        <v>METAL-PH-DirH</v>
      </c>
      <c r="R117" s="1">
        <f>+'NewTech-modinp'!R117</f>
        <v>2018</v>
      </c>
      <c r="S117" s="14">
        <v>2020</v>
      </c>
      <c r="T117" s="26">
        <f>+'NewTech-modinp'!T117</f>
        <v>13</v>
      </c>
      <c r="U117" s="1">
        <f>+'NewTech-modinp'!U117</f>
        <v>0.9</v>
      </c>
      <c r="V117" s="1">
        <f t="shared" si="11"/>
        <v>0.63</v>
      </c>
      <c r="W117" s="14">
        <f>+'NewTech-modinp'!V117</f>
        <v>31.536000000000001</v>
      </c>
      <c r="X117" s="26">
        <f>+'NewTech-modinp'!W117</f>
        <v>0.8</v>
      </c>
      <c r="Y117" s="1">
        <f>+'NewTech-modinp'!X117</f>
        <v>0.8</v>
      </c>
      <c r="Z117" s="1">
        <f>+'NewTech-modinp'!Y117</f>
        <v>0.8</v>
      </c>
      <c r="AA117" s="1">
        <f>+'NewTech-modinp'!Z117</f>
        <v>0.8</v>
      </c>
      <c r="AB117" s="1">
        <f>+'NewTech-modinp'!AA117</f>
        <v>0.8</v>
      </c>
      <c r="AC117" s="1">
        <f>+'NewTech-modinp'!AB117</f>
        <v>0.8</v>
      </c>
      <c r="AD117" s="1">
        <f>+'NewTech-modinp'!AC117</f>
        <v>0.8</v>
      </c>
      <c r="AE117" s="1">
        <f>+'NewTech-modinp'!AD117</f>
        <v>0.8</v>
      </c>
      <c r="AF117" s="1">
        <f>+'NewTech-modinp'!AE117</f>
        <v>0.8</v>
      </c>
      <c r="AG117" s="1">
        <f>+'NewTech-modinp'!AF117</f>
        <v>0.8</v>
      </c>
      <c r="AH117" s="14">
        <f>+'NewTech-modinp'!AG117</f>
        <v>313</v>
      </c>
      <c r="AI117" s="1">
        <f>+'NewTech-modinp'!AH117</f>
        <v>313</v>
      </c>
      <c r="AJ117" s="1">
        <f>+'NewTech-modinp'!AI117</f>
        <v>313</v>
      </c>
      <c r="AK117" s="1">
        <f>+'NewTech-modinp'!AJ117</f>
        <v>313</v>
      </c>
      <c r="AL117" s="1">
        <f>+'NewTech-modinp'!AK117</f>
        <v>313</v>
      </c>
      <c r="AM117" s="1">
        <f>+'NewTech-modinp'!AL117</f>
        <v>313</v>
      </c>
      <c r="AN117" s="1">
        <f>+'NewTech-modinp'!AM117</f>
        <v>313</v>
      </c>
      <c r="AO117" s="1">
        <f>+'NewTech-modinp'!AN117</f>
        <v>313</v>
      </c>
      <c r="AP117" s="1">
        <f>+'NewTech-modinp'!AO117</f>
        <v>313</v>
      </c>
      <c r="AQ117" s="1">
        <f>+'NewTech-modinp'!AP117</f>
        <v>313</v>
      </c>
    </row>
    <row r="118" spans="1:49">
      <c r="A118" s="1" t="s">
        <v>115</v>
      </c>
      <c r="B118" s="2" t="s">
        <v>201</v>
      </c>
      <c r="C118" s="1" t="s">
        <v>107</v>
      </c>
      <c r="D118" s="2" t="s">
        <v>194</v>
      </c>
      <c r="E118" s="3" t="str">
        <f t="shared" si="8"/>
        <v>MTHOL-PH-Stm</v>
      </c>
      <c r="F118" s="1" t="s">
        <v>108</v>
      </c>
      <c r="G118" s="2" t="s">
        <v>195</v>
      </c>
      <c r="H118" s="3" t="str">
        <f t="shared" si="10"/>
        <v>MTHOL-PH-Stm-BIG-Heat20</v>
      </c>
      <c r="I118" s="1" t="s">
        <v>110</v>
      </c>
      <c r="J118" s="2" t="s">
        <v>218</v>
      </c>
      <c r="N118" s="1" t="str">
        <f>+'NewTech-modinp'!N118</f>
        <v>METAL-PH-DirH-ELC-Heater</v>
      </c>
      <c r="O118" s="1" t="str">
        <f>+'NewTech-modinp'!O118</f>
        <v>New Metal product manufacturing - Process Heat: Direct Heat  - Electricity</v>
      </c>
      <c r="P118" s="1" t="str">
        <f>+'NewTech-modinp'!P118</f>
        <v>INDELC</v>
      </c>
      <c r="Q118" s="1" t="str">
        <f>+'NewTech-modinp'!Q118</f>
        <v>METAL-PH-DirH</v>
      </c>
      <c r="R118" s="1">
        <f>+'NewTech-modinp'!R118</f>
        <v>2018</v>
      </c>
      <c r="S118" s="14">
        <v>2020</v>
      </c>
      <c r="T118" s="26">
        <f>+'NewTech-modinp'!T118</f>
        <v>3</v>
      </c>
      <c r="U118" s="1">
        <f>+'NewTech-modinp'!U118</f>
        <v>0.9</v>
      </c>
      <c r="V118" s="1">
        <f t="shared" si="11"/>
        <v>0.63</v>
      </c>
      <c r="W118" s="14">
        <f>+'NewTech-modinp'!V118</f>
        <v>31.536000000000001</v>
      </c>
      <c r="X118" s="26">
        <f>+'NewTech-modinp'!W118</f>
        <v>0.99970008997300808</v>
      </c>
      <c r="Y118" s="1">
        <f>+'NewTech-modinp'!X118</f>
        <v>0.99970008997300808</v>
      </c>
      <c r="Z118" s="1">
        <f>+'NewTech-modinp'!Y118</f>
        <v>0.99970008997300808</v>
      </c>
      <c r="AA118" s="1">
        <f>+'NewTech-modinp'!Z118</f>
        <v>0.99970008997300808</v>
      </c>
      <c r="AB118" s="1">
        <f>+'NewTech-modinp'!AA118</f>
        <v>0.99970008997300808</v>
      </c>
      <c r="AC118" s="1">
        <f>+'NewTech-modinp'!AB118</f>
        <v>0.99970008997300808</v>
      </c>
      <c r="AD118" s="1">
        <f>+'NewTech-modinp'!AC118</f>
        <v>0.99970008997300808</v>
      </c>
      <c r="AE118" s="1">
        <f>+'NewTech-modinp'!AD118</f>
        <v>0.99970008997300808</v>
      </c>
      <c r="AF118" s="1">
        <f>+'NewTech-modinp'!AE118</f>
        <v>0.99970008997300808</v>
      </c>
      <c r="AG118" s="1">
        <f>+'NewTech-modinp'!AF118</f>
        <v>0.99970008997300808</v>
      </c>
      <c r="AH118" s="14">
        <f>+'NewTech-modinp'!AG118</f>
        <v>80</v>
      </c>
      <c r="AI118" s="1">
        <f>+'NewTech-modinp'!AH118</f>
        <v>80</v>
      </c>
      <c r="AJ118" s="1">
        <f>+'NewTech-modinp'!AI118</f>
        <v>80</v>
      </c>
      <c r="AK118" s="1">
        <f>+'NewTech-modinp'!AJ118</f>
        <v>80</v>
      </c>
      <c r="AL118" s="1">
        <f>+'NewTech-modinp'!AK118</f>
        <v>80</v>
      </c>
      <c r="AM118" s="1">
        <f>+'NewTech-modinp'!AL118</f>
        <v>80</v>
      </c>
      <c r="AN118" s="1">
        <f>+'NewTech-modinp'!AM118</f>
        <v>80</v>
      </c>
      <c r="AO118" s="1">
        <f>+'NewTech-modinp'!AN118</f>
        <v>80</v>
      </c>
      <c r="AP118" s="1">
        <f>+'NewTech-modinp'!AO118</f>
        <v>80</v>
      </c>
      <c r="AQ118" s="1">
        <f>+'NewTech-modinp'!AP118</f>
        <v>80</v>
      </c>
    </row>
    <row r="119" spans="1:49" s="9" customFormat="1">
      <c r="A119" s="9" t="s">
        <v>115</v>
      </c>
      <c r="B119" s="24" t="s">
        <v>201</v>
      </c>
      <c r="C119" s="9" t="s">
        <v>107</v>
      </c>
      <c r="D119" s="24" t="s">
        <v>194</v>
      </c>
      <c r="E119" s="25" t="str">
        <f t="shared" si="8"/>
        <v>MTHOL-PH-Stm</v>
      </c>
      <c r="F119" s="9" t="s">
        <v>89</v>
      </c>
      <c r="G119" s="24" t="s">
        <v>179</v>
      </c>
      <c r="H119" s="25" t="str">
        <f t="shared" si="10"/>
        <v>MTHOL-PH-Stm-ELC-HTPump20</v>
      </c>
      <c r="I119" s="9" t="s">
        <v>70</v>
      </c>
      <c r="J119" s="24" t="s">
        <v>160</v>
      </c>
      <c r="N119" s="9" t="str">
        <f>+'NewTech-modinp'!N119</f>
        <v>MTHOL-FDSTCK-NGA-FDSTCK</v>
      </c>
      <c r="O119" s="9" t="str">
        <f>+'NewTech-modinp'!O119</f>
        <v>New Methanol - Methanol production (feedstock)  - Natural Gas</v>
      </c>
      <c r="P119" s="9" t="s">
        <v>216</v>
      </c>
      <c r="Q119" s="9" t="str">
        <f>+'NewTech-modinp'!Q119</f>
        <v>MTHOL-FDSTCK</v>
      </c>
      <c r="R119" s="9">
        <f>+'NewTech-modinp'!R119</f>
        <v>2018</v>
      </c>
      <c r="S119" s="13">
        <v>2020</v>
      </c>
      <c r="T119" s="28">
        <f>+'NewTech-modinp'!T119</f>
        <v>100</v>
      </c>
      <c r="U119" s="9">
        <f>+'NewTech-modinp'!U119</f>
        <v>0.9</v>
      </c>
      <c r="W119" s="13">
        <f>+'NewTech-modinp'!V119</f>
        <v>31.536000000000001</v>
      </c>
      <c r="X119" s="28">
        <f>+'NewTech-modinp'!W119</f>
        <v>1</v>
      </c>
      <c r="Y119" s="9">
        <f>+'NewTech-modinp'!X119</f>
        <v>1</v>
      </c>
      <c r="Z119" s="9">
        <f>+'NewTech-modinp'!Y119</f>
        <v>1</v>
      </c>
      <c r="AA119" s="9">
        <f>+'NewTech-modinp'!Z119</f>
        <v>1</v>
      </c>
      <c r="AB119" s="9">
        <f>+'NewTech-modinp'!AA119</f>
        <v>1</v>
      </c>
      <c r="AC119" s="9">
        <f>+'NewTech-modinp'!AB119</f>
        <v>1</v>
      </c>
      <c r="AD119" s="9">
        <f>+'NewTech-modinp'!AC119</f>
        <v>1</v>
      </c>
      <c r="AE119" s="9">
        <f>+'NewTech-modinp'!AD119</f>
        <v>1</v>
      </c>
      <c r="AF119" s="9">
        <f>+'NewTech-modinp'!AE119</f>
        <v>1</v>
      </c>
      <c r="AG119" s="9">
        <f>+'NewTech-modinp'!AF119</f>
        <v>1</v>
      </c>
      <c r="AH119" s="13">
        <f>+'NewTech-modinp'!AG119</f>
        <v>0</v>
      </c>
      <c r="AI119" s="9">
        <f>+'NewTech-modinp'!AH119</f>
        <v>0</v>
      </c>
      <c r="AJ119" s="9">
        <f>+'NewTech-modinp'!AI119</f>
        <v>0</v>
      </c>
      <c r="AK119" s="9">
        <f>+'NewTech-modinp'!AJ119</f>
        <v>0</v>
      </c>
      <c r="AL119" s="9">
        <f>+'NewTech-modinp'!AK119</f>
        <v>0</v>
      </c>
      <c r="AM119" s="9">
        <f>+'NewTech-modinp'!AL119</f>
        <v>0</v>
      </c>
      <c r="AN119" s="9">
        <f>+'NewTech-modinp'!AM119</f>
        <v>0</v>
      </c>
      <c r="AO119" s="9">
        <f>+'NewTech-modinp'!AN119</f>
        <v>0</v>
      </c>
      <c r="AP119" s="9">
        <f>+'NewTech-modinp'!AO119</f>
        <v>0</v>
      </c>
      <c r="AQ119" s="9">
        <f>+'NewTech-modinp'!AP119</f>
        <v>0</v>
      </c>
      <c r="AR119" s="13"/>
    </row>
    <row r="120" spans="1:49">
      <c r="A120" s="1" t="s">
        <v>115</v>
      </c>
      <c r="B120" s="2" t="s">
        <v>201</v>
      </c>
      <c r="C120" s="1" t="s">
        <v>107</v>
      </c>
      <c r="D120" s="2" t="s">
        <v>194</v>
      </c>
      <c r="E120" s="3" t="str">
        <f t="shared" si="8"/>
        <v>MTHOL-PH-Stm</v>
      </c>
      <c r="F120" s="1" t="s">
        <v>95</v>
      </c>
      <c r="G120" s="2" t="s">
        <v>95</v>
      </c>
      <c r="H120" s="3" t="str">
        <f t="shared" si="10"/>
        <v>MTHOL-PH-Stm-WOD-Boiler20</v>
      </c>
      <c r="I120" s="1" t="s">
        <v>74</v>
      </c>
      <c r="J120" s="2" t="s">
        <v>164</v>
      </c>
      <c r="N120" s="1" t="str">
        <f>+'NewTech-modinp'!N120</f>
        <v>MTHOL-PH_REFRM-NGA-REFRM</v>
      </c>
      <c r="O120" s="1" t="str">
        <f>+'NewTech-modinp'!O120</f>
        <v>New Methanol - Process Heat: Reformer  - Natural Gas</v>
      </c>
      <c r="P120" s="1" t="str">
        <f>+'NewTech-modinp'!P120</f>
        <v>INDNGA</v>
      </c>
      <c r="Q120" s="1" t="str">
        <f>+'NewTech-modinp'!Q120</f>
        <v>MTHOL-PH_REFRM</v>
      </c>
      <c r="R120" s="1">
        <f>+'NewTech-modinp'!R120</f>
        <v>2018</v>
      </c>
      <c r="S120" s="14">
        <v>2020</v>
      </c>
      <c r="T120" s="26">
        <f>+'NewTech-modinp'!T120</f>
        <v>25</v>
      </c>
      <c r="U120" s="1">
        <f>+'NewTech-modinp'!U120</f>
        <v>0.5</v>
      </c>
      <c r="W120" s="14">
        <f>+'NewTech-modinp'!V120</f>
        <v>31.536000000000001</v>
      </c>
      <c r="X120" s="26">
        <f>+'NewTech-modinp'!W120</f>
        <v>1</v>
      </c>
      <c r="Y120" s="1">
        <f>+'NewTech-modinp'!X120</f>
        <v>1</v>
      </c>
      <c r="Z120" s="1">
        <f>+'NewTech-modinp'!Y120</f>
        <v>1</v>
      </c>
      <c r="AA120" s="1">
        <f>+'NewTech-modinp'!Z120</f>
        <v>1</v>
      </c>
      <c r="AB120" s="1">
        <f>+'NewTech-modinp'!AA120</f>
        <v>1</v>
      </c>
      <c r="AC120" s="1">
        <f>+'NewTech-modinp'!AB120</f>
        <v>1</v>
      </c>
      <c r="AD120" s="1">
        <f>+'NewTech-modinp'!AC120</f>
        <v>1</v>
      </c>
      <c r="AE120" s="1">
        <f>+'NewTech-modinp'!AD120</f>
        <v>1</v>
      </c>
      <c r="AF120" s="1">
        <f>+'NewTech-modinp'!AE120</f>
        <v>1</v>
      </c>
      <c r="AG120" s="1">
        <f>+'NewTech-modinp'!AF120</f>
        <v>1</v>
      </c>
      <c r="AH120" s="14">
        <f>+'NewTech-modinp'!AG120</f>
        <v>0</v>
      </c>
      <c r="AI120" s="1">
        <f>+'NewTech-modinp'!AH120</f>
        <v>0</v>
      </c>
      <c r="AJ120" s="1">
        <f>+'NewTech-modinp'!AI120</f>
        <v>0</v>
      </c>
      <c r="AK120" s="1">
        <f>+'NewTech-modinp'!AJ120</f>
        <v>0</v>
      </c>
      <c r="AL120" s="1">
        <f>+'NewTech-modinp'!AK120</f>
        <v>0</v>
      </c>
      <c r="AM120" s="1">
        <f>+'NewTech-modinp'!AL120</f>
        <v>0</v>
      </c>
      <c r="AN120" s="1">
        <f>+'NewTech-modinp'!AM120</f>
        <v>0</v>
      </c>
      <c r="AO120" s="1">
        <f>+'NewTech-modinp'!AN120</f>
        <v>0</v>
      </c>
      <c r="AP120" s="1">
        <f>+'NewTech-modinp'!AO120</f>
        <v>0</v>
      </c>
      <c r="AQ120" s="1">
        <f>+'NewTech-modinp'!AP120</f>
        <v>0</v>
      </c>
    </row>
    <row r="121" spans="1:49" s="9" customFormat="1">
      <c r="A121" s="9" t="s">
        <v>118</v>
      </c>
      <c r="B121" s="24" t="s">
        <v>203</v>
      </c>
      <c r="C121" s="9" t="s">
        <v>78</v>
      </c>
      <c r="D121" s="24" t="s">
        <v>168</v>
      </c>
      <c r="E121" s="25" t="str">
        <f t="shared" si="8"/>
        <v>MNRL-LGHT</v>
      </c>
      <c r="F121" s="9" t="s">
        <v>79</v>
      </c>
      <c r="G121" s="24" t="s">
        <v>169</v>
      </c>
      <c r="H121" s="25" t="str">
        <f t="shared" si="10"/>
        <v>MNRL-LGHT-ELC-Light20</v>
      </c>
      <c r="I121" s="9" t="s">
        <v>70</v>
      </c>
      <c r="J121" s="24" t="s">
        <v>160</v>
      </c>
      <c r="N121" s="9" t="str">
        <f>+'NewTech-modinp'!N121</f>
        <v>MNRL-MoTP-Stat-ELC-Motor</v>
      </c>
      <c r="O121" s="9" t="str">
        <f>+'NewTech-modinp'!O121</f>
        <v>New Mineral - Motive Power, Stationary  - Electricity</v>
      </c>
      <c r="P121" s="9" t="str">
        <f>+'NewTech-modinp'!P121</f>
        <v>INDELC</v>
      </c>
      <c r="Q121" s="9" t="str">
        <f>+'NewTech-modinp'!Q121</f>
        <v>MNRL-MoTP-Stat</v>
      </c>
      <c r="R121" s="9">
        <f>+'NewTech-modinp'!R121</f>
        <v>2018</v>
      </c>
      <c r="S121" s="13">
        <v>2020</v>
      </c>
      <c r="T121" s="28">
        <f>+'NewTech-modinp'!T121</f>
        <v>10</v>
      </c>
      <c r="U121" s="9">
        <f>+'NewTech-modinp'!U121</f>
        <v>0.5</v>
      </c>
      <c r="V121" s="9">
        <f t="shared" si="11"/>
        <v>0.35</v>
      </c>
      <c r="W121" s="13">
        <f>+'NewTech-modinp'!V121</f>
        <v>31.536000000000001</v>
      </c>
      <c r="X121" s="28">
        <f>+'NewTech-modinp'!W121</f>
        <v>0.67500000000000004</v>
      </c>
      <c r="Y121" s="9">
        <f>+'NewTech-modinp'!X121</f>
        <v>0.67500000000000004</v>
      </c>
      <c r="Z121" s="9">
        <f>+'NewTech-modinp'!Y121</f>
        <v>0.67500000000000004</v>
      </c>
      <c r="AA121" s="9">
        <f>+'NewTech-modinp'!Z121</f>
        <v>0.67500000000000004</v>
      </c>
      <c r="AB121" s="9">
        <f>+'NewTech-modinp'!AA121</f>
        <v>0.67500000000000004</v>
      </c>
      <c r="AC121" s="9">
        <f>+'NewTech-modinp'!AB121</f>
        <v>0.67500000000000004</v>
      </c>
      <c r="AD121" s="9">
        <f>+'NewTech-modinp'!AC121</f>
        <v>0.67500000000000004</v>
      </c>
      <c r="AE121" s="9">
        <f>+'NewTech-modinp'!AD121</f>
        <v>0.67500000000000004</v>
      </c>
      <c r="AF121" s="9">
        <f>+'NewTech-modinp'!AE121</f>
        <v>0.67500000000000004</v>
      </c>
      <c r="AG121" s="9">
        <f>+'NewTech-modinp'!AF121</f>
        <v>0.67500000000000004</v>
      </c>
      <c r="AH121" s="13">
        <f>+'NewTech-modinp'!AG121</f>
        <v>280</v>
      </c>
      <c r="AI121" s="9">
        <f>+'NewTech-modinp'!AH121</f>
        <v>280</v>
      </c>
      <c r="AJ121" s="9">
        <f>+'NewTech-modinp'!AI121</f>
        <v>280</v>
      </c>
      <c r="AK121" s="9">
        <f>+'NewTech-modinp'!AJ121</f>
        <v>280</v>
      </c>
      <c r="AL121" s="9">
        <f>+'NewTech-modinp'!AK121</f>
        <v>280</v>
      </c>
      <c r="AM121" s="9">
        <f>+'NewTech-modinp'!AL121</f>
        <v>280</v>
      </c>
      <c r="AN121" s="9">
        <f>+'NewTech-modinp'!AM121</f>
        <v>280</v>
      </c>
      <c r="AO121" s="9">
        <f>+'NewTech-modinp'!AN121</f>
        <v>280</v>
      </c>
      <c r="AP121" s="9">
        <f>+'NewTech-modinp'!AO121</f>
        <v>280</v>
      </c>
      <c r="AQ121" s="9">
        <f>+'NewTech-modinp'!AP121</f>
        <v>280</v>
      </c>
      <c r="AR121" s="13"/>
    </row>
    <row r="122" spans="1:49">
      <c r="A122" s="1" t="s">
        <v>118</v>
      </c>
      <c r="B122" s="2" t="s">
        <v>203</v>
      </c>
      <c r="C122" s="1" t="s">
        <v>84</v>
      </c>
      <c r="D122" s="2" t="s">
        <v>174</v>
      </c>
      <c r="E122" s="3" t="str">
        <f t="shared" si="8"/>
        <v>MNRL-MoTP-Stat</v>
      </c>
      <c r="F122" s="1" t="s">
        <v>87</v>
      </c>
      <c r="G122" s="2" t="s">
        <v>177</v>
      </c>
      <c r="H122" s="3" t="str">
        <f t="shared" si="10"/>
        <v>MNRL-MoTP-Stat-ELC-Motor20</v>
      </c>
      <c r="I122" s="1" t="s">
        <v>70</v>
      </c>
      <c r="J122" s="2" t="s">
        <v>160</v>
      </c>
      <c r="N122" s="1" t="str">
        <f>+'NewTech-modinp'!N122</f>
        <v>MNRL-MoTP-Stat-PET-st_ngn</v>
      </c>
      <c r="O122" s="1" t="str">
        <f>+'NewTech-modinp'!O122</f>
        <v>New Mineral - Motive Power, Stationary  - Petrol</v>
      </c>
      <c r="P122" s="1" t="str">
        <f>+'NewTech-modinp'!P122</f>
        <v>INDPET</v>
      </c>
      <c r="Q122" s="1" t="str">
        <f>+'NewTech-modinp'!Q122</f>
        <v>MNRL-MoTP-Stat</v>
      </c>
      <c r="R122" s="1">
        <f>+'NewTech-modinp'!R122</f>
        <v>2018</v>
      </c>
      <c r="S122" s="14">
        <v>2020</v>
      </c>
      <c r="T122" s="26">
        <f>+'NewTech-modinp'!T122</f>
        <v>15</v>
      </c>
      <c r="U122" s="1">
        <f>+'NewTech-modinp'!U122</f>
        <v>0.5</v>
      </c>
      <c r="V122" s="1">
        <f t="shared" si="11"/>
        <v>0.35</v>
      </c>
      <c r="W122" s="14">
        <f>+'NewTech-modinp'!V122</f>
        <v>31.536000000000001</v>
      </c>
      <c r="X122" s="26">
        <f>+'NewTech-modinp'!W122</f>
        <v>0.18</v>
      </c>
      <c r="Y122" s="1">
        <f>+'NewTech-modinp'!X122</f>
        <v>0.18</v>
      </c>
      <c r="Z122" s="1">
        <f>+'NewTech-modinp'!Y122</f>
        <v>0.18</v>
      </c>
      <c r="AA122" s="1">
        <f>+'NewTech-modinp'!Z122</f>
        <v>0.18</v>
      </c>
      <c r="AB122" s="1">
        <f>+'NewTech-modinp'!AA122</f>
        <v>0.18</v>
      </c>
      <c r="AC122" s="1">
        <f>+'NewTech-modinp'!AB122</f>
        <v>0.18</v>
      </c>
      <c r="AD122" s="1">
        <f>+'NewTech-modinp'!AC122</f>
        <v>0.18</v>
      </c>
      <c r="AE122" s="1">
        <f>+'NewTech-modinp'!AD122</f>
        <v>0.18</v>
      </c>
      <c r="AF122" s="1">
        <f>+'NewTech-modinp'!AE122</f>
        <v>0.18</v>
      </c>
      <c r="AG122" s="1">
        <f>+'NewTech-modinp'!AF122</f>
        <v>0.18</v>
      </c>
      <c r="AH122" s="14">
        <f>+'NewTech-modinp'!AG122</f>
        <v>350</v>
      </c>
      <c r="AI122" s="1">
        <f>+'NewTech-modinp'!AH122</f>
        <v>350</v>
      </c>
      <c r="AJ122" s="1">
        <f>+'NewTech-modinp'!AI122</f>
        <v>350</v>
      </c>
      <c r="AK122" s="1">
        <f>+'NewTech-modinp'!AJ122</f>
        <v>350</v>
      </c>
      <c r="AL122" s="1">
        <f>+'NewTech-modinp'!AK122</f>
        <v>350</v>
      </c>
      <c r="AM122" s="1">
        <f>+'NewTech-modinp'!AL122</f>
        <v>350</v>
      </c>
      <c r="AN122" s="1">
        <f>+'NewTech-modinp'!AM122</f>
        <v>350</v>
      </c>
      <c r="AO122" s="1">
        <f>+'NewTech-modinp'!AN122</f>
        <v>350</v>
      </c>
      <c r="AP122" s="1">
        <f>+'NewTech-modinp'!AO122</f>
        <v>350</v>
      </c>
      <c r="AQ122" s="1">
        <f>+'NewTech-modinp'!AP122</f>
        <v>350</v>
      </c>
      <c r="AR122" s="14">
        <v>0</v>
      </c>
    </row>
    <row r="123" spans="1:49">
      <c r="A123" s="1" t="s">
        <v>118</v>
      </c>
      <c r="B123" s="2" t="s">
        <v>203</v>
      </c>
      <c r="C123" s="1" t="s">
        <v>84</v>
      </c>
      <c r="D123" s="2" t="s">
        <v>174</v>
      </c>
      <c r="E123" s="3" t="str">
        <f t="shared" si="8"/>
        <v>MNRL-MoTP-Stat</v>
      </c>
      <c r="F123" s="1" t="s">
        <v>85</v>
      </c>
      <c r="G123" s="2" t="s">
        <v>175</v>
      </c>
      <c r="H123" s="3" t="str">
        <f t="shared" ref="H123:H125" si="15">+LEFT(E123,9)&amp;"-"&amp;RIGHT(J123,3)&amp;"-"&amp;G123&amp;"20"</f>
        <v>MNRL-MoTP-PET-Stt_ngn20</v>
      </c>
      <c r="I123" s="1" t="s">
        <v>83</v>
      </c>
      <c r="J123" s="2" t="s">
        <v>173</v>
      </c>
      <c r="N123" s="1" t="str">
        <f>+'NewTech-modinp'!N123</f>
        <v>MNRL-MoTP-Stat-DSL-st_ngn</v>
      </c>
      <c r="O123" s="1" t="str">
        <f>+'NewTech-modinp'!O123</f>
        <v>New Mineral - Motive Power, Stationary  - Diesel</v>
      </c>
      <c r="P123" s="1" t="str">
        <f>+'NewTech-modinp'!P123</f>
        <v>INDDSL</v>
      </c>
      <c r="Q123" s="1" t="str">
        <f>+'NewTech-modinp'!Q123</f>
        <v>MNRL-MoTP-Stat</v>
      </c>
      <c r="R123" s="1">
        <f>+'NewTech-modinp'!R123</f>
        <v>2018</v>
      </c>
      <c r="S123" s="14">
        <v>2020</v>
      </c>
      <c r="T123" s="26">
        <f>+'NewTech-modinp'!T123</f>
        <v>20</v>
      </c>
      <c r="U123" s="1">
        <f>+'NewTech-modinp'!U123</f>
        <v>0.5</v>
      </c>
      <c r="V123" s="1">
        <f t="shared" si="11"/>
        <v>0.35</v>
      </c>
      <c r="W123" s="14">
        <f>+'NewTech-modinp'!V123</f>
        <v>31.536000000000001</v>
      </c>
      <c r="X123" s="26">
        <f>+'NewTech-modinp'!W123</f>
        <v>0.22</v>
      </c>
      <c r="Y123" s="1">
        <f>+'NewTech-modinp'!X123</f>
        <v>0.22</v>
      </c>
      <c r="Z123" s="1">
        <f>+'NewTech-modinp'!Y123</f>
        <v>0.22</v>
      </c>
      <c r="AA123" s="1">
        <f>+'NewTech-modinp'!Z123</f>
        <v>0.22</v>
      </c>
      <c r="AB123" s="1">
        <f>+'NewTech-modinp'!AA123</f>
        <v>0.22</v>
      </c>
      <c r="AC123" s="1">
        <f>+'NewTech-modinp'!AB123</f>
        <v>0.22</v>
      </c>
      <c r="AD123" s="1">
        <f>+'NewTech-modinp'!AC123</f>
        <v>0.22</v>
      </c>
      <c r="AE123" s="1">
        <f>+'NewTech-modinp'!AD123</f>
        <v>0.22</v>
      </c>
      <c r="AF123" s="1">
        <f>+'NewTech-modinp'!AE123</f>
        <v>0.22</v>
      </c>
      <c r="AG123" s="1">
        <f>+'NewTech-modinp'!AF123</f>
        <v>0.22</v>
      </c>
      <c r="AH123" s="14">
        <f>+'NewTech-modinp'!AG123</f>
        <v>455</v>
      </c>
      <c r="AI123" s="1">
        <f>+'NewTech-modinp'!AH123</f>
        <v>455</v>
      </c>
      <c r="AJ123" s="1">
        <f>+'NewTech-modinp'!AI123</f>
        <v>455</v>
      </c>
      <c r="AK123" s="1">
        <f>+'NewTech-modinp'!AJ123</f>
        <v>455</v>
      </c>
      <c r="AL123" s="1">
        <f>+'NewTech-modinp'!AK123</f>
        <v>455</v>
      </c>
      <c r="AM123" s="1">
        <f>+'NewTech-modinp'!AL123</f>
        <v>455</v>
      </c>
      <c r="AN123" s="1">
        <f>+'NewTech-modinp'!AM123</f>
        <v>455</v>
      </c>
      <c r="AO123" s="1">
        <f>+'NewTech-modinp'!AN123</f>
        <v>455</v>
      </c>
      <c r="AP123" s="1">
        <f>+'NewTech-modinp'!AO123</f>
        <v>455</v>
      </c>
      <c r="AQ123" s="1">
        <f>+'NewTech-modinp'!AP123</f>
        <v>455</v>
      </c>
      <c r="AR123" s="14">
        <v>0</v>
      </c>
    </row>
    <row r="124" spans="1:49">
      <c r="A124" s="1" t="s">
        <v>118</v>
      </c>
      <c r="B124" s="2" t="s">
        <v>203</v>
      </c>
      <c r="C124" s="1" t="s">
        <v>84</v>
      </c>
      <c r="D124" s="2" t="s">
        <v>174</v>
      </c>
      <c r="E124" s="3" t="str">
        <f t="shared" si="8"/>
        <v>MNRL-MoTP-Stat</v>
      </c>
      <c r="F124" s="1" t="s">
        <v>85</v>
      </c>
      <c r="G124" s="2" t="s">
        <v>175</v>
      </c>
      <c r="H124" s="3" t="str">
        <f t="shared" si="15"/>
        <v>MNRL-MoTP-DSL-Stt_ngn20</v>
      </c>
      <c r="I124" s="1" t="s">
        <v>82</v>
      </c>
      <c r="J124" s="2" t="s">
        <v>172</v>
      </c>
      <c r="N124" s="1" t="str">
        <f>+'NewTech-modinp'!N124</f>
        <v>MNRL-MoTP-Stat-ELC-VSD-Mtr</v>
      </c>
      <c r="O124" s="1" t="str">
        <f>+'NewTech-modinp'!O124</f>
        <v>New Mineral - Motive Power, Stationary  - Electricity</v>
      </c>
      <c r="P124" s="1" t="str">
        <f>+'NewTech-modinp'!P124</f>
        <v>INDELC</v>
      </c>
      <c r="Q124" s="1" t="str">
        <f>+'NewTech-modinp'!Q124</f>
        <v>MNRL-MoTP-Stat</v>
      </c>
      <c r="R124" s="1">
        <f>+'NewTech-modinp'!R124</f>
        <v>2018</v>
      </c>
      <c r="S124" s="14">
        <v>2020</v>
      </c>
      <c r="T124" s="26">
        <f>+'NewTech-modinp'!T124</f>
        <v>10</v>
      </c>
      <c r="U124" s="1">
        <f>+'NewTech-modinp'!U124</f>
        <v>0.5</v>
      </c>
      <c r="V124" s="1">
        <f t="shared" si="11"/>
        <v>0.35</v>
      </c>
      <c r="W124" s="14">
        <f>+'NewTech-modinp'!V124</f>
        <v>31.536000000000001</v>
      </c>
      <c r="X124" s="26">
        <f>+'NewTech-modinp'!W124</f>
        <v>0.9</v>
      </c>
      <c r="Y124" s="1">
        <f>+'NewTech-modinp'!X124</f>
        <v>0.9</v>
      </c>
      <c r="Z124" s="1">
        <f>+'NewTech-modinp'!Y124</f>
        <v>0.9</v>
      </c>
      <c r="AA124" s="1">
        <f>+'NewTech-modinp'!Z124</f>
        <v>0.9</v>
      </c>
      <c r="AB124" s="1">
        <f>+'NewTech-modinp'!AA124</f>
        <v>0.9</v>
      </c>
      <c r="AC124" s="1">
        <f>+'NewTech-modinp'!AB124</f>
        <v>0.9</v>
      </c>
      <c r="AD124" s="1">
        <f>+'NewTech-modinp'!AC124</f>
        <v>0.9</v>
      </c>
      <c r="AE124" s="1">
        <f>+'NewTech-modinp'!AD124</f>
        <v>0.9</v>
      </c>
      <c r="AF124" s="1">
        <f>+'NewTech-modinp'!AE124</f>
        <v>0.9</v>
      </c>
      <c r="AG124" s="1">
        <f>+'NewTech-modinp'!AF124</f>
        <v>0.9</v>
      </c>
      <c r="AH124" s="14">
        <f>+'NewTech-modinp'!AG124</f>
        <v>336</v>
      </c>
      <c r="AI124" s="1">
        <f>+'NewTech-modinp'!AH124</f>
        <v>336</v>
      </c>
      <c r="AJ124" s="1">
        <f>+'NewTech-modinp'!AI124</f>
        <v>336</v>
      </c>
      <c r="AK124" s="1">
        <f>+'NewTech-modinp'!AJ124</f>
        <v>336</v>
      </c>
      <c r="AL124" s="1">
        <f>+'NewTech-modinp'!AK124</f>
        <v>336</v>
      </c>
      <c r="AM124" s="1">
        <f>+'NewTech-modinp'!AL124</f>
        <v>336</v>
      </c>
      <c r="AN124" s="1">
        <f>+'NewTech-modinp'!AM124</f>
        <v>336</v>
      </c>
      <c r="AO124" s="1">
        <f>+'NewTech-modinp'!AN124</f>
        <v>336</v>
      </c>
      <c r="AP124" s="1">
        <f>+'NewTech-modinp'!AO124</f>
        <v>336</v>
      </c>
      <c r="AQ124" s="1">
        <f>+'NewTech-modinp'!AP124</f>
        <v>336</v>
      </c>
      <c r="AR124" s="14">
        <f>+'NewTech-modinp'!AQ124</f>
        <v>0.5</v>
      </c>
      <c r="AT124" s="1">
        <f>+'NewTech-modinp'!AR124</f>
        <v>5</v>
      </c>
    </row>
    <row r="125" spans="1:49">
      <c r="A125" s="1" t="s">
        <v>118</v>
      </c>
      <c r="B125" s="2" t="s">
        <v>203</v>
      </c>
      <c r="C125" s="1" t="s">
        <v>84</v>
      </c>
      <c r="D125" s="2" t="s">
        <v>174</v>
      </c>
      <c r="E125" s="3" t="str">
        <f t="shared" si="8"/>
        <v>MNRL-MoTP-Stat</v>
      </c>
      <c r="F125" s="1" t="s">
        <v>85</v>
      </c>
      <c r="G125" s="2" t="s">
        <v>175</v>
      </c>
      <c r="H125" s="3" t="str">
        <f t="shared" si="15"/>
        <v>MNRL-MoTP-FOL-Stt_ngn20</v>
      </c>
      <c r="I125" s="1" t="s">
        <v>86</v>
      </c>
      <c r="J125" s="2" t="s">
        <v>176</v>
      </c>
      <c r="N125" s="1" t="str">
        <f>+'NewTech-modinp'!N125</f>
        <v>MNRL-PH-FURN-ELC-Furn</v>
      </c>
      <c r="O125" s="1" t="str">
        <f>+'NewTech-modinp'!O125</f>
        <v>New Mineral - Process Heat: Furnace/Kiln  - Electricity</v>
      </c>
      <c r="P125" s="1" t="str">
        <f>+'NewTech-modinp'!P125</f>
        <v>INDELC</v>
      </c>
      <c r="Q125" s="1" t="str">
        <f>+'NewTech-modinp'!Q125</f>
        <v>MNRL-PH-FURN</v>
      </c>
      <c r="R125" s="1">
        <f>+'NewTech-modinp'!R125</f>
        <v>2018</v>
      </c>
      <c r="S125" s="14">
        <v>2020</v>
      </c>
      <c r="T125" s="26">
        <f>+'NewTech-modinp'!T125</f>
        <v>25</v>
      </c>
      <c r="U125" s="1">
        <f>+'NewTech-modinp'!U125</f>
        <v>0.9</v>
      </c>
      <c r="V125" s="1">
        <f t="shared" si="11"/>
        <v>0.63</v>
      </c>
      <c r="W125" s="14">
        <f>+'NewTech-modinp'!V125</f>
        <v>31.536000000000001</v>
      </c>
      <c r="X125" s="26">
        <f>+'NewTech-modinp'!W125</f>
        <v>0.8</v>
      </c>
      <c r="Y125" s="1">
        <f>+'NewTech-modinp'!X125</f>
        <v>0.8</v>
      </c>
      <c r="Z125" s="1">
        <f>+'NewTech-modinp'!Y125</f>
        <v>0.8</v>
      </c>
      <c r="AA125" s="1">
        <f>+'NewTech-modinp'!Z125</f>
        <v>0.8</v>
      </c>
      <c r="AB125" s="1">
        <f>+'NewTech-modinp'!AA125</f>
        <v>0.8</v>
      </c>
      <c r="AC125" s="1">
        <f>+'NewTech-modinp'!AB125</f>
        <v>0.8</v>
      </c>
      <c r="AD125" s="1">
        <f>+'NewTech-modinp'!AC125</f>
        <v>0.8</v>
      </c>
      <c r="AE125" s="1">
        <f>+'NewTech-modinp'!AD125</f>
        <v>0.8</v>
      </c>
      <c r="AF125" s="1">
        <f>+'NewTech-modinp'!AE125</f>
        <v>0.8</v>
      </c>
      <c r="AG125" s="1">
        <f>+'NewTech-modinp'!AF125</f>
        <v>0.8</v>
      </c>
      <c r="AH125" s="14">
        <f>+'NewTech-modinp'!AG125</f>
        <v>63</v>
      </c>
      <c r="AI125" s="1">
        <f>+'NewTech-modinp'!AH125</f>
        <v>63</v>
      </c>
      <c r="AJ125" s="1">
        <f>+'NewTech-modinp'!AI125</f>
        <v>63</v>
      </c>
      <c r="AK125" s="1">
        <f>+'NewTech-modinp'!AJ125</f>
        <v>63</v>
      </c>
      <c r="AL125" s="1">
        <f>+'NewTech-modinp'!AK125</f>
        <v>63</v>
      </c>
      <c r="AM125" s="1">
        <f>+'NewTech-modinp'!AL125</f>
        <v>63</v>
      </c>
      <c r="AN125" s="1">
        <f>+'NewTech-modinp'!AM125</f>
        <v>63</v>
      </c>
      <c r="AO125" s="1">
        <f>+'NewTech-modinp'!AN125</f>
        <v>63</v>
      </c>
      <c r="AP125" s="1">
        <f>+'NewTech-modinp'!AO125</f>
        <v>63</v>
      </c>
      <c r="AQ125" s="1">
        <f>+'NewTech-modinp'!AP125</f>
        <v>63</v>
      </c>
      <c r="AW125" s="1" t="s">
        <v>595</v>
      </c>
    </row>
    <row r="126" spans="1:49">
      <c r="A126" s="1" t="s">
        <v>118</v>
      </c>
      <c r="B126" s="2" t="s">
        <v>203</v>
      </c>
      <c r="C126" s="1" t="s">
        <v>66</v>
      </c>
      <c r="D126" s="2" t="s">
        <v>157</v>
      </c>
      <c r="E126" s="3" t="str">
        <f t="shared" si="8"/>
        <v>MNRL-PH-FURN</v>
      </c>
      <c r="F126" s="1" t="s">
        <v>69</v>
      </c>
      <c r="G126" s="2" t="s">
        <v>158</v>
      </c>
      <c r="H126" s="3" t="str">
        <f t="shared" si="10"/>
        <v>MNRL-PH-FURN-ELC-Furn20</v>
      </c>
      <c r="I126" s="1" t="s">
        <v>70</v>
      </c>
      <c r="J126" s="2" t="s">
        <v>160</v>
      </c>
      <c r="N126" s="1" t="str">
        <f>+'NewTech-modinp'!N126</f>
        <v>MNRL-PH-FURN-COA-Furn</v>
      </c>
      <c r="O126" s="1" t="str">
        <f>+'NewTech-modinp'!O126</f>
        <v>New Mineral - Process Heat: Furnace/Kiln  - Coal</v>
      </c>
      <c r="P126" s="1" t="str">
        <f>+'NewTech-modinp'!P126</f>
        <v>INDCOA</v>
      </c>
      <c r="Q126" s="1" t="str">
        <f>+'NewTech-modinp'!Q126</f>
        <v>MNRL-PH-FURN</v>
      </c>
      <c r="R126" s="1">
        <f>+'NewTech-modinp'!R126</f>
        <v>2018</v>
      </c>
      <c r="S126" s="14">
        <v>2020</v>
      </c>
      <c r="T126" s="26">
        <f>+'NewTech-modinp'!T126</f>
        <v>25</v>
      </c>
      <c r="U126" s="1">
        <f>+'NewTech-modinp'!U126</f>
        <v>0.9</v>
      </c>
      <c r="V126" s="1">
        <f t="shared" si="11"/>
        <v>0.63</v>
      </c>
      <c r="W126" s="14">
        <f>+'NewTech-modinp'!V126</f>
        <v>31.536000000000001</v>
      </c>
      <c r="X126" s="26">
        <f>+'NewTech-modinp'!W126</f>
        <v>0.7</v>
      </c>
      <c r="Y126" s="1">
        <f>+'NewTech-modinp'!X126</f>
        <v>0.7</v>
      </c>
      <c r="Z126" s="1">
        <f>+'NewTech-modinp'!Y126</f>
        <v>0.7</v>
      </c>
      <c r="AA126" s="1">
        <f>+'NewTech-modinp'!Z126</f>
        <v>0.7</v>
      </c>
      <c r="AB126" s="1">
        <f>+'NewTech-modinp'!AA126</f>
        <v>0.7</v>
      </c>
      <c r="AC126" s="1">
        <f>+'NewTech-modinp'!AB126</f>
        <v>0.7</v>
      </c>
      <c r="AD126" s="1">
        <f>+'NewTech-modinp'!AC126</f>
        <v>0.7</v>
      </c>
      <c r="AE126" s="1">
        <f>+'NewTech-modinp'!AD126</f>
        <v>0.7</v>
      </c>
      <c r="AF126" s="1">
        <f>+'NewTech-modinp'!AE126</f>
        <v>0.7</v>
      </c>
      <c r="AG126" s="1">
        <f>+'NewTech-modinp'!AF126</f>
        <v>0.7</v>
      </c>
      <c r="AH126" s="14">
        <f>+'NewTech-modinp'!AG126</f>
        <v>63</v>
      </c>
      <c r="AI126" s="1">
        <f>+'NewTech-modinp'!AH126</f>
        <v>63</v>
      </c>
      <c r="AJ126" s="1">
        <f>+'NewTech-modinp'!AI126</f>
        <v>63</v>
      </c>
      <c r="AK126" s="1">
        <f>+'NewTech-modinp'!AJ126</f>
        <v>63</v>
      </c>
      <c r="AL126" s="1">
        <f>+'NewTech-modinp'!AK126</f>
        <v>63</v>
      </c>
      <c r="AM126" s="1">
        <f>+'NewTech-modinp'!AL126</f>
        <v>63</v>
      </c>
      <c r="AN126" s="1">
        <f>+'NewTech-modinp'!AM126</f>
        <v>63</v>
      </c>
      <c r="AO126" s="1">
        <f>+'NewTech-modinp'!AN126</f>
        <v>63</v>
      </c>
      <c r="AP126" s="1">
        <f>+'NewTech-modinp'!AO126</f>
        <v>63</v>
      </c>
      <c r="AQ126" s="1">
        <f>+'NewTech-modinp'!AP126</f>
        <v>63</v>
      </c>
      <c r="AR126" s="14">
        <f>+'NewTech-modinp'!AQ126</f>
        <v>0.03</v>
      </c>
      <c r="AT126" s="1">
        <f>+'NewTech-modinp'!AR126</f>
        <v>5</v>
      </c>
    </row>
    <row r="127" spans="1:49">
      <c r="A127" s="1" t="s">
        <v>118</v>
      </c>
      <c r="B127" s="2" t="s">
        <v>203</v>
      </c>
      <c r="C127" s="1" t="s">
        <v>66</v>
      </c>
      <c r="D127" s="2" t="s">
        <v>157</v>
      </c>
      <c r="E127" s="3" t="str">
        <f t="shared" si="8"/>
        <v>MNRL-PH-FURN</v>
      </c>
      <c r="F127" s="1" t="s">
        <v>67</v>
      </c>
      <c r="G127" s="2" t="s">
        <v>158</v>
      </c>
      <c r="H127" s="3" t="str">
        <f t="shared" si="10"/>
        <v>MNRL-PH-FURN-COA-Furn20</v>
      </c>
      <c r="I127" s="1" t="s">
        <v>71</v>
      </c>
      <c r="J127" s="2" t="s">
        <v>161</v>
      </c>
      <c r="N127" s="1" t="str">
        <f>+'NewTech-modinp'!N127</f>
        <v>MNRL-PH-FURN-NGA-Furn</v>
      </c>
      <c r="O127" s="1" t="str">
        <f>+'NewTech-modinp'!O127</f>
        <v>New Mineral - Process Heat: Furnace/Kiln  - Natural Gas</v>
      </c>
      <c r="P127" s="1" t="str">
        <f>+'NewTech-modinp'!P127</f>
        <v>INDNGA</v>
      </c>
      <c r="Q127" s="1" t="str">
        <f>+'NewTech-modinp'!Q127</f>
        <v>MNRL-PH-FURN</v>
      </c>
      <c r="R127" s="1">
        <f>+'NewTech-modinp'!R127</f>
        <v>2018</v>
      </c>
      <c r="S127" s="14">
        <v>2020</v>
      </c>
      <c r="T127" s="26">
        <f>+'NewTech-modinp'!T127</f>
        <v>25</v>
      </c>
      <c r="U127" s="1">
        <f>+'NewTech-modinp'!U127</f>
        <v>0.9</v>
      </c>
      <c r="V127" s="1">
        <f t="shared" si="11"/>
        <v>0.63</v>
      </c>
      <c r="W127" s="14">
        <f>+'NewTech-modinp'!V127</f>
        <v>31.536000000000001</v>
      </c>
      <c r="X127" s="26">
        <f>+'NewTech-modinp'!W127</f>
        <v>0.8</v>
      </c>
      <c r="Y127" s="1">
        <f>+'NewTech-modinp'!X127</f>
        <v>0.8</v>
      </c>
      <c r="Z127" s="1">
        <f>+'NewTech-modinp'!Y127</f>
        <v>0.8</v>
      </c>
      <c r="AA127" s="1">
        <f>+'NewTech-modinp'!Z127</f>
        <v>0.8</v>
      </c>
      <c r="AB127" s="1">
        <f>+'NewTech-modinp'!AA127</f>
        <v>0.8</v>
      </c>
      <c r="AC127" s="1">
        <f>+'NewTech-modinp'!AB127</f>
        <v>0.8</v>
      </c>
      <c r="AD127" s="1">
        <f>+'NewTech-modinp'!AC127</f>
        <v>0.8</v>
      </c>
      <c r="AE127" s="1">
        <f>+'NewTech-modinp'!AD127</f>
        <v>0.8</v>
      </c>
      <c r="AF127" s="1">
        <f>+'NewTech-modinp'!AE127</f>
        <v>0.8</v>
      </c>
      <c r="AG127" s="1">
        <f>+'NewTech-modinp'!AF127</f>
        <v>0.8</v>
      </c>
      <c r="AH127" s="14">
        <f>+'NewTech-modinp'!AG127</f>
        <v>63</v>
      </c>
      <c r="AI127" s="1">
        <f>+'NewTech-modinp'!AH127</f>
        <v>63</v>
      </c>
      <c r="AJ127" s="1">
        <f>+'NewTech-modinp'!AI127</f>
        <v>63</v>
      </c>
      <c r="AK127" s="1">
        <f>+'NewTech-modinp'!AJ127</f>
        <v>63</v>
      </c>
      <c r="AL127" s="1">
        <f>+'NewTech-modinp'!AK127</f>
        <v>63</v>
      </c>
      <c r="AM127" s="1">
        <f>+'NewTech-modinp'!AL127</f>
        <v>63</v>
      </c>
      <c r="AN127" s="1">
        <f>+'NewTech-modinp'!AM127</f>
        <v>63</v>
      </c>
      <c r="AO127" s="1">
        <f>+'NewTech-modinp'!AN127</f>
        <v>63</v>
      </c>
      <c r="AP127" s="1">
        <f>+'NewTech-modinp'!AO127</f>
        <v>63</v>
      </c>
      <c r="AQ127" s="1">
        <f>+'NewTech-modinp'!AP127</f>
        <v>63</v>
      </c>
      <c r="AR127" s="14">
        <v>0.4</v>
      </c>
      <c r="AT127" s="1">
        <f>+'NewTech-modinp'!AR127</f>
        <v>5</v>
      </c>
    </row>
    <row r="128" spans="1:49">
      <c r="A128" s="1" t="s">
        <v>118</v>
      </c>
      <c r="B128" s="2" t="s">
        <v>203</v>
      </c>
      <c r="C128" s="1" t="s">
        <v>66</v>
      </c>
      <c r="D128" s="2" t="s">
        <v>157</v>
      </c>
      <c r="E128" s="3" t="str">
        <f t="shared" si="8"/>
        <v>MNRL-PH-FURN</v>
      </c>
      <c r="F128" s="1" t="s">
        <v>67</v>
      </c>
      <c r="G128" s="2" t="s">
        <v>158</v>
      </c>
      <c r="H128" s="3" t="str">
        <f t="shared" si="10"/>
        <v>MNRL-PH-FURN-NGA-Furn20</v>
      </c>
      <c r="I128" s="1" t="s">
        <v>68</v>
      </c>
      <c r="J128" s="2" t="s">
        <v>159</v>
      </c>
      <c r="N128" s="1" t="str">
        <f>+'NewTech-modinp'!N128</f>
        <v>MNRL-PH-FURN-WOD-Furn</v>
      </c>
      <c r="O128" s="1" t="str">
        <f>+'NewTech-modinp'!O128</f>
        <v>New Mineral - Process Heat: Furnace/Kiln  - Wood</v>
      </c>
      <c r="P128" s="1" t="str">
        <f>+'NewTech-modinp'!P128</f>
        <v>INDWOD</v>
      </c>
      <c r="Q128" s="1" t="str">
        <f>+'NewTech-modinp'!Q128</f>
        <v>MNRL-PH-FURN</v>
      </c>
      <c r="R128" s="1">
        <f>+'NewTech-modinp'!R128</f>
        <v>2018</v>
      </c>
      <c r="S128" s="14">
        <v>2020</v>
      </c>
      <c r="T128" s="26">
        <f>+'NewTech-modinp'!T128</f>
        <v>25</v>
      </c>
      <c r="U128" s="1">
        <f>+'NewTech-modinp'!U128</f>
        <v>0.9</v>
      </c>
      <c r="V128" s="1">
        <f t="shared" si="11"/>
        <v>0.63</v>
      </c>
      <c r="W128" s="14">
        <f>+'NewTech-modinp'!V128</f>
        <v>31.536000000000001</v>
      </c>
      <c r="X128" s="26">
        <f>+'NewTech-modinp'!W128</f>
        <v>0.7</v>
      </c>
      <c r="Y128" s="1">
        <f>+'NewTech-modinp'!X128</f>
        <v>0.7</v>
      </c>
      <c r="Z128" s="1">
        <f>+'NewTech-modinp'!Y128</f>
        <v>0.7</v>
      </c>
      <c r="AA128" s="1">
        <f>+'NewTech-modinp'!Z128</f>
        <v>0.7</v>
      </c>
      <c r="AB128" s="1">
        <f>+'NewTech-modinp'!AA128</f>
        <v>0.7</v>
      </c>
      <c r="AC128" s="1">
        <f>+'NewTech-modinp'!AB128</f>
        <v>0.7</v>
      </c>
      <c r="AD128" s="1">
        <f>+'NewTech-modinp'!AC128</f>
        <v>0.7</v>
      </c>
      <c r="AE128" s="1">
        <f>+'NewTech-modinp'!AD128</f>
        <v>0.7</v>
      </c>
      <c r="AF128" s="1">
        <f>+'NewTech-modinp'!AE128</f>
        <v>0.7</v>
      </c>
      <c r="AG128" s="1">
        <f>+'NewTech-modinp'!AF128</f>
        <v>0.7</v>
      </c>
      <c r="AH128" s="14">
        <f>+'NewTech-modinp'!AG128</f>
        <v>63</v>
      </c>
      <c r="AI128" s="1">
        <f>+'NewTech-modinp'!AH128</f>
        <v>63</v>
      </c>
      <c r="AJ128" s="1">
        <f>+'NewTech-modinp'!AI128</f>
        <v>63</v>
      </c>
      <c r="AK128" s="1">
        <f>+'NewTech-modinp'!AJ128</f>
        <v>63</v>
      </c>
      <c r="AL128" s="1">
        <f>+'NewTech-modinp'!AK128</f>
        <v>63</v>
      </c>
      <c r="AM128" s="1">
        <f>+'NewTech-modinp'!AL128</f>
        <v>63</v>
      </c>
      <c r="AN128" s="1">
        <f>+'NewTech-modinp'!AM128</f>
        <v>63</v>
      </c>
      <c r="AO128" s="1">
        <f>+'NewTech-modinp'!AN128</f>
        <v>63</v>
      </c>
      <c r="AP128" s="1">
        <f>+'NewTech-modinp'!AO128</f>
        <v>63</v>
      </c>
      <c r="AQ128" s="1">
        <f>+'NewTech-modinp'!AP128</f>
        <v>63</v>
      </c>
      <c r="AR128" s="14">
        <f>+'NewTech-modinp'!AQ128</f>
        <v>0.24</v>
      </c>
      <c r="AT128" s="1">
        <f>+'NewTech-modinp'!AR128</f>
        <v>5</v>
      </c>
    </row>
    <row r="129" spans="1:47">
      <c r="A129" s="1" t="s">
        <v>118</v>
      </c>
      <c r="B129" s="2" t="s">
        <v>203</v>
      </c>
      <c r="C129" s="1" t="s">
        <v>107</v>
      </c>
      <c r="D129" s="2" t="s">
        <v>194</v>
      </c>
      <c r="E129" s="3" t="str">
        <f t="shared" si="8"/>
        <v>MNRL-PH-Stm</v>
      </c>
      <c r="F129" s="1" t="s">
        <v>108</v>
      </c>
      <c r="G129" s="2" t="s">
        <v>195</v>
      </c>
      <c r="H129" s="3" t="str">
        <f t="shared" si="10"/>
        <v>MNRL-PH-Stm-FOL-Heat20</v>
      </c>
      <c r="I129" s="1" t="s">
        <v>86</v>
      </c>
      <c r="J129" s="2" t="s">
        <v>176</v>
      </c>
      <c r="N129" s="1" t="str">
        <f>+'NewTech-modinp'!N129</f>
        <v>MNRL-PH-FURN-LPG-Furn</v>
      </c>
      <c r="O129" s="1" t="str">
        <f>+'NewTech-modinp'!O129</f>
        <v>New Mineral - Process Heat: Furnace/Kiln  - LPG</v>
      </c>
      <c r="P129" s="1" t="str">
        <f>+'NewTech-modinp'!P129</f>
        <v>INDLPG</v>
      </c>
      <c r="Q129" s="1" t="str">
        <f>+'NewTech-modinp'!Q129</f>
        <v>MNRL-PH-FURN</v>
      </c>
      <c r="R129" s="1">
        <f>+'NewTech-modinp'!R129</f>
        <v>2018</v>
      </c>
      <c r="S129" s="14">
        <v>2020</v>
      </c>
      <c r="T129" s="26">
        <f>+'NewTech-modinp'!T129</f>
        <v>25</v>
      </c>
      <c r="U129" s="1">
        <f>+'NewTech-modinp'!U129</f>
        <v>0.9</v>
      </c>
      <c r="V129" s="1">
        <f t="shared" si="11"/>
        <v>0.63</v>
      </c>
      <c r="W129" s="14">
        <f>+'NewTech-modinp'!V129</f>
        <v>31.536000000000001</v>
      </c>
      <c r="X129" s="26">
        <f>+'NewTech-modinp'!W129</f>
        <v>0.8</v>
      </c>
      <c r="Y129" s="1">
        <f>+'NewTech-modinp'!X129</f>
        <v>0.8</v>
      </c>
      <c r="Z129" s="1">
        <f>+'NewTech-modinp'!Y129</f>
        <v>0.8</v>
      </c>
      <c r="AA129" s="1">
        <f>+'NewTech-modinp'!Z129</f>
        <v>0.8</v>
      </c>
      <c r="AB129" s="1">
        <f>+'NewTech-modinp'!AA129</f>
        <v>0.8</v>
      </c>
      <c r="AC129" s="1">
        <f>+'NewTech-modinp'!AB129</f>
        <v>0.8</v>
      </c>
      <c r="AD129" s="1">
        <f>+'NewTech-modinp'!AC129</f>
        <v>0.8</v>
      </c>
      <c r="AE129" s="1">
        <f>+'NewTech-modinp'!AD129</f>
        <v>0.8</v>
      </c>
      <c r="AF129" s="1">
        <f>+'NewTech-modinp'!AE129</f>
        <v>0.8</v>
      </c>
      <c r="AG129" s="1">
        <f>+'NewTech-modinp'!AF129</f>
        <v>0.8</v>
      </c>
      <c r="AH129" s="14">
        <f>+'NewTech-modinp'!AG129</f>
        <v>63</v>
      </c>
      <c r="AI129" s="1">
        <f>+'NewTech-modinp'!AH129</f>
        <v>63</v>
      </c>
      <c r="AJ129" s="1">
        <f>+'NewTech-modinp'!AI129</f>
        <v>63</v>
      </c>
      <c r="AK129" s="1">
        <f>+'NewTech-modinp'!AJ129</f>
        <v>63</v>
      </c>
      <c r="AL129" s="1">
        <f>+'NewTech-modinp'!AK129</f>
        <v>63</v>
      </c>
      <c r="AM129" s="1">
        <f>+'NewTech-modinp'!AL129</f>
        <v>63</v>
      </c>
      <c r="AN129" s="1">
        <f>+'NewTech-modinp'!AM129</f>
        <v>63</v>
      </c>
      <c r="AO129" s="1">
        <f>+'NewTech-modinp'!AN129</f>
        <v>63</v>
      </c>
      <c r="AP129" s="1">
        <f>+'NewTech-modinp'!AO129</f>
        <v>63</v>
      </c>
      <c r="AQ129" s="1">
        <f>+'NewTech-modinp'!AP129</f>
        <v>63</v>
      </c>
      <c r="AR129" s="14">
        <f>+'NewTech-modinp'!AQ129</f>
        <v>7.0000000000000007E-2</v>
      </c>
      <c r="AT129" s="1">
        <f>+'NewTech-modinp'!AR129</f>
        <v>5</v>
      </c>
    </row>
    <row r="130" spans="1:47">
      <c r="A130" s="1" t="s">
        <v>118</v>
      </c>
      <c r="B130" s="2" t="s">
        <v>203</v>
      </c>
      <c r="C130" s="1" t="s">
        <v>107</v>
      </c>
      <c r="D130" s="2" t="s">
        <v>194</v>
      </c>
      <c r="E130" s="3" t="str">
        <f t="shared" si="8"/>
        <v>MNRL-PH-Stm</v>
      </c>
      <c r="F130" s="1" t="s">
        <v>95</v>
      </c>
      <c r="G130" s="2" t="s">
        <v>95</v>
      </c>
      <c r="H130" s="3" t="str">
        <f t="shared" si="10"/>
        <v>MNRL-PH-Stm-NGA-Boiler20</v>
      </c>
      <c r="I130" s="1" t="s">
        <v>68</v>
      </c>
      <c r="J130" s="2" t="s">
        <v>159</v>
      </c>
      <c r="N130" s="1" t="str">
        <f>+'NewTech-modinp'!N130</f>
        <v>MNRL-PH-STM_HW-NGA-Boiler</v>
      </c>
      <c r="O130" s="1" t="str">
        <f>+'NewTech-modinp'!O130</f>
        <v>New Mineral - Process Heat: Steam/Hot Water  - Natural Gas</v>
      </c>
      <c r="P130" s="1" t="str">
        <f>+'NewTech-modinp'!P130</f>
        <v>INDNGA</v>
      </c>
      <c r="Q130" s="1" t="str">
        <f>+'NewTech-modinp'!Q130</f>
        <v>MNRL-PH-STM_HW</v>
      </c>
      <c r="R130" s="1">
        <f>+'NewTech-modinp'!R130</f>
        <v>2018</v>
      </c>
      <c r="S130" s="14">
        <v>2020</v>
      </c>
      <c r="T130" s="26">
        <f>+'NewTech-modinp'!T130</f>
        <v>25</v>
      </c>
      <c r="U130" s="1">
        <f>+'NewTech-modinp'!U130</f>
        <v>0.5</v>
      </c>
      <c r="V130" s="1">
        <f t="shared" si="11"/>
        <v>0.35</v>
      </c>
      <c r="W130" s="14">
        <f>+'NewTech-modinp'!V130</f>
        <v>31.536000000000001</v>
      </c>
      <c r="X130" s="26">
        <f>+'NewTech-modinp'!W130</f>
        <v>0.87</v>
      </c>
      <c r="Y130" s="1">
        <f>+'NewTech-modinp'!X130</f>
        <v>0.87</v>
      </c>
      <c r="Z130" s="1">
        <f>+'NewTech-modinp'!Y130</f>
        <v>0.87</v>
      </c>
      <c r="AA130" s="1">
        <f>+'NewTech-modinp'!Z130</f>
        <v>0.87</v>
      </c>
      <c r="AB130" s="1">
        <f>+'NewTech-modinp'!AA130</f>
        <v>0.87</v>
      </c>
      <c r="AC130" s="1">
        <f>+'NewTech-modinp'!AB130</f>
        <v>0.87</v>
      </c>
      <c r="AD130" s="1">
        <f>+'NewTech-modinp'!AC130</f>
        <v>0.87</v>
      </c>
      <c r="AE130" s="1">
        <f>+'NewTech-modinp'!AD130</f>
        <v>0.87</v>
      </c>
      <c r="AF130" s="1">
        <f>+'NewTech-modinp'!AE130</f>
        <v>0.87</v>
      </c>
      <c r="AG130" s="1">
        <f>+'NewTech-modinp'!AF130</f>
        <v>0.87</v>
      </c>
      <c r="AH130" s="14">
        <f>+'NewTech-modinp'!AG130</f>
        <v>350</v>
      </c>
      <c r="AI130" s="1">
        <f>+'NewTech-modinp'!AH130</f>
        <v>350</v>
      </c>
      <c r="AJ130" s="1">
        <f>+'NewTech-modinp'!AI130</f>
        <v>350</v>
      </c>
      <c r="AK130" s="1">
        <f>+'NewTech-modinp'!AJ130</f>
        <v>350</v>
      </c>
      <c r="AL130" s="1">
        <f>+'NewTech-modinp'!AK130</f>
        <v>350</v>
      </c>
      <c r="AM130" s="1">
        <f>+'NewTech-modinp'!AL130</f>
        <v>350</v>
      </c>
      <c r="AN130" s="1">
        <f>+'NewTech-modinp'!AM130</f>
        <v>350</v>
      </c>
      <c r="AO130" s="1">
        <f>+'NewTech-modinp'!AN130</f>
        <v>350</v>
      </c>
      <c r="AP130" s="1">
        <f>+'NewTech-modinp'!AO130</f>
        <v>350</v>
      </c>
      <c r="AQ130" s="1">
        <f>+'NewTech-modinp'!AP130</f>
        <v>350</v>
      </c>
      <c r="AR130" s="14">
        <f>+'NewTech-modinp'!AQ130</f>
        <v>0.2</v>
      </c>
      <c r="AT130" s="1">
        <f>+'NewTech-modinp'!AR130</f>
        <v>5</v>
      </c>
    </row>
    <row r="131" spans="1:47">
      <c r="A131" s="1" t="s">
        <v>118</v>
      </c>
      <c r="B131" s="2" t="s">
        <v>203</v>
      </c>
      <c r="C131" s="1" t="s">
        <v>107</v>
      </c>
      <c r="D131" s="2" t="s">
        <v>194</v>
      </c>
      <c r="E131" s="3" t="str">
        <f t="shared" si="8"/>
        <v>MNRL-PH-Stm</v>
      </c>
      <c r="F131" s="1" t="s">
        <v>108</v>
      </c>
      <c r="G131" s="2" t="s">
        <v>195</v>
      </c>
      <c r="H131" s="3" t="str">
        <f t="shared" si="10"/>
        <v>MNRL-PH-Stm-BIG-Heat20</v>
      </c>
      <c r="I131" s="1" t="s">
        <v>110</v>
      </c>
      <c r="J131" s="2" t="s">
        <v>218</v>
      </c>
      <c r="N131" s="1" t="str">
        <f>+'NewTech-modinp'!N131</f>
        <v>MNRL-PH-STM_HW-DSL-Boiler</v>
      </c>
      <c r="O131" s="1" t="str">
        <f>+'NewTech-modinp'!O131</f>
        <v>New Mineral - Process Heat: Steam/Hot Water  - Diesel</v>
      </c>
      <c r="P131" s="1" t="str">
        <f>+'NewTech-modinp'!P131</f>
        <v>INDDSL</v>
      </c>
      <c r="Q131" s="1" t="str">
        <f>+'NewTech-modinp'!Q131</f>
        <v>MNRL-PH-STM_HW</v>
      </c>
      <c r="R131" s="1">
        <f>+'NewTech-modinp'!R131</f>
        <v>2018</v>
      </c>
      <c r="S131" s="14">
        <v>2020</v>
      </c>
      <c r="T131" s="26">
        <f>+'NewTech-modinp'!T131</f>
        <v>25</v>
      </c>
      <c r="U131" s="1">
        <f>+'NewTech-modinp'!U131</f>
        <v>0.5</v>
      </c>
      <c r="V131" s="1">
        <f t="shared" si="11"/>
        <v>0.35</v>
      </c>
      <c r="W131" s="14">
        <f>+'NewTech-modinp'!V131</f>
        <v>31.536000000000001</v>
      </c>
      <c r="X131" s="26">
        <f>+'NewTech-modinp'!W131</f>
        <v>0.85</v>
      </c>
      <c r="Y131" s="1">
        <f>+'NewTech-modinp'!X131</f>
        <v>0.85</v>
      </c>
      <c r="Z131" s="1">
        <f>+'NewTech-modinp'!Y131</f>
        <v>0.85</v>
      </c>
      <c r="AA131" s="1">
        <f>+'NewTech-modinp'!Z131</f>
        <v>0.85</v>
      </c>
      <c r="AB131" s="1">
        <f>+'NewTech-modinp'!AA131</f>
        <v>0.85</v>
      </c>
      <c r="AC131" s="1">
        <f>+'NewTech-modinp'!AB131</f>
        <v>0.85</v>
      </c>
      <c r="AD131" s="1">
        <f>+'NewTech-modinp'!AC131</f>
        <v>0.85</v>
      </c>
      <c r="AE131" s="1">
        <f>+'NewTech-modinp'!AD131</f>
        <v>0.85</v>
      </c>
      <c r="AF131" s="1">
        <f>+'NewTech-modinp'!AE131</f>
        <v>0.85</v>
      </c>
      <c r="AG131" s="1">
        <f>+'NewTech-modinp'!AF131</f>
        <v>0.85</v>
      </c>
      <c r="AH131" s="14">
        <f>+'NewTech-modinp'!AG131</f>
        <v>300</v>
      </c>
      <c r="AI131" s="1">
        <f>+'NewTech-modinp'!AH131</f>
        <v>300</v>
      </c>
      <c r="AJ131" s="1">
        <f>+'NewTech-modinp'!AI131</f>
        <v>300</v>
      </c>
      <c r="AK131" s="1">
        <f>+'NewTech-modinp'!AJ131</f>
        <v>300</v>
      </c>
      <c r="AL131" s="1">
        <f>+'NewTech-modinp'!AK131</f>
        <v>300</v>
      </c>
      <c r="AM131" s="1">
        <f>+'NewTech-modinp'!AL131</f>
        <v>300</v>
      </c>
      <c r="AN131" s="1">
        <f>+'NewTech-modinp'!AM131</f>
        <v>300</v>
      </c>
      <c r="AO131" s="1">
        <f>+'NewTech-modinp'!AN131</f>
        <v>300</v>
      </c>
      <c r="AP131" s="1">
        <f>+'NewTech-modinp'!AO131</f>
        <v>300</v>
      </c>
      <c r="AQ131" s="1">
        <f>+'NewTech-modinp'!AP131</f>
        <v>300</v>
      </c>
    </row>
    <row r="132" spans="1:47">
      <c r="A132" s="1" t="s">
        <v>118</v>
      </c>
      <c r="B132" s="2" t="s">
        <v>203</v>
      </c>
      <c r="C132" s="1" t="s">
        <v>107</v>
      </c>
      <c r="D132" s="2" t="s">
        <v>194</v>
      </c>
      <c r="E132" s="3" t="str">
        <f t="shared" si="8"/>
        <v>MNRL-PH-Stm</v>
      </c>
      <c r="F132" s="1" t="s">
        <v>95</v>
      </c>
      <c r="G132" s="2" t="s">
        <v>95</v>
      </c>
      <c r="H132" s="3" t="str">
        <f t="shared" si="10"/>
        <v>MNRL-PH-Stm-FOL-Boiler20</v>
      </c>
      <c r="I132" s="1" t="s">
        <v>86</v>
      </c>
      <c r="J132" s="2" t="s">
        <v>176</v>
      </c>
      <c r="N132" s="1" t="str">
        <f>+'NewTech-modinp'!N132</f>
        <v>MNRL-PH-STM_HW-ELC-HPmp</v>
      </c>
      <c r="O132" s="1" t="str">
        <f>+'NewTech-modinp'!O132</f>
        <v>New Mineral - Process Heat: Steam/Hot Water  - Electricity</v>
      </c>
      <c r="P132" s="1" t="str">
        <f>+'NewTech-modinp'!P132</f>
        <v>INDELC</v>
      </c>
      <c r="Q132" s="1" t="str">
        <f>+'NewTech-modinp'!Q132</f>
        <v>MNRL-PH-STM_HW</v>
      </c>
      <c r="R132" s="1">
        <f>+'NewTech-modinp'!R132</f>
        <v>2018</v>
      </c>
      <c r="S132" s="14">
        <v>2020</v>
      </c>
      <c r="T132" s="26">
        <f>+'NewTech-modinp'!T132</f>
        <v>20</v>
      </c>
      <c r="U132" s="1">
        <f>+'NewTech-modinp'!U132</f>
        <v>0.5</v>
      </c>
      <c r="V132" s="1">
        <f t="shared" si="11"/>
        <v>0.35</v>
      </c>
      <c r="W132" s="14">
        <f>+'NewTech-modinp'!V132</f>
        <v>31.536000000000001</v>
      </c>
      <c r="X132" s="26">
        <f>+'NewTech-modinp'!W132</f>
        <v>3.5</v>
      </c>
      <c r="Y132" s="1">
        <f>+'NewTech-modinp'!X132</f>
        <v>3.5</v>
      </c>
      <c r="Z132" s="1">
        <f>+'NewTech-modinp'!Y132</f>
        <v>3.5</v>
      </c>
      <c r="AA132" s="1">
        <f>+'NewTech-modinp'!Z132</f>
        <v>3.5</v>
      </c>
      <c r="AB132" s="1">
        <f>+'NewTech-modinp'!AA132</f>
        <v>3.5</v>
      </c>
      <c r="AC132" s="1">
        <f>+'NewTech-modinp'!AB132</f>
        <v>3.5</v>
      </c>
      <c r="AD132" s="1">
        <f>+'NewTech-modinp'!AC132</f>
        <v>3.5</v>
      </c>
      <c r="AE132" s="1">
        <f>+'NewTech-modinp'!AD132</f>
        <v>3.5</v>
      </c>
      <c r="AF132" s="1">
        <f>+'NewTech-modinp'!AE132</f>
        <v>3.5</v>
      </c>
      <c r="AG132" s="1">
        <f>+'NewTech-modinp'!AF132</f>
        <v>3.5</v>
      </c>
      <c r="AH132" s="14">
        <f>+'NewTech-modinp'!AG132</f>
        <v>1071.4285714285713</v>
      </c>
      <c r="AI132" s="1">
        <f>+'NewTech-modinp'!AH132</f>
        <v>1071.4285714285713</v>
      </c>
      <c r="AJ132" s="1">
        <f>+'NewTech-modinp'!AI132</f>
        <v>1071.4285714285713</v>
      </c>
      <c r="AK132" s="1">
        <f>+'NewTech-modinp'!AJ132</f>
        <v>1071.4285714285713</v>
      </c>
      <c r="AL132" s="1">
        <f>+'NewTech-modinp'!AK132</f>
        <v>1071.4285714285713</v>
      </c>
      <c r="AM132" s="1">
        <f>+'NewTech-modinp'!AL132</f>
        <v>1071.4285714285713</v>
      </c>
      <c r="AN132" s="1">
        <f>+'NewTech-modinp'!AM132</f>
        <v>1071.4285714285713</v>
      </c>
      <c r="AO132" s="1">
        <f>+'NewTech-modinp'!AN132</f>
        <v>1071.4285714285713</v>
      </c>
      <c r="AP132" s="1">
        <f>+'NewTech-modinp'!AO132</f>
        <v>1071.4285714285713</v>
      </c>
      <c r="AQ132" s="1">
        <f>+'NewTech-modinp'!AP132</f>
        <v>1071.4285714285713</v>
      </c>
      <c r="AR132" s="14">
        <f>+'NewTech-modinp'!AQ132</f>
        <v>0.67</v>
      </c>
      <c r="AT132" s="1">
        <f>+'NewTech-modinp'!AR132</f>
        <v>5</v>
      </c>
    </row>
    <row r="133" spans="1:47">
      <c r="A133" s="1" t="s">
        <v>118</v>
      </c>
      <c r="B133" s="2" t="s">
        <v>203</v>
      </c>
      <c r="C133" s="1" t="s">
        <v>107</v>
      </c>
      <c r="D133" s="2" t="s">
        <v>194</v>
      </c>
      <c r="E133" s="3" t="str">
        <f t="shared" si="8"/>
        <v>MNRL-PH-Stm</v>
      </c>
      <c r="F133" s="1" t="s">
        <v>89</v>
      </c>
      <c r="G133" s="2" t="s">
        <v>179</v>
      </c>
      <c r="H133" s="3" t="str">
        <f t="shared" si="10"/>
        <v>MNRL-PH-Stm-ELC-HTPump20</v>
      </c>
      <c r="I133" s="1" t="s">
        <v>70</v>
      </c>
      <c r="J133" s="2" t="s">
        <v>160</v>
      </c>
      <c r="N133" s="1" t="str">
        <f>+'NewTech-modinp'!N133</f>
        <v>MNRL-PH-STM_HW-COA-Boiler</v>
      </c>
      <c r="O133" s="1" t="str">
        <f>+'NewTech-modinp'!O133</f>
        <v>New Mineral - Process Heat: Steam/Hot Water  - Coal</v>
      </c>
      <c r="P133" s="1" t="str">
        <f>+'NewTech-modinp'!P133</f>
        <v>INDCOA</v>
      </c>
      <c r="Q133" s="1" t="str">
        <f>+'NewTech-modinp'!Q133</f>
        <v>MNRL-PH-STM_HW</v>
      </c>
      <c r="R133" s="1">
        <f>+'NewTech-modinp'!R133</f>
        <v>2018</v>
      </c>
      <c r="S133" s="14">
        <v>2020</v>
      </c>
      <c r="T133" s="26">
        <f>+'NewTech-modinp'!T133</f>
        <v>25</v>
      </c>
      <c r="U133" s="1">
        <f>+'NewTech-modinp'!U133</f>
        <v>0.5</v>
      </c>
      <c r="V133" s="1">
        <f t="shared" si="11"/>
        <v>0.35</v>
      </c>
      <c r="W133" s="14">
        <f>+'NewTech-modinp'!V133</f>
        <v>31.536000000000001</v>
      </c>
      <c r="X133" s="26">
        <f>+'NewTech-modinp'!W133</f>
        <v>0.8</v>
      </c>
      <c r="Y133" s="1">
        <f>+'NewTech-modinp'!X133</f>
        <v>0.8</v>
      </c>
      <c r="Z133" s="1">
        <f>+'NewTech-modinp'!Y133</f>
        <v>0.8</v>
      </c>
      <c r="AA133" s="1">
        <f>+'NewTech-modinp'!Z133</f>
        <v>0.8</v>
      </c>
      <c r="AB133" s="1">
        <f>+'NewTech-modinp'!AA133</f>
        <v>0.8</v>
      </c>
      <c r="AC133" s="1">
        <f>+'NewTech-modinp'!AB133</f>
        <v>0.8</v>
      </c>
      <c r="AD133" s="1">
        <f>+'NewTech-modinp'!AC133</f>
        <v>0.8</v>
      </c>
      <c r="AE133" s="1">
        <f>+'NewTech-modinp'!AD133</f>
        <v>0.8</v>
      </c>
      <c r="AF133" s="1">
        <f>+'NewTech-modinp'!AE133</f>
        <v>0.8</v>
      </c>
      <c r="AG133" s="1">
        <f>+'NewTech-modinp'!AF133</f>
        <v>0.8</v>
      </c>
      <c r="AH133" s="14">
        <f>+'NewTech-modinp'!AG133</f>
        <v>750</v>
      </c>
      <c r="AI133" s="1">
        <f>+'NewTech-modinp'!AH133</f>
        <v>750</v>
      </c>
      <c r="AJ133" s="1">
        <f>+'NewTech-modinp'!AI133</f>
        <v>750</v>
      </c>
      <c r="AK133" s="1">
        <f>+'NewTech-modinp'!AJ133</f>
        <v>750</v>
      </c>
      <c r="AL133" s="1">
        <f>+'NewTech-modinp'!AK133</f>
        <v>750</v>
      </c>
      <c r="AM133" s="1">
        <f>+'NewTech-modinp'!AL133</f>
        <v>750</v>
      </c>
      <c r="AN133" s="1">
        <f>+'NewTech-modinp'!AM133</f>
        <v>750</v>
      </c>
      <c r="AO133" s="1">
        <f>+'NewTech-modinp'!AN133</f>
        <v>750</v>
      </c>
      <c r="AP133" s="1">
        <f>+'NewTech-modinp'!AO133</f>
        <v>750</v>
      </c>
      <c r="AQ133" s="1">
        <f>+'NewTech-modinp'!AP133</f>
        <v>750</v>
      </c>
      <c r="AR133" s="14">
        <v>0</v>
      </c>
    </row>
    <row r="134" spans="1:47">
      <c r="A134" s="1" t="s">
        <v>118</v>
      </c>
      <c r="B134" s="2" t="s">
        <v>203</v>
      </c>
      <c r="C134" s="1" t="s">
        <v>107</v>
      </c>
      <c r="D134" s="2" t="s">
        <v>194</v>
      </c>
      <c r="E134" s="3" t="str">
        <f t="shared" si="8"/>
        <v>MNRL-PH-Stm</v>
      </c>
      <c r="F134" s="1" t="s">
        <v>95</v>
      </c>
      <c r="G134" s="2" t="s">
        <v>95</v>
      </c>
      <c r="H134" s="3" t="str">
        <f t="shared" si="10"/>
        <v>MNRL-PH-Stm-COA-Boiler20</v>
      </c>
      <c r="I134" s="1" t="s">
        <v>71</v>
      </c>
      <c r="J134" s="2" t="s">
        <v>161</v>
      </c>
      <c r="N134" s="1" t="str">
        <f>+'NewTech-modinp'!N134</f>
        <v>MNRL-PH-STM_HW-LPG-Boiler</v>
      </c>
      <c r="O134" s="1" t="str">
        <f>+'NewTech-modinp'!O134</f>
        <v>New Mineral - Process Heat: Steam/Hot Water  - LPG</v>
      </c>
      <c r="P134" s="1" t="str">
        <f>+'NewTech-modinp'!P134</f>
        <v>INDLPG</v>
      </c>
      <c r="Q134" s="1" t="str">
        <f>+'NewTech-modinp'!Q134</f>
        <v>MNRL-PH-STM_HW</v>
      </c>
      <c r="R134" s="1">
        <f>+'NewTech-modinp'!R134</f>
        <v>2018</v>
      </c>
      <c r="S134" s="14">
        <v>2020</v>
      </c>
      <c r="T134" s="26">
        <f>+'NewTech-modinp'!T134</f>
        <v>25</v>
      </c>
      <c r="U134" s="1">
        <f>+'NewTech-modinp'!U134</f>
        <v>0.5</v>
      </c>
      <c r="V134" s="1">
        <f t="shared" si="11"/>
        <v>0.35</v>
      </c>
      <c r="W134" s="14">
        <f>+'NewTech-modinp'!V134</f>
        <v>31.536000000000001</v>
      </c>
      <c r="X134" s="26">
        <f>+'NewTech-modinp'!W134</f>
        <v>0.87</v>
      </c>
      <c r="Y134" s="1">
        <f>+'NewTech-modinp'!X134</f>
        <v>0.87</v>
      </c>
      <c r="Z134" s="1">
        <f>+'NewTech-modinp'!Y134</f>
        <v>0.87</v>
      </c>
      <c r="AA134" s="1">
        <f>+'NewTech-modinp'!Z134</f>
        <v>0.87</v>
      </c>
      <c r="AB134" s="1">
        <f>+'NewTech-modinp'!AA134</f>
        <v>0.87</v>
      </c>
      <c r="AC134" s="1">
        <f>+'NewTech-modinp'!AB134</f>
        <v>0.87</v>
      </c>
      <c r="AD134" s="1">
        <f>+'NewTech-modinp'!AC134</f>
        <v>0.87</v>
      </c>
      <c r="AE134" s="1">
        <f>+'NewTech-modinp'!AD134</f>
        <v>0.87</v>
      </c>
      <c r="AF134" s="1">
        <f>+'NewTech-modinp'!AE134</f>
        <v>0.87</v>
      </c>
      <c r="AG134" s="1">
        <f>+'NewTech-modinp'!AF134</f>
        <v>0.87</v>
      </c>
      <c r="AH134" s="14">
        <f>+'NewTech-modinp'!AG134</f>
        <v>350</v>
      </c>
      <c r="AI134" s="1">
        <f>+'NewTech-modinp'!AH134</f>
        <v>350</v>
      </c>
      <c r="AJ134" s="1">
        <f>+'NewTech-modinp'!AI134</f>
        <v>350</v>
      </c>
      <c r="AK134" s="1">
        <f>+'NewTech-modinp'!AJ134</f>
        <v>350</v>
      </c>
      <c r="AL134" s="1">
        <f>+'NewTech-modinp'!AK134</f>
        <v>350</v>
      </c>
      <c r="AM134" s="1">
        <f>+'NewTech-modinp'!AL134</f>
        <v>350</v>
      </c>
      <c r="AN134" s="1">
        <f>+'NewTech-modinp'!AM134</f>
        <v>350</v>
      </c>
      <c r="AO134" s="1">
        <f>+'NewTech-modinp'!AN134</f>
        <v>350</v>
      </c>
      <c r="AP134" s="1">
        <f>+'NewTech-modinp'!AO134</f>
        <v>350</v>
      </c>
      <c r="AQ134" s="1">
        <f>+'NewTech-modinp'!AP134</f>
        <v>350</v>
      </c>
    </row>
    <row r="135" spans="1:47">
      <c r="A135" s="1" t="s">
        <v>118</v>
      </c>
      <c r="B135" s="2" t="s">
        <v>203</v>
      </c>
      <c r="C135" s="1" t="s">
        <v>107</v>
      </c>
      <c r="D135" s="2" t="s">
        <v>194</v>
      </c>
      <c r="E135" s="3" t="str">
        <f t="shared" si="8"/>
        <v>MNRL-PH-Stm</v>
      </c>
      <c r="F135" s="1" t="s">
        <v>95</v>
      </c>
      <c r="G135" s="2" t="s">
        <v>95</v>
      </c>
      <c r="H135" s="3" t="str">
        <f t="shared" si="10"/>
        <v>MNRL-PH-Stm-DSL-Boiler20</v>
      </c>
      <c r="I135" s="1" t="s">
        <v>82</v>
      </c>
      <c r="J135" s="2" t="s">
        <v>172</v>
      </c>
      <c r="N135" s="1" t="str">
        <f>+'NewTech-modinp'!N135</f>
        <v>MNRL-PH-STM_HW-WOD-Boiler</v>
      </c>
      <c r="O135" s="1" t="str">
        <f>+'NewTech-modinp'!O135</f>
        <v>New Mineral - Process Heat: Steam/Hot Water  - Wood</v>
      </c>
      <c r="P135" s="1" t="str">
        <f>+'NewTech-modinp'!P135</f>
        <v>INDWOD</v>
      </c>
      <c r="Q135" s="1" t="str">
        <f>+'NewTech-modinp'!Q135</f>
        <v>MNRL-PH-STM_HW</v>
      </c>
      <c r="R135" s="1">
        <f>+'NewTech-modinp'!R135</f>
        <v>2018</v>
      </c>
      <c r="S135" s="14">
        <v>2020</v>
      </c>
      <c r="T135" s="26">
        <f>+'NewTech-modinp'!T135</f>
        <v>25</v>
      </c>
      <c r="U135" s="1">
        <f>+'NewTech-modinp'!U135</f>
        <v>0.5</v>
      </c>
      <c r="V135" s="1">
        <f t="shared" si="11"/>
        <v>0.35</v>
      </c>
      <c r="W135" s="14">
        <f>+'NewTech-modinp'!V135</f>
        <v>31.536000000000001</v>
      </c>
      <c r="X135" s="26">
        <f>+'NewTech-modinp'!W135</f>
        <v>0.85</v>
      </c>
      <c r="Y135" s="1">
        <f>+'NewTech-modinp'!X135</f>
        <v>0.85</v>
      </c>
      <c r="Z135" s="1">
        <f>+'NewTech-modinp'!Y135</f>
        <v>0.85</v>
      </c>
      <c r="AA135" s="1">
        <f>+'NewTech-modinp'!Z135</f>
        <v>0.85</v>
      </c>
      <c r="AB135" s="1">
        <f>+'NewTech-modinp'!AA135</f>
        <v>0.85</v>
      </c>
      <c r="AC135" s="1">
        <f>+'NewTech-modinp'!AB135</f>
        <v>0.85</v>
      </c>
      <c r="AD135" s="1">
        <f>+'NewTech-modinp'!AC135</f>
        <v>0.85</v>
      </c>
      <c r="AE135" s="1">
        <f>+'NewTech-modinp'!AD135</f>
        <v>0.85</v>
      </c>
      <c r="AF135" s="1">
        <f>+'NewTech-modinp'!AE135</f>
        <v>0.85</v>
      </c>
      <c r="AG135" s="1">
        <f>+'NewTech-modinp'!AF135</f>
        <v>0.85</v>
      </c>
      <c r="AH135" s="14">
        <f>+'NewTech-modinp'!AG135</f>
        <v>2000</v>
      </c>
      <c r="AI135" s="1">
        <f>+'NewTech-modinp'!AH135</f>
        <v>2000</v>
      </c>
      <c r="AJ135" s="1">
        <f>+'NewTech-modinp'!AI135</f>
        <v>2000</v>
      </c>
      <c r="AK135" s="1">
        <f>+'NewTech-modinp'!AJ135</f>
        <v>2000</v>
      </c>
      <c r="AL135" s="1">
        <f>+'NewTech-modinp'!AK135</f>
        <v>2000</v>
      </c>
      <c r="AM135" s="1">
        <f>+'NewTech-modinp'!AL135</f>
        <v>2000</v>
      </c>
      <c r="AN135" s="1">
        <f>+'NewTech-modinp'!AM135</f>
        <v>2000</v>
      </c>
      <c r="AO135" s="1">
        <f>+'NewTech-modinp'!AN135</f>
        <v>2000</v>
      </c>
      <c r="AP135" s="1">
        <f>+'NewTech-modinp'!AO135</f>
        <v>2000</v>
      </c>
      <c r="AQ135" s="1">
        <f>+'NewTech-modinp'!AP135</f>
        <v>2000</v>
      </c>
    </row>
    <row r="136" spans="1:47">
      <c r="A136" s="1" t="s">
        <v>118</v>
      </c>
      <c r="B136" s="2" t="s">
        <v>203</v>
      </c>
      <c r="C136" s="1" t="s">
        <v>107</v>
      </c>
      <c r="D136" s="2" t="s">
        <v>194</v>
      </c>
      <c r="E136" s="3" t="str">
        <f t="shared" si="8"/>
        <v>MNRL-PH-Stm</v>
      </c>
      <c r="F136" s="1" t="s">
        <v>95</v>
      </c>
      <c r="G136" s="2" t="s">
        <v>95</v>
      </c>
      <c r="H136" s="3" t="str">
        <f t="shared" si="10"/>
        <v>MNRL-PH-Stm-WOD-Boiler20</v>
      </c>
      <c r="I136" s="1" t="s">
        <v>74</v>
      </c>
      <c r="J136" s="2" t="s">
        <v>164</v>
      </c>
      <c r="N136" s="1" t="str">
        <f>+'NewTech-modinp'!N136</f>
        <v>MNRL-PH-STM_HW-ELC-Boiler</v>
      </c>
      <c r="O136" s="1" t="str">
        <f>+'NewTech-modinp'!O136</f>
        <v>New Mineral - Process Heat: Steam/Hot Water  - Electricity</v>
      </c>
      <c r="P136" s="1" t="str">
        <f>+'NewTech-modinp'!P136</f>
        <v>INDELC</v>
      </c>
      <c r="Q136" s="1" t="str">
        <f>+'NewTech-modinp'!Q136</f>
        <v>MNRL-PH-STM_HW</v>
      </c>
      <c r="R136" s="1">
        <f>+'NewTech-modinp'!R136</f>
        <v>2018</v>
      </c>
      <c r="S136" s="14">
        <v>2020</v>
      </c>
      <c r="T136" s="26">
        <f>+'NewTech-modinp'!T136</f>
        <v>25</v>
      </c>
      <c r="U136" s="1">
        <f>+'NewTech-modinp'!U136</f>
        <v>0.5</v>
      </c>
      <c r="V136" s="1">
        <f t="shared" si="11"/>
        <v>0.35</v>
      </c>
      <c r="W136" s="14">
        <f>+'NewTech-modinp'!V136</f>
        <v>31.536000000000001</v>
      </c>
      <c r="X136" s="26">
        <f>+'NewTech-modinp'!W136</f>
        <v>0.99</v>
      </c>
      <c r="Y136" s="1">
        <f>+'NewTech-modinp'!X136</f>
        <v>0.99</v>
      </c>
      <c r="Z136" s="1">
        <f>+'NewTech-modinp'!Y136</f>
        <v>0.99</v>
      </c>
      <c r="AA136" s="1">
        <f>+'NewTech-modinp'!Z136</f>
        <v>0.99</v>
      </c>
      <c r="AB136" s="1">
        <f>+'NewTech-modinp'!AA136</f>
        <v>0.99</v>
      </c>
      <c r="AC136" s="1">
        <f>+'NewTech-modinp'!AB136</f>
        <v>0.99</v>
      </c>
      <c r="AD136" s="1">
        <f>+'NewTech-modinp'!AC136</f>
        <v>0.99</v>
      </c>
      <c r="AE136" s="1">
        <f>+'NewTech-modinp'!AD136</f>
        <v>0.99</v>
      </c>
      <c r="AF136" s="1">
        <f>+'NewTech-modinp'!AE136</f>
        <v>0.99</v>
      </c>
      <c r="AG136" s="1">
        <f>+'NewTech-modinp'!AF136</f>
        <v>0.99</v>
      </c>
      <c r="AH136" s="14">
        <f>+'NewTech-modinp'!AG136</f>
        <v>370.49433333333332</v>
      </c>
      <c r="AI136" s="1">
        <f>+'NewTech-modinp'!AH136</f>
        <v>370.49433333333332</v>
      </c>
      <c r="AJ136" s="1">
        <f>+'NewTech-modinp'!AI136</f>
        <v>250</v>
      </c>
      <c r="AK136" s="1">
        <f>+'NewTech-modinp'!AJ136</f>
        <v>250</v>
      </c>
      <c r="AL136" s="1">
        <f>+'NewTech-modinp'!AK136</f>
        <v>250</v>
      </c>
      <c r="AM136" s="1">
        <f>+'NewTech-modinp'!AL136</f>
        <v>250</v>
      </c>
      <c r="AN136" s="1">
        <f>+'NewTech-modinp'!AM136</f>
        <v>250</v>
      </c>
      <c r="AO136" s="1">
        <f>+'NewTech-modinp'!AN136</f>
        <v>250</v>
      </c>
      <c r="AP136" s="1">
        <f>+'NewTech-modinp'!AO136</f>
        <v>250</v>
      </c>
      <c r="AQ136" s="1">
        <f>+'NewTech-modinp'!AP136</f>
        <v>250</v>
      </c>
      <c r="AR136" s="14">
        <f>+'NewTech-modinp'!AQ136</f>
        <v>1</v>
      </c>
      <c r="AT136" s="1">
        <f>+'NewTech-modinp'!AR136</f>
        <v>5</v>
      </c>
    </row>
    <row r="137" spans="1:47" s="9" customFormat="1">
      <c r="A137" s="9" t="s">
        <v>118</v>
      </c>
      <c r="B137" s="24" t="s">
        <v>203</v>
      </c>
      <c r="C137" s="9" t="s">
        <v>107</v>
      </c>
      <c r="D137" s="24" t="s">
        <v>194</v>
      </c>
      <c r="E137" s="25" t="str">
        <f t="shared" si="8"/>
        <v>MNRL-PH-Stm</v>
      </c>
      <c r="F137" s="9" t="s">
        <v>108</v>
      </c>
      <c r="G137" s="24" t="s">
        <v>195</v>
      </c>
      <c r="H137" s="25" t="str">
        <f t="shared" si="10"/>
        <v>MNRL-PH-Stm-GEO-Heat20</v>
      </c>
      <c r="I137" s="9" t="s">
        <v>109</v>
      </c>
      <c r="J137" s="24" t="s">
        <v>196</v>
      </c>
      <c r="N137" s="9" t="str">
        <f>+'NewTech-modinp'!N137</f>
        <v>MNNG-MoTP-Mob-PET-ICE_ofrd</v>
      </c>
      <c r="O137" s="9" t="str">
        <f>+'NewTech-modinp'!O137</f>
        <v>New Mining - Motive Power, Mobile  - Petrol</v>
      </c>
      <c r="P137" s="9" t="str">
        <f>+'NewTech-modinp'!P137</f>
        <v>INDPET</v>
      </c>
      <c r="Q137" s="9" t="str">
        <f>+'NewTech-modinp'!Q137</f>
        <v>MNNG-MoTP-Mob</v>
      </c>
      <c r="R137" s="9">
        <f>+'NewTech-modinp'!R137</f>
        <v>2018</v>
      </c>
      <c r="S137" s="13">
        <v>2020</v>
      </c>
      <c r="T137" s="28">
        <f>+'NewTech-modinp'!T137</f>
        <v>15</v>
      </c>
      <c r="U137" s="9">
        <f>+'NewTech-modinp'!U137</f>
        <v>0.09</v>
      </c>
      <c r="V137" s="9">
        <f t="shared" si="11"/>
        <v>6.3E-2</v>
      </c>
      <c r="W137" s="13">
        <f>+'NewTech-modinp'!V137</f>
        <v>31.536000000000001</v>
      </c>
      <c r="X137" s="28">
        <f>+'NewTech-modinp'!W137</f>
        <v>0.15</v>
      </c>
      <c r="Y137" s="9">
        <f>+'NewTech-modinp'!X137</f>
        <v>0.15</v>
      </c>
      <c r="Z137" s="9">
        <f>+'NewTech-modinp'!Y137</f>
        <v>0.15</v>
      </c>
      <c r="AA137" s="9">
        <f>+'NewTech-modinp'!Z137</f>
        <v>0.15</v>
      </c>
      <c r="AB137" s="9">
        <f>+'NewTech-modinp'!AA137</f>
        <v>0.15</v>
      </c>
      <c r="AC137" s="9">
        <f>+'NewTech-modinp'!AB137</f>
        <v>0.15</v>
      </c>
      <c r="AD137" s="9">
        <f>+'NewTech-modinp'!AC137</f>
        <v>0.15</v>
      </c>
      <c r="AE137" s="9">
        <f>+'NewTech-modinp'!AD137</f>
        <v>0.15</v>
      </c>
      <c r="AF137" s="9">
        <f>+'NewTech-modinp'!AE137</f>
        <v>0.15</v>
      </c>
      <c r="AG137" s="9">
        <f>+'NewTech-modinp'!AF137</f>
        <v>0.15</v>
      </c>
      <c r="AH137" s="13">
        <f>+'NewTech-modinp'!AG137</f>
        <v>2015</v>
      </c>
      <c r="AI137" s="9">
        <f>+'NewTech-modinp'!AH137</f>
        <v>2015</v>
      </c>
      <c r="AJ137" s="9">
        <f>+'NewTech-modinp'!AI137</f>
        <v>2015</v>
      </c>
      <c r="AK137" s="9">
        <f>+'NewTech-modinp'!AJ137</f>
        <v>2015</v>
      </c>
      <c r="AL137" s="9">
        <f>+'NewTech-modinp'!AK137</f>
        <v>2015</v>
      </c>
      <c r="AM137" s="9">
        <f>+'NewTech-modinp'!AL137</f>
        <v>2015</v>
      </c>
      <c r="AN137" s="9">
        <f>+'NewTech-modinp'!AM137</f>
        <v>2015</v>
      </c>
      <c r="AO137" s="9">
        <f>+'NewTech-modinp'!AN137</f>
        <v>2015</v>
      </c>
      <c r="AP137" s="9">
        <f>+'NewTech-modinp'!AO137</f>
        <v>2015</v>
      </c>
      <c r="AQ137" s="9">
        <f>+'NewTech-modinp'!AP137</f>
        <v>2015</v>
      </c>
      <c r="AR137" s="13">
        <f>+'NewTech-modinp'!AQ137</f>
        <v>0.02</v>
      </c>
      <c r="AT137" s="9">
        <f>+'NewTech-modinp'!AR137</f>
        <v>5</v>
      </c>
    </row>
    <row r="138" spans="1:47">
      <c r="A138" s="1" t="s">
        <v>118</v>
      </c>
      <c r="B138" s="2" t="s">
        <v>203</v>
      </c>
      <c r="C138" s="1" t="s">
        <v>107</v>
      </c>
      <c r="D138" s="2" t="s">
        <v>194</v>
      </c>
      <c r="E138" s="3" t="str">
        <f t="shared" ref="E138:E201" si="16">+B138&amp;"-"&amp;D138</f>
        <v>MNRL-PH-Stm</v>
      </c>
      <c r="F138" s="1" t="s">
        <v>108</v>
      </c>
      <c r="G138" s="2" t="s">
        <v>195</v>
      </c>
      <c r="H138" s="3" t="str">
        <f t="shared" ref="H138:H201" si="17">+E138&amp;"-"&amp;RIGHT(J138,3)&amp;"-"&amp;G138&amp;"20"</f>
        <v>MNRL-PH-Stm-LPG-Heat20</v>
      </c>
      <c r="I138" s="1" t="s">
        <v>111</v>
      </c>
      <c r="J138" s="2" t="s">
        <v>197</v>
      </c>
      <c r="N138" s="1" t="str">
        <f>+'NewTech-modinp'!N138</f>
        <v>MNNG-MoTP-Mob-DSL-ICE_ofrd</v>
      </c>
      <c r="O138" s="1" t="str">
        <f>+'NewTech-modinp'!O138</f>
        <v>New Mining - Motive Power, Mobile  - Diesel</v>
      </c>
      <c r="P138" s="1" t="str">
        <f>+'NewTech-modinp'!P138</f>
        <v>INDDSL</v>
      </c>
      <c r="Q138" s="1" t="str">
        <f>+'NewTech-modinp'!Q138</f>
        <v>MNNG-MoTP-Mob</v>
      </c>
      <c r="R138" s="1">
        <f>+'NewTech-modinp'!R138</f>
        <v>2018</v>
      </c>
      <c r="S138" s="14">
        <v>2020</v>
      </c>
      <c r="T138" s="26">
        <f>+'NewTech-modinp'!T138</f>
        <v>20</v>
      </c>
      <c r="U138" s="1">
        <f>+'NewTech-modinp'!U138</f>
        <v>0.09</v>
      </c>
      <c r="V138" s="1">
        <f t="shared" si="11"/>
        <v>6.3E-2</v>
      </c>
      <c r="W138" s="14">
        <f>+'NewTech-modinp'!V138</f>
        <v>31.536000000000001</v>
      </c>
      <c r="X138" s="26">
        <f>+'NewTech-modinp'!W138</f>
        <v>0.18</v>
      </c>
      <c r="Y138" s="1">
        <f>+'NewTech-modinp'!X138</f>
        <v>0.18</v>
      </c>
      <c r="Z138" s="1">
        <f>+'NewTech-modinp'!Y138</f>
        <v>0.18</v>
      </c>
      <c r="AA138" s="1">
        <f>+'NewTech-modinp'!Z138</f>
        <v>0.18</v>
      </c>
      <c r="AB138" s="1">
        <f>+'NewTech-modinp'!AA138</f>
        <v>0.18</v>
      </c>
      <c r="AC138" s="1">
        <f>+'NewTech-modinp'!AB138</f>
        <v>0.18</v>
      </c>
      <c r="AD138" s="1">
        <f>+'NewTech-modinp'!AC138</f>
        <v>0.18</v>
      </c>
      <c r="AE138" s="1">
        <f>+'NewTech-modinp'!AD138</f>
        <v>0.18</v>
      </c>
      <c r="AF138" s="1">
        <f>+'NewTech-modinp'!AE138</f>
        <v>0.18</v>
      </c>
      <c r="AG138" s="1">
        <f>+'NewTech-modinp'!AF138</f>
        <v>0.18</v>
      </c>
      <c r="AH138" s="14">
        <f>+'NewTech-modinp'!AG138</f>
        <v>2388</v>
      </c>
      <c r="AI138" s="1">
        <f>+'NewTech-modinp'!AH138</f>
        <v>2388</v>
      </c>
      <c r="AJ138" s="1">
        <f>+'NewTech-modinp'!AI138</f>
        <v>2388</v>
      </c>
      <c r="AK138" s="1">
        <f>+'NewTech-modinp'!AJ138</f>
        <v>2388</v>
      </c>
      <c r="AL138" s="1">
        <f>+'NewTech-modinp'!AK138</f>
        <v>2388</v>
      </c>
      <c r="AM138" s="1">
        <f>+'NewTech-modinp'!AL138</f>
        <v>2388</v>
      </c>
      <c r="AN138" s="1">
        <f>+'NewTech-modinp'!AM138</f>
        <v>2388</v>
      </c>
      <c r="AO138" s="1">
        <f>+'NewTech-modinp'!AN138</f>
        <v>2388</v>
      </c>
      <c r="AP138" s="1">
        <f>+'NewTech-modinp'!AO138</f>
        <v>2388</v>
      </c>
      <c r="AQ138" s="1">
        <f>+'NewTech-modinp'!AP138</f>
        <v>2388</v>
      </c>
    </row>
    <row r="139" spans="1:47" s="10" customFormat="1" ht="15" thickBot="1">
      <c r="A139" s="10" t="s">
        <v>118</v>
      </c>
      <c r="B139" s="11" t="s">
        <v>203</v>
      </c>
      <c r="C139" s="10" t="s">
        <v>101</v>
      </c>
      <c r="D139" s="11" t="s">
        <v>188</v>
      </c>
      <c r="E139" s="12" t="str">
        <f t="shared" si="16"/>
        <v>MNRL-Pump</v>
      </c>
      <c r="F139" s="10" t="s">
        <v>102</v>
      </c>
      <c r="G139" s="11" t="s">
        <v>188</v>
      </c>
      <c r="H139" s="12" t="str">
        <f t="shared" si="17"/>
        <v>MNRL-Pump-ELC-Pump20</v>
      </c>
      <c r="I139" s="10" t="s">
        <v>70</v>
      </c>
      <c r="J139" s="11" t="s">
        <v>160</v>
      </c>
      <c r="N139" s="1" t="str">
        <f>+'NewTech-modinp'!N139</f>
        <v>MNNG-MoTP-Mob-NGA-ICE_ofrd</v>
      </c>
      <c r="O139" s="1" t="str">
        <f>+'NewTech-modinp'!O139</f>
        <v>New Mining - Motive Power, Mobile  - Natural Gas</v>
      </c>
      <c r="P139" s="1" t="str">
        <f>+'NewTech-modinp'!P139</f>
        <v>INDNGA</v>
      </c>
      <c r="Q139" s="1" t="str">
        <f>+'NewTech-modinp'!Q139</f>
        <v>MNNG-MoTP-Mob</v>
      </c>
      <c r="R139" s="1">
        <f>+'NewTech-modinp'!R139</f>
        <v>2018</v>
      </c>
      <c r="S139" s="14">
        <v>2020</v>
      </c>
      <c r="T139" s="26">
        <f>+'NewTech-modinp'!T139</f>
        <v>20</v>
      </c>
      <c r="U139" s="1">
        <f>+'NewTech-modinp'!U139</f>
        <v>0.09</v>
      </c>
      <c r="V139" s="1">
        <f t="shared" ref="V139:V202" si="18">+U139*0.7</f>
        <v>6.3E-2</v>
      </c>
      <c r="W139" s="14">
        <f>+'NewTech-modinp'!V139</f>
        <v>31.536000000000001</v>
      </c>
      <c r="X139" s="26">
        <f>+'NewTech-modinp'!W139</f>
        <v>0.13</v>
      </c>
      <c r="Y139" s="1">
        <f>+'NewTech-modinp'!X139</f>
        <v>0.13</v>
      </c>
      <c r="Z139" s="1">
        <f>+'NewTech-modinp'!Y139</f>
        <v>0.13</v>
      </c>
      <c r="AA139" s="1">
        <f>+'NewTech-modinp'!Z139</f>
        <v>0.13</v>
      </c>
      <c r="AB139" s="1">
        <f>+'NewTech-modinp'!AA139</f>
        <v>0.13</v>
      </c>
      <c r="AC139" s="1">
        <f>+'NewTech-modinp'!AB139</f>
        <v>0.13</v>
      </c>
      <c r="AD139" s="1">
        <f>+'NewTech-modinp'!AC139</f>
        <v>0.13</v>
      </c>
      <c r="AE139" s="1">
        <f>+'NewTech-modinp'!AD139</f>
        <v>0.13</v>
      </c>
      <c r="AF139" s="1">
        <f>+'NewTech-modinp'!AE139</f>
        <v>0.13</v>
      </c>
      <c r="AG139" s="1">
        <f>+'NewTech-modinp'!AF139</f>
        <v>0.13</v>
      </c>
      <c r="AH139" s="14">
        <f>+'NewTech-modinp'!AG139</f>
        <v>2723</v>
      </c>
      <c r="AI139" s="1">
        <f>+'NewTech-modinp'!AH139</f>
        <v>2723</v>
      </c>
      <c r="AJ139" s="1">
        <f>+'NewTech-modinp'!AI139</f>
        <v>2723</v>
      </c>
      <c r="AK139" s="1">
        <f>+'NewTech-modinp'!AJ139</f>
        <v>2723</v>
      </c>
      <c r="AL139" s="1">
        <f>+'NewTech-modinp'!AK139</f>
        <v>2723</v>
      </c>
      <c r="AM139" s="1">
        <f>+'NewTech-modinp'!AL139</f>
        <v>2723</v>
      </c>
      <c r="AN139" s="1">
        <f>+'NewTech-modinp'!AM139</f>
        <v>2723</v>
      </c>
      <c r="AO139" s="1">
        <f>+'NewTech-modinp'!AN139</f>
        <v>2723</v>
      </c>
      <c r="AP139" s="1">
        <f>+'NewTech-modinp'!AO139</f>
        <v>2723</v>
      </c>
      <c r="AQ139" s="1">
        <f>+'NewTech-modinp'!AP139</f>
        <v>2723</v>
      </c>
      <c r="AR139" s="14">
        <f>+'NewTech-modinp'!AQ139</f>
        <v>0.05</v>
      </c>
      <c r="AS139" s="1"/>
      <c r="AT139" s="1">
        <f>+'NewTech-modinp'!AR139</f>
        <v>5</v>
      </c>
      <c r="AU139" s="1"/>
    </row>
    <row r="140" spans="1:47">
      <c r="A140" s="1" t="s">
        <v>119</v>
      </c>
      <c r="B140" s="2" t="s">
        <v>204</v>
      </c>
      <c r="C140" s="1" t="s">
        <v>76</v>
      </c>
      <c r="D140" s="2" t="s">
        <v>166</v>
      </c>
      <c r="E140" s="3" t="str">
        <f t="shared" si="16"/>
        <v>MNNG-ELCTRNCS</v>
      </c>
      <c r="F140" s="1" t="s">
        <v>77</v>
      </c>
      <c r="G140" s="2" t="s">
        <v>167</v>
      </c>
      <c r="H140" s="3" t="str">
        <f t="shared" si="17"/>
        <v>MNNG-ELCTRNCS-ELC-LCTRNC20</v>
      </c>
      <c r="I140" s="1" t="s">
        <v>70</v>
      </c>
      <c r="J140" s="2" t="s">
        <v>160</v>
      </c>
      <c r="N140" s="1" t="str">
        <f>+'NewTech-modinp'!N140</f>
        <v>MNNG-MoTP-Stat-ELC-VSD-Mtr</v>
      </c>
      <c r="O140" s="1" t="str">
        <f>+'NewTech-modinp'!O140</f>
        <v>New Mining - Motive Power, Stationary  - Electricity</v>
      </c>
      <c r="P140" s="1" t="str">
        <f>+'NewTech-modinp'!P140</f>
        <v>INDELC</v>
      </c>
      <c r="Q140" s="1" t="str">
        <f>+'NewTech-modinp'!Q140</f>
        <v>MNNG-MoTP-Stat</v>
      </c>
      <c r="R140" s="1">
        <f>+'NewTech-modinp'!R140</f>
        <v>2018</v>
      </c>
      <c r="S140" s="14">
        <v>2020</v>
      </c>
      <c r="T140" s="26">
        <f>+'NewTech-modinp'!T140</f>
        <v>10</v>
      </c>
      <c r="U140" s="1">
        <f>+'NewTech-modinp'!U140</f>
        <v>0.5</v>
      </c>
      <c r="V140" s="1">
        <f t="shared" si="18"/>
        <v>0.35</v>
      </c>
      <c r="W140" s="14">
        <f>+'NewTech-modinp'!V140</f>
        <v>31.536000000000001</v>
      </c>
      <c r="X140" s="26">
        <f>+'NewTech-modinp'!W140</f>
        <v>0.9</v>
      </c>
      <c r="Y140" s="1">
        <f>+'NewTech-modinp'!X140</f>
        <v>0.9</v>
      </c>
      <c r="Z140" s="1">
        <f>+'NewTech-modinp'!Y140</f>
        <v>0.9</v>
      </c>
      <c r="AA140" s="1">
        <f>+'NewTech-modinp'!Z140</f>
        <v>0.9</v>
      </c>
      <c r="AB140" s="1">
        <f>+'NewTech-modinp'!AA140</f>
        <v>0.9</v>
      </c>
      <c r="AC140" s="1">
        <f>+'NewTech-modinp'!AB140</f>
        <v>0.9</v>
      </c>
      <c r="AD140" s="1">
        <f>+'NewTech-modinp'!AC140</f>
        <v>0.9</v>
      </c>
      <c r="AE140" s="1">
        <f>+'NewTech-modinp'!AD140</f>
        <v>0.9</v>
      </c>
      <c r="AF140" s="1">
        <f>+'NewTech-modinp'!AE140</f>
        <v>0.9</v>
      </c>
      <c r="AG140" s="1">
        <f>+'NewTech-modinp'!AF140</f>
        <v>0.9</v>
      </c>
      <c r="AH140" s="14">
        <f>+'NewTech-modinp'!AG140</f>
        <v>336</v>
      </c>
      <c r="AI140" s="1">
        <f>+'NewTech-modinp'!AH140</f>
        <v>336</v>
      </c>
      <c r="AJ140" s="1">
        <f>+'NewTech-modinp'!AI140</f>
        <v>336</v>
      </c>
      <c r="AK140" s="1">
        <f>+'NewTech-modinp'!AJ140</f>
        <v>336</v>
      </c>
      <c r="AL140" s="1">
        <f>+'NewTech-modinp'!AK140</f>
        <v>336</v>
      </c>
      <c r="AM140" s="1">
        <f>+'NewTech-modinp'!AL140</f>
        <v>336</v>
      </c>
      <c r="AN140" s="1">
        <f>+'NewTech-modinp'!AM140</f>
        <v>336</v>
      </c>
      <c r="AO140" s="1">
        <f>+'NewTech-modinp'!AN140</f>
        <v>336</v>
      </c>
      <c r="AP140" s="1">
        <f>+'NewTech-modinp'!AO140</f>
        <v>336</v>
      </c>
      <c r="AQ140" s="1">
        <f>+'NewTech-modinp'!AP140</f>
        <v>336</v>
      </c>
      <c r="AR140" s="14">
        <f>+'NewTech-modinp'!AQ140</f>
        <v>0.5</v>
      </c>
      <c r="AT140" s="1">
        <f>+'NewTech-modinp'!AR140</f>
        <v>5</v>
      </c>
    </row>
    <row r="141" spans="1:47">
      <c r="A141" s="1" t="s">
        <v>119</v>
      </c>
      <c r="B141" s="2" t="s">
        <v>204</v>
      </c>
      <c r="C141" s="1" t="s">
        <v>78</v>
      </c>
      <c r="D141" s="2" t="s">
        <v>168</v>
      </c>
      <c r="E141" s="3" t="str">
        <f t="shared" si="16"/>
        <v>MNNG-LGHT</v>
      </c>
      <c r="F141" s="1" t="s">
        <v>79</v>
      </c>
      <c r="G141" s="2" t="s">
        <v>169</v>
      </c>
      <c r="H141" s="3" t="str">
        <f t="shared" si="17"/>
        <v>MNNG-LGHT-ELC-Light20</v>
      </c>
      <c r="I141" s="1" t="s">
        <v>70</v>
      </c>
      <c r="J141" s="2" t="s">
        <v>160</v>
      </c>
      <c r="N141" s="1" t="str">
        <f>+'NewTech-modinp'!N141</f>
        <v>MNNG-MoTP-Stat-PET-st_ngn</v>
      </c>
      <c r="O141" s="1" t="str">
        <f>+'NewTech-modinp'!O141</f>
        <v>New Mining - Motive Power, Stationary  - Petrol</v>
      </c>
      <c r="P141" s="1" t="str">
        <f>+'NewTech-modinp'!P141</f>
        <v>INDPET</v>
      </c>
      <c r="Q141" s="1" t="str">
        <f>+'NewTech-modinp'!Q141</f>
        <v>MNNG-MoTP-Stat</v>
      </c>
      <c r="R141" s="1">
        <f>+'NewTech-modinp'!R141</f>
        <v>2018</v>
      </c>
      <c r="S141" s="14">
        <v>2020</v>
      </c>
      <c r="T141" s="26">
        <f>+'NewTech-modinp'!T141</f>
        <v>15</v>
      </c>
      <c r="U141" s="1">
        <f>+'NewTech-modinp'!U141</f>
        <v>0.5</v>
      </c>
      <c r="V141" s="1">
        <f t="shared" si="18"/>
        <v>0.35</v>
      </c>
      <c r="W141" s="14">
        <f>+'NewTech-modinp'!V141</f>
        <v>31.536000000000001</v>
      </c>
      <c r="X141" s="26">
        <f>+'NewTech-modinp'!W141</f>
        <v>0.18</v>
      </c>
      <c r="Y141" s="1">
        <f>+'NewTech-modinp'!X141</f>
        <v>0.18</v>
      </c>
      <c r="Z141" s="1">
        <f>+'NewTech-modinp'!Y141</f>
        <v>0.18</v>
      </c>
      <c r="AA141" s="1">
        <f>+'NewTech-modinp'!Z141</f>
        <v>0.18</v>
      </c>
      <c r="AB141" s="1">
        <f>+'NewTech-modinp'!AA141</f>
        <v>0.18</v>
      </c>
      <c r="AC141" s="1">
        <f>+'NewTech-modinp'!AB141</f>
        <v>0.18</v>
      </c>
      <c r="AD141" s="1">
        <f>+'NewTech-modinp'!AC141</f>
        <v>0.18</v>
      </c>
      <c r="AE141" s="1">
        <f>+'NewTech-modinp'!AD141</f>
        <v>0.18</v>
      </c>
      <c r="AF141" s="1">
        <f>+'NewTech-modinp'!AE141</f>
        <v>0.18</v>
      </c>
      <c r="AG141" s="1">
        <f>+'NewTech-modinp'!AF141</f>
        <v>0.18</v>
      </c>
      <c r="AH141" s="14">
        <f>+'NewTech-modinp'!AG141</f>
        <v>350</v>
      </c>
      <c r="AI141" s="1">
        <f>+'NewTech-modinp'!AH141</f>
        <v>350</v>
      </c>
      <c r="AJ141" s="1">
        <f>+'NewTech-modinp'!AI141</f>
        <v>350</v>
      </c>
      <c r="AK141" s="1">
        <f>+'NewTech-modinp'!AJ141</f>
        <v>350</v>
      </c>
      <c r="AL141" s="1">
        <f>+'NewTech-modinp'!AK141</f>
        <v>350</v>
      </c>
      <c r="AM141" s="1">
        <f>+'NewTech-modinp'!AL141</f>
        <v>350</v>
      </c>
      <c r="AN141" s="1">
        <f>+'NewTech-modinp'!AM141</f>
        <v>350</v>
      </c>
      <c r="AO141" s="1">
        <f>+'NewTech-modinp'!AN141</f>
        <v>350</v>
      </c>
      <c r="AP141" s="1">
        <f>+'NewTech-modinp'!AO141</f>
        <v>350</v>
      </c>
      <c r="AQ141" s="1">
        <f>+'NewTech-modinp'!AP141</f>
        <v>350</v>
      </c>
      <c r="AR141" s="14">
        <v>0</v>
      </c>
    </row>
    <row r="142" spans="1:47">
      <c r="A142" s="1" t="s">
        <v>119</v>
      </c>
      <c r="B142" s="2" t="s">
        <v>204</v>
      </c>
      <c r="C142" s="1" t="s">
        <v>80</v>
      </c>
      <c r="D142" s="2" t="s">
        <v>170</v>
      </c>
      <c r="E142" s="3" t="str">
        <f t="shared" si="16"/>
        <v>MNNG-MoTP-Mob</v>
      </c>
      <c r="F142" s="1" t="s">
        <v>81</v>
      </c>
      <c r="G142" s="2" t="s">
        <v>171</v>
      </c>
      <c r="H142" s="3" t="str">
        <f t="shared" ref="H142:H148" si="19">+LEFT(E142,9)&amp;"-"&amp;RIGHT(J142,3)&amp;"-"&amp;G142&amp;"20"</f>
        <v>MNNG-MoTP-PET-ICE_ofrd20</v>
      </c>
      <c r="I142" s="1" t="s">
        <v>83</v>
      </c>
      <c r="J142" s="2" t="s">
        <v>173</v>
      </c>
      <c r="N142" s="1" t="str">
        <f>+'NewTech-modinp'!N142</f>
        <v>MNNG-MoTP-Stat-ELC-Motor</v>
      </c>
      <c r="O142" s="1" t="str">
        <f>+'NewTech-modinp'!O142</f>
        <v>New Mining - Motive Power, Stationary  - Electricity</v>
      </c>
      <c r="P142" s="1" t="str">
        <f>+'NewTech-modinp'!P142</f>
        <v>INDELC</v>
      </c>
      <c r="Q142" s="1" t="str">
        <f>+'NewTech-modinp'!Q142</f>
        <v>MNNG-MoTP-Stat</v>
      </c>
      <c r="R142" s="1">
        <f>+'NewTech-modinp'!R142</f>
        <v>2018</v>
      </c>
      <c r="S142" s="14">
        <v>2020</v>
      </c>
      <c r="T142" s="26">
        <f>+'NewTech-modinp'!T142</f>
        <v>10</v>
      </c>
      <c r="U142" s="1">
        <f>+'NewTech-modinp'!U142</f>
        <v>0.5</v>
      </c>
      <c r="V142" s="1">
        <f t="shared" si="18"/>
        <v>0.35</v>
      </c>
      <c r="W142" s="14">
        <f>+'NewTech-modinp'!V142</f>
        <v>31.536000000000001</v>
      </c>
      <c r="X142" s="26">
        <f>+'NewTech-modinp'!W142</f>
        <v>0.67500000000000004</v>
      </c>
      <c r="Y142" s="1">
        <f>+'NewTech-modinp'!X142</f>
        <v>0.67500000000000004</v>
      </c>
      <c r="Z142" s="1">
        <f>+'NewTech-modinp'!Y142</f>
        <v>0.67500000000000004</v>
      </c>
      <c r="AA142" s="1">
        <f>+'NewTech-modinp'!Z142</f>
        <v>0.67500000000000004</v>
      </c>
      <c r="AB142" s="1">
        <f>+'NewTech-modinp'!AA142</f>
        <v>0.67500000000000004</v>
      </c>
      <c r="AC142" s="1">
        <f>+'NewTech-modinp'!AB142</f>
        <v>0.67500000000000004</v>
      </c>
      <c r="AD142" s="1">
        <f>+'NewTech-modinp'!AC142</f>
        <v>0.67500000000000004</v>
      </c>
      <c r="AE142" s="1">
        <f>+'NewTech-modinp'!AD142</f>
        <v>0.67500000000000004</v>
      </c>
      <c r="AF142" s="1">
        <f>+'NewTech-modinp'!AE142</f>
        <v>0.67500000000000004</v>
      </c>
      <c r="AG142" s="1">
        <f>+'NewTech-modinp'!AF142</f>
        <v>0.67500000000000004</v>
      </c>
      <c r="AH142" s="14">
        <f>+'NewTech-modinp'!AG142</f>
        <v>280</v>
      </c>
      <c r="AI142" s="1">
        <f>+'NewTech-modinp'!AH142</f>
        <v>280</v>
      </c>
      <c r="AJ142" s="1">
        <f>+'NewTech-modinp'!AI142</f>
        <v>280</v>
      </c>
      <c r="AK142" s="1">
        <f>+'NewTech-modinp'!AJ142</f>
        <v>280</v>
      </c>
      <c r="AL142" s="1">
        <f>+'NewTech-modinp'!AK142</f>
        <v>280</v>
      </c>
      <c r="AM142" s="1">
        <f>+'NewTech-modinp'!AL142</f>
        <v>280</v>
      </c>
      <c r="AN142" s="1">
        <f>+'NewTech-modinp'!AM142</f>
        <v>280</v>
      </c>
      <c r="AO142" s="1">
        <f>+'NewTech-modinp'!AN142</f>
        <v>280</v>
      </c>
      <c r="AP142" s="1">
        <f>+'NewTech-modinp'!AO142</f>
        <v>280</v>
      </c>
      <c r="AQ142" s="1">
        <f>+'NewTech-modinp'!AP142</f>
        <v>280</v>
      </c>
    </row>
    <row r="143" spans="1:47">
      <c r="A143" s="1" t="s">
        <v>119</v>
      </c>
      <c r="B143" s="2" t="s">
        <v>204</v>
      </c>
      <c r="C143" s="1" t="s">
        <v>80</v>
      </c>
      <c r="D143" s="2" t="s">
        <v>170</v>
      </c>
      <c r="E143" s="3" t="str">
        <f t="shared" si="16"/>
        <v>MNNG-MoTP-Mob</v>
      </c>
      <c r="F143" s="1" t="s">
        <v>81</v>
      </c>
      <c r="G143" s="2" t="s">
        <v>171</v>
      </c>
      <c r="H143" s="3" t="str">
        <f t="shared" si="19"/>
        <v>MNNG-MoTP-DSL-ICE_ofrd20</v>
      </c>
      <c r="I143" s="1" t="s">
        <v>82</v>
      </c>
      <c r="J143" s="2" t="s">
        <v>172</v>
      </c>
      <c r="N143" s="1" t="str">
        <f>+'NewTech-modinp'!N143</f>
        <v>MNNG-MoTP-Stat-DSL-st_ngn</v>
      </c>
      <c r="O143" s="1" t="str">
        <f>+'NewTech-modinp'!O143</f>
        <v>New Mining - Motive Power, Stationary  - Diesel</v>
      </c>
      <c r="P143" s="1" t="str">
        <f>+'NewTech-modinp'!P143</f>
        <v>INDDSL</v>
      </c>
      <c r="Q143" s="1" t="str">
        <f>+'NewTech-modinp'!Q143</f>
        <v>MNNG-MoTP-Stat</v>
      </c>
      <c r="R143" s="1">
        <f>+'NewTech-modinp'!R143</f>
        <v>2018</v>
      </c>
      <c r="S143" s="14">
        <v>2020</v>
      </c>
      <c r="T143" s="26">
        <f>+'NewTech-modinp'!T143</f>
        <v>20</v>
      </c>
      <c r="U143" s="1">
        <f>+'NewTech-modinp'!U143</f>
        <v>0.5</v>
      </c>
      <c r="V143" s="1">
        <f t="shared" si="18"/>
        <v>0.35</v>
      </c>
      <c r="W143" s="14">
        <f>+'NewTech-modinp'!V143</f>
        <v>31.536000000000001</v>
      </c>
      <c r="X143" s="26">
        <f>+'NewTech-modinp'!W143</f>
        <v>0.22</v>
      </c>
      <c r="Y143" s="1">
        <f>+'NewTech-modinp'!X143</f>
        <v>0.22</v>
      </c>
      <c r="Z143" s="1">
        <f>+'NewTech-modinp'!Y143</f>
        <v>0.22</v>
      </c>
      <c r="AA143" s="1">
        <f>+'NewTech-modinp'!Z143</f>
        <v>0.22</v>
      </c>
      <c r="AB143" s="1">
        <f>+'NewTech-modinp'!AA143</f>
        <v>0.22</v>
      </c>
      <c r="AC143" s="1">
        <f>+'NewTech-modinp'!AB143</f>
        <v>0.22</v>
      </c>
      <c r="AD143" s="1">
        <f>+'NewTech-modinp'!AC143</f>
        <v>0.22</v>
      </c>
      <c r="AE143" s="1">
        <f>+'NewTech-modinp'!AD143</f>
        <v>0.22</v>
      </c>
      <c r="AF143" s="1">
        <f>+'NewTech-modinp'!AE143</f>
        <v>0.22</v>
      </c>
      <c r="AG143" s="1">
        <f>+'NewTech-modinp'!AF143</f>
        <v>0.22</v>
      </c>
      <c r="AH143" s="14">
        <f>+'NewTech-modinp'!AG143</f>
        <v>455</v>
      </c>
      <c r="AI143" s="1">
        <f>+'NewTech-modinp'!AH143</f>
        <v>455</v>
      </c>
      <c r="AJ143" s="1">
        <f>+'NewTech-modinp'!AI143</f>
        <v>455</v>
      </c>
      <c r="AK143" s="1">
        <f>+'NewTech-modinp'!AJ143</f>
        <v>455</v>
      </c>
      <c r="AL143" s="1">
        <f>+'NewTech-modinp'!AK143</f>
        <v>455</v>
      </c>
      <c r="AM143" s="1">
        <f>+'NewTech-modinp'!AL143</f>
        <v>455</v>
      </c>
      <c r="AN143" s="1">
        <f>+'NewTech-modinp'!AM143</f>
        <v>455</v>
      </c>
      <c r="AO143" s="1">
        <f>+'NewTech-modinp'!AN143</f>
        <v>455</v>
      </c>
      <c r="AP143" s="1">
        <f>+'NewTech-modinp'!AO143</f>
        <v>455</v>
      </c>
      <c r="AQ143" s="1">
        <f>+'NewTech-modinp'!AP143</f>
        <v>455</v>
      </c>
      <c r="AR143" s="14">
        <v>0</v>
      </c>
    </row>
    <row r="144" spans="1:47">
      <c r="A144" s="1" t="s">
        <v>119</v>
      </c>
      <c r="B144" s="2" t="s">
        <v>204</v>
      </c>
      <c r="C144" s="1" t="s">
        <v>80</v>
      </c>
      <c r="D144" s="2" t="s">
        <v>170</v>
      </c>
      <c r="E144" s="3" t="str">
        <f t="shared" si="16"/>
        <v>MNNG-MoTP-Mob</v>
      </c>
      <c r="F144" s="1" t="s">
        <v>81</v>
      </c>
      <c r="G144" s="2" t="s">
        <v>171</v>
      </c>
      <c r="H144" s="3" t="str">
        <f t="shared" si="19"/>
        <v>MNNG-MoTP-NGA-ICE_ofrd20</v>
      </c>
      <c r="I144" s="1" t="s">
        <v>68</v>
      </c>
      <c r="J144" s="2" t="s">
        <v>159</v>
      </c>
      <c r="N144" s="1" t="str">
        <f>+'NewTech-modinp'!N144</f>
        <v>MNNG-PH-STM_HW-NGA-Boiler</v>
      </c>
      <c r="O144" s="1" t="str">
        <f>+'NewTech-modinp'!O144</f>
        <v>New Mining - Process Heat: Steam/Hot Water  - Natural Gas</v>
      </c>
      <c r="P144" s="1" t="str">
        <f>+'NewTech-modinp'!P144</f>
        <v>INDNGA</v>
      </c>
      <c r="Q144" s="1" t="str">
        <f>+'NewTech-modinp'!Q144</f>
        <v>MNNG-PH-STM_HW</v>
      </c>
      <c r="R144" s="1">
        <f>+'NewTech-modinp'!R144</f>
        <v>2018</v>
      </c>
      <c r="S144" s="14">
        <v>2020</v>
      </c>
      <c r="T144" s="26">
        <f>+'NewTech-modinp'!T144</f>
        <v>25</v>
      </c>
      <c r="U144" s="1">
        <f>+'NewTech-modinp'!U144</f>
        <v>0.5</v>
      </c>
      <c r="V144" s="1">
        <f t="shared" si="18"/>
        <v>0.35</v>
      </c>
      <c r="W144" s="14">
        <f>+'NewTech-modinp'!V144</f>
        <v>31.536000000000001</v>
      </c>
      <c r="X144" s="26">
        <f>+'NewTech-modinp'!W144</f>
        <v>0.87</v>
      </c>
      <c r="Y144" s="1">
        <f>+'NewTech-modinp'!X144</f>
        <v>0.87</v>
      </c>
      <c r="Z144" s="1">
        <f>+'NewTech-modinp'!Y144</f>
        <v>0.87</v>
      </c>
      <c r="AA144" s="1">
        <f>+'NewTech-modinp'!Z144</f>
        <v>0.87</v>
      </c>
      <c r="AB144" s="1">
        <f>+'NewTech-modinp'!AA144</f>
        <v>0.87</v>
      </c>
      <c r="AC144" s="1">
        <f>+'NewTech-modinp'!AB144</f>
        <v>0.87</v>
      </c>
      <c r="AD144" s="1">
        <f>+'NewTech-modinp'!AC144</f>
        <v>0.87</v>
      </c>
      <c r="AE144" s="1">
        <f>+'NewTech-modinp'!AD144</f>
        <v>0.87</v>
      </c>
      <c r="AF144" s="1">
        <f>+'NewTech-modinp'!AE144</f>
        <v>0.87</v>
      </c>
      <c r="AG144" s="1">
        <f>+'NewTech-modinp'!AF144</f>
        <v>0.87</v>
      </c>
      <c r="AH144" s="14">
        <f>+'NewTech-modinp'!AG144</f>
        <v>350</v>
      </c>
      <c r="AI144" s="1">
        <f>+'NewTech-modinp'!AH144</f>
        <v>350</v>
      </c>
      <c r="AJ144" s="1">
        <f>+'NewTech-modinp'!AI144</f>
        <v>350</v>
      </c>
      <c r="AK144" s="1">
        <f>+'NewTech-modinp'!AJ144</f>
        <v>350</v>
      </c>
      <c r="AL144" s="1">
        <f>+'NewTech-modinp'!AK144</f>
        <v>350</v>
      </c>
      <c r="AM144" s="1">
        <f>+'NewTech-modinp'!AL144</f>
        <v>350</v>
      </c>
      <c r="AN144" s="1">
        <f>+'NewTech-modinp'!AM144</f>
        <v>350</v>
      </c>
      <c r="AO144" s="1">
        <f>+'NewTech-modinp'!AN144</f>
        <v>350</v>
      </c>
      <c r="AP144" s="1">
        <f>+'NewTech-modinp'!AO144</f>
        <v>350</v>
      </c>
      <c r="AQ144" s="1">
        <f>+'NewTech-modinp'!AP144</f>
        <v>350</v>
      </c>
      <c r="AR144" s="14">
        <f>+'NewTech-modinp'!AQ144</f>
        <v>0.2</v>
      </c>
      <c r="AT144" s="1">
        <f>+'NewTech-modinp'!AR144</f>
        <v>5</v>
      </c>
    </row>
    <row r="145" spans="1:47">
      <c r="A145" s="1" t="s">
        <v>119</v>
      </c>
      <c r="B145" s="2" t="s">
        <v>204</v>
      </c>
      <c r="C145" s="1" t="s">
        <v>84</v>
      </c>
      <c r="D145" s="2" t="s">
        <v>174</v>
      </c>
      <c r="E145" s="3" t="str">
        <f t="shared" si="16"/>
        <v>MNNG-MoTP-Stat</v>
      </c>
      <c r="F145" s="1" t="s">
        <v>85</v>
      </c>
      <c r="G145" s="2" t="s">
        <v>175</v>
      </c>
      <c r="H145" s="3" t="str">
        <f t="shared" si="19"/>
        <v>MNNG-MoTP-FOL-Stt_ngn20</v>
      </c>
      <c r="I145" s="1" t="s">
        <v>86</v>
      </c>
      <c r="J145" s="2" t="s">
        <v>176</v>
      </c>
      <c r="N145" s="1" t="str">
        <f>+'NewTech-modinp'!N145</f>
        <v>MNNG-PH-STM_HW-DSL-Boiler</v>
      </c>
      <c r="O145" s="1" t="str">
        <f>+'NewTech-modinp'!O145</f>
        <v>New Mining - Process Heat: Steam/Hot Water  - Diesel</v>
      </c>
      <c r="P145" s="1" t="str">
        <f>+'NewTech-modinp'!P145</f>
        <v>INDDSL</v>
      </c>
      <c r="Q145" s="1" t="str">
        <f>+'NewTech-modinp'!Q145</f>
        <v>MNNG-PH-STM_HW</v>
      </c>
      <c r="R145" s="1">
        <f>+'NewTech-modinp'!R145</f>
        <v>2018</v>
      </c>
      <c r="S145" s="14">
        <v>2020</v>
      </c>
      <c r="T145" s="26">
        <f>+'NewTech-modinp'!T145</f>
        <v>25</v>
      </c>
      <c r="U145" s="1">
        <f>+'NewTech-modinp'!U145</f>
        <v>0.5</v>
      </c>
      <c r="V145" s="1">
        <f t="shared" si="18"/>
        <v>0.35</v>
      </c>
      <c r="W145" s="14">
        <f>+'NewTech-modinp'!V145</f>
        <v>31.536000000000001</v>
      </c>
      <c r="X145" s="26">
        <f>+'NewTech-modinp'!W145</f>
        <v>0.85</v>
      </c>
      <c r="Y145" s="1">
        <f>+'NewTech-modinp'!X145</f>
        <v>0.85</v>
      </c>
      <c r="Z145" s="1">
        <f>+'NewTech-modinp'!Y145</f>
        <v>0.85</v>
      </c>
      <c r="AA145" s="1">
        <f>+'NewTech-modinp'!Z145</f>
        <v>0.85</v>
      </c>
      <c r="AB145" s="1">
        <f>+'NewTech-modinp'!AA145</f>
        <v>0.85</v>
      </c>
      <c r="AC145" s="1">
        <f>+'NewTech-modinp'!AB145</f>
        <v>0.85</v>
      </c>
      <c r="AD145" s="1">
        <f>+'NewTech-modinp'!AC145</f>
        <v>0.85</v>
      </c>
      <c r="AE145" s="1">
        <f>+'NewTech-modinp'!AD145</f>
        <v>0.85</v>
      </c>
      <c r="AF145" s="1">
        <f>+'NewTech-modinp'!AE145</f>
        <v>0.85</v>
      </c>
      <c r="AG145" s="1">
        <f>+'NewTech-modinp'!AF145</f>
        <v>0.85</v>
      </c>
      <c r="AH145" s="14">
        <f>+'NewTech-modinp'!AG145</f>
        <v>300</v>
      </c>
      <c r="AI145" s="1">
        <f>+'NewTech-modinp'!AH145</f>
        <v>300</v>
      </c>
      <c r="AJ145" s="1">
        <f>+'NewTech-modinp'!AI145</f>
        <v>300</v>
      </c>
      <c r="AK145" s="1">
        <f>+'NewTech-modinp'!AJ145</f>
        <v>300</v>
      </c>
      <c r="AL145" s="1">
        <f>+'NewTech-modinp'!AK145</f>
        <v>300</v>
      </c>
      <c r="AM145" s="1">
        <f>+'NewTech-modinp'!AL145</f>
        <v>300</v>
      </c>
      <c r="AN145" s="1">
        <f>+'NewTech-modinp'!AM145</f>
        <v>300</v>
      </c>
      <c r="AO145" s="1">
        <f>+'NewTech-modinp'!AN145</f>
        <v>300</v>
      </c>
      <c r="AP145" s="1">
        <f>+'NewTech-modinp'!AO145</f>
        <v>300</v>
      </c>
      <c r="AQ145" s="1">
        <f>+'NewTech-modinp'!AP145</f>
        <v>300</v>
      </c>
    </row>
    <row r="146" spans="1:47">
      <c r="A146" s="1" t="s">
        <v>119</v>
      </c>
      <c r="B146" s="2" t="s">
        <v>204</v>
      </c>
      <c r="C146" s="1" t="s">
        <v>84</v>
      </c>
      <c r="D146" s="2" t="s">
        <v>174</v>
      </c>
      <c r="E146" s="3" t="str">
        <f t="shared" si="16"/>
        <v>MNNG-MoTP-Stat</v>
      </c>
      <c r="F146" s="1" t="s">
        <v>85</v>
      </c>
      <c r="G146" s="2" t="s">
        <v>175</v>
      </c>
      <c r="H146" s="3" t="str">
        <f t="shared" si="19"/>
        <v>MNNG-MoTP-PET-Stt_ngn20</v>
      </c>
      <c r="I146" s="1" t="s">
        <v>83</v>
      </c>
      <c r="J146" s="2" t="s">
        <v>173</v>
      </c>
      <c r="N146" s="1" t="str">
        <f>+'NewTech-modinp'!N146</f>
        <v>MNNG-PH-STM_HW-FOL-Boiler</v>
      </c>
      <c r="O146" s="1" t="str">
        <f>+'NewTech-modinp'!O146</f>
        <v>New Mining - Process Heat: Steam/Hot Water  - Fuel Oil</v>
      </c>
      <c r="P146" s="1" t="str">
        <f>+'NewTech-modinp'!P146</f>
        <v>INDFOL</v>
      </c>
      <c r="Q146" s="1" t="str">
        <f>+'NewTech-modinp'!Q146</f>
        <v>MNNG-PH-STM_HW</v>
      </c>
      <c r="R146" s="1">
        <f>+'NewTech-modinp'!R146</f>
        <v>2018</v>
      </c>
      <c r="S146" s="14">
        <v>2020</v>
      </c>
      <c r="T146" s="26">
        <f>+'NewTech-modinp'!T146</f>
        <v>25</v>
      </c>
      <c r="U146" s="1">
        <f>+'NewTech-modinp'!U146</f>
        <v>0.5</v>
      </c>
      <c r="V146" s="1">
        <f t="shared" si="18"/>
        <v>0.35</v>
      </c>
      <c r="W146" s="14">
        <f>+'NewTech-modinp'!V146</f>
        <v>31.536000000000001</v>
      </c>
      <c r="X146" s="26">
        <f>+'NewTech-modinp'!W146</f>
        <v>0.85</v>
      </c>
      <c r="Y146" s="1">
        <f>+'NewTech-modinp'!X146</f>
        <v>0.85</v>
      </c>
      <c r="Z146" s="1">
        <f>+'NewTech-modinp'!Y146</f>
        <v>0.85</v>
      </c>
      <c r="AA146" s="1">
        <f>+'NewTech-modinp'!Z146</f>
        <v>0.85</v>
      </c>
      <c r="AB146" s="1">
        <f>+'NewTech-modinp'!AA146</f>
        <v>0.85</v>
      </c>
      <c r="AC146" s="1">
        <f>+'NewTech-modinp'!AB146</f>
        <v>0.85</v>
      </c>
      <c r="AD146" s="1">
        <f>+'NewTech-modinp'!AC146</f>
        <v>0.85</v>
      </c>
      <c r="AE146" s="1">
        <f>+'NewTech-modinp'!AD146</f>
        <v>0.85</v>
      </c>
      <c r="AF146" s="1">
        <f>+'NewTech-modinp'!AE146</f>
        <v>0.85</v>
      </c>
      <c r="AG146" s="1">
        <f>+'NewTech-modinp'!AF146</f>
        <v>0.85</v>
      </c>
      <c r="AH146" s="14">
        <f>+'NewTech-modinp'!AG146</f>
        <v>300</v>
      </c>
      <c r="AI146" s="1">
        <f>+'NewTech-modinp'!AH146</f>
        <v>300</v>
      </c>
      <c r="AJ146" s="1">
        <f>+'NewTech-modinp'!AI146</f>
        <v>300</v>
      </c>
      <c r="AK146" s="1">
        <f>+'NewTech-modinp'!AJ146</f>
        <v>300</v>
      </c>
      <c r="AL146" s="1">
        <f>+'NewTech-modinp'!AK146</f>
        <v>300</v>
      </c>
      <c r="AM146" s="1">
        <f>+'NewTech-modinp'!AL146</f>
        <v>300</v>
      </c>
      <c r="AN146" s="1">
        <f>+'NewTech-modinp'!AM146</f>
        <v>300</v>
      </c>
      <c r="AO146" s="1">
        <f>+'NewTech-modinp'!AN146</f>
        <v>300</v>
      </c>
      <c r="AP146" s="1">
        <f>+'NewTech-modinp'!AO146</f>
        <v>300</v>
      </c>
      <c r="AQ146" s="1">
        <f>+'NewTech-modinp'!AP146</f>
        <v>300</v>
      </c>
    </row>
    <row r="147" spans="1:47">
      <c r="A147" s="1" t="s">
        <v>119</v>
      </c>
      <c r="B147" s="2" t="s">
        <v>204</v>
      </c>
      <c r="C147" s="1" t="s">
        <v>84</v>
      </c>
      <c r="D147" s="2" t="s">
        <v>174</v>
      </c>
      <c r="E147" s="3" t="str">
        <f t="shared" si="16"/>
        <v>MNNG-MoTP-Stat</v>
      </c>
      <c r="F147" s="1" t="s">
        <v>87</v>
      </c>
      <c r="G147" s="2" t="s">
        <v>177</v>
      </c>
      <c r="H147" s="3" t="str">
        <f t="shared" si="17"/>
        <v>MNNG-MoTP-Stat-ELC-Motor20</v>
      </c>
      <c r="I147" s="1" t="s">
        <v>70</v>
      </c>
      <c r="J147" s="2" t="s">
        <v>160</v>
      </c>
      <c r="N147" s="1" t="str">
        <f>+'NewTech-modinp'!N147</f>
        <v>MNNG-PH-STM_HW-ELC-HPmp</v>
      </c>
      <c r="O147" s="1" t="str">
        <f>+'NewTech-modinp'!O147</f>
        <v>New Mining - Process Heat: Steam/Hot Water  - Electricity</v>
      </c>
      <c r="P147" s="1" t="str">
        <f>+'NewTech-modinp'!P147</f>
        <v>INDELC</v>
      </c>
      <c r="Q147" s="1" t="str">
        <f>+'NewTech-modinp'!Q147</f>
        <v>MNNG-PH-STM_HW</v>
      </c>
      <c r="R147" s="1">
        <f>+'NewTech-modinp'!R147</f>
        <v>2018</v>
      </c>
      <c r="S147" s="14">
        <v>2020</v>
      </c>
      <c r="T147" s="26">
        <f>+'NewTech-modinp'!T147</f>
        <v>20</v>
      </c>
      <c r="U147" s="1">
        <f>+'NewTech-modinp'!U147</f>
        <v>0.5</v>
      </c>
      <c r="V147" s="1">
        <f t="shared" si="18"/>
        <v>0.35</v>
      </c>
      <c r="W147" s="14">
        <f>+'NewTech-modinp'!V147</f>
        <v>31.536000000000001</v>
      </c>
      <c r="X147" s="26">
        <f>+'NewTech-modinp'!W147</f>
        <v>3.5</v>
      </c>
      <c r="Y147" s="1">
        <f>+'NewTech-modinp'!X147</f>
        <v>3.5</v>
      </c>
      <c r="Z147" s="1">
        <f>+'NewTech-modinp'!Y147</f>
        <v>3.5</v>
      </c>
      <c r="AA147" s="1">
        <f>+'NewTech-modinp'!Z147</f>
        <v>3.5</v>
      </c>
      <c r="AB147" s="1">
        <f>+'NewTech-modinp'!AA147</f>
        <v>3.5</v>
      </c>
      <c r="AC147" s="1">
        <f>+'NewTech-modinp'!AB147</f>
        <v>3.5</v>
      </c>
      <c r="AD147" s="1">
        <f>+'NewTech-modinp'!AC147</f>
        <v>3.5</v>
      </c>
      <c r="AE147" s="1">
        <f>+'NewTech-modinp'!AD147</f>
        <v>3.5</v>
      </c>
      <c r="AF147" s="1">
        <f>+'NewTech-modinp'!AE147</f>
        <v>3.5</v>
      </c>
      <c r="AG147" s="1">
        <f>+'NewTech-modinp'!AF147</f>
        <v>3.5</v>
      </c>
      <c r="AH147" s="14">
        <f>+'NewTech-modinp'!AG147</f>
        <v>1071.4285714285713</v>
      </c>
      <c r="AI147" s="1">
        <f>+'NewTech-modinp'!AH147</f>
        <v>1071.4285714285713</v>
      </c>
      <c r="AJ147" s="1">
        <f>+'NewTech-modinp'!AI147</f>
        <v>1071.4285714285713</v>
      </c>
      <c r="AK147" s="1">
        <f>+'NewTech-modinp'!AJ147</f>
        <v>1071.4285714285713</v>
      </c>
      <c r="AL147" s="1">
        <f>+'NewTech-modinp'!AK147</f>
        <v>1071.4285714285713</v>
      </c>
      <c r="AM147" s="1">
        <f>+'NewTech-modinp'!AL147</f>
        <v>1071.4285714285713</v>
      </c>
      <c r="AN147" s="1">
        <f>+'NewTech-modinp'!AM147</f>
        <v>1071.4285714285713</v>
      </c>
      <c r="AO147" s="1">
        <f>+'NewTech-modinp'!AN147</f>
        <v>1071.4285714285713</v>
      </c>
      <c r="AP147" s="1">
        <f>+'NewTech-modinp'!AO147</f>
        <v>1071.4285714285713</v>
      </c>
      <c r="AQ147" s="1">
        <f>+'NewTech-modinp'!AP147</f>
        <v>1071.4285714285713</v>
      </c>
      <c r="AR147" s="14">
        <f>+'NewTech-modinp'!AQ147</f>
        <v>0</v>
      </c>
      <c r="AT147" s="1">
        <f>+'NewTech-modinp'!AR147</f>
        <v>5</v>
      </c>
    </row>
    <row r="148" spans="1:47">
      <c r="A148" s="1" t="s">
        <v>119</v>
      </c>
      <c r="B148" s="2" t="s">
        <v>204</v>
      </c>
      <c r="C148" s="1" t="s">
        <v>84</v>
      </c>
      <c r="D148" s="2" t="s">
        <v>174</v>
      </c>
      <c r="E148" s="3" t="str">
        <f t="shared" si="16"/>
        <v>MNNG-MoTP-Stat</v>
      </c>
      <c r="F148" s="1" t="s">
        <v>85</v>
      </c>
      <c r="G148" s="2" t="s">
        <v>175</v>
      </c>
      <c r="H148" s="3" t="str">
        <f t="shared" si="19"/>
        <v>MNNG-MoTP-DSL-Stt_ngn20</v>
      </c>
      <c r="I148" s="1" t="s">
        <v>82</v>
      </c>
      <c r="J148" s="2" t="s">
        <v>172</v>
      </c>
      <c r="N148" s="1" t="str">
        <f>+'NewTech-modinp'!N148</f>
        <v>MNNG-PH-STM_HW-COA-Boiler</v>
      </c>
      <c r="O148" s="1" t="str">
        <f>+'NewTech-modinp'!O148</f>
        <v>New Mining - Process Heat: Steam/Hot Water  - Coal</v>
      </c>
      <c r="P148" s="1" t="str">
        <f>+'NewTech-modinp'!P148</f>
        <v>INDCOA</v>
      </c>
      <c r="Q148" s="1" t="str">
        <f>+'NewTech-modinp'!Q148</f>
        <v>MNNG-PH-STM_HW</v>
      </c>
      <c r="R148" s="1">
        <f>+'NewTech-modinp'!R148</f>
        <v>2018</v>
      </c>
      <c r="S148" s="14">
        <v>2020</v>
      </c>
      <c r="T148" s="26">
        <f>+'NewTech-modinp'!T148</f>
        <v>25</v>
      </c>
      <c r="U148" s="1">
        <f>+'NewTech-modinp'!U148</f>
        <v>0.5</v>
      </c>
      <c r="V148" s="1">
        <f t="shared" si="18"/>
        <v>0.35</v>
      </c>
      <c r="W148" s="14">
        <f>+'NewTech-modinp'!V148</f>
        <v>31.536000000000001</v>
      </c>
      <c r="X148" s="26">
        <f>+'NewTech-modinp'!W148</f>
        <v>0.8</v>
      </c>
      <c r="Y148" s="1">
        <f>+'NewTech-modinp'!X148</f>
        <v>0.8</v>
      </c>
      <c r="Z148" s="1">
        <f>+'NewTech-modinp'!Y148</f>
        <v>0.8</v>
      </c>
      <c r="AA148" s="1">
        <f>+'NewTech-modinp'!Z148</f>
        <v>0.8</v>
      </c>
      <c r="AB148" s="1">
        <f>+'NewTech-modinp'!AA148</f>
        <v>0.8</v>
      </c>
      <c r="AC148" s="1">
        <f>+'NewTech-modinp'!AB148</f>
        <v>0.8</v>
      </c>
      <c r="AD148" s="1">
        <f>+'NewTech-modinp'!AC148</f>
        <v>0.8</v>
      </c>
      <c r="AE148" s="1">
        <f>+'NewTech-modinp'!AD148</f>
        <v>0.8</v>
      </c>
      <c r="AF148" s="1">
        <f>+'NewTech-modinp'!AE148</f>
        <v>0.8</v>
      </c>
      <c r="AG148" s="1">
        <f>+'NewTech-modinp'!AF148</f>
        <v>0.8</v>
      </c>
      <c r="AH148" s="14">
        <f>+'NewTech-modinp'!AG148</f>
        <v>750</v>
      </c>
      <c r="AI148" s="1">
        <f>+'NewTech-modinp'!AH148</f>
        <v>750</v>
      </c>
      <c r="AJ148" s="1">
        <f>+'NewTech-modinp'!AI148</f>
        <v>750</v>
      </c>
      <c r="AK148" s="1">
        <f>+'NewTech-modinp'!AJ148</f>
        <v>750</v>
      </c>
      <c r="AL148" s="1">
        <f>+'NewTech-modinp'!AK148</f>
        <v>750</v>
      </c>
      <c r="AM148" s="1">
        <f>+'NewTech-modinp'!AL148</f>
        <v>750</v>
      </c>
      <c r="AN148" s="1">
        <f>+'NewTech-modinp'!AM148</f>
        <v>750</v>
      </c>
      <c r="AO148" s="1">
        <f>+'NewTech-modinp'!AN148</f>
        <v>750</v>
      </c>
      <c r="AP148" s="1">
        <f>+'NewTech-modinp'!AO148</f>
        <v>750</v>
      </c>
      <c r="AQ148" s="1">
        <f>+'NewTech-modinp'!AP148</f>
        <v>750</v>
      </c>
      <c r="AR148" s="14">
        <v>0</v>
      </c>
    </row>
    <row r="149" spans="1:47">
      <c r="A149" s="1" t="s">
        <v>119</v>
      </c>
      <c r="B149" s="2" t="s">
        <v>204</v>
      </c>
      <c r="C149" s="1" t="s">
        <v>107</v>
      </c>
      <c r="D149" s="2" t="s">
        <v>194</v>
      </c>
      <c r="E149" s="3" t="str">
        <f t="shared" si="16"/>
        <v>MNNG-PH-Stm</v>
      </c>
      <c r="F149" s="1" t="s">
        <v>89</v>
      </c>
      <c r="G149" s="2" t="s">
        <v>179</v>
      </c>
      <c r="H149" s="3" t="str">
        <f t="shared" si="17"/>
        <v>MNNG-PH-Stm-ELC-HTPump20</v>
      </c>
      <c r="I149" s="1" t="s">
        <v>70</v>
      </c>
      <c r="J149" s="2" t="s">
        <v>160</v>
      </c>
      <c r="N149" s="1" t="str">
        <f>+'NewTech-modinp'!N149</f>
        <v>MNNG-PH-STM_HW-LPG-Boiler</v>
      </c>
      <c r="O149" s="1" t="str">
        <f>+'NewTech-modinp'!O149</f>
        <v>New Mining - Process Heat: Steam/Hot Water  - LPG</v>
      </c>
      <c r="P149" s="1" t="str">
        <f>+'NewTech-modinp'!P149</f>
        <v>INDLPG</v>
      </c>
      <c r="Q149" s="1" t="str">
        <f>+'NewTech-modinp'!Q149</f>
        <v>MNNG-PH-STM_HW</v>
      </c>
      <c r="R149" s="1">
        <f>+'NewTech-modinp'!R149</f>
        <v>2018</v>
      </c>
      <c r="S149" s="14">
        <v>2020</v>
      </c>
      <c r="T149" s="26">
        <f>+'NewTech-modinp'!T149</f>
        <v>25</v>
      </c>
      <c r="U149" s="1">
        <f>+'NewTech-modinp'!U149</f>
        <v>0.5</v>
      </c>
      <c r="V149" s="1">
        <f t="shared" si="18"/>
        <v>0.35</v>
      </c>
      <c r="W149" s="14">
        <f>+'NewTech-modinp'!V149</f>
        <v>31.536000000000001</v>
      </c>
      <c r="X149" s="26">
        <f>+'NewTech-modinp'!W149</f>
        <v>0.87</v>
      </c>
      <c r="Y149" s="1">
        <f>+'NewTech-modinp'!X149</f>
        <v>0.87</v>
      </c>
      <c r="Z149" s="1">
        <f>+'NewTech-modinp'!Y149</f>
        <v>0.87</v>
      </c>
      <c r="AA149" s="1">
        <f>+'NewTech-modinp'!Z149</f>
        <v>0.87</v>
      </c>
      <c r="AB149" s="1">
        <f>+'NewTech-modinp'!AA149</f>
        <v>0.87</v>
      </c>
      <c r="AC149" s="1">
        <f>+'NewTech-modinp'!AB149</f>
        <v>0.87</v>
      </c>
      <c r="AD149" s="1">
        <f>+'NewTech-modinp'!AC149</f>
        <v>0.87</v>
      </c>
      <c r="AE149" s="1">
        <f>+'NewTech-modinp'!AD149</f>
        <v>0.87</v>
      </c>
      <c r="AF149" s="1">
        <f>+'NewTech-modinp'!AE149</f>
        <v>0.87</v>
      </c>
      <c r="AG149" s="1">
        <f>+'NewTech-modinp'!AF149</f>
        <v>0.87</v>
      </c>
      <c r="AH149" s="14">
        <f>+'NewTech-modinp'!AG149</f>
        <v>350</v>
      </c>
      <c r="AI149" s="1">
        <f>+'NewTech-modinp'!AH149</f>
        <v>350</v>
      </c>
      <c r="AJ149" s="1">
        <f>+'NewTech-modinp'!AI149</f>
        <v>350</v>
      </c>
      <c r="AK149" s="1">
        <f>+'NewTech-modinp'!AJ149</f>
        <v>350</v>
      </c>
      <c r="AL149" s="1">
        <f>+'NewTech-modinp'!AK149</f>
        <v>350</v>
      </c>
      <c r="AM149" s="1">
        <f>+'NewTech-modinp'!AL149</f>
        <v>350</v>
      </c>
      <c r="AN149" s="1">
        <f>+'NewTech-modinp'!AM149</f>
        <v>350</v>
      </c>
      <c r="AO149" s="1">
        <f>+'NewTech-modinp'!AN149</f>
        <v>350</v>
      </c>
      <c r="AP149" s="1">
        <f>+'NewTech-modinp'!AO149</f>
        <v>350</v>
      </c>
      <c r="AQ149" s="1">
        <f>+'NewTech-modinp'!AP149</f>
        <v>350</v>
      </c>
    </row>
    <row r="150" spans="1:47">
      <c r="A150" s="1" t="s">
        <v>119</v>
      </c>
      <c r="B150" s="2" t="s">
        <v>204</v>
      </c>
      <c r="C150" s="1" t="s">
        <v>107</v>
      </c>
      <c r="D150" s="2" t="s">
        <v>194</v>
      </c>
      <c r="E150" s="3" t="str">
        <f t="shared" si="16"/>
        <v>MNNG-PH-Stm</v>
      </c>
      <c r="F150" s="1" t="s">
        <v>108</v>
      </c>
      <c r="G150" s="2" t="s">
        <v>195</v>
      </c>
      <c r="H150" s="3" t="str">
        <f t="shared" si="17"/>
        <v>MNNG-PH-Stm-BIG-Heat20</v>
      </c>
      <c r="I150" s="1" t="s">
        <v>110</v>
      </c>
      <c r="J150" s="2" t="s">
        <v>218</v>
      </c>
      <c r="N150" s="1" t="str">
        <f>+'NewTech-modinp'!N150</f>
        <v>MNNG-PH-STM_HW-WOD-Boiler</v>
      </c>
      <c r="O150" s="1" t="str">
        <f>+'NewTech-modinp'!O150</f>
        <v>New Mining - Process Heat: Steam/Hot Water  - Wood</v>
      </c>
      <c r="P150" s="1" t="str">
        <f>+'NewTech-modinp'!P150</f>
        <v>INDWOD</v>
      </c>
      <c r="Q150" s="1" t="str">
        <f>+'NewTech-modinp'!Q150</f>
        <v>MNNG-PH-STM_HW</v>
      </c>
      <c r="R150" s="1">
        <f>+'NewTech-modinp'!R150</f>
        <v>2018</v>
      </c>
      <c r="S150" s="14">
        <v>2020</v>
      </c>
      <c r="T150" s="26">
        <f>+'NewTech-modinp'!T150</f>
        <v>25</v>
      </c>
      <c r="U150" s="1">
        <f>+'NewTech-modinp'!U150</f>
        <v>0.5</v>
      </c>
      <c r="V150" s="1">
        <f t="shared" si="18"/>
        <v>0.35</v>
      </c>
      <c r="W150" s="14">
        <f>+'NewTech-modinp'!V150</f>
        <v>31.536000000000001</v>
      </c>
      <c r="X150" s="26">
        <f>+'NewTech-modinp'!W150</f>
        <v>0.85</v>
      </c>
      <c r="Y150" s="1">
        <f>+'NewTech-modinp'!X150</f>
        <v>0.85</v>
      </c>
      <c r="Z150" s="1">
        <f>+'NewTech-modinp'!Y150</f>
        <v>0.85</v>
      </c>
      <c r="AA150" s="1">
        <f>+'NewTech-modinp'!Z150</f>
        <v>0.85</v>
      </c>
      <c r="AB150" s="1">
        <f>+'NewTech-modinp'!AA150</f>
        <v>0.85</v>
      </c>
      <c r="AC150" s="1">
        <f>+'NewTech-modinp'!AB150</f>
        <v>0.85</v>
      </c>
      <c r="AD150" s="1">
        <f>+'NewTech-modinp'!AC150</f>
        <v>0.85</v>
      </c>
      <c r="AE150" s="1">
        <f>+'NewTech-modinp'!AD150</f>
        <v>0.85</v>
      </c>
      <c r="AF150" s="1">
        <f>+'NewTech-modinp'!AE150</f>
        <v>0.85</v>
      </c>
      <c r="AG150" s="1">
        <f>+'NewTech-modinp'!AF150</f>
        <v>0.85</v>
      </c>
      <c r="AH150" s="14">
        <f>+'NewTech-modinp'!AG150</f>
        <v>2000</v>
      </c>
      <c r="AI150" s="1">
        <f>+'NewTech-modinp'!AH150</f>
        <v>2000</v>
      </c>
      <c r="AJ150" s="1">
        <f>+'NewTech-modinp'!AI150</f>
        <v>2000</v>
      </c>
      <c r="AK150" s="1">
        <f>+'NewTech-modinp'!AJ150</f>
        <v>2000</v>
      </c>
      <c r="AL150" s="1">
        <f>+'NewTech-modinp'!AK150</f>
        <v>2000</v>
      </c>
      <c r="AM150" s="1">
        <f>+'NewTech-modinp'!AL150</f>
        <v>2000</v>
      </c>
      <c r="AN150" s="1">
        <f>+'NewTech-modinp'!AM150</f>
        <v>2000</v>
      </c>
      <c r="AO150" s="1">
        <f>+'NewTech-modinp'!AN150</f>
        <v>2000</v>
      </c>
      <c r="AP150" s="1">
        <f>+'NewTech-modinp'!AO150</f>
        <v>2000</v>
      </c>
      <c r="AQ150" s="1">
        <f>+'NewTech-modinp'!AP150</f>
        <v>2000</v>
      </c>
    </row>
    <row r="151" spans="1:47">
      <c r="A151" s="1" t="s">
        <v>119</v>
      </c>
      <c r="B151" s="2" t="s">
        <v>204</v>
      </c>
      <c r="C151" s="1" t="s">
        <v>107</v>
      </c>
      <c r="D151" s="2" t="s">
        <v>194</v>
      </c>
      <c r="E151" s="3" t="str">
        <f t="shared" si="16"/>
        <v>MNNG-PH-Stm</v>
      </c>
      <c r="F151" s="1" t="s">
        <v>95</v>
      </c>
      <c r="G151" s="2" t="s">
        <v>95</v>
      </c>
      <c r="H151" s="3" t="str">
        <f t="shared" si="17"/>
        <v>MNNG-PH-Stm-FOL-Boiler20</v>
      </c>
      <c r="I151" s="1" t="s">
        <v>86</v>
      </c>
      <c r="J151" s="2" t="s">
        <v>176</v>
      </c>
      <c r="N151" s="1" t="str">
        <f>+'NewTech-modinp'!N151</f>
        <v>MNNG-PH-STM_HW-ELC-Boiler</v>
      </c>
      <c r="O151" s="1" t="str">
        <f>+'NewTech-modinp'!O151</f>
        <v>New Mining - Process Heat: Steam/Hot Water  - Electricity</v>
      </c>
      <c r="P151" s="1" t="str">
        <f>+'NewTech-modinp'!P151</f>
        <v>INDELC</v>
      </c>
      <c r="Q151" s="1" t="str">
        <f>+'NewTech-modinp'!Q151</f>
        <v>MNNG-PH-STM_HW</v>
      </c>
      <c r="R151" s="1">
        <f>+'NewTech-modinp'!R151</f>
        <v>2018</v>
      </c>
      <c r="S151" s="14">
        <v>2020</v>
      </c>
      <c r="T151" s="26">
        <f>+'NewTech-modinp'!T151</f>
        <v>25</v>
      </c>
      <c r="U151" s="1">
        <f>+'NewTech-modinp'!U151</f>
        <v>0.5</v>
      </c>
      <c r="V151" s="1">
        <f t="shared" si="18"/>
        <v>0.35</v>
      </c>
      <c r="W151" s="14">
        <f>+'NewTech-modinp'!V151</f>
        <v>31.536000000000001</v>
      </c>
      <c r="X151" s="26">
        <f>+'NewTech-modinp'!W151</f>
        <v>0.99</v>
      </c>
      <c r="Y151" s="1">
        <f>+'NewTech-modinp'!X151</f>
        <v>0.99</v>
      </c>
      <c r="Z151" s="1">
        <f>+'NewTech-modinp'!Y151</f>
        <v>0.99</v>
      </c>
      <c r="AA151" s="1">
        <f>+'NewTech-modinp'!Z151</f>
        <v>0.99</v>
      </c>
      <c r="AB151" s="1">
        <f>+'NewTech-modinp'!AA151</f>
        <v>0.99</v>
      </c>
      <c r="AC151" s="1">
        <f>+'NewTech-modinp'!AB151</f>
        <v>0.99</v>
      </c>
      <c r="AD151" s="1">
        <f>+'NewTech-modinp'!AC151</f>
        <v>0.99</v>
      </c>
      <c r="AE151" s="1">
        <f>+'NewTech-modinp'!AD151</f>
        <v>0.99</v>
      </c>
      <c r="AF151" s="1">
        <f>+'NewTech-modinp'!AE151</f>
        <v>0.99</v>
      </c>
      <c r="AG151" s="1">
        <f>+'NewTech-modinp'!AF151</f>
        <v>0.99</v>
      </c>
      <c r="AH151" s="14">
        <f>+'NewTech-modinp'!AG151</f>
        <v>370.49433333333332</v>
      </c>
      <c r="AI151" s="1">
        <f>+'NewTech-modinp'!AH151</f>
        <v>370.49433333333332</v>
      </c>
      <c r="AJ151" s="1">
        <f>+'NewTech-modinp'!AI151</f>
        <v>250</v>
      </c>
      <c r="AK151" s="1">
        <f>+'NewTech-modinp'!AJ151</f>
        <v>250</v>
      </c>
      <c r="AL151" s="1">
        <f>+'NewTech-modinp'!AK151</f>
        <v>250</v>
      </c>
      <c r="AM151" s="1">
        <f>+'NewTech-modinp'!AL151</f>
        <v>250</v>
      </c>
      <c r="AN151" s="1">
        <f>+'NewTech-modinp'!AM151</f>
        <v>250</v>
      </c>
      <c r="AO151" s="1">
        <f>+'NewTech-modinp'!AN151</f>
        <v>250</v>
      </c>
      <c r="AP151" s="1">
        <f>+'NewTech-modinp'!AO151</f>
        <v>250</v>
      </c>
      <c r="AQ151" s="1">
        <f>+'NewTech-modinp'!AP151</f>
        <v>250</v>
      </c>
      <c r="AR151" s="14">
        <f>+'NewTech-modinp'!AQ151</f>
        <v>1</v>
      </c>
      <c r="AT151" s="1">
        <f>+'NewTech-modinp'!AR151</f>
        <v>5</v>
      </c>
    </row>
    <row r="152" spans="1:47" s="9" customFormat="1">
      <c r="A152" s="9" t="s">
        <v>119</v>
      </c>
      <c r="B152" s="24" t="s">
        <v>204</v>
      </c>
      <c r="C152" s="9" t="s">
        <v>107</v>
      </c>
      <c r="D152" s="24" t="s">
        <v>194</v>
      </c>
      <c r="E152" s="25" t="str">
        <f t="shared" si="16"/>
        <v>MNNG-PH-Stm</v>
      </c>
      <c r="F152" s="9" t="s">
        <v>108</v>
      </c>
      <c r="G152" s="24" t="s">
        <v>195</v>
      </c>
      <c r="H152" s="25" t="str">
        <f t="shared" si="17"/>
        <v>MNNG-PH-Stm-GEO-Heat20</v>
      </c>
      <c r="I152" s="9" t="s">
        <v>109</v>
      </c>
      <c r="J152" s="24" t="s">
        <v>196</v>
      </c>
      <c r="N152" s="9" t="str">
        <f>+'NewTech-modinp'!N152</f>
        <v>OTH-ELC-ELC-Tech</v>
      </c>
      <c r="O152" s="9" t="str">
        <f>+'NewTech-modinp'!O152</f>
        <v>New Other - Other - Electricity  - Electricity</v>
      </c>
      <c r="P152" s="9" t="str">
        <f>+'NewTech-modinp'!P152</f>
        <v>INDELC</v>
      </c>
      <c r="Q152" s="9" t="str">
        <f>+'NewTech-modinp'!Q152</f>
        <v>OTH-ELC</v>
      </c>
      <c r="R152" s="9">
        <f>+'NewTech-modinp'!R152</f>
        <v>2018</v>
      </c>
      <c r="S152" s="13">
        <v>2020</v>
      </c>
      <c r="T152" s="28">
        <f>+'NewTech-modinp'!T152</f>
        <v>1</v>
      </c>
      <c r="U152" s="9">
        <f>+'NewTech-modinp'!U152</f>
        <v>0.5</v>
      </c>
      <c r="W152" s="13">
        <f>+'NewTech-modinp'!V152</f>
        <v>31.536000000000001</v>
      </c>
      <c r="X152" s="28">
        <f>+'NewTech-modinp'!W152</f>
        <v>1</v>
      </c>
      <c r="Y152" s="9">
        <f>+'NewTech-modinp'!X152</f>
        <v>1</v>
      </c>
      <c r="Z152" s="9">
        <f>+'NewTech-modinp'!Y152</f>
        <v>1</v>
      </c>
      <c r="AA152" s="9">
        <f>+'NewTech-modinp'!Z152</f>
        <v>1</v>
      </c>
      <c r="AB152" s="9">
        <f>+'NewTech-modinp'!AA152</f>
        <v>1</v>
      </c>
      <c r="AC152" s="9">
        <f>+'NewTech-modinp'!AB152</f>
        <v>1</v>
      </c>
      <c r="AD152" s="9">
        <f>+'NewTech-modinp'!AC152</f>
        <v>1</v>
      </c>
      <c r="AE152" s="9">
        <f>+'NewTech-modinp'!AD152</f>
        <v>1</v>
      </c>
      <c r="AF152" s="9">
        <f>+'NewTech-modinp'!AE152</f>
        <v>1</v>
      </c>
      <c r="AG152" s="9">
        <f>+'NewTech-modinp'!AF152</f>
        <v>1</v>
      </c>
      <c r="AH152" s="13">
        <f>+'NewTech-modinp'!AG152</f>
        <v>0</v>
      </c>
      <c r="AI152" s="9">
        <f>+'NewTech-modinp'!AH152</f>
        <v>0</v>
      </c>
      <c r="AJ152" s="9">
        <f>+'NewTech-modinp'!AI152</f>
        <v>0</v>
      </c>
      <c r="AK152" s="9">
        <f>+'NewTech-modinp'!AJ152</f>
        <v>0</v>
      </c>
      <c r="AL152" s="9">
        <f>+'NewTech-modinp'!AK152</f>
        <v>0</v>
      </c>
      <c r="AM152" s="9">
        <f>+'NewTech-modinp'!AL152</f>
        <v>0</v>
      </c>
      <c r="AN152" s="9">
        <f>+'NewTech-modinp'!AM152</f>
        <v>0</v>
      </c>
      <c r="AO152" s="9">
        <f>+'NewTech-modinp'!AN152</f>
        <v>0</v>
      </c>
      <c r="AP152" s="9">
        <f>+'NewTech-modinp'!AO152</f>
        <v>0</v>
      </c>
      <c r="AQ152" s="9">
        <f>+'NewTech-modinp'!AP152</f>
        <v>0</v>
      </c>
      <c r="AR152" s="13"/>
    </row>
    <row r="153" spans="1:47">
      <c r="A153" s="1" t="s">
        <v>119</v>
      </c>
      <c r="B153" s="2" t="s">
        <v>204</v>
      </c>
      <c r="C153" s="1" t="s">
        <v>107</v>
      </c>
      <c r="D153" s="2" t="s">
        <v>194</v>
      </c>
      <c r="E153" s="3" t="str">
        <f t="shared" si="16"/>
        <v>MNNG-PH-Stm</v>
      </c>
      <c r="F153" s="1" t="s">
        <v>108</v>
      </c>
      <c r="G153" s="2" t="s">
        <v>195</v>
      </c>
      <c r="H153" s="3" t="str">
        <f t="shared" si="17"/>
        <v>MNNG-PH-Stm-FOL-Heat20</v>
      </c>
      <c r="I153" s="1" t="s">
        <v>86</v>
      </c>
      <c r="J153" s="2" t="s">
        <v>176</v>
      </c>
      <c r="N153" s="1" t="str">
        <f>+'NewTech-modinp'!N153</f>
        <v>OTH-DSL-DSL-Tech</v>
      </c>
      <c r="O153" s="1" t="str">
        <f>+'NewTech-modinp'!O153</f>
        <v>New Other - Other - Diesel  - Diesel</v>
      </c>
      <c r="P153" s="1" t="str">
        <f>+'NewTech-modinp'!P153</f>
        <v>INDDSL</v>
      </c>
      <c r="Q153" s="1" t="str">
        <f>+'NewTech-modinp'!Q153</f>
        <v>OTH-DSL</v>
      </c>
      <c r="R153" s="1">
        <f>+'NewTech-modinp'!R153</f>
        <v>2018</v>
      </c>
      <c r="S153" s="14">
        <v>2020</v>
      </c>
      <c r="T153" s="26">
        <f>+'NewTech-modinp'!T153</f>
        <v>1</v>
      </c>
      <c r="U153" s="1">
        <f>+'NewTech-modinp'!U153</f>
        <v>0.5</v>
      </c>
      <c r="W153" s="14">
        <f>+'NewTech-modinp'!V153</f>
        <v>31.536000000000001</v>
      </c>
      <c r="X153" s="26">
        <f>+'NewTech-modinp'!W153</f>
        <v>1</v>
      </c>
      <c r="Y153" s="1">
        <f>+'NewTech-modinp'!X153</f>
        <v>1</v>
      </c>
      <c r="Z153" s="1">
        <f>+'NewTech-modinp'!Y153</f>
        <v>1</v>
      </c>
      <c r="AA153" s="1">
        <f>+'NewTech-modinp'!Z153</f>
        <v>1</v>
      </c>
      <c r="AB153" s="1">
        <f>+'NewTech-modinp'!AA153</f>
        <v>1</v>
      </c>
      <c r="AC153" s="1">
        <f>+'NewTech-modinp'!AB153</f>
        <v>1</v>
      </c>
      <c r="AD153" s="1">
        <f>+'NewTech-modinp'!AC153</f>
        <v>1</v>
      </c>
      <c r="AE153" s="1">
        <f>+'NewTech-modinp'!AD153</f>
        <v>1</v>
      </c>
      <c r="AF153" s="1">
        <f>+'NewTech-modinp'!AE153</f>
        <v>1</v>
      </c>
      <c r="AG153" s="1">
        <f>+'NewTech-modinp'!AF153</f>
        <v>1</v>
      </c>
      <c r="AH153" s="14">
        <f>+'NewTech-modinp'!AG153</f>
        <v>0</v>
      </c>
      <c r="AI153" s="1">
        <f>+'NewTech-modinp'!AH153</f>
        <v>0</v>
      </c>
      <c r="AJ153" s="1">
        <f>+'NewTech-modinp'!AI153</f>
        <v>0</v>
      </c>
      <c r="AK153" s="1">
        <f>+'NewTech-modinp'!AJ153</f>
        <v>0</v>
      </c>
      <c r="AL153" s="1">
        <f>+'NewTech-modinp'!AK153</f>
        <v>0</v>
      </c>
      <c r="AM153" s="1">
        <f>+'NewTech-modinp'!AL153</f>
        <v>0</v>
      </c>
      <c r="AN153" s="1">
        <f>+'NewTech-modinp'!AM153</f>
        <v>0</v>
      </c>
      <c r="AO153" s="1">
        <f>+'NewTech-modinp'!AN153</f>
        <v>0</v>
      </c>
      <c r="AP153" s="1">
        <f>+'NewTech-modinp'!AO153</f>
        <v>0</v>
      </c>
      <c r="AQ153" s="1">
        <f>+'NewTech-modinp'!AP153</f>
        <v>0</v>
      </c>
    </row>
    <row r="154" spans="1:47">
      <c r="A154" s="1" t="s">
        <v>119</v>
      </c>
      <c r="B154" s="2" t="s">
        <v>204</v>
      </c>
      <c r="C154" s="1" t="s">
        <v>107</v>
      </c>
      <c r="D154" s="2" t="s">
        <v>194</v>
      </c>
      <c r="E154" s="3" t="str">
        <f t="shared" si="16"/>
        <v>MNNG-PH-Stm</v>
      </c>
      <c r="F154" s="1" t="s">
        <v>95</v>
      </c>
      <c r="G154" s="2" t="s">
        <v>95</v>
      </c>
      <c r="H154" s="3" t="str">
        <f t="shared" si="17"/>
        <v>MNNG-PH-Stm-DSL-Boiler20</v>
      </c>
      <c r="I154" s="1" t="s">
        <v>82</v>
      </c>
      <c r="J154" s="2" t="s">
        <v>172</v>
      </c>
      <c r="N154" s="1" t="str">
        <f>+'NewTech-modinp'!N154</f>
        <v>OTH-LPG-LPG-Tech</v>
      </c>
      <c r="O154" s="1" t="str">
        <f>+'NewTech-modinp'!O154</f>
        <v>New Other - Other - LPG  - LPG</v>
      </c>
      <c r="P154" s="1" t="str">
        <f>+'NewTech-modinp'!P154</f>
        <v>INDLPG</v>
      </c>
      <c r="Q154" s="1" t="str">
        <f>+'NewTech-modinp'!Q154</f>
        <v>OTH-LPG</v>
      </c>
      <c r="R154" s="1">
        <f>+'NewTech-modinp'!R154</f>
        <v>2018</v>
      </c>
      <c r="S154" s="14">
        <v>2020</v>
      </c>
      <c r="T154" s="26">
        <f>+'NewTech-modinp'!T154</f>
        <v>25</v>
      </c>
      <c r="U154" s="1">
        <f>+'NewTech-modinp'!U154</f>
        <v>0.5</v>
      </c>
      <c r="W154" s="14">
        <f>+'NewTech-modinp'!V154</f>
        <v>31.536000000000001</v>
      </c>
      <c r="X154" s="26">
        <f>+'NewTech-modinp'!W154</f>
        <v>1</v>
      </c>
      <c r="Y154" s="1">
        <f>+'NewTech-modinp'!X154</f>
        <v>1</v>
      </c>
      <c r="Z154" s="1">
        <f>+'NewTech-modinp'!Y154</f>
        <v>1</v>
      </c>
      <c r="AA154" s="1">
        <f>+'NewTech-modinp'!Z154</f>
        <v>1</v>
      </c>
      <c r="AB154" s="1">
        <f>+'NewTech-modinp'!AA154</f>
        <v>1</v>
      </c>
      <c r="AC154" s="1">
        <f>+'NewTech-modinp'!AB154</f>
        <v>1</v>
      </c>
      <c r="AD154" s="1">
        <f>+'NewTech-modinp'!AC154</f>
        <v>1</v>
      </c>
      <c r="AE154" s="1">
        <f>+'NewTech-modinp'!AD154</f>
        <v>1</v>
      </c>
      <c r="AF154" s="1">
        <f>+'NewTech-modinp'!AE154</f>
        <v>1</v>
      </c>
      <c r="AG154" s="1">
        <f>+'NewTech-modinp'!AF154</f>
        <v>1</v>
      </c>
      <c r="AH154" s="14">
        <f>+'NewTech-modinp'!AG154</f>
        <v>0</v>
      </c>
      <c r="AI154" s="1">
        <f>+'NewTech-modinp'!AH154</f>
        <v>0</v>
      </c>
      <c r="AJ154" s="1">
        <f>+'NewTech-modinp'!AI154</f>
        <v>0</v>
      </c>
      <c r="AK154" s="1">
        <f>+'NewTech-modinp'!AJ154</f>
        <v>0</v>
      </c>
      <c r="AL154" s="1">
        <f>+'NewTech-modinp'!AK154</f>
        <v>0</v>
      </c>
      <c r="AM154" s="1">
        <f>+'NewTech-modinp'!AL154</f>
        <v>0</v>
      </c>
      <c r="AN154" s="1">
        <f>+'NewTech-modinp'!AM154</f>
        <v>0</v>
      </c>
      <c r="AO154" s="1">
        <f>+'NewTech-modinp'!AN154</f>
        <v>0</v>
      </c>
      <c r="AP154" s="1">
        <f>+'NewTech-modinp'!AO154</f>
        <v>0</v>
      </c>
      <c r="AQ154" s="1">
        <f>+'NewTech-modinp'!AP154</f>
        <v>0</v>
      </c>
    </row>
    <row r="155" spans="1:47">
      <c r="A155" s="1" t="s">
        <v>119</v>
      </c>
      <c r="B155" s="2" t="s">
        <v>204</v>
      </c>
      <c r="C155" s="1" t="s">
        <v>107</v>
      </c>
      <c r="D155" s="2" t="s">
        <v>194</v>
      </c>
      <c r="E155" s="3" t="str">
        <f t="shared" si="16"/>
        <v>MNNG-PH-Stm</v>
      </c>
      <c r="F155" s="1" t="s">
        <v>95</v>
      </c>
      <c r="G155" s="2" t="s">
        <v>95</v>
      </c>
      <c r="H155" s="3" t="str">
        <f t="shared" si="17"/>
        <v>MNNG-PH-Stm-NGA-Boiler20</v>
      </c>
      <c r="I155" s="1" t="s">
        <v>68</v>
      </c>
      <c r="J155" s="2" t="s">
        <v>159</v>
      </c>
      <c r="N155" s="1" t="str">
        <f>+'NewTech-modinp'!N155</f>
        <v>OTH-COA-COA-Tech</v>
      </c>
      <c r="O155" s="1" t="str">
        <f>+'NewTech-modinp'!O155</f>
        <v>New Other - Other - Coal  - Coal</v>
      </c>
      <c r="P155" s="1" t="str">
        <f>+'NewTech-modinp'!P155</f>
        <v>INDCOA</v>
      </c>
      <c r="Q155" s="1" t="str">
        <f>+'NewTech-modinp'!Q155</f>
        <v>OTH-COA</v>
      </c>
      <c r="R155" s="1">
        <f>+'NewTech-modinp'!R155</f>
        <v>2018</v>
      </c>
      <c r="S155" s="14">
        <v>2020</v>
      </c>
      <c r="T155" s="26">
        <f>+'NewTech-modinp'!T155</f>
        <v>1</v>
      </c>
      <c r="U155" s="1">
        <f>+'NewTech-modinp'!U155</f>
        <v>0.5</v>
      </c>
      <c r="W155" s="14">
        <f>+'NewTech-modinp'!V155</f>
        <v>31.536000000000001</v>
      </c>
      <c r="X155" s="26">
        <f>+'NewTech-modinp'!W155</f>
        <v>1</v>
      </c>
      <c r="Y155" s="1">
        <f>+'NewTech-modinp'!X155</f>
        <v>1</v>
      </c>
      <c r="Z155" s="1">
        <f>+'NewTech-modinp'!Y155</f>
        <v>1</v>
      </c>
      <c r="AA155" s="1">
        <f>+'NewTech-modinp'!Z155</f>
        <v>1</v>
      </c>
      <c r="AB155" s="1">
        <f>+'NewTech-modinp'!AA155</f>
        <v>1</v>
      </c>
      <c r="AC155" s="1">
        <f>+'NewTech-modinp'!AB155</f>
        <v>1</v>
      </c>
      <c r="AD155" s="1">
        <f>+'NewTech-modinp'!AC155</f>
        <v>1</v>
      </c>
      <c r="AE155" s="1">
        <f>+'NewTech-modinp'!AD155</f>
        <v>1</v>
      </c>
      <c r="AF155" s="1">
        <f>+'NewTech-modinp'!AE155</f>
        <v>1</v>
      </c>
      <c r="AG155" s="1">
        <f>+'NewTech-modinp'!AF155</f>
        <v>1</v>
      </c>
      <c r="AH155" s="14">
        <f>+'NewTech-modinp'!AG155</f>
        <v>0</v>
      </c>
      <c r="AI155" s="1">
        <f>+'NewTech-modinp'!AH155</f>
        <v>0</v>
      </c>
      <c r="AJ155" s="1">
        <f>+'NewTech-modinp'!AI155</f>
        <v>0</v>
      </c>
      <c r="AK155" s="1">
        <f>+'NewTech-modinp'!AJ155</f>
        <v>0</v>
      </c>
      <c r="AL155" s="1">
        <f>+'NewTech-modinp'!AK155</f>
        <v>0</v>
      </c>
      <c r="AM155" s="1">
        <f>+'NewTech-modinp'!AL155</f>
        <v>0</v>
      </c>
      <c r="AN155" s="1">
        <f>+'NewTech-modinp'!AM155</f>
        <v>0</v>
      </c>
      <c r="AO155" s="1">
        <f>+'NewTech-modinp'!AN155</f>
        <v>0</v>
      </c>
      <c r="AP155" s="1">
        <f>+'NewTech-modinp'!AO155</f>
        <v>0</v>
      </c>
      <c r="AQ155" s="1">
        <f>+'NewTech-modinp'!AP155</f>
        <v>0</v>
      </c>
    </row>
    <row r="156" spans="1:47">
      <c r="A156" s="1" t="s">
        <v>119</v>
      </c>
      <c r="B156" s="2" t="s">
        <v>204</v>
      </c>
      <c r="C156" s="1" t="s">
        <v>107</v>
      </c>
      <c r="D156" s="2" t="s">
        <v>194</v>
      </c>
      <c r="E156" s="3" t="str">
        <f t="shared" si="16"/>
        <v>MNNG-PH-Stm</v>
      </c>
      <c r="F156" s="1" t="s">
        <v>95</v>
      </c>
      <c r="G156" s="2" t="s">
        <v>95</v>
      </c>
      <c r="H156" s="3" t="str">
        <f t="shared" si="17"/>
        <v>MNNG-PH-Stm-COA-Boiler20</v>
      </c>
      <c r="I156" s="1" t="s">
        <v>71</v>
      </c>
      <c r="J156" s="2" t="s">
        <v>161</v>
      </c>
      <c r="N156" s="1" t="str">
        <f>+'NewTech-modinp'!N156</f>
        <v>OTH-NGA-NGA-Tech</v>
      </c>
      <c r="O156" s="1" t="str">
        <f>+'NewTech-modinp'!O156</f>
        <v>New Other - Other - Natural Gas  - Natural Gas</v>
      </c>
      <c r="P156" s="1" t="str">
        <f>+'NewTech-modinp'!P156</f>
        <v>INDNGA</v>
      </c>
      <c r="Q156" s="1" t="str">
        <f>+'NewTech-modinp'!Q156</f>
        <v>OTH-NGA</v>
      </c>
      <c r="R156" s="1">
        <f>+'NewTech-modinp'!R156</f>
        <v>2018</v>
      </c>
      <c r="S156" s="14">
        <v>2020</v>
      </c>
      <c r="T156" s="26">
        <f>+'NewTech-modinp'!T156</f>
        <v>1</v>
      </c>
      <c r="U156" s="1">
        <f>+'NewTech-modinp'!U156</f>
        <v>0.5</v>
      </c>
      <c r="W156" s="14">
        <f>+'NewTech-modinp'!V156</f>
        <v>31.536000000000001</v>
      </c>
      <c r="X156" s="26">
        <f>+'NewTech-modinp'!W156</f>
        <v>1</v>
      </c>
      <c r="Y156" s="1">
        <f>+'NewTech-modinp'!X156</f>
        <v>1</v>
      </c>
      <c r="Z156" s="1">
        <f>+'NewTech-modinp'!Y156</f>
        <v>1</v>
      </c>
      <c r="AA156" s="1">
        <f>+'NewTech-modinp'!Z156</f>
        <v>1</v>
      </c>
      <c r="AB156" s="1">
        <f>+'NewTech-modinp'!AA156</f>
        <v>1</v>
      </c>
      <c r="AC156" s="1">
        <f>+'NewTech-modinp'!AB156</f>
        <v>1</v>
      </c>
      <c r="AD156" s="1">
        <f>+'NewTech-modinp'!AC156</f>
        <v>1</v>
      </c>
      <c r="AE156" s="1">
        <f>+'NewTech-modinp'!AD156</f>
        <v>1</v>
      </c>
      <c r="AF156" s="1">
        <f>+'NewTech-modinp'!AE156</f>
        <v>1</v>
      </c>
      <c r="AG156" s="1">
        <f>+'NewTech-modinp'!AF156</f>
        <v>1</v>
      </c>
      <c r="AH156" s="14">
        <f>+'NewTech-modinp'!AG156</f>
        <v>0</v>
      </c>
      <c r="AI156" s="1">
        <f>+'NewTech-modinp'!AH156</f>
        <v>0</v>
      </c>
      <c r="AJ156" s="1">
        <f>+'NewTech-modinp'!AI156</f>
        <v>0</v>
      </c>
      <c r="AK156" s="1">
        <f>+'NewTech-modinp'!AJ156</f>
        <v>0</v>
      </c>
      <c r="AL156" s="1">
        <f>+'NewTech-modinp'!AK156</f>
        <v>0</v>
      </c>
      <c r="AM156" s="1">
        <f>+'NewTech-modinp'!AL156</f>
        <v>0</v>
      </c>
      <c r="AN156" s="1">
        <f>+'NewTech-modinp'!AM156</f>
        <v>0</v>
      </c>
      <c r="AO156" s="1">
        <f>+'NewTech-modinp'!AN156</f>
        <v>0</v>
      </c>
      <c r="AP156" s="1">
        <f>+'NewTech-modinp'!AO156</f>
        <v>0</v>
      </c>
      <c r="AQ156" s="1">
        <f>+'NewTech-modinp'!AP156</f>
        <v>0</v>
      </c>
    </row>
    <row r="157" spans="1:47">
      <c r="A157" s="1" t="s">
        <v>119</v>
      </c>
      <c r="B157" s="2" t="s">
        <v>204</v>
      </c>
      <c r="C157" s="1" t="s">
        <v>107</v>
      </c>
      <c r="D157" s="2" t="s">
        <v>194</v>
      </c>
      <c r="E157" s="3" t="str">
        <f t="shared" si="16"/>
        <v>MNNG-PH-Stm</v>
      </c>
      <c r="F157" s="1" t="s">
        <v>95</v>
      </c>
      <c r="G157" s="2" t="s">
        <v>95</v>
      </c>
      <c r="H157" s="3" t="str">
        <f t="shared" si="17"/>
        <v>MNNG-PH-Stm-WOD-Boiler20</v>
      </c>
      <c r="I157" s="1" t="s">
        <v>74</v>
      </c>
      <c r="J157" s="2" t="s">
        <v>164</v>
      </c>
      <c r="N157" s="1" t="str">
        <f>+'NewTech-modinp'!N157</f>
        <v>OTH-PET-PET-Tech</v>
      </c>
      <c r="O157" s="1" t="str">
        <f>+'NewTech-modinp'!O157</f>
        <v>New Other - Other - Petrol  - Petrol</v>
      </c>
      <c r="P157" s="1" t="str">
        <f>+'NewTech-modinp'!P157</f>
        <v>INDPET</v>
      </c>
      <c r="Q157" s="1" t="str">
        <f>+'NewTech-modinp'!Q157</f>
        <v>OTH-PET</v>
      </c>
      <c r="R157" s="1">
        <f>+'NewTech-modinp'!R157</f>
        <v>2018</v>
      </c>
      <c r="S157" s="14">
        <v>2020</v>
      </c>
      <c r="T157" s="26">
        <f>+'NewTech-modinp'!T157</f>
        <v>1</v>
      </c>
      <c r="U157" s="1">
        <f>+'NewTech-modinp'!U157</f>
        <v>0.5</v>
      </c>
      <c r="W157" s="14">
        <f>+'NewTech-modinp'!V157</f>
        <v>31.536000000000001</v>
      </c>
      <c r="X157" s="26">
        <f>+'NewTech-modinp'!W157</f>
        <v>1</v>
      </c>
      <c r="Y157" s="1">
        <f>+'NewTech-modinp'!X157</f>
        <v>1</v>
      </c>
      <c r="Z157" s="1">
        <f>+'NewTech-modinp'!Y157</f>
        <v>1</v>
      </c>
      <c r="AA157" s="1">
        <f>+'NewTech-modinp'!Z157</f>
        <v>1</v>
      </c>
      <c r="AB157" s="1">
        <f>+'NewTech-modinp'!AA157</f>
        <v>1</v>
      </c>
      <c r="AC157" s="1">
        <f>+'NewTech-modinp'!AB157</f>
        <v>1</v>
      </c>
      <c r="AD157" s="1">
        <f>+'NewTech-modinp'!AC157</f>
        <v>1</v>
      </c>
      <c r="AE157" s="1">
        <f>+'NewTech-modinp'!AD157</f>
        <v>1</v>
      </c>
      <c r="AF157" s="1">
        <f>+'NewTech-modinp'!AE157</f>
        <v>1</v>
      </c>
      <c r="AG157" s="1">
        <f>+'NewTech-modinp'!AF157</f>
        <v>1</v>
      </c>
      <c r="AH157" s="14">
        <f>+'NewTech-modinp'!AG157</f>
        <v>0</v>
      </c>
      <c r="AI157" s="1">
        <f>+'NewTech-modinp'!AH157</f>
        <v>0</v>
      </c>
      <c r="AJ157" s="1">
        <f>+'NewTech-modinp'!AI157</f>
        <v>0</v>
      </c>
      <c r="AK157" s="1">
        <f>+'NewTech-modinp'!AJ157</f>
        <v>0</v>
      </c>
      <c r="AL157" s="1">
        <f>+'NewTech-modinp'!AK157</f>
        <v>0</v>
      </c>
      <c r="AM157" s="1">
        <f>+'NewTech-modinp'!AL157</f>
        <v>0</v>
      </c>
      <c r="AN157" s="1">
        <f>+'NewTech-modinp'!AM157</f>
        <v>0</v>
      </c>
      <c r="AO157" s="1">
        <f>+'NewTech-modinp'!AN157</f>
        <v>0</v>
      </c>
      <c r="AP157" s="1">
        <f>+'NewTech-modinp'!AO157</f>
        <v>0</v>
      </c>
      <c r="AQ157" s="1">
        <f>+'NewTech-modinp'!AP157</f>
        <v>0</v>
      </c>
    </row>
    <row r="158" spans="1:47" s="10" customFormat="1" ht="15" thickBot="1">
      <c r="A158" s="10" t="s">
        <v>119</v>
      </c>
      <c r="B158" s="11" t="s">
        <v>204</v>
      </c>
      <c r="C158" s="10" t="s">
        <v>107</v>
      </c>
      <c r="D158" s="11" t="s">
        <v>194</v>
      </c>
      <c r="E158" s="12" t="str">
        <f t="shared" si="16"/>
        <v>MNNG-PH-Stm</v>
      </c>
      <c r="F158" s="10" t="s">
        <v>108</v>
      </c>
      <c r="G158" s="11" t="s">
        <v>195</v>
      </c>
      <c r="H158" s="12" t="str">
        <f t="shared" si="17"/>
        <v>MNNG-PH-Stm-LPG-Heat20</v>
      </c>
      <c r="I158" s="10" t="s">
        <v>111</v>
      </c>
      <c r="J158" s="11" t="s">
        <v>197</v>
      </c>
      <c r="N158" s="1" t="str">
        <f>+'NewTech-modinp'!N158</f>
        <v>OTH-BGS-BGS-Tech</v>
      </c>
      <c r="O158" s="1" t="str">
        <f>+'NewTech-modinp'!O158</f>
        <v>New Other - Other - Biogas  - Biogas</v>
      </c>
      <c r="P158" s="1" t="str">
        <f>+'NewTech-modinp'!P158</f>
        <v>INDBIG</v>
      </c>
      <c r="Q158" s="1" t="str">
        <f>+'NewTech-modinp'!Q158</f>
        <v>OTH-BGS</v>
      </c>
      <c r="R158" s="1">
        <f>+'NewTech-modinp'!R158</f>
        <v>2018</v>
      </c>
      <c r="S158" s="14">
        <v>2020</v>
      </c>
      <c r="T158" s="26">
        <f>+'NewTech-modinp'!T158</f>
        <v>25</v>
      </c>
      <c r="U158" s="1">
        <f>+'NewTech-modinp'!U158</f>
        <v>0.5</v>
      </c>
      <c r="V158" s="1"/>
      <c r="W158" s="14">
        <f>+'NewTech-modinp'!V158</f>
        <v>31.536000000000001</v>
      </c>
      <c r="X158" s="26">
        <f>+'NewTech-modinp'!W158</f>
        <v>1</v>
      </c>
      <c r="Y158" s="1">
        <f>+'NewTech-modinp'!X158</f>
        <v>1</v>
      </c>
      <c r="Z158" s="1">
        <f>+'NewTech-modinp'!Y158</f>
        <v>1</v>
      </c>
      <c r="AA158" s="1">
        <f>+'NewTech-modinp'!Z158</f>
        <v>1</v>
      </c>
      <c r="AB158" s="1">
        <f>+'NewTech-modinp'!AA158</f>
        <v>1</v>
      </c>
      <c r="AC158" s="1">
        <f>+'NewTech-modinp'!AB158</f>
        <v>1</v>
      </c>
      <c r="AD158" s="1">
        <f>+'NewTech-modinp'!AC158</f>
        <v>1</v>
      </c>
      <c r="AE158" s="1">
        <f>+'NewTech-modinp'!AD158</f>
        <v>1</v>
      </c>
      <c r="AF158" s="1">
        <f>+'NewTech-modinp'!AE158</f>
        <v>1</v>
      </c>
      <c r="AG158" s="1">
        <f>+'NewTech-modinp'!AF158</f>
        <v>1</v>
      </c>
      <c r="AH158" s="14">
        <f>+'NewTech-modinp'!AG158</f>
        <v>0</v>
      </c>
      <c r="AI158" s="1">
        <f>+'NewTech-modinp'!AH158</f>
        <v>0</v>
      </c>
      <c r="AJ158" s="1">
        <f>+'NewTech-modinp'!AI158</f>
        <v>0</v>
      </c>
      <c r="AK158" s="1">
        <f>+'NewTech-modinp'!AJ158</f>
        <v>0</v>
      </c>
      <c r="AL158" s="1">
        <f>+'NewTech-modinp'!AK158</f>
        <v>0</v>
      </c>
      <c r="AM158" s="1">
        <f>+'NewTech-modinp'!AL158</f>
        <v>0</v>
      </c>
      <c r="AN158" s="1">
        <f>+'NewTech-modinp'!AM158</f>
        <v>0</v>
      </c>
      <c r="AO158" s="1">
        <f>+'NewTech-modinp'!AN158</f>
        <v>0</v>
      </c>
      <c r="AP158" s="1">
        <f>+'NewTech-modinp'!AO158</f>
        <v>0</v>
      </c>
      <c r="AQ158" s="1">
        <f>+'NewTech-modinp'!AP158</f>
        <v>0</v>
      </c>
      <c r="AR158" s="14"/>
      <c r="AS158" s="1"/>
      <c r="AT158" s="1"/>
      <c r="AU158" s="1"/>
    </row>
    <row r="159" spans="1:47">
      <c r="A159" s="1" t="s">
        <v>120</v>
      </c>
      <c r="B159" s="2" t="s">
        <v>205</v>
      </c>
      <c r="C159" s="1" t="s">
        <v>76</v>
      </c>
      <c r="D159" s="2" t="s">
        <v>166</v>
      </c>
      <c r="E159" s="3" t="str">
        <f t="shared" si="16"/>
        <v>OTH-ELCTRNCS</v>
      </c>
      <c r="F159" s="1" t="s">
        <v>77</v>
      </c>
      <c r="G159" s="2" t="s">
        <v>167</v>
      </c>
      <c r="H159" s="3" t="str">
        <f t="shared" si="17"/>
        <v>OTH-ELCTRNCS-ELC-LCTRNC20</v>
      </c>
      <c r="I159" s="1" t="s">
        <v>70</v>
      </c>
      <c r="J159" s="2" t="s">
        <v>160</v>
      </c>
      <c r="N159" s="1" t="str">
        <f>+'NewTech-modinp'!N159</f>
        <v>OTH-FOL-FOL-Tech</v>
      </c>
      <c r="O159" s="1" t="str">
        <f>+'NewTech-modinp'!O159</f>
        <v>New Other - Other - Fuel Oil  - Fuel Oil</v>
      </c>
      <c r="P159" s="1" t="str">
        <f>+'NewTech-modinp'!P159</f>
        <v>INDFOL</v>
      </c>
      <c r="Q159" s="1" t="str">
        <f>+'NewTech-modinp'!Q159</f>
        <v>OTH-FOL</v>
      </c>
      <c r="R159" s="1">
        <f>+'NewTech-modinp'!R159</f>
        <v>2018</v>
      </c>
      <c r="S159" s="14">
        <v>2020</v>
      </c>
      <c r="T159" s="26">
        <f>+'NewTech-modinp'!T159</f>
        <v>25</v>
      </c>
      <c r="U159" s="1">
        <f>+'NewTech-modinp'!U159</f>
        <v>0.5</v>
      </c>
      <c r="W159" s="14">
        <f>+'NewTech-modinp'!V159</f>
        <v>31.536000000000001</v>
      </c>
      <c r="X159" s="26">
        <f>+'NewTech-modinp'!W159</f>
        <v>1</v>
      </c>
      <c r="Y159" s="1">
        <f>+'NewTech-modinp'!X159</f>
        <v>1</v>
      </c>
      <c r="Z159" s="1">
        <f>+'NewTech-modinp'!Y159</f>
        <v>1</v>
      </c>
      <c r="AA159" s="1">
        <f>+'NewTech-modinp'!Z159</f>
        <v>1</v>
      </c>
      <c r="AB159" s="1">
        <f>+'NewTech-modinp'!AA159</f>
        <v>1</v>
      </c>
      <c r="AC159" s="1">
        <f>+'NewTech-modinp'!AB159</f>
        <v>1</v>
      </c>
      <c r="AD159" s="1">
        <f>+'NewTech-modinp'!AC159</f>
        <v>1</v>
      </c>
      <c r="AE159" s="1">
        <f>+'NewTech-modinp'!AD159</f>
        <v>1</v>
      </c>
      <c r="AF159" s="1">
        <f>+'NewTech-modinp'!AE159</f>
        <v>1</v>
      </c>
      <c r="AG159" s="1">
        <f>+'NewTech-modinp'!AF159</f>
        <v>1</v>
      </c>
      <c r="AH159" s="14">
        <f>+'NewTech-modinp'!AG159</f>
        <v>0</v>
      </c>
      <c r="AI159" s="1">
        <f>+'NewTech-modinp'!AH159</f>
        <v>0</v>
      </c>
      <c r="AJ159" s="1">
        <f>+'NewTech-modinp'!AI159</f>
        <v>0</v>
      </c>
      <c r="AK159" s="1">
        <f>+'NewTech-modinp'!AJ159</f>
        <v>0</v>
      </c>
      <c r="AL159" s="1">
        <f>+'NewTech-modinp'!AK159</f>
        <v>0</v>
      </c>
      <c r="AM159" s="1">
        <f>+'NewTech-modinp'!AL159</f>
        <v>0</v>
      </c>
      <c r="AN159" s="1">
        <f>+'NewTech-modinp'!AM159</f>
        <v>0</v>
      </c>
      <c r="AO159" s="1">
        <f>+'NewTech-modinp'!AN159</f>
        <v>0</v>
      </c>
      <c r="AP159" s="1">
        <f>+'NewTech-modinp'!AO159</f>
        <v>0</v>
      </c>
      <c r="AQ159" s="1">
        <f>+'NewTech-modinp'!AP159</f>
        <v>0</v>
      </c>
    </row>
    <row r="160" spans="1:47" s="9" customFormat="1">
      <c r="A160" s="9" t="s">
        <v>120</v>
      </c>
      <c r="B160" s="24" t="s">
        <v>205</v>
      </c>
      <c r="C160" s="9" t="s">
        <v>78</v>
      </c>
      <c r="D160" s="24" t="s">
        <v>168</v>
      </c>
      <c r="E160" s="25" t="str">
        <f t="shared" si="16"/>
        <v>OTH-LGHT</v>
      </c>
      <c r="F160" s="9" t="s">
        <v>79</v>
      </c>
      <c r="G160" s="24" t="s">
        <v>169</v>
      </c>
      <c r="H160" s="25" t="str">
        <f t="shared" si="17"/>
        <v>OTH-LGHT-ELC-Light20</v>
      </c>
      <c r="I160" s="9" t="s">
        <v>70</v>
      </c>
      <c r="J160" s="24" t="s">
        <v>160</v>
      </c>
      <c r="N160" s="9" t="str">
        <f>+'NewTech-modinp'!N160</f>
        <v>CHMCL-MoTP-Stat-DSL-st_ngn</v>
      </c>
      <c r="O160" s="9" t="str">
        <f>+'NewTech-modinp'!O160</f>
        <v>New Petroleum/Chemicals - Motive Power, Stationary  - Diesel</v>
      </c>
      <c r="P160" s="9" t="str">
        <f>+'NewTech-modinp'!P160</f>
        <v>INDDSL</v>
      </c>
      <c r="Q160" s="9" t="str">
        <f>+'NewTech-modinp'!Q160</f>
        <v>CHMCL-MoTP-Stat</v>
      </c>
      <c r="R160" s="9">
        <f>+'NewTech-modinp'!R160</f>
        <v>2018</v>
      </c>
      <c r="S160" s="13">
        <v>2020</v>
      </c>
      <c r="T160" s="28">
        <f>+'NewTech-modinp'!T160</f>
        <v>20</v>
      </c>
      <c r="U160" s="9">
        <f>+'NewTech-modinp'!U160</f>
        <v>0.5</v>
      </c>
      <c r="V160" s="9">
        <f t="shared" si="18"/>
        <v>0.35</v>
      </c>
      <c r="W160" s="13">
        <f>+'NewTech-modinp'!V160</f>
        <v>31.536000000000001</v>
      </c>
      <c r="X160" s="28">
        <f>+'NewTech-modinp'!W160</f>
        <v>0.22</v>
      </c>
      <c r="Y160" s="9">
        <f>+'NewTech-modinp'!X160</f>
        <v>0.22</v>
      </c>
      <c r="Z160" s="9">
        <f>+'NewTech-modinp'!Y160</f>
        <v>0.22</v>
      </c>
      <c r="AA160" s="9">
        <f>+'NewTech-modinp'!Z160</f>
        <v>0.22</v>
      </c>
      <c r="AB160" s="9">
        <f>+'NewTech-modinp'!AA160</f>
        <v>0.22</v>
      </c>
      <c r="AC160" s="9">
        <f>+'NewTech-modinp'!AB160</f>
        <v>0.22</v>
      </c>
      <c r="AD160" s="9">
        <f>+'NewTech-modinp'!AC160</f>
        <v>0.22</v>
      </c>
      <c r="AE160" s="9">
        <f>+'NewTech-modinp'!AD160</f>
        <v>0.22</v>
      </c>
      <c r="AF160" s="9">
        <f>+'NewTech-modinp'!AE160</f>
        <v>0.22</v>
      </c>
      <c r="AG160" s="9">
        <f>+'NewTech-modinp'!AF160</f>
        <v>0.22</v>
      </c>
      <c r="AH160" s="13">
        <f>+'NewTech-modinp'!AG160</f>
        <v>455</v>
      </c>
      <c r="AI160" s="9">
        <f>+'NewTech-modinp'!AH160</f>
        <v>455</v>
      </c>
      <c r="AJ160" s="9">
        <f>+'NewTech-modinp'!AI160</f>
        <v>455</v>
      </c>
      <c r="AK160" s="9">
        <f>+'NewTech-modinp'!AJ160</f>
        <v>455</v>
      </c>
      <c r="AL160" s="9">
        <f>+'NewTech-modinp'!AK160</f>
        <v>455</v>
      </c>
      <c r="AM160" s="9">
        <f>+'NewTech-modinp'!AL160</f>
        <v>455</v>
      </c>
      <c r="AN160" s="9">
        <f>+'NewTech-modinp'!AM160</f>
        <v>455</v>
      </c>
      <c r="AO160" s="9">
        <f>+'NewTech-modinp'!AN160</f>
        <v>455</v>
      </c>
      <c r="AP160" s="9">
        <f>+'NewTech-modinp'!AO160</f>
        <v>455</v>
      </c>
      <c r="AQ160" s="9">
        <f>+'NewTech-modinp'!AP160</f>
        <v>455</v>
      </c>
      <c r="AR160" s="13">
        <v>0</v>
      </c>
    </row>
    <row r="161" spans="1:46">
      <c r="A161" s="1" t="s">
        <v>120</v>
      </c>
      <c r="B161" s="2" t="s">
        <v>205</v>
      </c>
      <c r="C161" s="1" t="s">
        <v>84</v>
      </c>
      <c r="D161" s="2" t="s">
        <v>174</v>
      </c>
      <c r="E161" s="3" t="str">
        <f t="shared" si="16"/>
        <v>OTH-MoTP-Stat</v>
      </c>
      <c r="F161" s="1" t="s">
        <v>85</v>
      </c>
      <c r="G161" s="2" t="s">
        <v>175</v>
      </c>
      <c r="H161" s="3" t="str">
        <f t="shared" ref="H161:H164" si="20">+LEFT(E161,9)&amp;"-"&amp;RIGHT(J161,3)&amp;"-"&amp;G161&amp;"20"</f>
        <v>OTH-MoTP--DSL-Stt_ngn20</v>
      </c>
      <c r="I161" s="1" t="s">
        <v>82</v>
      </c>
      <c r="J161" s="2" t="s">
        <v>172</v>
      </c>
      <c r="N161" s="1" t="str">
        <f>+'NewTech-modinp'!N161</f>
        <v>CHMCL-MoTP-Stat-ELC-Motor</v>
      </c>
      <c r="O161" s="1" t="str">
        <f>+'NewTech-modinp'!O161</f>
        <v>New Petroleum/Chemicals - Motive Power, Stationary  - Electricity</v>
      </c>
      <c r="P161" s="1" t="str">
        <f>+'NewTech-modinp'!P161</f>
        <v>INDELC</v>
      </c>
      <c r="Q161" s="1" t="str">
        <f>+'NewTech-modinp'!Q161</f>
        <v>CHMCL-MoTP-Stat</v>
      </c>
      <c r="R161" s="1">
        <f>+'NewTech-modinp'!R161</f>
        <v>2018</v>
      </c>
      <c r="S161" s="14">
        <v>2020</v>
      </c>
      <c r="T161" s="26">
        <f>+'NewTech-modinp'!T161</f>
        <v>10</v>
      </c>
      <c r="U161" s="1">
        <f>+'NewTech-modinp'!U161</f>
        <v>0.5</v>
      </c>
      <c r="V161" s="1">
        <f t="shared" si="18"/>
        <v>0.35</v>
      </c>
      <c r="W161" s="14">
        <f>+'NewTech-modinp'!V161</f>
        <v>31.536000000000001</v>
      </c>
      <c r="X161" s="26">
        <f>+'NewTech-modinp'!W161</f>
        <v>0.67500000000000004</v>
      </c>
      <c r="Y161" s="1">
        <f>+'NewTech-modinp'!X161</f>
        <v>0.67500000000000004</v>
      </c>
      <c r="Z161" s="1">
        <f>+'NewTech-modinp'!Y161</f>
        <v>0.67500000000000004</v>
      </c>
      <c r="AA161" s="1">
        <f>+'NewTech-modinp'!Z161</f>
        <v>0.67500000000000004</v>
      </c>
      <c r="AB161" s="1">
        <f>+'NewTech-modinp'!AA161</f>
        <v>0.67500000000000004</v>
      </c>
      <c r="AC161" s="1">
        <f>+'NewTech-modinp'!AB161</f>
        <v>0.67500000000000004</v>
      </c>
      <c r="AD161" s="1">
        <f>+'NewTech-modinp'!AC161</f>
        <v>0.67500000000000004</v>
      </c>
      <c r="AE161" s="1">
        <f>+'NewTech-modinp'!AD161</f>
        <v>0.67500000000000004</v>
      </c>
      <c r="AF161" s="1">
        <f>+'NewTech-modinp'!AE161</f>
        <v>0.67500000000000004</v>
      </c>
      <c r="AG161" s="1">
        <f>+'NewTech-modinp'!AF161</f>
        <v>0.67500000000000004</v>
      </c>
      <c r="AH161" s="14">
        <f>+'NewTech-modinp'!AG161</f>
        <v>280</v>
      </c>
      <c r="AI161" s="1">
        <f>+'NewTech-modinp'!AH161</f>
        <v>280</v>
      </c>
      <c r="AJ161" s="1">
        <f>+'NewTech-modinp'!AI161</f>
        <v>280</v>
      </c>
      <c r="AK161" s="1">
        <f>+'NewTech-modinp'!AJ161</f>
        <v>280</v>
      </c>
      <c r="AL161" s="1">
        <f>+'NewTech-modinp'!AK161</f>
        <v>280</v>
      </c>
      <c r="AM161" s="1">
        <f>+'NewTech-modinp'!AL161</f>
        <v>280</v>
      </c>
      <c r="AN161" s="1">
        <f>+'NewTech-modinp'!AM161</f>
        <v>280</v>
      </c>
      <c r="AO161" s="1">
        <f>+'NewTech-modinp'!AN161</f>
        <v>280</v>
      </c>
      <c r="AP161" s="1">
        <f>+'NewTech-modinp'!AO161</f>
        <v>280</v>
      </c>
      <c r="AQ161" s="1">
        <f>+'NewTech-modinp'!AP161</f>
        <v>280</v>
      </c>
    </row>
    <row r="162" spans="1:46">
      <c r="A162" s="1" t="s">
        <v>120</v>
      </c>
      <c r="B162" s="2" t="s">
        <v>205</v>
      </c>
      <c r="C162" s="1" t="s">
        <v>84</v>
      </c>
      <c r="D162" s="2" t="s">
        <v>174</v>
      </c>
      <c r="E162" s="3" t="str">
        <f t="shared" si="16"/>
        <v>OTH-MoTP-Stat</v>
      </c>
      <c r="F162" s="1" t="s">
        <v>85</v>
      </c>
      <c r="G162" s="2" t="s">
        <v>175</v>
      </c>
      <c r="H162" s="3" t="str">
        <f t="shared" si="20"/>
        <v>OTH-MoTP--PET-Stt_ngn20</v>
      </c>
      <c r="I162" s="1" t="s">
        <v>83</v>
      </c>
      <c r="J162" s="2" t="s">
        <v>173</v>
      </c>
      <c r="N162" s="1" t="str">
        <f>+'NewTech-modinp'!N162</f>
        <v>CHMCL-MoTP-Stat-PET-st_ngn</v>
      </c>
      <c r="O162" s="1" t="str">
        <f>+'NewTech-modinp'!O162</f>
        <v>New Petroleum/Chemicals - Motive Power, Stationary  - Petrol</v>
      </c>
      <c r="P162" s="1" t="str">
        <f>+'NewTech-modinp'!P162</f>
        <v>INDPET</v>
      </c>
      <c r="Q162" s="1" t="str">
        <f>+'NewTech-modinp'!Q162</f>
        <v>CHMCL-MoTP-Stat</v>
      </c>
      <c r="R162" s="1">
        <f>+'NewTech-modinp'!R162</f>
        <v>2018</v>
      </c>
      <c r="S162" s="14">
        <v>2020</v>
      </c>
      <c r="T162" s="26">
        <f>+'NewTech-modinp'!T162</f>
        <v>15</v>
      </c>
      <c r="U162" s="1">
        <f>+'NewTech-modinp'!U162</f>
        <v>0.5</v>
      </c>
      <c r="V162" s="1">
        <f t="shared" si="18"/>
        <v>0.35</v>
      </c>
      <c r="W162" s="14">
        <f>+'NewTech-modinp'!V162</f>
        <v>31.536000000000001</v>
      </c>
      <c r="X162" s="26">
        <f>+'NewTech-modinp'!W162</f>
        <v>0.18</v>
      </c>
      <c r="Y162" s="1">
        <f>+'NewTech-modinp'!X162</f>
        <v>0.18</v>
      </c>
      <c r="Z162" s="1">
        <f>+'NewTech-modinp'!Y162</f>
        <v>0.18</v>
      </c>
      <c r="AA162" s="1">
        <f>+'NewTech-modinp'!Z162</f>
        <v>0.18</v>
      </c>
      <c r="AB162" s="1">
        <f>+'NewTech-modinp'!AA162</f>
        <v>0.18</v>
      </c>
      <c r="AC162" s="1">
        <f>+'NewTech-modinp'!AB162</f>
        <v>0.18</v>
      </c>
      <c r="AD162" s="1">
        <f>+'NewTech-modinp'!AC162</f>
        <v>0.18</v>
      </c>
      <c r="AE162" s="1">
        <f>+'NewTech-modinp'!AD162</f>
        <v>0.18</v>
      </c>
      <c r="AF162" s="1">
        <f>+'NewTech-modinp'!AE162</f>
        <v>0.18</v>
      </c>
      <c r="AG162" s="1">
        <f>+'NewTech-modinp'!AF162</f>
        <v>0.18</v>
      </c>
      <c r="AH162" s="14">
        <f>+'NewTech-modinp'!AG162</f>
        <v>350</v>
      </c>
      <c r="AI162" s="1">
        <f>+'NewTech-modinp'!AH162</f>
        <v>350</v>
      </c>
      <c r="AJ162" s="1">
        <f>+'NewTech-modinp'!AI162</f>
        <v>350</v>
      </c>
      <c r="AK162" s="1">
        <f>+'NewTech-modinp'!AJ162</f>
        <v>350</v>
      </c>
      <c r="AL162" s="1">
        <f>+'NewTech-modinp'!AK162</f>
        <v>350</v>
      </c>
      <c r="AM162" s="1">
        <f>+'NewTech-modinp'!AL162</f>
        <v>350</v>
      </c>
      <c r="AN162" s="1">
        <f>+'NewTech-modinp'!AM162</f>
        <v>350</v>
      </c>
      <c r="AO162" s="1">
        <f>+'NewTech-modinp'!AN162</f>
        <v>350</v>
      </c>
      <c r="AP162" s="1">
        <f>+'NewTech-modinp'!AO162</f>
        <v>350</v>
      </c>
      <c r="AQ162" s="1">
        <f>+'NewTech-modinp'!AP162</f>
        <v>350</v>
      </c>
      <c r="AR162" s="14">
        <v>0</v>
      </c>
    </row>
    <row r="163" spans="1:46">
      <c r="A163" s="1" t="s">
        <v>120</v>
      </c>
      <c r="B163" s="2" t="s">
        <v>205</v>
      </c>
      <c r="C163" s="1" t="s">
        <v>84</v>
      </c>
      <c r="D163" s="2" t="s">
        <v>174</v>
      </c>
      <c r="E163" s="3" t="str">
        <f t="shared" si="16"/>
        <v>OTH-MoTP-Stat</v>
      </c>
      <c r="F163" s="1" t="s">
        <v>87</v>
      </c>
      <c r="G163" s="2" t="s">
        <v>177</v>
      </c>
      <c r="H163" s="3" t="str">
        <f t="shared" si="20"/>
        <v>OTH-MoTP--ELC-Motor20</v>
      </c>
      <c r="I163" s="1" t="s">
        <v>70</v>
      </c>
      <c r="J163" s="2" t="s">
        <v>160</v>
      </c>
      <c r="N163" s="1" t="str">
        <f>+'NewTech-modinp'!N163</f>
        <v>CHMCL-MoTP-Stat-ELC-VSD-Mtr</v>
      </c>
      <c r="O163" s="1" t="str">
        <f>+'NewTech-modinp'!O163</f>
        <v>New Petroleum/Chemicals - Motive Power, Stationary  - Electricity</v>
      </c>
      <c r="P163" s="1" t="str">
        <f>+'NewTech-modinp'!P163</f>
        <v>INDELC</v>
      </c>
      <c r="Q163" s="1" t="str">
        <f>+'NewTech-modinp'!Q163</f>
        <v>CHMCL-MoTP-Stat</v>
      </c>
      <c r="R163" s="1">
        <f>+'NewTech-modinp'!R163</f>
        <v>2018</v>
      </c>
      <c r="S163" s="14">
        <v>2020</v>
      </c>
      <c r="T163" s="26">
        <f>+'NewTech-modinp'!T163</f>
        <v>10</v>
      </c>
      <c r="U163" s="1">
        <f>+'NewTech-modinp'!U163</f>
        <v>0.5</v>
      </c>
      <c r="V163" s="1">
        <f t="shared" si="18"/>
        <v>0.35</v>
      </c>
      <c r="W163" s="14">
        <f>+'NewTech-modinp'!V163</f>
        <v>31.536000000000001</v>
      </c>
      <c r="X163" s="26">
        <f>+'NewTech-modinp'!W163</f>
        <v>0.9</v>
      </c>
      <c r="Y163" s="1">
        <f>+'NewTech-modinp'!X163</f>
        <v>0.9</v>
      </c>
      <c r="Z163" s="1">
        <f>+'NewTech-modinp'!Y163</f>
        <v>0.9</v>
      </c>
      <c r="AA163" s="1">
        <f>+'NewTech-modinp'!Z163</f>
        <v>0.9</v>
      </c>
      <c r="AB163" s="1">
        <f>+'NewTech-modinp'!AA163</f>
        <v>0.9</v>
      </c>
      <c r="AC163" s="1">
        <f>+'NewTech-modinp'!AB163</f>
        <v>0.9</v>
      </c>
      <c r="AD163" s="1">
        <f>+'NewTech-modinp'!AC163</f>
        <v>0.9</v>
      </c>
      <c r="AE163" s="1">
        <f>+'NewTech-modinp'!AD163</f>
        <v>0.9</v>
      </c>
      <c r="AF163" s="1">
        <f>+'NewTech-modinp'!AE163</f>
        <v>0.9</v>
      </c>
      <c r="AG163" s="1">
        <f>+'NewTech-modinp'!AF163</f>
        <v>0.9</v>
      </c>
      <c r="AH163" s="14">
        <f>+'NewTech-modinp'!AG163</f>
        <v>336</v>
      </c>
      <c r="AI163" s="1">
        <f>+'NewTech-modinp'!AH163</f>
        <v>336</v>
      </c>
      <c r="AJ163" s="1">
        <f>+'NewTech-modinp'!AI163</f>
        <v>336</v>
      </c>
      <c r="AK163" s="1">
        <f>+'NewTech-modinp'!AJ163</f>
        <v>336</v>
      </c>
      <c r="AL163" s="1">
        <f>+'NewTech-modinp'!AK163</f>
        <v>336</v>
      </c>
      <c r="AM163" s="1">
        <f>+'NewTech-modinp'!AL163</f>
        <v>336</v>
      </c>
      <c r="AN163" s="1">
        <f>+'NewTech-modinp'!AM163</f>
        <v>336</v>
      </c>
      <c r="AO163" s="1">
        <f>+'NewTech-modinp'!AN163</f>
        <v>336</v>
      </c>
      <c r="AP163" s="1">
        <f>+'NewTech-modinp'!AO163</f>
        <v>336</v>
      </c>
      <c r="AQ163" s="1">
        <f>+'NewTech-modinp'!AP163</f>
        <v>336</v>
      </c>
      <c r="AR163" s="14">
        <f>+'NewTech-modinp'!AQ163</f>
        <v>0.5</v>
      </c>
      <c r="AT163" s="1">
        <f>+'NewTech-modinp'!AR163</f>
        <v>5</v>
      </c>
    </row>
    <row r="164" spans="1:46">
      <c r="A164" s="1" t="s">
        <v>120</v>
      </c>
      <c r="B164" s="2" t="s">
        <v>205</v>
      </c>
      <c r="C164" s="1" t="s">
        <v>84</v>
      </c>
      <c r="D164" s="2" t="s">
        <v>174</v>
      </c>
      <c r="E164" s="3" t="str">
        <f t="shared" si="16"/>
        <v>OTH-MoTP-Stat</v>
      </c>
      <c r="F164" s="1" t="s">
        <v>85</v>
      </c>
      <c r="G164" s="2" t="s">
        <v>175</v>
      </c>
      <c r="H164" s="3" t="str">
        <f t="shared" si="20"/>
        <v>OTH-MoTP--FOL-Stt_ngn20</v>
      </c>
      <c r="I164" s="1" t="s">
        <v>86</v>
      </c>
      <c r="J164" s="2" t="s">
        <v>176</v>
      </c>
      <c r="N164" s="1" t="str">
        <f>+'NewTech-modinp'!N164</f>
        <v>CHMCL-PH-DirH-NGA-Burner</v>
      </c>
      <c r="O164" s="1" t="str">
        <f>+'NewTech-modinp'!O164</f>
        <v>New Petroleum/Chemicals - Process Heat: Direct Heat  - Natural Gas</v>
      </c>
      <c r="P164" s="1" t="str">
        <f>+'NewTech-modinp'!P164</f>
        <v>INDNGA</v>
      </c>
      <c r="Q164" s="1" t="str">
        <f>+'NewTech-modinp'!Q164</f>
        <v>CHMCL-PH-DirH</v>
      </c>
      <c r="R164" s="1">
        <f>+'NewTech-modinp'!R164</f>
        <v>2018</v>
      </c>
      <c r="S164" s="14">
        <v>2020</v>
      </c>
      <c r="T164" s="26">
        <f>+'NewTech-modinp'!T164</f>
        <v>13</v>
      </c>
      <c r="U164" s="1">
        <f>+'NewTech-modinp'!U164</f>
        <v>0.9</v>
      </c>
      <c r="V164" s="1">
        <f t="shared" si="18"/>
        <v>0.63</v>
      </c>
      <c r="W164" s="14">
        <f>+'NewTech-modinp'!V164</f>
        <v>31.536000000000001</v>
      </c>
      <c r="X164" s="26">
        <f>+'NewTech-modinp'!W164</f>
        <v>0.8</v>
      </c>
      <c r="Y164" s="1">
        <f>+'NewTech-modinp'!X164</f>
        <v>0.8</v>
      </c>
      <c r="Z164" s="1">
        <f>+'NewTech-modinp'!Y164</f>
        <v>0.8</v>
      </c>
      <c r="AA164" s="1">
        <f>+'NewTech-modinp'!Z164</f>
        <v>0.8</v>
      </c>
      <c r="AB164" s="1">
        <f>+'NewTech-modinp'!AA164</f>
        <v>0.8</v>
      </c>
      <c r="AC164" s="1">
        <f>+'NewTech-modinp'!AB164</f>
        <v>0.8</v>
      </c>
      <c r="AD164" s="1">
        <f>+'NewTech-modinp'!AC164</f>
        <v>0.8</v>
      </c>
      <c r="AE164" s="1">
        <f>+'NewTech-modinp'!AD164</f>
        <v>0.8</v>
      </c>
      <c r="AF164" s="1">
        <f>+'NewTech-modinp'!AE164</f>
        <v>0.8</v>
      </c>
      <c r="AG164" s="1">
        <f>+'NewTech-modinp'!AF164</f>
        <v>0.8</v>
      </c>
      <c r="AH164" s="14">
        <f>+'NewTech-modinp'!AG164</f>
        <v>313</v>
      </c>
      <c r="AI164" s="1">
        <f>+'NewTech-modinp'!AH164</f>
        <v>313</v>
      </c>
      <c r="AJ164" s="1">
        <f>+'NewTech-modinp'!AI164</f>
        <v>313</v>
      </c>
      <c r="AK164" s="1">
        <f>+'NewTech-modinp'!AJ164</f>
        <v>313</v>
      </c>
      <c r="AL164" s="1">
        <f>+'NewTech-modinp'!AK164</f>
        <v>313</v>
      </c>
      <c r="AM164" s="1">
        <f>+'NewTech-modinp'!AL164</f>
        <v>313</v>
      </c>
      <c r="AN164" s="1">
        <f>+'NewTech-modinp'!AM164</f>
        <v>313</v>
      </c>
      <c r="AO164" s="1">
        <f>+'NewTech-modinp'!AN164</f>
        <v>313</v>
      </c>
      <c r="AP164" s="1">
        <f>+'NewTech-modinp'!AO164</f>
        <v>313</v>
      </c>
      <c r="AQ164" s="1">
        <f>+'NewTech-modinp'!AP164</f>
        <v>313</v>
      </c>
    </row>
    <row r="165" spans="1:46">
      <c r="A165" s="1" t="s">
        <v>120</v>
      </c>
      <c r="B165" s="2" t="s">
        <v>205</v>
      </c>
      <c r="C165" s="1" t="s">
        <v>93</v>
      </c>
      <c r="D165" s="2" t="s">
        <v>182</v>
      </c>
      <c r="E165" s="3" t="str">
        <f t="shared" si="16"/>
        <v>OTH-PH-DirH</v>
      </c>
      <c r="F165" s="1" t="s">
        <v>91</v>
      </c>
      <c r="G165" s="2" t="s">
        <v>180</v>
      </c>
      <c r="H165" s="3" t="str">
        <f t="shared" si="17"/>
        <v>OTH-PH-DirH-ELC-Heater20</v>
      </c>
      <c r="I165" s="1" t="s">
        <v>70</v>
      </c>
      <c r="J165" s="2" t="s">
        <v>160</v>
      </c>
      <c r="N165" s="1" t="str">
        <f>+'NewTech-modinp'!N165</f>
        <v>CHMCL-PH-DirH-ELC-Heater</v>
      </c>
      <c r="O165" s="1" t="str">
        <f>+'NewTech-modinp'!O165</f>
        <v>New Petroleum/Chemicals - Process Heat: Direct Heat  - Electricity</v>
      </c>
      <c r="P165" s="1" t="str">
        <f>+'NewTech-modinp'!P165</f>
        <v>INDELC</v>
      </c>
      <c r="Q165" s="1" t="str">
        <f>+'NewTech-modinp'!Q165</f>
        <v>CHMCL-PH-DirH</v>
      </c>
      <c r="R165" s="1">
        <f>+'NewTech-modinp'!R165</f>
        <v>2018</v>
      </c>
      <c r="S165" s="14">
        <v>2020</v>
      </c>
      <c r="T165" s="26">
        <f>+'NewTech-modinp'!T165</f>
        <v>3</v>
      </c>
      <c r="U165" s="1">
        <f>+'NewTech-modinp'!U165</f>
        <v>0.9</v>
      </c>
      <c r="V165" s="1">
        <f t="shared" si="18"/>
        <v>0.63</v>
      </c>
      <c r="W165" s="14">
        <f>+'NewTech-modinp'!V165</f>
        <v>31.536000000000001</v>
      </c>
      <c r="X165" s="26">
        <f>+'NewTech-modinp'!W165</f>
        <v>0.99970008997300808</v>
      </c>
      <c r="Y165" s="1">
        <f>+'NewTech-modinp'!X165</f>
        <v>0.99970008997300808</v>
      </c>
      <c r="Z165" s="1">
        <f>+'NewTech-modinp'!Y165</f>
        <v>0.99970008997300808</v>
      </c>
      <c r="AA165" s="1">
        <f>+'NewTech-modinp'!Z165</f>
        <v>0.99970008997300808</v>
      </c>
      <c r="AB165" s="1">
        <f>+'NewTech-modinp'!AA165</f>
        <v>0.99970008997300808</v>
      </c>
      <c r="AC165" s="1">
        <f>+'NewTech-modinp'!AB165</f>
        <v>0.99970008997300808</v>
      </c>
      <c r="AD165" s="1">
        <f>+'NewTech-modinp'!AC165</f>
        <v>0.99970008997300808</v>
      </c>
      <c r="AE165" s="1">
        <f>+'NewTech-modinp'!AD165</f>
        <v>0.99970008997300808</v>
      </c>
      <c r="AF165" s="1">
        <f>+'NewTech-modinp'!AE165</f>
        <v>0.99970008997300808</v>
      </c>
      <c r="AG165" s="1">
        <f>+'NewTech-modinp'!AF165</f>
        <v>0.99970008997300808</v>
      </c>
      <c r="AH165" s="14">
        <f>+'NewTech-modinp'!AG165</f>
        <v>80</v>
      </c>
      <c r="AI165" s="1">
        <f>+'NewTech-modinp'!AH165</f>
        <v>80</v>
      </c>
      <c r="AJ165" s="1">
        <f>+'NewTech-modinp'!AI165</f>
        <v>80</v>
      </c>
      <c r="AK165" s="1">
        <f>+'NewTech-modinp'!AJ165</f>
        <v>80</v>
      </c>
      <c r="AL165" s="1">
        <f>+'NewTech-modinp'!AK165</f>
        <v>80</v>
      </c>
      <c r="AM165" s="1">
        <f>+'NewTech-modinp'!AL165</f>
        <v>80</v>
      </c>
      <c r="AN165" s="1">
        <f>+'NewTech-modinp'!AM165</f>
        <v>80</v>
      </c>
      <c r="AO165" s="1">
        <f>+'NewTech-modinp'!AN165</f>
        <v>80</v>
      </c>
      <c r="AP165" s="1">
        <f>+'NewTech-modinp'!AO165</f>
        <v>80</v>
      </c>
      <c r="AQ165" s="1">
        <f>+'NewTech-modinp'!AP165</f>
        <v>80</v>
      </c>
      <c r="AR165" s="14">
        <f>+'NewTech-modinp'!AQ165</f>
        <v>0.87</v>
      </c>
      <c r="AT165" s="1">
        <f>+'NewTech-modinp'!AR165</f>
        <v>5</v>
      </c>
    </row>
    <row r="166" spans="1:46">
      <c r="A166" s="1" t="s">
        <v>120</v>
      </c>
      <c r="B166" s="2" t="s">
        <v>205</v>
      </c>
      <c r="C166" s="1" t="s">
        <v>93</v>
      </c>
      <c r="D166" s="2" t="s">
        <v>182</v>
      </c>
      <c r="E166" s="3" t="str">
        <f t="shared" si="16"/>
        <v>OTH-PH-DirH</v>
      </c>
      <c r="F166" s="1" t="s">
        <v>90</v>
      </c>
      <c r="G166" s="2" t="s">
        <v>90</v>
      </c>
      <c r="H166" s="3" t="str">
        <f t="shared" si="17"/>
        <v>OTH-PH-DirH-NGA-Burner20</v>
      </c>
      <c r="I166" s="1" t="s">
        <v>68</v>
      </c>
      <c r="J166" s="2" t="s">
        <v>159</v>
      </c>
      <c r="N166" s="1" t="str">
        <f>+'NewTech-modinp'!N166</f>
        <v>CHMCL-PH-STM_HW-NGA-Boiler</v>
      </c>
      <c r="O166" s="1" t="str">
        <f>+'NewTech-modinp'!O166</f>
        <v>New Petroleum/Chemicals - Process Heat: Steam/Hot Water  - Natural Gas</v>
      </c>
      <c r="P166" s="1" t="str">
        <f>+'NewTech-modinp'!P166</f>
        <v>INDNGA</v>
      </c>
      <c r="Q166" s="1" t="str">
        <f>+'NewTech-modinp'!Q166</f>
        <v>CHMCL-PH-STM_HW</v>
      </c>
      <c r="R166" s="1">
        <f>+'NewTech-modinp'!R166</f>
        <v>2018</v>
      </c>
      <c r="S166" s="14">
        <v>2020</v>
      </c>
      <c r="T166" s="26">
        <f>+'NewTech-modinp'!T166</f>
        <v>25</v>
      </c>
      <c r="U166" s="1">
        <f>+'NewTech-modinp'!U166</f>
        <v>0.5</v>
      </c>
      <c r="V166" s="1">
        <f t="shared" si="18"/>
        <v>0.35</v>
      </c>
      <c r="W166" s="14">
        <f>+'NewTech-modinp'!V166</f>
        <v>31.536000000000001</v>
      </c>
      <c r="X166" s="26">
        <f>+'NewTech-modinp'!W166</f>
        <v>0.87</v>
      </c>
      <c r="Y166" s="1">
        <f>+'NewTech-modinp'!X166</f>
        <v>0.87</v>
      </c>
      <c r="Z166" s="1">
        <f>+'NewTech-modinp'!Y166</f>
        <v>0.87</v>
      </c>
      <c r="AA166" s="1">
        <f>+'NewTech-modinp'!Z166</f>
        <v>0.87</v>
      </c>
      <c r="AB166" s="1">
        <f>+'NewTech-modinp'!AA166</f>
        <v>0.87</v>
      </c>
      <c r="AC166" s="1">
        <f>+'NewTech-modinp'!AB166</f>
        <v>0.87</v>
      </c>
      <c r="AD166" s="1">
        <f>+'NewTech-modinp'!AC166</f>
        <v>0.87</v>
      </c>
      <c r="AE166" s="1">
        <f>+'NewTech-modinp'!AD166</f>
        <v>0.87</v>
      </c>
      <c r="AF166" s="1">
        <f>+'NewTech-modinp'!AE166</f>
        <v>0.87</v>
      </c>
      <c r="AG166" s="1">
        <f>+'NewTech-modinp'!AF166</f>
        <v>0.87</v>
      </c>
      <c r="AH166" s="14">
        <f>+'NewTech-modinp'!AG166</f>
        <v>350</v>
      </c>
      <c r="AI166" s="1">
        <f>+'NewTech-modinp'!AH166</f>
        <v>350</v>
      </c>
      <c r="AJ166" s="1">
        <f>+'NewTech-modinp'!AI166</f>
        <v>350</v>
      </c>
      <c r="AK166" s="1">
        <f>+'NewTech-modinp'!AJ166</f>
        <v>350</v>
      </c>
      <c r="AL166" s="1">
        <f>+'NewTech-modinp'!AK166</f>
        <v>350</v>
      </c>
      <c r="AM166" s="1">
        <f>+'NewTech-modinp'!AL166</f>
        <v>350</v>
      </c>
      <c r="AN166" s="1">
        <f>+'NewTech-modinp'!AM166</f>
        <v>350</v>
      </c>
      <c r="AO166" s="1">
        <f>+'NewTech-modinp'!AN166</f>
        <v>350</v>
      </c>
      <c r="AP166" s="1">
        <f>+'NewTech-modinp'!AO166</f>
        <v>350</v>
      </c>
      <c r="AQ166" s="1">
        <f>+'NewTech-modinp'!AP166</f>
        <v>350</v>
      </c>
      <c r="AR166" s="14">
        <f>+'NewTech-modinp'!AQ166</f>
        <v>0.2</v>
      </c>
      <c r="AT166" s="1">
        <f>+'NewTech-modinp'!AR166</f>
        <v>5</v>
      </c>
    </row>
    <row r="167" spans="1:46">
      <c r="A167" s="1" t="s">
        <v>120</v>
      </c>
      <c r="B167" s="2" t="s">
        <v>205</v>
      </c>
      <c r="C167" s="1" t="s">
        <v>66</v>
      </c>
      <c r="D167" s="2" t="s">
        <v>157</v>
      </c>
      <c r="E167" s="3" t="str">
        <f t="shared" si="16"/>
        <v>OTH-PH-FURN</v>
      </c>
      <c r="F167" s="1" t="s">
        <v>67</v>
      </c>
      <c r="G167" s="2" t="s">
        <v>158</v>
      </c>
      <c r="H167" s="3" t="str">
        <f t="shared" si="17"/>
        <v>OTH-PH-FURN-COA-Furn20</v>
      </c>
      <c r="I167" s="1" t="s">
        <v>71</v>
      </c>
      <c r="J167" s="2" t="s">
        <v>161</v>
      </c>
      <c r="N167" s="1" t="str">
        <f>+'NewTech-modinp'!N167</f>
        <v>CHMCL-PH-STM_HW-FOL-Boiler</v>
      </c>
      <c r="O167" s="1" t="str">
        <f>+'NewTech-modinp'!O167</f>
        <v>New Petroleum/Chemicals - Process Heat: Steam/Hot Water  - Fuel Oil</v>
      </c>
      <c r="P167" s="1" t="str">
        <f>+'NewTech-modinp'!P167</f>
        <v>INDFOL</v>
      </c>
      <c r="Q167" s="1" t="str">
        <f>+'NewTech-modinp'!Q167</f>
        <v>CHMCL-PH-STM_HW</v>
      </c>
      <c r="R167" s="1">
        <f>+'NewTech-modinp'!R167</f>
        <v>2018</v>
      </c>
      <c r="S167" s="14">
        <v>2020</v>
      </c>
      <c r="T167" s="26">
        <f>+'NewTech-modinp'!T167</f>
        <v>25</v>
      </c>
      <c r="U167" s="1">
        <f>+'NewTech-modinp'!U167</f>
        <v>0.5</v>
      </c>
      <c r="V167" s="1">
        <f t="shared" si="18"/>
        <v>0.35</v>
      </c>
      <c r="W167" s="14">
        <f>+'NewTech-modinp'!V167</f>
        <v>31.536000000000001</v>
      </c>
      <c r="X167" s="26">
        <f>+'NewTech-modinp'!W167</f>
        <v>0.85</v>
      </c>
      <c r="Y167" s="1">
        <f>+'NewTech-modinp'!X167</f>
        <v>0.85</v>
      </c>
      <c r="Z167" s="1">
        <f>+'NewTech-modinp'!Y167</f>
        <v>0.85</v>
      </c>
      <c r="AA167" s="1">
        <f>+'NewTech-modinp'!Z167</f>
        <v>0.85</v>
      </c>
      <c r="AB167" s="1">
        <f>+'NewTech-modinp'!AA167</f>
        <v>0.85</v>
      </c>
      <c r="AC167" s="1">
        <f>+'NewTech-modinp'!AB167</f>
        <v>0.85</v>
      </c>
      <c r="AD167" s="1">
        <f>+'NewTech-modinp'!AC167</f>
        <v>0.85</v>
      </c>
      <c r="AE167" s="1">
        <f>+'NewTech-modinp'!AD167</f>
        <v>0.85</v>
      </c>
      <c r="AF167" s="1">
        <f>+'NewTech-modinp'!AE167</f>
        <v>0.85</v>
      </c>
      <c r="AG167" s="1">
        <f>+'NewTech-modinp'!AF167</f>
        <v>0.85</v>
      </c>
      <c r="AH167" s="14">
        <f>+'NewTech-modinp'!AG167</f>
        <v>300</v>
      </c>
      <c r="AI167" s="1">
        <f>+'NewTech-modinp'!AH167</f>
        <v>300</v>
      </c>
      <c r="AJ167" s="1">
        <f>+'NewTech-modinp'!AI167</f>
        <v>300</v>
      </c>
      <c r="AK167" s="1">
        <f>+'NewTech-modinp'!AJ167</f>
        <v>300</v>
      </c>
      <c r="AL167" s="1">
        <f>+'NewTech-modinp'!AK167</f>
        <v>300</v>
      </c>
      <c r="AM167" s="1">
        <f>+'NewTech-modinp'!AL167</f>
        <v>300</v>
      </c>
      <c r="AN167" s="1">
        <f>+'NewTech-modinp'!AM167</f>
        <v>300</v>
      </c>
      <c r="AO167" s="1">
        <f>+'NewTech-modinp'!AN167</f>
        <v>300</v>
      </c>
      <c r="AP167" s="1">
        <f>+'NewTech-modinp'!AO167</f>
        <v>300</v>
      </c>
      <c r="AQ167" s="1">
        <f>+'NewTech-modinp'!AP167</f>
        <v>300</v>
      </c>
    </row>
    <row r="168" spans="1:46">
      <c r="A168" s="1" t="s">
        <v>120</v>
      </c>
      <c r="B168" s="2" t="s">
        <v>205</v>
      </c>
      <c r="C168" s="1" t="s">
        <v>66</v>
      </c>
      <c r="D168" s="2" t="s">
        <v>157</v>
      </c>
      <c r="E168" s="3" t="str">
        <f t="shared" si="16"/>
        <v>OTH-PH-FURN</v>
      </c>
      <c r="F168" s="1" t="s">
        <v>69</v>
      </c>
      <c r="G168" s="2" t="s">
        <v>158</v>
      </c>
      <c r="H168" s="3" t="str">
        <f t="shared" si="17"/>
        <v>OTH-PH-FURN-ELC-Furn20</v>
      </c>
      <c r="I168" s="1" t="s">
        <v>70</v>
      </c>
      <c r="J168" s="2" t="s">
        <v>160</v>
      </c>
      <c r="N168" s="1" t="str">
        <f>+'NewTech-modinp'!N168</f>
        <v>CHMCL-PH-STM_HW-DSL-Boiler</v>
      </c>
      <c r="O168" s="1" t="str">
        <f>+'NewTech-modinp'!O168</f>
        <v>New Petroleum/Chemicals - Process Heat: Steam/Hot Water  - Diesel</v>
      </c>
      <c r="P168" s="1" t="str">
        <f>+'NewTech-modinp'!P168</f>
        <v>INDDSL</v>
      </c>
      <c r="Q168" s="1" t="str">
        <f>+'NewTech-modinp'!Q168</f>
        <v>CHMCL-PH-STM_HW</v>
      </c>
      <c r="R168" s="1">
        <f>+'NewTech-modinp'!R168</f>
        <v>2018</v>
      </c>
      <c r="S168" s="14">
        <v>2020</v>
      </c>
      <c r="T168" s="26">
        <f>+'NewTech-modinp'!T168</f>
        <v>25</v>
      </c>
      <c r="U168" s="1">
        <f>+'NewTech-modinp'!U168</f>
        <v>0.5</v>
      </c>
      <c r="V168" s="1">
        <f t="shared" si="18"/>
        <v>0.35</v>
      </c>
      <c r="W168" s="14">
        <f>+'NewTech-modinp'!V168</f>
        <v>31.536000000000001</v>
      </c>
      <c r="X168" s="26">
        <f>+'NewTech-modinp'!W168</f>
        <v>0.85</v>
      </c>
      <c r="Y168" s="1">
        <f>+'NewTech-modinp'!X168</f>
        <v>0.85</v>
      </c>
      <c r="Z168" s="1">
        <f>+'NewTech-modinp'!Y168</f>
        <v>0.85</v>
      </c>
      <c r="AA168" s="1">
        <f>+'NewTech-modinp'!Z168</f>
        <v>0.85</v>
      </c>
      <c r="AB168" s="1">
        <f>+'NewTech-modinp'!AA168</f>
        <v>0.85</v>
      </c>
      <c r="AC168" s="1">
        <f>+'NewTech-modinp'!AB168</f>
        <v>0.85</v>
      </c>
      <c r="AD168" s="1">
        <f>+'NewTech-modinp'!AC168</f>
        <v>0.85</v>
      </c>
      <c r="AE168" s="1">
        <f>+'NewTech-modinp'!AD168</f>
        <v>0.85</v>
      </c>
      <c r="AF168" s="1">
        <f>+'NewTech-modinp'!AE168</f>
        <v>0.85</v>
      </c>
      <c r="AG168" s="1">
        <f>+'NewTech-modinp'!AF168</f>
        <v>0.85</v>
      </c>
      <c r="AH168" s="14">
        <f>+'NewTech-modinp'!AG168</f>
        <v>300</v>
      </c>
      <c r="AI168" s="1">
        <f>+'NewTech-modinp'!AH168</f>
        <v>300</v>
      </c>
      <c r="AJ168" s="1">
        <f>+'NewTech-modinp'!AI168</f>
        <v>300</v>
      </c>
      <c r="AK168" s="1">
        <f>+'NewTech-modinp'!AJ168</f>
        <v>300</v>
      </c>
      <c r="AL168" s="1">
        <f>+'NewTech-modinp'!AK168</f>
        <v>300</v>
      </c>
      <c r="AM168" s="1">
        <f>+'NewTech-modinp'!AL168</f>
        <v>300</v>
      </c>
      <c r="AN168" s="1">
        <f>+'NewTech-modinp'!AM168</f>
        <v>300</v>
      </c>
      <c r="AO168" s="1">
        <f>+'NewTech-modinp'!AN168</f>
        <v>300</v>
      </c>
      <c r="AP168" s="1">
        <f>+'NewTech-modinp'!AO168</f>
        <v>300</v>
      </c>
      <c r="AQ168" s="1">
        <f>+'NewTech-modinp'!AP168</f>
        <v>300</v>
      </c>
    </row>
    <row r="169" spans="1:46">
      <c r="A169" s="1" t="s">
        <v>120</v>
      </c>
      <c r="B169" s="2" t="s">
        <v>205</v>
      </c>
      <c r="C169" s="1" t="s">
        <v>66</v>
      </c>
      <c r="D169" s="2" t="s">
        <v>157</v>
      </c>
      <c r="E169" s="3" t="str">
        <f t="shared" si="16"/>
        <v>OTH-PH-FURN</v>
      </c>
      <c r="F169" s="1" t="s">
        <v>67</v>
      </c>
      <c r="G169" s="2" t="s">
        <v>158</v>
      </c>
      <c r="H169" s="3" t="str">
        <f t="shared" si="17"/>
        <v>OTH-PH-FURN-NGA-Furn20</v>
      </c>
      <c r="I169" s="1" t="s">
        <v>68</v>
      </c>
      <c r="J169" s="2" t="s">
        <v>159</v>
      </c>
      <c r="N169" s="1" t="str">
        <f>+'NewTech-modinp'!N169</f>
        <v>CHMCL-PH-STM_HW-ELC-HPmp</v>
      </c>
      <c r="O169" s="1" t="str">
        <f>+'NewTech-modinp'!O169</f>
        <v>New Petroleum/Chemicals - Process Heat: Steam/Hot Water  - Electricity</v>
      </c>
      <c r="P169" s="1" t="str">
        <f>+'NewTech-modinp'!P169</f>
        <v>INDELC</v>
      </c>
      <c r="Q169" s="1" t="str">
        <f>+'NewTech-modinp'!Q169</f>
        <v>CHMCL-PH-STM_HW</v>
      </c>
      <c r="R169" s="1">
        <f>+'NewTech-modinp'!R169</f>
        <v>2018</v>
      </c>
      <c r="S169" s="14">
        <v>2020</v>
      </c>
      <c r="T169" s="26">
        <f>+'NewTech-modinp'!T169</f>
        <v>20</v>
      </c>
      <c r="U169" s="1">
        <f>+'NewTech-modinp'!U169</f>
        <v>0.5</v>
      </c>
      <c r="V169" s="1">
        <f t="shared" si="18"/>
        <v>0.35</v>
      </c>
      <c r="W169" s="14">
        <f>+'NewTech-modinp'!V169</f>
        <v>31.536000000000001</v>
      </c>
      <c r="X169" s="26">
        <f>+'NewTech-modinp'!W169</f>
        <v>3.5</v>
      </c>
      <c r="Y169" s="1">
        <f>+'NewTech-modinp'!X169</f>
        <v>3.5</v>
      </c>
      <c r="Z169" s="1">
        <f>+'NewTech-modinp'!Y169</f>
        <v>3.5</v>
      </c>
      <c r="AA169" s="1">
        <f>+'NewTech-modinp'!Z169</f>
        <v>3.5</v>
      </c>
      <c r="AB169" s="1">
        <f>+'NewTech-modinp'!AA169</f>
        <v>3.5</v>
      </c>
      <c r="AC169" s="1">
        <f>+'NewTech-modinp'!AB169</f>
        <v>3.5</v>
      </c>
      <c r="AD169" s="1">
        <f>+'NewTech-modinp'!AC169</f>
        <v>3.5</v>
      </c>
      <c r="AE169" s="1">
        <f>+'NewTech-modinp'!AD169</f>
        <v>3.5</v>
      </c>
      <c r="AF169" s="1">
        <f>+'NewTech-modinp'!AE169</f>
        <v>3.5</v>
      </c>
      <c r="AG169" s="1">
        <f>+'NewTech-modinp'!AF169</f>
        <v>3.5</v>
      </c>
      <c r="AH169" s="14">
        <f>+'NewTech-modinp'!AG169</f>
        <v>1071.4285714285713</v>
      </c>
      <c r="AI169" s="1">
        <f>+'NewTech-modinp'!AH169</f>
        <v>1071.4285714285713</v>
      </c>
      <c r="AJ169" s="1">
        <f>+'NewTech-modinp'!AI169</f>
        <v>1071.4285714285713</v>
      </c>
      <c r="AK169" s="1">
        <f>+'NewTech-modinp'!AJ169</f>
        <v>1071.4285714285713</v>
      </c>
      <c r="AL169" s="1">
        <f>+'NewTech-modinp'!AK169</f>
        <v>1071.4285714285713</v>
      </c>
      <c r="AM169" s="1">
        <f>+'NewTech-modinp'!AL169</f>
        <v>1071.4285714285713</v>
      </c>
      <c r="AN169" s="1">
        <f>+'NewTech-modinp'!AM169</f>
        <v>1071.4285714285713</v>
      </c>
      <c r="AO169" s="1">
        <f>+'NewTech-modinp'!AN169</f>
        <v>1071.4285714285713</v>
      </c>
      <c r="AP169" s="1">
        <f>+'NewTech-modinp'!AO169</f>
        <v>1071.4285714285713</v>
      </c>
      <c r="AQ169" s="1">
        <f>+'NewTech-modinp'!AP169</f>
        <v>1071.4285714285713</v>
      </c>
      <c r="AR169" s="14">
        <f>+'NewTech-modinp'!AQ169</f>
        <v>0</v>
      </c>
      <c r="AT169" s="1">
        <f>+'NewTech-modinp'!AR169</f>
        <v>5</v>
      </c>
    </row>
    <row r="170" spans="1:46">
      <c r="A170" s="1" t="s">
        <v>120</v>
      </c>
      <c r="B170" s="2" t="s">
        <v>205</v>
      </c>
      <c r="C170" s="1" t="s">
        <v>107</v>
      </c>
      <c r="D170" s="2" t="s">
        <v>194</v>
      </c>
      <c r="E170" s="3" t="str">
        <f t="shared" si="16"/>
        <v>OTH-PH-Stm</v>
      </c>
      <c r="F170" s="1" t="s">
        <v>108</v>
      </c>
      <c r="G170" s="2" t="s">
        <v>195</v>
      </c>
      <c r="H170" s="3" t="str">
        <f t="shared" si="17"/>
        <v>OTH-PH-Stm-GEO-Heat20</v>
      </c>
      <c r="I170" s="1" t="s">
        <v>109</v>
      </c>
      <c r="J170" s="2" t="s">
        <v>196</v>
      </c>
      <c r="N170" s="1" t="str">
        <f>+'NewTech-modinp'!N170</f>
        <v>CHMCL-PH-STM_HW-COA-Boiler</v>
      </c>
      <c r="O170" s="1" t="str">
        <f>+'NewTech-modinp'!O170</f>
        <v>New Petroleum/Chemicals - Process Heat: Steam/Hot Water  - Coal</v>
      </c>
      <c r="P170" s="1" t="str">
        <f>+'NewTech-modinp'!P170</f>
        <v>INDCOA</v>
      </c>
      <c r="Q170" s="1" t="str">
        <f>+'NewTech-modinp'!Q170</f>
        <v>CHMCL-PH-STM_HW</v>
      </c>
      <c r="R170" s="1">
        <f>+'NewTech-modinp'!R170</f>
        <v>2018</v>
      </c>
      <c r="S170" s="14">
        <v>2020</v>
      </c>
      <c r="T170" s="26">
        <f>+'NewTech-modinp'!T170</f>
        <v>25</v>
      </c>
      <c r="U170" s="1">
        <f>+'NewTech-modinp'!U170</f>
        <v>0.5</v>
      </c>
      <c r="V170" s="1">
        <f t="shared" si="18"/>
        <v>0.35</v>
      </c>
      <c r="W170" s="14">
        <f>+'NewTech-modinp'!V170</f>
        <v>31.536000000000001</v>
      </c>
      <c r="X170" s="26">
        <f>+'NewTech-modinp'!W170</f>
        <v>0.8</v>
      </c>
      <c r="Y170" s="1">
        <f>+'NewTech-modinp'!X170</f>
        <v>0.8</v>
      </c>
      <c r="Z170" s="1">
        <f>+'NewTech-modinp'!Y170</f>
        <v>0.8</v>
      </c>
      <c r="AA170" s="1">
        <f>+'NewTech-modinp'!Z170</f>
        <v>0.8</v>
      </c>
      <c r="AB170" s="1">
        <f>+'NewTech-modinp'!AA170</f>
        <v>0.8</v>
      </c>
      <c r="AC170" s="1">
        <f>+'NewTech-modinp'!AB170</f>
        <v>0.8</v>
      </c>
      <c r="AD170" s="1">
        <f>+'NewTech-modinp'!AC170</f>
        <v>0.8</v>
      </c>
      <c r="AE170" s="1">
        <f>+'NewTech-modinp'!AD170</f>
        <v>0.8</v>
      </c>
      <c r="AF170" s="1">
        <f>+'NewTech-modinp'!AE170</f>
        <v>0.8</v>
      </c>
      <c r="AG170" s="1">
        <f>+'NewTech-modinp'!AF170</f>
        <v>0.8</v>
      </c>
      <c r="AH170" s="14">
        <f>+'NewTech-modinp'!AG170</f>
        <v>750</v>
      </c>
      <c r="AI170" s="1">
        <f>+'NewTech-modinp'!AH170</f>
        <v>750</v>
      </c>
      <c r="AJ170" s="1">
        <f>+'NewTech-modinp'!AI170</f>
        <v>750</v>
      </c>
      <c r="AK170" s="1">
        <f>+'NewTech-modinp'!AJ170</f>
        <v>750</v>
      </c>
      <c r="AL170" s="1">
        <f>+'NewTech-modinp'!AK170</f>
        <v>750</v>
      </c>
      <c r="AM170" s="1">
        <f>+'NewTech-modinp'!AL170</f>
        <v>750</v>
      </c>
      <c r="AN170" s="1">
        <f>+'NewTech-modinp'!AM170</f>
        <v>750</v>
      </c>
      <c r="AO170" s="1">
        <f>+'NewTech-modinp'!AN170</f>
        <v>750</v>
      </c>
      <c r="AP170" s="1">
        <f>+'NewTech-modinp'!AO170</f>
        <v>750</v>
      </c>
      <c r="AQ170" s="1">
        <f>+'NewTech-modinp'!AP170</f>
        <v>750</v>
      </c>
      <c r="AR170" s="14">
        <v>0</v>
      </c>
    </row>
    <row r="171" spans="1:46">
      <c r="A171" s="1" t="s">
        <v>120</v>
      </c>
      <c r="B171" s="2" t="s">
        <v>205</v>
      </c>
      <c r="C171" s="1" t="s">
        <v>107</v>
      </c>
      <c r="D171" s="2" t="s">
        <v>194</v>
      </c>
      <c r="E171" s="3" t="str">
        <f t="shared" si="16"/>
        <v>OTH-PH-Stm</v>
      </c>
      <c r="F171" s="1" t="s">
        <v>89</v>
      </c>
      <c r="G171" s="2" t="s">
        <v>179</v>
      </c>
      <c r="H171" s="3" t="str">
        <f t="shared" si="17"/>
        <v>OTH-PH-Stm-ELC-HTPump20</v>
      </c>
      <c r="I171" s="1" t="s">
        <v>70</v>
      </c>
      <c r="J171" s="2" t="s">
        <v>160</v>
      </c>
      <c r="N171" s="1" t="str">
        <f>+'NewTech-modinp'!N171</f>
        <v>CHMCL-PH-STM_HW-LPG-Boiler</v>
      </c>
      <c r="O171" s="1" t="str">
        <f>+'NewTech-modinp'!O171</f>
        <v>New Petroleum/Chemicals - Process Heat: Steam/Hot Water  - LPG</v>
      </c>
      <c r="P171" s="1" t="str">
        <f>+'NewTech-modinp'!P171</f>
        <v>INDLPG</v>
      </c>
      <c r="Q171" s="1" t="str">
        <f>+'NewTech-modinp'!Q171</f>
        <v>CHMCL-PH-STM_HW</v>
      </c>
      <c r="R171" s="1">
        <f>+'NewTech-modinp'!R171</f>
        <v>2018</v>
      </c>
      <c r="S171" s="14">
        <v>2020</v>
      </c>
      <c r="T171" s="26">
        <f>+'NewTech-modinp'!T171</f>
        <v>25</v>
      </c>
      <c r="U171" s="1">
        <f>+'NewTech-modinp'!U171</f>
        <v>0.5</v>
      </c>
      <c r="V171" s="1">
        <f t="shared" si="18"/>
        <v>0.35</v>
      </c>
      <c r="W171" s="14">
        <f>+'NewTech-modinp'!V171</f>
        <v>31.536000000000001</v>
      </c>
      <c r="X171" s="26">
        <f>+'NewTech-modinp'!W171</f>
        <v>0.87</v>
      </c>
      <c r="Y171" s="1">
        <f>+'NewTech-modinp'!X171</f>
        <v>0.87</v>
      </c>
      <c r="Z171" s="1">
        <f>+'NewTech-modinp'!Y171</f>
        <v>0.87</v>
      </c>
      <c r="AA171" s="1">
        <f>+'NewTech-modinp'!Z171</f>
        <v>0.87</v>
      </c>
      <c r="AB171" s="1">
        <f>+'NewTech-modinp'!AA171</f>
        <v>0.87</v>
      </c>
      <c r="AC171" s="1">
        <f>+'NewTech-modinp'!AB171</f>
        <v>0.87</v>
      </c>
      <c r="AD171" s="1">
        <f>+'NewTech-modinp'!AC171</f>
        <v>0.87</v>
      </c>
      <c r="AE171" s="1">
        <f>+'NewTech-modinp'!AD171</f>
        <v>0.87</v>
      </c>
      <c r="AF171" s="1">
        <f>+'NewTech-modinp'!AE171</f>
        <v>0.87</v>
      </c>
      <c r="AG171" s="1">
        <f>+'NewTech-modinp'!AF171</f>
        <v>0.87</v>
      </c>
      <c r="AH171" s="14">
        <f>+'NewTech-modinp'!AG171</f>
        <v>350</v>
      </c>
      <c r="AI171" s="1">
        <f>+'NewTech-modinp'!AH171</f>
        <v>350</v>
      </c>
      <c r="AJ171" s="1">
        <f>+'NewTech-modinp'!AI171</f>
        <v>350</v>
      </c>
      <c r="AK171" s="1">
        <f>+'NewTech-modinp'!AJ171</f>
        <v>350</v>
      </c>
      <c r="AL171" s="1">
        <f>+'NewTech-modinp'!AK171</f>
        <v>350</v>
      </c>
      <c r="AM171" s="1">
        <f>+'NewTech-modinp'!AL171</f>
        <v>350</v>
      </c>
      <c r="AN171" s="1">
        <f>+'NewTech-modinp'!AM171</f>
        <v>350</v>
      </c>
      <c r="AO171" s="1">
        <f>+'NewTech-modinp'!AN171</f>
        <v>350</v>
      </c>
      <c r="AP171" s="1">
        <f>+'NewTech-modinp'!AO171</f>
        <v>350</v>
      </c>
      <c r="AQ171" s="1">
        <f>+'NewTech-modinp'!AP171</f>
        <v>350</v>
      </c>
    </row>
    <row r="172" spans="1:46">
      <c r="A172" s="1" t="s">
        <v>120</v>
      </c>
      <c r="B172" s="2" t="s">
        <v>205</v>
      </c>
      <c r="C172" s="1" t="s">
        <v>107</v>
      </c>
      <c r="D172" s="2" t="s">
        <v>194</v>
      </c>
      <c r="E172" s="3" t="str">
        <f t="shared" si="16"/>
        <v>OTH-PH-Stm</v>
      </c>
      <c r="F172" s="1" t="s">
        <v>108</v>
      </c>
      <c r="G172" s="2" t="s">
        <v>195</v>
      </c>
      <c r="H172" s="3" t="str">
        <f t="shared" si="17"/>
        <v>OTH-PH-Stm-BIG-Heat20</v>
      </c>
      <c r="I172" s="1" t="s">
        <v>110</v>
      </c>
      <c r="J172" s="2" t="s">
        <v>218</v>
      </c>
      <c r="N172" s="1" t="str">
        <f>+'NewTech-modinp'!N172</f>
        <v>CHMCL-PH-STM_HW-WOD-Boiler</v>
      </c>
      <c r="O172" s="1" t="str">
        <f>+'NewTech-modinp'!O172</f>
        <v>New Petroleum/Chemicals - Process Heat: Steam/Hot Water  - Wood</v>
      </c>
      <c r="P172" s="1" t="str">
        <f>+'NewTech-modinp'!P172</f>
        <v>INDWOD</v>
      </c>
      <c r="Q172" s="1" t="str">
        <f>+'NewTech-modinp'!Q172</f>
        <v>CHMCL-PH-STM_HW</v>
      </c>
      <c r="R172" s="1">
        <f>+'NewTech-modinp'!R172</f>
        <v>2018</v>
      </c>
      <c r="S172" s="14">
        <v>2020</v>
      </c>
      <c r="T172" s="26">
        <f>+'NewTech-modinp'!T172</f>
        <v>25</v>
      </c>
      <c r="U172" s="1">
        <f>+'NewTech-modinp'!U172</f>
        <v>0.5</v>
      </c>
      <c r="V172" s="1">
        <f t="shared" si="18"/>
        <v>0.35</v>
      </c>
      <c r="W172" s="14">
        <f>+'NewTech-modinp'!V172</f>
        <v>31.536000000000001</v>
      </c>
      <c r="X172" s="26">
        <f>+'NewTech-modinp'!W172</f>
        <v>0.85</v>
      </c>
      <c r="Y172" s="1">
        <f>+'NewTech-modinp'!X172</f>
        <v>0.85</v>
      </c>
      <c r="Z172" s="1">
        <f>+'NewTech-modinp'!Y172</f>
        <v>0.85</v>
      </c>
      <c r="AA172" s="1">
        <f>+'NewTech-modinp'!Z172</f>
        <v>0.85</v>
      </c>
      <c r="AB172" s="1">
        <f>+'NewTech-modinp'!AA172</f>
        <v>0.85</v>
      </c>
      <c r="AC172" s="1">
        <f>+'NewTech-modinp'!AB172</f>
        <v>0.85</v>
      </c>
      <c r="AD172" s="1">
        <f>+'NewTech-modinp'!AC172</f>
        <v>0.85</v>
      </c>
      <c r="AE172" s="1">
        <f>+'NewTech-modinp'!AD172</f>
        <v>0.85</v>
      </c>
      <c r="AF172" s="1">
        <f>+'NewTech-modinp'!AE172</f>
        <v>0.85</v>
      </c>
      <c r="AG172" s="1">
        <f>+'NewTech-modinp'!AF172</f>
        <v>0.85</v>
      </c>
      <c r="AH172" s="14">
        <f>+'NewTech-modinp'!AG172</f>
        <v>2000</v>
      </c>
      <c r="AI172" s="1">
        <f>+'NewTech-modinp'!AH172</f>
        <v>2000</v>
      </c>
      <c r="AJ172" s="1">
        <f>+'NewTech-modinp'!AI172</f>
        <v>2000</v>
      </c>
      <c r="AK172" s="1">
        <f>+'NewTech-modinp'!AJ172</f>
        <v>2000</v>
      </c>
      <c r="AL172" s="1">
        <f>+'NewTech-modinp'!AK172</f>
        <v>2000</v>
      </c>
      <c r="AM172" s="1">
        <f>+'NewTech-modinp'!AL172</f>
        <v>2000</v>
      </c>
      <c r="AN172" s="1">
        <f>+'NewTech-modinp'!AM172</f>
        <v>2000</v>
      </c>
      <c r="AO172" s="1">
        <f>+'NewTech-modinp'!AN172</f>
        <v>2000</v>
      </c>
      <c r="AP172" s="1">
        <f>+'NewTech-modinp'!AO172</f>
        <v>2000</v>
      </c>
      <c r="AQ172" s="1">
        <f>+'NewTech-modinp'!AP172</f>
        <v>2000</v>
      </c>
    </row>
    <row r="173" spans="1:46">
      <c r="A173" s="1" t="s">
        <v>120</v>
      </c>
      <c r="B173" s="2" t="s">
        <v>205</v>
      </c>
      <c r="C173" s="1" t="s">
        <v>107</v>
      </c>
      <c r="D173" s="2" t="s">
        <v>194</v>
      </c>
      <c r="E173" s="3" t="str">
        <f t="shared" si="16"/>
        <v>OTH-PH-Stm</v>
      </c>
      <c r="F173" s="1" t="s">
        <v>108</v>
      </c>
      <c r="G173" s="2" t="s">
        <v>195</v>
      </c>
      <c r="H173" s="3" t="str">
        <f t="shared" si="17"/>
        <v>OTH-PH-Stm-FOL-Heat20</v>
      </c>
      <c r="I173" s="1" t="s">
        <v>86</v>
      </c>
      <c r="J173" s="2" t="s">
        <v>176</v>
      </c>
      <c r="N173" s="1" t="str">
        <f>+'NewTech-modinp'!N173</f>
        <v>CHMCL-PH-STM_HW-ELC-Boiler</v>
      </c>
      <c r="O173" s="1" t="str">
        <f>+'NewTech-modinp'!O173</f>
        <v>New Petroleum/Chemicals - Process Heat: Steam/Hot Water  - Electricity</v>
      </c>
      <c r="P173" s="1" t="str">
        <f>+'NewTech-modinp'!P173</f>
        <v>INDELC</v>
      </c>
      <c r="Q173" s="1" t="str">
        <f>+'NewTech-modinp'!Q173</f>
        <v>CHMCL-PH-STM_HW</v>
      </c>
      <c r="R173" s="1">
        <f>+'NewTech-modinp'!R173</f>
        <v>2018</v>
      </c>
      <c r="S173" s="14">
        <v>2020</v>
      </c>
      <c r="T173" s="26">
        <f>+'NewTech-modinp'!T173</f>
        <v>25</v>
      </c>
      <c r="U173" s="1">
        <f>+'NewTech-modinp'!U173</f>
        <v>0.5</v>
      </c>
      <c r="V173" s="1">
        <f t="shared" si="18"/>
        <v>0.35</v>
      </c>
      <c r="W173" s="14">
        <f>+'NewTech-modinp'!V173</f>
        <v>31.536000000000001</v>
      </c>
      <c r="X173" s="26">
        <f>+'NewTech-modinp'!W173</f>
        <v>0.99</v>
      </c>
      <c r="Y173" s="1">
        <f>+'NewTech-modinp'!X173</f>
        <v>0.99</v>
      </c>
      <c r="Z173" s="1">
        <f>+'NewTech-modinp'!Y173</f>
        <v>0.99</v>
      </c>
      <c r="AA173" s="1">
        <f>+'NewTech-modinp'!Z173</f>
        <v>0.99</v>
      </c>
      <c r="AB173" s="1">
        <f>+'NewTech-modinp'!AA173</f>
        <v>0.99</v>
      </c>
      <c r="AC173" s="1">
        <f>+'NewTech-modinp'!AB173</f>
        <v>0.99</v>
      </c>
      <c r="AD173" s="1">
        <f>+'NewTech-modinp'!AC173</f>
        <v>0.99</v>
      </c>
      <c r="AE173" s="1">
        <f>+'NewTech-modinp'!AD173</f>
        <v>0.99</v>
      </c>
      <c r="AF173" s="1">
        <f>+'NewTech-modinp'!AE173</f>
        <v>0.99</v>
      </c>
      <c r="AG173" s="1">
        <f>+'NewTech-modinp'!AF173</f>
        <v>0.99</v>
      </c>
      <c r="AH173" s="14">
        <f>+'NewTech-modinp'!AG173</f>
        <v>370.49433333333332</v>
      </c>
      <c r="AI173" s="1">
        <f>+'NewTech-modinp'!AH173</f>
        <v>370.49433333333332</v>
      </c>
      <c r="AJ173" s="1">
        <f>+'NewTech-modinp'!AI173</f>
        <v>250</v>
      </c>
      <c r="AK173" s="1">
        <f>+'NewTech-modinp'!AJ173</f>
        <v>250</v>
      </c>
      <c r="AL173" s="1">
        <f>+'NewTech-modinp'!AK173</f>
        <v>250</v>
      </c>
      <c r="AM173" s="1">
        <f>+'NewTech-modinp'!AL173</f>
        <v>250</v>
      </c>
      <c r="AN173" s="1">
        <f>+'NewTech-modinp'!AM173</f>
        <v>250</v>
      </c>
      <c r="AO173" s="1">
        <f>+'NewTech-modinp'!AN173</f>
        <v>250</v>
      </c>
      <c r="AP173" s="1">
        <f>+'NewTech-modinp'!AO173</f>
        <v>250</v>
      </c>
      <c r="AQ173" s="1">
        <f>+'NewTech-modinp'!AP173</f>
        <v>250</v>
      </c>
      <c r="AR173" s="14">
        <f>+'NewTech-modinp'!AQ173</f>
        <v>1</v>
      </c>
      <c r="AT173" s="1">
        <f>+'NewTech-modinp'!AR173</f>
        <v>5</v>
      </c>
    </row>
    <row r="174" spans="1:46">
      <c r="A174" s="1" t="s">
        <v>120</v>
      </c>
      <c r="B174" s="2" t="s">
        <v>205</v>
      </c>
      <c r="C174" s="1" t="s">
        <v>107</v>
      </c>
      <c r="D174" s="2" t="s">
        <v>194</v>
      </c>
      <c r="E174" s="3" t="str">
        <f t="shared" si="16"/>
        <v>OTH-PH-Stm</v>
      </c>
      <c r="F174" s="1" t="s">
        <v>95</v>
      </c>
      <c r="G174" s="2" t="s">
        <v>95</v>
      </c>
      <c r="H174" s="3" t="str">
        <f t="shared" si="17"/>
        <v>OTH-PH-Stm-FOL-Boiler20</v>
      </c>
      <c r="I174" s="1" t="s">
        <v>86</v>
      </c>
      <c r="J174" s="2" t="s">
        <v>176</v>
      </c>
      <c r="N174" s="1" t="str">
        <f>+'NewTech-modinp'!N174</f>
        <v>CHMCL-PH-REFRM-NGA-REFRM</v>
      </c>
      <c r="O174" s="1" t="str">
        <f>+'NewTech-modinp'!O174</f>
        <v>New Petroleum/Chemicals - Process Heat: Reformer  - Natural Gas</v>
      </c>
      <c r="P174" s="1" t="str">
        <f>+'NewTech-modinp'!P174</f>
        <v>INDNGA</v>
      </c>
      <c r="Q174" s="1" t="str">
        <f>+'NewTech-modinp'!Q174</f>
        <v>CHMCL-PH-REFRM</v>
      </c>
      <c r="R174" s="1">
        <f>+'NewTech-modinp'!R174</f>
        <v>2018</v>
      </c>
      <c r="S174" s="14">
        <v>2020</v>
      </c>
      <c r="T174" s="26">
        <f>+'NewTech-modinp'!T174</f>
        <v>25</v>
      </c>
      <c r="U174" s="1">
        <f>+'NewTech-modinp'!U174</f>
        <v>0.5</v>
      </c>
      <c r="V174" s="1">
        <f t="shared" si="18"/>
        <v>0.35</v>
      </c>
      <c r="W174" s="14">
        <f>+'NewTech-modinp'!V174</f>
        <v>31.536000000000001</v>
      </c>
      <c r="X174" s="26">
        <f>+'NewTech-modinp'!W174</f>
        <v>1</v>
      </c>
      <c r="Y174" s="1">
        <f>+'NewTech-modinp'!X174</f>
        <v>1</v>
      </c>
      <c r="Z174" s="1">
        <f>+'NewTech-modinp'!Y174</f>
        <v>1</v>
      </c>
      <c r="AA174" s="1">
        <f>+'NewTech-modinp'!Z174</f>
        <v>1</v>
      </c>
      <c r="AB174" s="1">
        <f>+'NewTech-modinp'!AA174</f>
        <v>1</v>
      </c>
      <c r="AC174" s="1">
        <f>+'NewTech-modinp'!AB174</f>
        <v>1</v>
      </c>
      <c r="AD174" s="1">
        <f>+'NewTech-modinp'!AC174</f>
        <v>1</v>
      </c>
      <c r="AE174" s="1">
        <f>+'NewTech-modinp'!AD174</f>
        <v>1</v>
      </c>
      <c r="AF174" s="1">
        <f>+'NewTech-modinp'!AE174</f>
        <v>1</v>
      </c>
      <c r="AG174" s="1">
        <f>+'NewTech-modinp'!AF174</f>
        <v>1</v>
      </c>
      <c r="AH174" s="14">
        <f>+'NewTech-modinp'!AG174</f>
        <v>0</v>
      </c>
      <c r="AI174" s="1">
        <f>+'NewTech-modinp'!AH174</f>
        <v>0</v>
      </c>
      <c r="AJ174" s="1">
        <f>+'NewTech-modinp'!AI174</f>
        <v>0</v>
      </c>
      <c r="AK174" s="1">
        <f>+'NewTech-modinp'!AJ174</f>
        <v>0</v>
      </c>
      <c r="AL174" s="1">
        <f>+'NewTech-modinp'!AK174</f>
        <v>0</v>
      </c>
      <c r="AM174" s="1">
        <f>+'NewTech-modinp'!AL174</f>
        <v>0</v>
      </c>
      <c r="AN174" s="1">
        <f>+'NewTech-modinp'!AM174</f>
        <v>0</v>
      </c>
      <c r="AO174" s="1">
        <f>+'NewTech-modinp'!AN174</f>
        <v>0</v>
      </c>
      <c r="AP174" s="1">
        <f>+'NewTech-modinp'!AO174</f>
        <v>0</v>
      </c>
      <c r="AQ174" s="1">
        <f>+'NewTech-modinp'!AP174</f>
        <v>0</v>
      </c>
    </row>
    <row r="175" spans="1:46">
      <c r="A175" s="1" t="s">
        <v>120</v>
      </c>
      <c r="B175" s="2" t="s">
        <v>205</v>
      </c>
      <c r="C175" s="1" t="s">
        <v>107</v>
      </c>
      <c r="D175" s="2" t="s">
        <v>194</v>
      </c>
      <c r="E175" s="3" t="str">
        <f t="shared" si="16"/>
        <v>OTH-PH-Stm</v>
      </c>
      <c r="F175" s="1" t="s">
        <v>95</v>
      </c>
      <c r="G175" s="2" t="s">
        <v>95</v>
      </c>
      <c r="H175" s="3" t="str">
        <f t="shared" si="17"/>
        <v>OTH-PH-Stm-DSL-Boiler20</v>
      </c>
      <c r="I175" s="1" t="s">
        <v>82</v>
      </c>
      <c r="J175" s="2" t="s">
        <v>172</v>
      </c>
      <c r="N175" s="1" t="str">
        <f>+'NewTech-modinp'!N175</f>
        <v>CHMCL-MoTP-Stat-NGA-Pump</v>
      </c>
      <c r="O175" s="1" t="str">
        <f>+'NewTech-modinp'!O175</f>
        <v>New Petroleum/Chemicals - Motive Power, Stationary  - Natural Gas</v>
      </c>
      <c r="P175" s="1" t="str">
        <f>+'NewTech-modinp'!P175</f>
        <v>INDNGA</v>
      </c>
      <c r="Q175" s="1" t="str">
        <f>+'NewTech-modinp'!Q175</f>
        <v>CHMCL-MoTP-Stat</v>
      </c>
      <c r="R175" s="1">
        <f>+'NewTech-modinp'!R175</f>
        <v>2018</v>
      </c>
      <c r="S175" s="14">
        <v>2020</v>
      </c>
      <c r="T175" s="26">
        <f>+'NewTech-modinp'!T175</f>
        <v>10</v>
      </c>
      <c r="U175" s="1">
        <f>+'NewTech-modinp'!U175</f>
        <v>0.5</v>
      </c>
      <c r="V175" s="1">
        <f t="shared" si="18"/>
        <v>0.35</v>
      </c>
      <c r="W175" s="14">
        <f>+'NewTech-modinp'!V175</f>
        <v>31.536000000000001</v>
      </c>
      <c r="X175" s="26">
        <f>+'NewTech-modinp'!W175</f>
        <v>0.1</v>
      </c>
      <c r="Y175" s="1">
        <f>+'NewTech-modinp'!X175</f>
        <v>0.1</v>
      </c>
      <c r="Z175" s="1">
        <f>+'NewTech-modinp'!Y175</f>
        <v>0.1</v>
      </c>
      <c r="AA175" s="1">
        <f>+'NewTech-modinp'!Z175</f>
        <v>0.1</v>
      </c>
      <c r="AB175" s="1">
        <f>+'NewTech-modinp'!AA175</f>
        <v>0.1</v>
      </c>
      <c r="AC175" s="1">
        <f>+'NewTech-modinp'!AB175</f>
        <v>0.1</v>
      </c>
      <c r="AD175" s="1">
        <f>+'NewTech-modinp'!AC175</f>
        <v>0.1</v>
      </c>
      <c r="AE175" s="1">
        <f>+'NewTech-modinp'!AD175</f>
        <v>0.1</v>
      </c>
      <c r="AF175" s="1">
        <f>+'NewTech-modinp'!AE175</f>
        <v>0.1</v>
      </c>
      <c r="AG175" s="1">
        <f>+'NewTech-modinp'!AF175</f>
        <v>0.1</v>
      </c>
      <c r="AH175" s="14">
        <f>+'NewTech-modinp'!AG175</f>
        <v>462</v>
      </c>
      <c r="AI175" s="1">
        <f>+'NewTech-modinp'!AH175</f>
        <v>462</v>
      </c>
      <c r="AJ175" s="1">
        <f>+'NewTech-modinp'!AI175</f>
        <v>462</v>
      </c>
      <c r="AK175" s="1">
        <f>+'NewTech-modinp'!AJ175</f>
        <v>462</v>
      </c>
      <c r="AL175" s="1">
        <f>+'NewTech-modinp'!AK175</f>
        <v>462</v>
      </c>
      <c r="AM175" s="1">
        <f>+'NewTech-modinp'!AL175</f>
        <v>462</v>
      </c>
      <c r="AN175" s="1">
        <f>+'NewTech-modinp'!AM175</f>
        <v>462</v>
      </c>
      <c r="AO175" s="1">
        <f>+'NewTech-modinp'!AN175</f>
        <v>462</v>
      </c>
      <c r="AP175" s="1">
        <f>+'NewTech-modinp'!AO175</f>
        <v>462</v>
      </c>
      <c r="AQ175" s="1">
        <f>+'NewTech-modinp'!AP175</f>
        <v>462</v>
      </c>
    </row>
    <row r="176" spans="1:46">
      <c r="A176" s="1" t="s">
        <v>120</v>
      </c>
      <c r="B176" s="2" t="s">
        <v>205</v>
      </c>
      <c r="C176" s="1" t="s">
        <v>107</v>
      </c>
      <c r="D176" s="2" t="s">
        <v>194</v>
      </c>
      <c r="E176" s="3" t="str">
        <f t="shared" si="16"/>
        <v>OTH-PH-Stm</v>
      </c>
      <c r="F176" s="1" t="s">
        <v>108</v>
      </c>
      <c r="G176" s="2" t="s">
        <v>195</v>
      </c>
      <c r="H176" s="3" t="str">
        <f t="shared" si="17"/>
        <v>OTH-PH-Stm-LPG-Heat20</v>
      </c>
      <c r="I176" s="1" t="s">
        <v>111</v>
      </c>
      <c r="J176" s="2" t="s">
        <v>197</v>
      </c>
      <c r="N176" s="1" t="str">
        <f>+'NewTech-modinp'!N176</f>
        <v>CHMCL-PH-FURN-ELC-Furn</v>
      </c>
      <c r="O176" s="1" t="str">
        <f>+'NewTech-modinp'!O176</f>
        <v>New Petroleum/Chemicals - Process Heat: Furnace/Kiln  - Electricity</v>
      </c>
      <c r="P176" s="1" t="str">
        <f>+'NewTech-modinp'!P176</f>
        <v>INDELC</v>
      </c>
      <c r="Q176" s="1" t="str">
        <f>+'NewTech-modinp'!Q176</f>
        <v>CHMCL-PH-FURN</v>
      </c>
      <c r="R176" s="1">
        <f>+'NewTech-modinp'!R176</f>
        <v>2018</v>
      </c>
      <c r="S176" s="14">
        <v>2020</v>
      </c>
      <c r="T176" s="26">
        <f>+'NewTech-modinp'!T176</f>
        <v>25</v>
      </c>
      <c r="U176" s="1">
        <f>+'NewTech-modinp'!U176</f>
        <v>0.9</v>
      </c>
      <c r="V176" s="1">
        <f t="shared" si="18"/>
        <v>0.63</v>
      </c>
      <c r="W176" s="14">
        <f>+'NewTech-modinp'!V176</f>
        <v>31.536000000000001</v>
      </c>
      <c r="X176" s="26">
        <f>+'NewTech-modinp'!W176</f>
        <v>0.8</v>
      </c>
      <c r="Y176" s="1">
        <f>+'NewTech-modinp'!X176</f>
        <v>0.8</v>
      </c>
      <c r="Z176" s="1">
        <f>+'NewTech-modinp'!Y176</f>
        <v>0.8</v>
      </c>
      <c r="AA176" s="1">
        <f>+'NewTech-modinp'!Z176</f>
        <v>0.8</v>
      </c>
      <c r="AB176" s="1">
        <f>+'NewTech-modinp'!AA176</f>
        <v>0.8</v>
      </c>
      <c r="AC176" s="1">
        <f>+'NewTech-modinp'!AB176</f>
        <v>0.8</v>
      </c>
      <c r="AD176" s="1">
        <f>+'NewTech-modinp'!AC176</f>
        <v>0.8</v>
      </c>
      <c r="AE176" s="1">
        <f>+'NewTech-modinp'!AD176</f>
        <v>0.8</v>
      </c>
      <c r="AF176" s="1">
        <f>+'NewTech-modinp'!AE176</f>
        <v>0.8</v>
      </c>
      <c r="AG176" s="1">
        <f>+'NewTech-modinp'!AF176</f>
        <v>0.8</v>
      </c>
      <c r="AH176" s="14">
        <f>+'NewTech-modinp'!AG176</f>
        <v>63</v>
      </c>
      <c r="AI176" s="1">
        <f>+'NewTech-modinp'!AH176</f>
        <v>63</v>
      </c>
      <c r="AJ176" s="1">
        <f>+'NewTech-modinp'!AI176</f>
        <v>63</v>
      </c>
      <c r="AK176" s="1">
        <f>+'NewTech-modinp'!AJ176</f>
        <v>63</v>
      </c>
      <c r="AL176" s="1">
        <f>+'NewTech-modinp'!AK176</f>
        <v>63</v>
      </c>
      <c r="AM176" s="1">
        <f>+'NewTech-modinp'!AL176</f>
        <v>63</v>
      </c>
      <c r="AN176" s="1">
        <f>+'NewTech-modinp'!AM176</f>
        <v>63</v>
      </c>
      <c r="AO176" s="1">
        <f>+'NewTech-modinp'!AN176</f>
        <v>63</v>
      </c>
      <c r="AP176" s="1">
        <f>+'NewTech-modinp'!AO176</f>
        <v>63</v>
      </c>
      <c r="AQ176" s="1">
        <f>+'NewTech-modinp'!AP176</f>
        <v>63</v>
      </c>
    </row>
    <row r="177" spans="1:47">
      <c r="A177" s="1" t="s">
        <v>120</v>
      </c>
      <c r="B177" s="2" t="s">
        <v>205</v>
      </c>
      <c r="C177" s="1" t="s">
        <v>107</v>
      </c>
      <c r="D177" s="2" t="s">
        <v>194</v>
      </c>
      <c r="E177" s="3" t="str">
        <f t="shared" si="16"/>
        <v>OTH-PH-Stm</v>
      </c>
      <c r="F177" s="1" t="s">
        <v>95</v>
      </c>
      <c r="G177" s="2" t="s">
        <v>95</v>
      </c>
      <c r="H177" s="3" t="str">
        <f t="shared" si="17"/>
        <v>OTH-PH-Stm-WOD-Boiler20</v>
      </c>
      <c r="I177" s="1" t="s">
        <v>74</v>
      </c>
      <c r="J177" s="2" t="s">
        <v>164</v>
      </c>
      <c r="N177" s="1" t="str">
        <f>+'NewTech-modinp'!N177</f>
        <v>CHMCL-PH-FURN-COA-Furn</v>
      </c>
      <c r="O177" s="1" t="str">
        <f>+'NewTech-modinp'!O177</f>
        <v>New Petroleum/Chemicals - Process Heat: Furnace/Kiln  - Coal</v>
      </c>
      <c r="P177" s="1" t="str">
        <f>+'NewTech-modinp'!P177</f>
        <v>INDCOA</v>
      </c>
      <c r="Q177" s="1" t="str">
        <f>+'NewTech-modinp'!Q177</f>
        <v>CHMCL-PH-FURN</v>
      </c>
      <c r="R177" s="1">
        <f>+'NewTech-modinp'!R177</f>
        <v>2018</v>
      </c>
      <c r="S177" s="14">
        <v>2020</v>
      </c>
      <c r="T177" s="26">
        <f>+'NewTech-modinp'!T177</f>
        <v>25</v>
      </c>
      <c r="U177" s="1">
        <f>+'NewTech-modinp'!U177</f>
        <v>0.9</v>
      </c>
      <c r="V177" s="1">
        <f t="shared" si="18"/>
        <v>0.63</v>
      </c>
      <c r="W177" s="14">
        <f>+'NewTech-modinp'!V177</f>
        <v>31.536000000000001</v>
      </c>
      <c r="X177" s="26">
        <f>+'NewTech-modinp'!W177</f>
        <v>0.7</v>
      </c>
      <c r="Y177" s="1">
        <f>+'NewTech-modinp'!X177</f>
        <v>0.7</v>
      </c>
      <c r="Z177" s="1">
        <f>+'NewTech-modinp'!Y177</f>
        <v>0.7</v>
      </c>
      <c r="AA177" s="1">
        <f>+'NewTech-modinp'!Z177</f>
        <v>0.7</v>
      </c>
      <c r="AB177" s="1">
        <f>+'NewTech-modinp'!AA177</f>
        <v>0.7</v>
      </c>
      <c r="AC177" s="1">
        <f>+'NewTech-modinp'!AB177</f>
        <v>0.7</v>
      </c>
      <c r="AD177" s="1">
        <f>+'NewTech-modinp'!AC177</f>
        <v>0.7</v>
      </c>
      <c r="AE177" s="1">
        <f>+'NewTech-modinp'!AD177</f>
        <v>0.7</v>
      </c>
      <c r="AF177" s="1">
        <f>+'NewTech-modinp'!AE177</f>
        <v>0.7</v>
      </c>
      <c r="AG177" s="1">
        <f>+'NewTech-modinp'!AF177</f>
        <v>0.7</v>
      </c>
      <c r="AH177" s="14">
        <f>+'NewTech-modinp'!AG177</f>
        <v>63</v>
      </c>
      <c r="AI177" s="1">
        <f>+'NewTech-modinp'!AH177</f>
        <v>63</v>
      </c>
      <c r="AJ177" s="1">
        <f>+'NewTech-modinp'!AI177</f>
        <v>63</v>
      </c>
      <c r="AK177" s="1">
        <f>+'NewTech-modinp'!AJ177</f>
        <v>63</v>
      </c>
      <c r="AL177" s="1">
        <f>+'NewTech-modinp'!AK177</f>
        <v>63</v>
      </c>
      <c r="AM177" s="1">
        <f>+'NewTech-modinp'!AL177</f>
        <v>63</v>
      </c>
      <c r="AN177" s="1">
        <f>+'NewTech-modinp'!AM177</f>
        <v>63</v>
      </c>
      <c r="AO177" s="1">
        <f>+'NewTech-modinp'!AN177</f>
        <v>63</v>
      </c>
      <c r="AP177" s="1">
        <f>+'NewTech-modinp'!AO177</f>
        <v>63</v>
      </c>
      <c r="AQ177" s="1">
        <f>+'NewTech-modinp'!AP177</f>
        <v>63</v>
      </c>
      <c r="AR177" s="14">
        <v>0</v>
      </c>
      <c r="AT177" s="1">
        <f>+'NewTech-modinp'!AR177</f>
        <v>5</v>
      </c>
    </row>
    <row r="178" spans="1:47">
      <c r="A178" s="1" t="s">
        <v>120</v>
      </c>
      <c r="B178" s="2" t="s">
        <v>205</v>
      </c>
      <c r="C178" s="1" t="s">
        <v>107</v>
      </c>
      <c r="D178" s="2" t="s">
        <v>194</v>
      </c>
      <c r="E178" s="3" t="str">
        <f t="shared" si="16"/>
        <v>OTH-PH-Stm</v>
      </c>
      <c r="F178" s="1" t="s">
        <v>95</v>
      </c>
      <c r="G178" s="2" t="s">
        <v>95</v>
      </c>
      <c r="H178" s="3" t="str">
        <f t="shared" si="17"/>
        <v>OTH-PH-Stm-NGA-Boiler20</v>
      </c>
      <c r="I178" s="1" t="s">
        <v>68</v>
      </c>
      <c r="J178" s="2" t="s">
        <v>159</v>
      </c>
      <c r="N178" s="1" t="str">
        <f>+'NewTech-modinp'!N178</f>
        <v>CHMCL-PH-FURN-FOL-Furn</v>
      </c>
      <c r="O178" s="1" t="str">
        <f>+'NewTech-modinp'!O178</f>
        <v>New Petroleum/Chemicals - Process Heat: Furnace/Kiln  - Fuel Oil</v>
      </c>
      <c r="P178" s="1" t="str">
        <f>+'NewTech-modinp'!P178</f>
        <v>INDFOL</v>
      </c>
      <c r="Q178" s="1" t="str">
        <f>+'NewTech-modinp'!Q178</f>
        <v>CHMCL-PH-FURN</v>
      </c>
      <c r="R178" s="1">
        <f>+'NewTech-modinp'!R178</f>
        <v>2018</v>
      </c>
      <c r="S178" s="14">
        <v>2020</v>
      </c>
      <c r="T178" s="26">
        <f>+'NewTech-modinp'!T178</f>
        <v>25</v>
      </c>
      <c r="U178" s="1">
        <f>+'NewTech-modinp'!U178</f>
        <v>0.9</v>
      </c>
      <c r="V178" s="1">
        <f t="shared" si="18"/>
        <v>0.63</v>
      </c>
      <c r="W178" s="14">
        <f>+'NewTech-modinp'!V178</f>
        <v>31.536000000000001</v>
      </c>
      <c r="X178" s="26">
        <f>+'NewTech-modinp'!W178</f>
        <v>0.8</v>
      </c>
      <c r="Y178" s="1">
        <f>+'NewTech-modinp'!X178</f>
        <v>0.8</v>
      </c>
      <c r="Z178" s="1">
        <f>+'NewTech-modinp'!Y178</f>
        <v>0.8</v>
      </c>
      <c r="AA178" s="1">
        <f>+'NewTech-modinp'!Z178</f>
        <v>0.8</v>
      </c>
      <c r="AB178" s="1">
        <f>+'NewTech-modinp'!AA178</f>
        <v>0.8</v>
      </c>
      <c r="AC178" s="1">
        <f>+'NewTech-modinp'!AB178</f>
        <v>0.8</v>
      </c>
      <c r="AD178" s="1">
        <f>+'NewTech-modinp'!AC178</f>
        <v>0.8</v>
      </c>
      <c r="AE178" s="1">
        <f>+'NewTech-modinp'!AD178</f>
        <v>0.8</v>
      </c>
      <c r="AF178" s="1">
        <f>+'NewTech-modinp'!AE178</f>
        <v>0.8</v>
      </c>
      <c r="AG178" s="1">
        <f>+'NewTech-modinp'!AF178</f>
        <v>0.8</v>
      </c>
      <c r="AH178" s="14">
        <f>+'NewTech-modinp'!AG178</f>
        <v>63</v>
      </c>
      <c r="AI178" s="1">
        <f>+'NewTech-modinp'!AH178</f>
        <v>63</v>
      </c>
      <c r="AJ178" s="1">
        <f>+'NewTech-modinp'!AI178</f>
        <v>63</v>
      </c>
      <c r="AK178" s="1">
        <f>+'NewTech-modinp'!AJ178</f>
        <v>63</v>
      </c>
      <c r="AL178" s="1">
        <f>+'NewTech-modinp'!AK178</f>
        <v>63</v>
      </c>
      <c r="AM178" s="1">
        <f>+'NewTech-modinp'!AL178</f>
        <v>63</v>
      </c>
      <c r="AN178" s="1">
        <f>+'NewTech-modinp'!AM178</f>
        <v>63</v>
      </c>
      <c r="AO178" s="1">
        <f>+'NewTech-modinp'!AN178</f>
        <v>63</v>
      </c>
      <c r="AP178" s="1">
        <f>+'NewTech-modinp'!AO178</f>
        <v>63</v>
      </c>
      <c r="AQ178" s="1">
        <f>+'NewTech-modinp'!AP178</f>
        <v>63</v>
      </c>
    </row>
    <row r="179" spans="1:47">
      <c r="A179" s="1" t="s">
        <v>120</v>
      </c>
      <c r="B179" s="2" t="s">
        <v>205</v>
      </c>
      <c r="C179" s="1" t="s">
        <v>107</v>
      </c>
      <c r="D179" s="2" t="s">
        <v>194</v>
      </c>
      <c r="E179" s="3" t="str">
        <f t="shared" si="16"/>
        <v>OTH-PH-Stm</v>
      </c>
      <c r="F179" s="1" t="s">
        <v>95</v>
      </c>
      <c r="G179" s="2" t="s">
        <v>95</v>
      </c>
      <c r="H179" s="3" t="str">
        <f t="shared" si="17"/>
        <v>OTH-PH-Stm-COA-Boiler20</v>
      </c>
      <c r="I179" s="1" t="s">
        <v>71</v>
      </c>
      <c r="J179" s="2" t="s">
        <v>161</v>
      </c>
      <c r="N179" s="1" t="str">
        <f>+'NewTech-modinp'!N179</f>
        <v>CHMCL-PH-FURN-NGA-Furn</v>
      </c>
      <c r="O179" s="1" t="str">
        <f>+'NewTech-modinp'!O179</f>
        <v>New Petroleum/Chemicals - Process Heat: Furnace/Kiln  - Natural Gas</v>
      </c>
      <c r="P179" s="1" t="str">
        <f>+'NewTech-modinp'!P179</f>
        <v>INDNGA</v>
      </c>
      <c r="Q179" s="1" t="str">
        <f>+'NewTech-modinp'!Q179</f>
        <v>CHMCL-PH-FURN</v>
      </c>
      <c r="R179" s="1">
        <f>+'NewTech-modinp'!R179</f>
        <v>2018</v>
      </c>
      <c r="S179" s="14">
        <v>2020</v>
      </c>
      <c r="T179" s="26">
        <f>+'NewTech-modinp'!T179</f>
        <v>25</v>
      </c>
      <c r="U179" s="1">
        <f>+'NewTech-modinp'!U179</f>
        <v>0.9</v>
      </c>
      <c r="V179" s="1">
        <f t="shared" si="18"/>
        <v>0.63</v>
      </c>
      <c r="W179" s="14">
        <f>+'NewTech-modinp'!V179</f>
        <v>31.536000000000001</v>
      </c>
      <c r="X179" s="26">
        <f>+'NewTech-modinp'!W179</f>
        <v>0.8</v>
      </c>
      <c r="Y179" s="1">
        <f>+'NewTech-modinp'!X179</f>
        <v>0.8</v>
      </c>
      <c r="Z179" s="1">
        <f>+'NewTech-modinp'!Y179</f>
        <v>0.8</v>
      </c>
      <c r="AA179" s="1">
        <f>+'NewTech-modinp'!Z179</f>
        <v>0.8</v>
      </c>
      <c r="AB179" s="1">
        <f>+'NewTech-modinp'!AA179</f>
        <v>0.8</v>
      </c>
      <c r="AC179" s="1">
        <f>+'NewTech-modinp'!AB179</f>
        <v>0.8</v>
      </c>
      <c r="AD179" s="1">
        <f>+'NewTech-modinp'!AC179</f>
        <v>0.8</v>
      </c>
      <c r="AE179" s="1">
        <f>+'NewTech-modinp'!AD179</f>
        <v>0.8</v>
      </c>
      <c r="AF179" s="1">
        <f>+'NewTech-modinp'!AE179</f>
        <v>0.8</v>
      </c>
      <c r="AG179" s="1">
        <f>+'NewTech-modinp'!AF179</f>
        <v>0.8</v>
      </c>
      <c r="AH179" s="14">
        <f>+'NewTech-modinp'!AG179</f>
        <v>63</v>
      </c>
      <c r="AI179" s="1">
        <f>+'NewTech-modinp'!AH179</f>
        <v>63</v>
      </c>
      <c r="AJ179" s="1">
        <f>+'NewTech-modinp'!AI179</f>
        <v>63</v>
      </c>
      <c r="AK179" s="1">
        <f>+'NewTech-modinp'!AJ179</f>
        <v>63</v>
      </c>
      <c r="AL179" s="1">
        <f>+'NewTech-modinp'!AK179</f>
        <v>63</v>
      </c>
      <c r="AM179" s="1">
        <f>+'NewTech-modinp'!AL179</f>
        <v>63</v>
      </c>
      <c r="AN179" s="1">
        <f>+'NewTech-modinp'!AM179</f>
        <v>63</v>
      </c>
      <c r="AO179" s="1">
        <f>+'NewTech-modinp'!AN179</f>
        <v>63</v>
      </c>
      <c r="AP179" s="1">
        <f>+'NewTech-modinp'!AO179</f>
        <v>63</v>
      </c>
      <c r="AQ179" s="1">
        <f>+'NewTech-modinp'!AP179</f>
        <v>63</v>
      </c>
      <c r="AR179" s="14">
        <f>+'NewTech-modinp'!AQ179</f>
        <v>0.56000000000000005</v>
      </c>
      <c r="AT179" s="1">
        <f>+'NewTech-modinp'!AR179</f>
        <v>5</v>
      </c>
    </row>
    <row r="180" spans="1:47">
      <c r="A180" s="1" t="s">
        <v>120</v>
      </c>
      <c r="B180" s="2" t="s">
        <v>205</v>
      </c>
      <c r="C180" s="1" t="s">
        <v>101</v>
      </c>
      <c r="D180" s="2" t="s">
        <v>188</v>
      </c>
      <c r="E180" s="3" t="str">
        <f t="shared" si="16"/>
        <v>OTH-Pump</v>
      </c>
      <c r="F180" s="1" t="s">
        <v>102</v>
      </c>
      <c r="G180" s="2" t="s">
        <v>188</v>
      </c>
      <c r="H180" s="3" t="str">
        <f t="shared" si="17"/>
        <v>OTH-Pump-ELC-Pump20</v>
      </c>
      <c r="I180" s="1" t="s">
        <v>70</v>
      </c>
      <c r="J180" s="2" t="s">
        <v>160</v>
      </c>
      <c r="N180" s="1" t="str">
        <f>+'NewTech-modinp'!N180</f>
        <v>CHMCL-PH-FURN-WOD-Furn</v>
      </c>
      <c r="O180" s="1" t="str">
        <f>+'NewTech-modinp'!O180</f>
        <v>New Petroleum/Chemicals - Process Heat: Furnace/Kiln  - Wood</v>
      </c>
      <c r="P180" s="1" t="str">
        <f>+'NewTech-modinp'!P180</f>
        <v>INDWOD</v>
      </c>
      <c r="Q180" s="1" t="str">
        <f>+'NewTech-modinp'!Q180</f>
        <v>CHMCL-PH-FURN</v>
      </c>
      <c r="R180" s="1">
        <f>+'NewTech-modinp'!R180</f>
        <v>2018</v>
      </c>
      <c r="S180" s="14">
        <v>2020</v>
      </c>
      <c r="T180" s="26">
        <f>+'NewTech-modinp'!T180</f>
        <v>25</v>
      </c>
      <c r="U180" s="1">
        <f>+'NewTech-modinp'!U180</f>
        <v>0.9</v>
      </c>
      <c r="V180" s="1">
        <f t="shared" si="18"/>
        <v>0.63</v>
      </c>
      <c r="W180" s="14">
        <f>+'NewTech-modinp'!V180</f>
        <v>31.536000000000001</v>
      </c>
      <c r="X180" s="26">
        <f>+'NewTech-modinp'!W180</f>
        <v>0.7</v>
      </c>
      <c r="Y180" s="1">
        <f>+'NewTech-modinp'!X180</f>
        <v>0.7</v>
      </c>
      <c r="Z180" s="1">
        <f>+'NewTech-modinp'!Y180</f>
        <v>0.7</v>
      </c>
      <c r="AA180" s="1">
        <f>+'NewTech-modinp'!Z180</f>
        <v>0.7</v>
      </c>
      <c r="AB180" s="1">
        <f>+'NewTech-modinp'!AA180</f>
        <v>0.7</v>
      </c>
      <c r="AC180" s="1">
        <f>+'NewTech-modinp'!AB180</f>
        <v>0.7</v>
      </c>
      <c r="AD180" s="1">
        <f>+'NewTech-modinp'!AC180</f>
        <v>0.7</v>
      </c>
      <c r="AE180" s="1">
        <f>+'NewTech-modinp'!AD180</f>
        <v>0.7</v>
      </c>
      <c r="AF180" s="1">
        <f>+'NewTech-modinp'!AE180</f>
        <v>0.7</v>
      </c>
      <c r="AG180" s="1">
        <f>+'NewTech-modinp'!AF180</f>
        <v>0.7</v>
      </c>
      <c r="AH180" s="14">
        <f>+'NewTech-modinp'!AG180</f>
        <v>63</v>
      </c>
      <c r="AI180" s="1">
        <f>+'NewTech-modinp'!AH180</f>
        <v>63</v>
      </c>
      <c r="AJ180" s="1">
        <f>+'NewTech-modinp'!AI180</f>
        <v>63</v>
      </c>
      <c r="AK180" s="1">
        <f>+'NewTech-modinp'!AJ180</f>
        <v>63</v>
      </c>
      <c r="AL180" s="1">
        <f>+'NewTech-modinp'!AK180</f>
        <v>63</v>
      </c>
      <c r="AM180" s="1">
        <f>+'NewTech-modinp'!AL180</f>
        <v>63</v>
      </c>
      <c r="AN180" s="1">
        <f>+'NewTech-modinp'!AM180</f>
        <v>63</v>
      </c>
      <c r="AO180" s="1">
        <f>+'NewTech-modinp'!AN180</f>
        <v>63</v>
      </c>
      <c r="AP180" s="1">
        <f>+'NewTech-modinp'!AO180</f>
        <v>63</v>
      </c>
      <c r="AQ180" s="1">
        <f>+'NewTech-modinp'!AP180</f>
        <v>63</v>
      </c>
      <c r="AR180" s="14">
        <f>+'NewTech-modinp'!AQ180</f>
        <v>0.24</v>
      </c>
      <c r="AT180" s="1">
        <f>+'NewTech-modinp'!AR180</f>
        <v>5</v>
      </c>
    </row>
    <row r="181" spans="1:47">
      <c r="A181" s="1" t="s">
        <v>120</v>
      </c>
      <c r="B181" s="2" t="s">
        <v>205</v>
      </c>
      <c r="C181" s="1" t="s">
        <v>121</v>
      </c>
      <c r="D181" s="2" t="s">
        <v>206</v>
      </c>
      <c r="E181" s="3" t="str">
        <f t="shared" si="16"/>
        <v>OTH-Unkn</v>
      </c>
      <c r="F181" s="1" t="s">
        <v>122</v>
      </c>
      <c r="G181" s="2" t="s">
        <v>207</v>
      </c>
      <c r="H181" s="3" t="str">
        <f t="shared" si="17"/>
        <v>OTH-Unkn-COA-UnkTech20</v>
      </c>
      <c r="I181" s="1" t="s">
        <v>71</v>
      </c>
      <c r="J181" s="2" t="s">
        <v>161</v>
      </c>
      <c r="N181" s="1" t="str">
        <f>+'NewTech-modinp'!N181</f>
        <v>CHMCL-PH-FURN-LPG-Furn</v>
      </c>
      <c r="O181" s="1" t="str">
        <f>+'NewTech-modinp'!O181</f>
        <v>New Petroleum/Chemicals - Process Heat: Furnace/Kiln  - LPG</v>
      </c>
      <c r="P181" s="1" t="str">
        <f>+'NewTech-modinp'!P181</f>
        <v>INDLPG</v>
      </c>
      <c r="Q181" s="1" t="str">
        <f>+'NewTech-modinp'!Q181</f>
        <v>CHMCL-PH-FURN</v>
      </c>
      <c r="R181" s="1">
        <f>+'NewTech-modinp'!R181</f>
        <v>2018</v>
      </c>
      <c r="S181" s="14">
        <v>2020</v>
      </c>
      <c r="T181" s="26">
        <f>+'NewTech-modinp'!T181</f>
        <v>25</v>
      </c>
      <c r="U181" s="1">
        <f>+'NewTech-modinp'!U181</f>
        <v>0.9</v>
      </c>
      <c r="V181" s="1">
        <f t="shared" si="18"/>
        <v>0.63</v>
      </c>
      <c r="W181" s="14">
        <f>+'NewTech-modinp'!V181</f>
        <v>31.536000000000001</v>
      </c>
      <c r="X181" s="26">
        <f>+'NewTech-modinp'!W181</f>
        <v>0.8</v>
      </c>
      <c r="Y181" s="1">
        <f>+'NewTech-modinp'!X181</f>
        <v>0.8</v>
      </c>
      <c r="Z181" s="1">
        <f>+'NewTech-modinp'!Y181</f>
        <v>0.8</v>
      </c>
      <c r="AA181" s="1">
        <f>+'NewTech-modinp'!Z181</f>
        <v>0.8</v>
      </c>
      <c r="AB181" s="1">
        <f>+'NewTech-modinp'!AA181</f>
        <v>0.8</v>
      </c>
      <c r="AC181" s="1">
        <f>+'NewTech-modinp'!AB181</f>
        <v>0.8</v>
      </c>
      <c r="AD181" s="1">
        <f>+'NewTech-modinp'!AC181</f>
        <v>0.8</v>
      </c>
      <c r="AE181" s="1">
        <f>+'NewTech-modinp'!AD181</f>
        <v>0.8</v>
      </c>
      <c r="AF181" s="1">
        <f>+'NewTech-modinp'!AE181</f>
        <v>0.8</v>
      </c>
      <c r="AG181" s="1">
        <f>+'NewTech-modinp'!AF181</f>
        <v>0.8</v>
      </c>
      <c r="AH181" s="14">
        <f>+'NewTech-modinp'!AG181</f>
        <v>63</v>
      </c>
      <c r="AI181" s="1">
        <f>+'NewTech-modinp'!AH181</f>
        <v>63</v>
      </c>
      <c r="AJ181" s="1">
        <f>+'NewTech-modinp'!AI181</f>
        <v>63</v>
      </c>
      <c r="AK181" s="1">
        <f>+'NewTech-modinp'!AJ181</f>
        <v>63</v>
      </c>
      <c r="AL181" s="1">
        <f>+'NewTech-modinp'!AK181</f>
        <v>63</v>
      </c>
      <c r="AM181" s="1">
        <f>+'NewTech-modinp'!AL181</f>
        <v>63</v>
      </c>
      <c r="AN181" s="1">
        <f>+'NewTech-modinp'!AM181</f>
        <v>63</v>
      </c>
      <c r="AO181" s="1">
        <f>+'NewTech-modinp'!AN181</f>
        <v>63</v>
      </c>
      <c r="AP181" s="1">
        <f>+'NewTech-modinp'!AO181</f>
        <v>63</v>
      </c>
      <c r="AQ181" s="1">
        <f>+'NewTech-modinp'!AP181</f>
        <v>63</v>
      </c>
      <c r="AR181" s="14">
        <f>+'NewTech-modinp'!AQ181</f>
        <v>7.0000000000000007E-2</v>
      </c>
      <c r="AT181" s="1">
        <f>+'NewTech-modinp'!AR181</f>
        <v>5</v>
      </c>
    </row>
    <row r="182" spans="1:47" s="9" customFormat="1">
      <c r="A182" s="9" t="s">
        <v>120</v>
      </c>
      <c r="B182" s="24" t="s">
        <v>205</v>
      </c>
      <c r="C182" s="9" t="s">
        <v>123</v>
      </c>
      <c r="D182" s="24" t="s">
        <v>206</v>
      </c>
      <c r="E182" s="25" t="str">
        <f t="shared" si="16"/>
        <v>OTH-Unkn</v>
      </c>
      <c r="F182" s="9" t="s">
        <v>122</v>
      </c>
      <c r="G182" s="24" t="s">
        <v>207</v>
      </c>
      <c r="H182" s="25" t="str">
        <f t="shared" si="17"/>
        <v>OTH-Unkn-DSL-UnkTech20</v>
      </c>
      <c r="I182" s="9" t="s">
        <v>82</v>
      </c>
      <c r="J182" s="24" t="s">
        <v>172</v>
      </c>
      <c r="N182" s="9" t="str">
        <f>+'NewTech-modinp'!N182</f>
        <v>REFI-MoTP-Stat-PET-st_ngn</v>
      </c>
      <c r="O182" s="9" t="str">
        <f>+'NewTech-modinp'!O182</f>
        <v>New Refining - Motive Power, Stationary  - Petrol</v>
      </c>
      <c r="P182" s="9" t="str">
        <f>+'NewTech-modinp'!P182</f>
        <v>INDPET</v>
      </c>
      <c r="Q182" s="9" t="str">
        <f>+'NewTech-modinp'!Q182</f>
        <v>REFI-MoTP-Stat</v>
      </c>
      <c r="R182" s="9">
        <f>+'NewTech-modinp'!R182</f>
        <v>2018</v>
      </c>
      <c r="S182" s="13">
        <v>2020</v>
      </c>
      <c r="T182" s="28">
        <f>+'NewTech-modinp'!T182</f>
        <v>15</v>
      </c>
      <c r="U182" s="9">
        <f>+'NewTech-modinp'!U182</f>
        <v>0.5</v>
      </c>
      <c r="V182" s="9">
        <f t="shared" si="18"/>
        <v>0.35</v>
      </c>
      <c r="W182" s="13">
        <f>+'NewTech-modinp'!V182</f>
        <v>31.536000000000001</v>
      </c>
      <c r="X182" s="28">
        <f>+'NewTech-modinp'!W182</f>
        <v>0.18</v>
      </c>
      <c r="Y182" s="9">
        <f>+'NewTech-modinp'!X182</f>
        <v>0.18</v>
      </c>
      <c r="Z182" s="9">
        <f>+'NewTech-modinp'!Y182</f>
        <v>0.18</v>
      </c>
      <c r="AA182" s="9">
        <f>+'NewTech-modinp'!Z182</f>
        <v>0.18</v>
      </c>
      <c r="AB182" s="9">
        <f>+'NewTech-modinp'!AA182</f>
        <v>0.18</v>
      </c>
      <c r="AC182" s="9">
        <f>+'NewTech-modinp'!AB182</f>
        <v>0.18</v>
      </c>
      <c r="AD182" s="9">
        <f>+'NewTech-modinp'!AC182</f>
        <v>0.18</v>
      </c>
      <c r="AE182" s="9">
        <f>+'NewTech-modinp'!AD182</f>
        <v>0.18</v>
      </c>
      <c r="AF182" s="9">
        <f>+'NewTech-modinp'!AE182</f>
        <v>0.18</v>
      </c>
      <c r="AG182" s="9">
        <f>+'NewTech-modinp'!AF182</f>
        <v>0.18</v>
      </c>
      <c r="AH182" s="13">
        <f>+'NewTech-modinp'!AG182</f>
        <v>350</v>
      </c>
      <c r="AI182" s="9">
        <f>+'NewTech-modinp'!AH182</f>
        <v>350</v>
      </c>
      <c r="AJ182" s="9">
        <f>+'NewTech-modinp'!AI182</f>
        <v>350</v>
      </c>
      <c r="AK182" s="9">
        <f>+'NewTech-modinp'!AJ182</f>
        <v>350</v>
      </c>
      <c r="AL182" s="9">
        <f>+'NewTech-modinp'!AK182</f>
        <v>350</v>
      </c>
      <c r="AM182" s="9">
        <f>+'NewTech-modinp'!AL182</f>
        <v>350</v>
      </c>
      <c r="AN182" s="9">
        <f>+'NewTech-modinp'!AM182</f>
        <v>350</v>
      </c>
      <c r="AO182" s="9">
        <f>+'NewTech-modinp'!AN182</f>
        <v>350</v>
      </c>
      <c r="AP182" s="9">
        <f>+'NewTech-modinp'!AO182</f>
        <v>350</v>
      </c>
      <c r="AQ182" s="9">
        <f>+'NewTech-modinp'!AP182</f>
        <v>350</v>
      </c>
      <c r="AR182" s="13">
        <v>0</v>
      </c>
    </row>
    <row r="183" spans="1:47">
      <c r="A183" s="1" t="s">
        <v>120</v>
      </c>
      <c r="B183" s="2" t="s">
        <v>205</v>
      </c>
      <c r="C183" s="1" t="s">
        <v>124</v>
      </c>
      <c r="D183" s="2" t="s">
        <v>206</v>
      </c>
      <c r="E183" s="3" t="str">
        <f t="shared" si="16"/>
        <v>OTH-Unkn</v>
      </c>
      <c r="F183" s="1" t="s">
        <v>122</v>
      </c>
      <c r="G183" s="2" t="s">
        <v>207</v>
      </c>
      <c r="H183" s="3" t="str">
        <f t="shared" si="17"/>
        <v>OTH-Unkn-ELC-UnkTech20</v>
      </c>
      <c r="I183" s="1" t="s">
        <v>70</v>
      </c>
      <c r="J183" s="2" t="s">
        <v>160</v>
      </c>
      <c r="N183" s="1" t="str">
        <f>+'NewTech-modinp'!N183</f>
        <v>REFI-MoTP-Stat-ELC-Motor</v>
      </c>
      <c r="O183" s="1" t="str">
        <f>+'NewTech-modinp'!O183</f>
        <v>New Refining - Motive Power, Stationary  - Electricity</v>
      </c>
      <c r="P183" s="1" t="str">
        <f>+'NewTech-modinp'!P183</f>
        <v>INDELC</v>
      </c>
      <c r="Q183" s="1" t="str">
        <f>+'NewTech-modinp'!Q183</f>
        <v>REFI-MoTP-Stat</v>
      </c>
      <c r="R183" s="1">
        <f>+'NewTech-modinp'!R183</f>
        <v>2018</v>
      </c>
      <c r="S183" s="14">
        <v>2020</v>
      </c>
      <c r="T183" s="26">
        <f>+'NewTech-modinp'!T183</f>
        <v>10</v>
      </c>
      <c r="U183" s="1">
        <f>+'NewTech-modinp'!U183</f>
        <v>0.5</v>
      </c>
      <c r="V183" s="1">
        <f t="shared" si="18"/>
        <v>0.35</v>
      </c>
      <c r="W183" s="14">
        <f>+'NewTech-modinp'!V183</f>
        <v>31.536000000000001</v>
      </c>
      <c r="X183" s="26">
        <f>+'NewTech-modinp'!W183</f>
        <v>0.67500000000000004</v>
      </c>
      <c r="Y183" s="1">
        <f>+'NewTech-modinp'!X183</f>
        <v>0.67500000000000004</v>
      </c>
      <c r="Z183" s="1">
        <f>+'NewTech-modinp'!Y183</f>
        <v>0.67500000000000004</v>
      </c>
      <c r="AA183" s="1">
        <f>+'NewTech-modinp'!Z183</f>
        <v>0.67500000000000004</v>
      </c>
      <c r="AB183" s="1">
        <f>+'NewTech-modinp'!AA183</f>
        <v>0.67500000000000004</v>
      </c>
      <c r="AC183" s="1">
        <f>+'NewTech-modinp'!AB183</f>
        <v>0.67500000000000004</v>
      </c>
      <c r="AD183" s="1">
        <f>+'NewTech-modinp'!AC183</f>
        <v>0.67500000000000004</v>
      </c>
      <c r="AE183" s="1">
        <f>+'NewTech-modinp'!AD183</f>
        <v>0.67500000000000004</v>
      </c>
      <c r="AF183" s="1">
        <f>+'NewTech-modinp'!AE183</f>
        <v>0.67500000000000004</v>
      </c>
      <c r="AG183" s="1">
        <f>+'NewTech-modinp'!AF183</f>
        <v>0.67500000000000004</v>
      </c>
      <c r="AH183" s="14">
        <f>+'NewTech-modinp'!AG183</f>
        <v>280</v>
      </c>
      <c r="AI183" s="1">
        <f>+'NewTech-modinp'!AH183</f>
        <v>280</v>
      </c>
      <c r="AJ183" s="1">
        <f>+'NewTech-modinp'!AI183</f>
        <v>280</v>
      </c>
      <c r="AK183" s="1">
        <f>+'NewTech-modinp'!AJ183</f>
        <v>280</v>
      </c>
      <c r="AL183" s="1">
        <f>+'NewTech-modinp'!AK183</f>
        <v>280</v>
      </c>
      <c r="AM183" s="1">
        <f>+'NewTech-modinp'!AL183</f>
        <v>280</v>
      </c>
      <c r="AN183" s="1">
        <f>+'NewTech-modinp'!AM183</f>
        <v>280</v>
      </c>
      <c r="AO183" s="1">
        <f>+'NewTech-modinp'!AN183</f>
        <v>280</v>
      </c>
      <c r="AP183" s="1">
        <f>+'NewTech-modinp'!AO183</f>
        <v>280</v>
      </c>
      <c r="AQ183" s="1">
        <f>+'NewTech-modinp'!AP183</f>
        <v>280</v>
      </c>
    </row>
    <row r="184" spans="1:47">
      <c r="A184" s="1" t="s">
        <v>120</v>
      </c>
      <c r="B184" s="2" t="s">
        <v>205</v>
      </c>
      <c r="C184" s="1" t="s">
        <v>125</v>
      </c>
      <c r="D184" s="2" t="s">
        <v>206</v>
      </c>
      <c r="E184" s="3" t="str">
        <f t="shared" si="16"/>
        <v>OTH-Unkn</v>
      </c>
      <c r="F184" s="1" t="s">
        <v>122</v>
      </c>
      <c r="G184" s="2" t="s">
        <v>207</v>
      </c>
      <c r="H184" s="3" t="str">
        <f t="shared" si="17"/>
        <v>OTH-Unkn-NGA-UnkTech20</v>
      </c>
      <c r="I184" s="1" t="s">
        <v>68</v>
      </c>
      <c r="J184" s="2" t="s">
        <v>159</v>
      </c>
      <c r="N184" s="1" t="str">
        <f>+'NewTech-modinp'!N184</f>
        <v>REFI-MoTP-Stat-DSL-st_ngn</v>
      </c>
      <c r="O184" s="1" t="str">
        <f>+'NewTech-modinp'!O184</f>
        <v>New Refining - Motive Power, Stationary  - Diesel</v>
      </c>
      <c r="P184" s="1" t="str">
        <f>+'NewTech-modinp'!P184</f>
        <v>INDDSL</v>
      </c>
      <c r="Q184" s="1" t="str">
        <f>+'NewTech-modinp'!Q184</f>
        <v>REFI-MoTP-Stat</v>
      </c>
      <c r="R184" s="1">
        <f>+'NewTech-modinp'!R184</f>
        <v>2018</v>
      </c>
      <c r="S184" s="14">
        <v>2020</v>
      </c>
      <c r="T184" s="26">
        <f>+'NewTech-modinp'!T184</f>
        <v>20</v>
      </c>
      <c r="U184" s="1">
        <f>+'NewTech-modinp'!U184</f>
        <v>0.5</v>
      </c>
      <c r="V184" s="1">
        <f t="shared" si="18"/>
        <v>0.35</v>
      </c>
      <c r="W184" s="14">
        <f>+'NewTech-modinp'!V184</f>
        <v>31.536000000000001</v>
      </c>
      <c r="X184" s="26">
        <f>+'NewTech-modinp'!W184</f>
        <v>0.22</v>
      </c>
      <c r="Y184" s="1">
        <f>+'NewTech-modinp'!X184</f>
        <v>0.22</v>
      </c>
      <c r="Z184" s="1">
        <f>+'NewTech-modinp'!Y184</f>
        <v>0.22</v>
      </c>
      <c r="AA184" s="1">
        <f>+'NewTech-modinp'!Z184</f>
        <v>0.22</v>
      </c>
      <c r="AB184" s="1">
        <f>+'NewTech-modinp'!AA184</f>
        <v>0.22</v>
      </c>
      <c r="AC184" s="1">
        <f>+'NewTech-modinp'!AB184</f>
        <v>0.22</v>
      </c>
      <c r="AD184" s="1">
        <f>+'NewTech-modinp'!AC184</f>
        <v>0.22</v>
      </c>
      <c r="AE184" s="1">
        <f>+'NewTech-modinp'!AD184</f>
        <v>0.22</v>
      </c>
      <c r="AF184" s="1">
        <f>+'NewTech-modinp'!AE184</f>
        <v>0.22</v>
      </c>
      <c r="AG184" s="1">
        <f>+'NewTech-modinp'!AF184</f>
        <v>0.22</v>
      </c>
      <c r="AH184" s="14">
        <f>+'NewTech-modinp'!AG184</f>
        <v>455</v>
      </c>
      <c r="AI184" s="1">
        <f>+'NewTech-modinp'!AH184</f>
        <v>455</v>
      </c>
      <c r="AJ184" s="1">
        <f>+'NewTech-modinp'!AI184</f>
        <v>455</v>
      </c>
      <c r="AK184" s="1">
        <f>+'NewTech-modinp'!AJ184</f>
        <v>455</v>
      </c>
      <c r="AL184" s="1">
        <f>+'NewTech-modinp'!AK184</f>
        <v>455</v>
      </c>
      <c r="AM184" s="1">
        <f>+'NewTech-modinp'!AL184</f>
        <v>455</v>
      </c>
      <c r="AN184" s="1">
        <f>+'NewTech-modinp'!AM184</f>
        <v>455</v>
      </c>
      <c r="AO184" s="1">
        <f>+'NewTech-modinp'!AN184</f>
        <v>455</v>
      </c>
      <c r="AP184" s="1">
        <f>+'NewTech-modinp'!AO184</f>
        <v>455</v>
      </c>
      <c r="AQ184" s="1">
        <f>+'NewTech-modinp'!AP184</f>
        <v>455</v>
      </c>
      <c r="AR184" s="14">
        <v>0</v>
      </c>
    </row>
    <row r="185" spans="1:47" s="10" customFormat="1" ht="15" thickBot="1">
      <c r="A185" s="10" t="s">
        <v>120</v>
      </c>
      <c r="B185" s="11" t="s">
        <v>205</v>
      </c>
      <c r="C185" s="10" t="s">
        <v>126</v>
      </c>
      <c r="D185" s="11" t="s">
        <v>206</v>
      </c>
      <c r="E185" s="12" t="str">
        <f t="shared" si="16"/>
        <v>OTH-Unkn</v>
      </c>
      <c r="F185" s="10" t="s">
        <v>122</v>
      </c>
      <c r="G185" s="11" t="s">
        <v>207</v>
      </c>
      <c r="H185" s="12" t="str">
        <f t="shared" si="17"/>
        <v>OTH-Unkn-PET-UnkTech20</v>
      </c>
      <c r="I185" s="10" t="s">
        <v>83</v>
      </c>
      <c r="J185" s="11" t="s">
        <v>173</v>
      </c>
      <c r="N185" s="1" t="str">
        <f>+'NewTech-modinp'!N185</f>
        <v>REFI-MoTP-Stat-ELC-VSD-Mtr</v>
      </c>
      <c r="O185" s="1" t="str">
        <f>+'NewTech-modinp'!O185</f>
        <v>New Refining - Motive Power, Stationary  - Electricity</v>
      </c>
      <c r="P185" s="1" t="str">
        <f>+'NewTech-modinp'!P185</f>
        <v>INDELC</v>
      </c>
      <c r="Q185" s="1" t="str">
        <f>+'NewTech-modinp'!Q185</f>
        <v>REFI-MoTP-Stat</v>
      </c>
      <c r="R185" s="1">
        <f>+'NewTech-modinp'!R185</f>
        <v>2018</v>
      </c>
      <c r="S185" s="14">
        <v>2020</v>
      </c>
      <c r="T185" s="26">
        <f>+'NewTech-modinp'!T185</f>
        <v>10</v>
      </c>
      <c r="U185" s="1">
        <f>+'NewTech-modinp'!U185</f>
        <v>0.5</v>
      </c>
      <c r="V185" s="1">
        <f t="shared" si="18"/>
        <v>0.35</v>
      </c>
      <c r="W185" s="14">
        <f>+'NewTech-modinp'!V185</f>
        <v>31.536000000000001</v>
      </c>
      <c r="X185" s="26">
        <f>+'NewTech-modinp'!W185</f>
        <v>0.9</v>
      </c>
      <c r="Y185" s="1">
        <f>+'NewTech-modinp'!X185</f>
        <v>0.9</v>
      </c>
      <c r="Z185" s="1">
        <f>+'NewTech-modinp'!Y185</f>
        <v>0.9</v>
      </c>
      <c r="AA185" s="1">
        <f>+'NewTech-modinp'!Z185</f>
        <v>0.9</v>
      </c>
      <c r="AB185" s="1">
        <f>+'NewTech-modinp'!AA185</f>
        <v>0.9</v>
      </c>
      <c r="AC185" s="1">
        <f>+'NewTech-modinp'!AB185</f>
        <v>0.9</v>
      </c>
      <c r="AD185" s="1">
        <f>+'NewTech-modinp'!AC185</f>
        <v>0.9</v>
      </c>
      <c r="AE185" s="1">
        <f>+'NewTech-modinp'!AD185</f>
        <v>0.9</v>
      </c>
      <c r="AF185" s="1">
        <f>+'NewTech-modinp'!AE185</f>
        <v>0.9</v>
      </c>
      <c r="AG185" s="1">
        <f>+'NewTech-modinp'!AF185</f>
        <v>0.9</v>
      </c>
      <c r="AH185" s="14">
        <f>+'NewTech-modinp'!AG185</f>
        <v>336</v>
      </c>
      <c r="AI185" s="1">
        <f>+'NewTech-modinp'!AH185</f>
        <v>336</v>
      </c>
      <c r="AJ185" s="1">
        <f>+'NewTech-modinp'!AI185</f>
        <v>336</v>
      </c>
      <c r="AK185" s="1">
        <f>+'NewTech-modinp'!AJ185</f>
        <v>336</v>
      </c>
      <c r="AL185" s="1">
        <f>+'NewTech-modinp'!AK185</f>
        <v>336</v>
      </c>
      <c r="AM185" s="1">
        <f>+'NewTech-modinp'!AL185</f>
        <v>336</v>
      </c>
      <c r="AN185" s="1">
        <f>+'NewTech-modinp'!AM185</f>
        <v>336</v>
      </c>
      <c r="AO185" s="1">
        <f>+'NewTech-modinp'!AN185</f>
        <v>336</v>
      </c>
      <c r="AP185" s="1">
        <f>+'NewTech-modinp'!AO185</f>
        <v>336</v>
      </c>
      <c r="AQ185" s="1">
        <f>+'NewTech-modinp'!AP185</f>
        <v>336</v>
      </c>
      <c r="AR185" s="14">
        <f>+'NewTech-modinp'!AQ185</f>
        <v>0.5</v>
      </c>
      <c r="AS185" s="1"/>
      <c r="AT185" s="1">
        <f>+'NewTech-modinp'!AR185</f>
        <v>5</v>
      </c>
      <c r="AU185" s="1"/>
    </row>
    <row r="186" spans="1:47">
      <c r="A186" s="1" t="s">
        <v>127</v>
      </c>
      <c r="B186" s="2" t="s">
        <v>208</v>
      </c>
      <c r="C186" s="1" t="s">
        <v>76</v>
      </c>
      <c r="D186" s="2" t="s">
        <v>166</v>
      </c>
      <c r="E186" s="3" t="str">
        <f t="shared" si="16"/>
        <v>CHMCL-ELCTRNCS</v>
      </c>
      <c r="F186" s="1" t="s">
        <v>77</v>
      </c>
      <c r="G186" s="2" t="s">
        <v>167</v>
      </c>
      <c r="H186" s="3" t="str">
        <f t="shared" si="17"/>
        <v>CHMCL-ELCTRNCS-ELC-LCTRNC20</v>
      </c>
      <c r="I186" s="1" t="s">
        <v>70</v>
      </c>
      <c r="J186" s="2" t="s">
        <v>160</v>
      </c>
      <c r="N186" s="1" t="str">
        <f>+'NewTech-modinp'!N186</f>
        <v>REFI-PH-FURN-ELC-Furn</v>
      </c>
      <c r="O186" s="1" t="str">
        <f>+'NewTech-modinp'!O186</f>
        <v>New Refining - Process Heat: Furnace/Kiln  - Electricity</v>
      </c>
      <c r="P186" s="1" t="str">
        <f>+'NewTech-modinp'!P186</f>
        <v>INDELC</v>
      </c>
      <c r="Q186" s="1" t="str">
        <f>+'NewTech-modinp'!Q186</f>
        <v>REFI-PH-FURN</v>
      </c>
      <c r="R186" s="1">
        <f>+'NewTech-modinp'!R186</f>
        <v>2018</v>
      </c>
      <c r="S186" s="14">
        <v>2020</v>
      </c>
      <c r="T186" s="26">
        <f>+'NewTech-modinp'!T186</f>
        <v>25</v>
      </c>
      <c r="U186" s="1">
        <f>+'NewTech-modinp'!U186</f>
        <v>0.9</v>
      </c>
      <c r="V186" s="1">
        <f t="shared" si="18"/>
        <v>0.63</v>
      </c>
      <c r="W186" s="14">
        <f>+'NewTech-modinp'!V186</f>
        <v>31.536000000000001</v>
      </c>
      <c r="X186" s="26">
        <f>+'NewTech-modinp'!W186</f>
        <v>0.8</v>
      </c>
      <c r="Y186" s="1">
        <f>+'NewTech-modinp'!X186</f>
        <v>0.8</v>
      </c>
      <c r="Z186" s="1">
        <f>+'NewTech-modinp'!Y186</f>
        <v>0.8</v>
      </c>
      <c r="AA186" s="1">
        <f>+'NewTech-modinp'!Z186</f>
        <v>0.8</v>
      </c>
      <c r="AB186" s="1">
        <f>+'NewTech-modinp'!AA186</f>
        <v>0.8</v>
      </c>
      <c r="AC186" s="1">
        <f>+'NewTech-modinp'!AB186</f>
        <v>0.8</v>
      </c>
      <c r="AD186" s="1">
        <f>+'NewTech-modinp'!AC186</f>
        <v>0.8</v>
      </c>
      <c r="AE186" s="1">
        <f>+'NewTech-modinp'!AD186</f>
        <v>0.8</v>
      </c>
      <c r="AF186" s="1">
        <f>+'NewTech-modinp'!AE186</f>
        <v>0.8</v>
      </c>
      <c r="AG186" s="1">
        <f>+'NewTech-modinp'!AF186</f>
        <v>0.8</v>
      </c>
      <c r="AH186" s="14">
        <f>+'NewTech-modinp'!AG186</f>
        <v>63</v>
      </c>
      <c r="AI186" s="1">
        <f>+'NewTech-modinp'!AH186</f>
        <v>63</v>
      </c>
      <c r="AJ186" s="1">
        <f>+'NewTech-modinp'!AI186</f>
        <v>63</v>
      </c>
      <c r="AK186" s="1">
        <f>+'NewTech-modinp'!AJ186</f>
        <v>63</v>
      </c>
      <c r="AL186" s="1">
        <f>+'NewTech-modinp'!AK186</f>
        <v>63</v>
      </c>
      <c r="AM186" s="1">
        <f>+'NewTech-modinp'!AL186</f>
        <v>63</v>
      </c>
      <c r="AN186" s="1">
        <f>+'NewTech-modinp'!AM186</f>
        <v>63</v>
      </c>
      <c r="AO186" s="1">
        <f>+'NewTech-modinp'!AN186</f>
        <v>63</v>
      </c>
      <c r="AP186" s="1">
        <f>+'NewTech-modinp'!AO186</f>
        <v>63</v>
      </c>
      <c r="AQ186" s="1">
        <f>+'NewTech-modinp'!AP186</f>
        <v>63</v>
      </c>
    </row>
    <row r="187" spans="1:47">
      <c r="A187" s="1" t="s">
        <v>127</v>
      </c>
      <c r="B187" s="2" t="s">
        <v>208</v>
      </c>
      <c r="C187" s="1" t="s">
        <v>78</v>
      </c>
      <c r="D187" s="2" t="s">
        <v>168</v>
      </c>
      <c r="E187" s="3" t="str">
        <f t="shared" si="16"/>
        <v>CHMCL-LGHT</v>
      </c>
      <c r="F187" s="1" t="s">
        <v>79</v>
      </c>
      <c r="G187" s="2" t="s">
        <v>169</v>
      </c>
      <c r="H187" s="3" t="str">
        <f t="shared" si="17"/>
        <v>CHMCL-LGHT-ELC-Light20</v>
      </c>
      <c r="I187" s="1" t="s">
        <v>70</v>
      </c>
      <c r="J187" s="2" t="s">
        <v>160</v>
      </c>
      <c r="N187" s="1" t="str">
        <f>+'NewTech-modinp'!N187</f>
        <v>REFI-PH-FURN-COA-Furn</v>
      </c>
      <c r="O187" s="1" t="str">
        <f>+'NewTech-modinp'!O187</f>
        <v>New Refining - Process Heat: Furnace/Kiln  - Coal</v>
      </c>
      <c r="P187" s="1" t="str">
        <f>+'NewTech-modinp'!P187</f>
        <v>INDCOA</v>
      </c>
      <c r="Q187" s="1" t="str">
        <f>+'NewTech-modinp'!Q187</f>
        <v>REFI-PH-FURN</v>
      </c>
      <c r="R187" s="1">
        <f>+'NewTech-modinp'!R187</f>
        <v>2018</v>
      </c>
      <c r="S187" s="14">
        <v>2020</v>
      </c>
      <c r="T187" s="26">
        <f>+'NewTech-modinp'!T187</f>
        <v>25</v>
      </c>
      <c r="U187" s="1">
        <f>+'NewTech-modinp'!U187</f>
        <v>0.9</v>
      </c>
      <c r="V187" s="1">
        <f t="shared" si="18"/>
        <v>0.63</v>
      </c>
      <c r="W187" s="14">
        <f>+'NewTech-modinp'!V187</f>
        <v>31.536000000000001</v>
      </c>
      <c r="X187" s="26">
        <f>+'NewTech-modinp'!W187</f>
        <v>0.7</v>
      </c>
      <c r="Y187" s="1">
        <f>+'NewTech-modinp'!X187</f>
        <v>0.7</v>
      </c>
      <c r="Z187" s="1">
        <f>+'NewTech-modinp'!Y187</f>
        <v>0.7</v>
      </c>
      <c r="AA187" s="1">
        <f>+'NewTech-modinp'!Z187</f>
        <v>0.7</v>
      </c>
      <c r="AB187" s="1">
        <f>+'NewTech-modinp'!AA187</f>
        <v>0.7</v>
      </c>
      <c r="AC187" s="1">
        <f>+'NewTech-modinp'!AB187</f>
        <v>0.7</v>
      </c>
      <c r="AD187" s="1">
        <f>+'NewTech-modinp'!AC187</f>
        <v>0.7</v>
      </c>
      <c r="AE187" s="1">
        <f>+'NewTech-modinp'!AD187</f>
        <v>0.7</v>
      </c>
      <c r="AF187" s="1">
        <f>+'NewTech-modinp'!AE187</f>
        <v>0.7</v>
      </c>
      <c r="AG187" s="1">
        <f>+'NewTech-modinp'!AF187</f>
        <v>0.7</v>
      </c>
      <c r="AH187" s="14">
        <f>+'NewTech-modinp'!AG187</f>
        <v>63</v>
      </c>
      <c r="AI187" s="1">
        <f>+'NewTech-modinp'!AH187</f>
        <v>63</v>
      </c>
      <c r="AJ187" s="1">
        <f>+'NewTech-modinp'!AI187</f>
        <v>63</v>
      </c>
      <c r="AK187" s="1">
        <f>+'NewTech-modinp'!AJ187</f>
        <v>63</v>
      </c>
      <c r="AL187" s="1">
        <f>+'NewTech-modinp'!AK187</f>
        <v>63</v>
      </c>
      <c r="AM187" s="1">
        <f>+'NewTech-modinp'!AL187</f>
        <v>63</v>
      </c>
      <c r="AN187" s="1">
        <f>+'NewTech-modinp'!AM187</f>
        <v>63</v>
      </c>
      <c r="AO187" s="1">
        <f>+'NewTech-modinp'!AN187</f>
        <v>63</v>
      </c>
      <c r="AP187" s="1">
        <f>+'NewTech-modinp'!AO187</f>
        <v>63</v>
      </c>
      <c r="AQ187" s="1">
        <f>+'NewTech-modinp'!AP187</f>
        <v>63</v>
      </c>
      <c r="AR187" s="14">
        <v>0</v>
      </c>
      <c r="AT187" s="1">
        <f>+'NewTech-modinp'!AR187</f>
        <v>5</v>
      </c>
    </row>
    <row r="188" spans="1:47">
      <c r="A188" s="1" t="s">
        <v>127</v>
      </c>
      <c r="B188" s="2" t="s">
        <v>208</v>
      </c>
      <c r="C188" s="1" t="s">
        <v>84</v>
      </c>
      <c r="D188" s="2" t="s">
        <v>174</v>
      </c>
      <c r="E188" s="3" t="str">
        <f t="shared" si="16"/>
        <v>CHMCL-MoTP-Stat</v>
      </c>
      <c r="F188" s="1" t="s">
        <v>85</v>
      </c>
      <c r="G188" s="2" t="s">
        <v>175</v>
      </c>
      <c r="H188" s="3" t="str">
        <f t="shared" ref="H188" si="21">+LEFT(E188,9)&amp;"-"&amp;RIGHT(J188,3)&amp;"-"&amp;G188&amp;"20"</f>
        <v>CHMCL-MoT-DSL-Stt_ngn20</v>
      </c>
      <c r="I188" s="1" t="s">
        <v>82</v>
      </c>
      <c r="J188" s="2" t="s">
        <v>172</v>
      </c>
      <c r="N188" s="1" t="str">
        <f>+'NewTech-modinp'!N188</f>
        <v>REFI-PH-FURN-NGA-Furn</v>
      </c>
      <c r="O188" s="1" t="str">
        <f>+'NewTech-modinp'!O188</f>
        <v>New Refining - Process Heat: Furnace/Kiln  - Natural Gas</v>
      </c>
      <c r="P188" s="1" t="str">
        <f>+'NewTech-modinp'!P188</f>
        <v>INDNGA</v>
      </c>
      <c r="Q188" s="1" t="str">
        <f>+'NewTech-modinp'!Q188</f>
        <v>REFI-PH-FURN</v>
      </c>
      <c r="R188" s="1">
        <f>+'NewTech-modinp'!R188</f>
        <v>2018</v>
      </c>
      <c r="S188" s="14">
        <v>2020</v>
      </c>
      <c r="T188" s="26">
        <f>+'NewTech-modinp'!T188</f>
        <v>25</v>
      </c>
      <c r="U188" s="1">
        <f>+'NewTech-modinp'!U188</f>
        <v>0.9</v>
      </c>
      <c r="V188" s="1">
        <f t="shared" si="18"/>
        <v>0.63</v>
      </c>
      <c r="W188" s="14">
        <f>+'NewTech-modinp'!V188</f>
        <v>31.536000000000001</v>
      </c>
      <c r="X188" s="26">
        <f>+'NewTech-modinp'!W188</f>
        <v>0.8</v>
      </c>
      <c r="Y188" s="1">
        <f>+'NewTech-modinp'!X188</f>
        <v>0.8</v>
      </c>
      <c r="Z188" s="1">
        <f>+'NewTech-modinp'!Y188</f>
        <v>0.8</v>
      </c>
      <c r="AA188" s="1">
        <f>+'NewTech-modinp'!Z188</f>
        <v>0.8</v>
      </c>
      <c r="AB188" s="1">
        <f>+'NewTech-modinp'!AA188</f>
        <v>0.8</v>
      </c>
      <c r="AC188" s="1">
        <f>+'NewTech-modinp'!AB188</f>
        <v>0.8</v>
      </c>
      <c r="AD188" s="1">
        <f>+'NewTech-modinp'!AC188</f>
        <v>0.8</v>
      </c>
      <c r="AE188" s="1">
        <f>+'NewTech-modinp'!AD188</f>
        <v>0.8</v>
      </c>
      <c r="AF188" s="1">
        <f>+'NewTech-modinp'!AE188</f>
        <v>0.8</v>
      </c>
      <c r="AG188" s="1">
        <f>+'NewTech-modinp'!AF188</f>
        <v>0.8</v>
      </c>
      <c r="AH188" s="14">
        <f>+'NewTech-modinp'!AG188</f>
        <v>63</v>
      </c>
      <c r="AI188" s="1">
        <f>+'NewTech-modinp'!AH188</f>
        <v>63</v>
      </c>
      <c r="AJ188" s="1">
        <f>+'NewTech-modinp'!AI188</f>
        <v>63</v>
      </c>
      <c r="AK188" s="1">
        <f>+'NewTech-modinp'!AJ188</f>
        <v>63</v>
      </c>
      <c r="AL188" s="1">
        <f>+'NewTech-modinp'!AK188</f>
        <v>63</v>
      </c>
      <c r="AM188" s="1">
        <f>+'NewTech-modinp'!AL188</f>
        <v>63</v>
      </c>
      <c r="AN188" s="1">
        <f>+'NewTech-modinp'!AM188</f>
        <v>63</v>
      </c>
      <c r="AO188" s="1">
        <f>+'NewTech-modinp'!AN188</f>
        <v>63</v>
      </c>
      <c r="AP188" s="1">
        <f>+'NewTech-modinp'!AO188</f>
        <v>63</v>
      </c>
      <c r="AQ188" s="1">
        <f>+'NewTech-modinp'!AP188</f>
        <v>63</v>
      </c>
      <c r="AR188" s="14">
        <f>+'NewTech-modinp'!AQ188</f>
        <v>0.56000000000000005</v>
      </c>
      <c r="AT188" s="1">
        <f>+'NewTech-modinp'!AR188</f>
        <v>5</v>
      </c>
    </row>
    <row r="189" spans="1:47">
      <c r="A189" s="1" t="s">
        <v>127</v>
      </c>
      <c r="B189" s="2" t="s">
        <v>208</v>
      </c>
      <c r="C189" s="1" t="s">
        <v>84</v>
      </c>
      <c r="D189" s="2" t="s">
        <v>174</v>
      </c>
      <c r="E189" s="3" t="str">
        <f t="shared" si="16"/>
        <v>CHMCL-MoTP-Stat</v>
      </c>
      <c r="F189" s="1" t="s">
        <v>87</v>
      </c>
      <c r="G189" s="2" t="s">
        <v>177</v>
      </c>
      <c r="H189" s="3" t="str">
        <f t="shared" si="17"/>
        <v>CHMCL-MoTP-Stat-ELC-Motor20</v>
      </c>
      <c r="I189" s="1" t="s">
        <v>70</v>
      </c>
      <c r="J189" s="2" t="s">
        <v>160</v>
      </c>
      <c r="N189" s="1" t="str">
        <f>+'NewTech-modinp'!N189</f>
        <v>REFI-PH-FURN-WOD-Furn</v>
      </c>
      <c r="O189" s="1" t="str">
        <f>+'NewTech-modinp'!O189</f>
        <v>New Refining - Process Heat: Furnace/Kiln  - Wood</v>
      </c>
      <c r="P189" s="1" t="str">
        <f>+'NewTech-modinp'!P189</f>
        <v>INDWOD</v>
      </c>
      <c r="Q189" s="1" t="str">
        <f>+'NewTech-modinp'!Q189</f>
        <v>REFI-PH-FURN</v>
      </c>
      <c r="R189" s="1">
        <f>+'NewTech-modinp'!R189</f>
        <v>2018</v>
      </c>
      <c r="S189" s="14">
        <v>2020</v>
      </c>
      <c r="T189" s="26">
        <f>+'NewTech-modinp'!T189</f>
        <v>25</v>
      </c>
      <c r="U189" s="1">
        <f>+'NewTech-modinp'!U189</f>
        <v>0.9</v>
      </c>
      <c r="V189" s="1">
        <f t="shared" si="18"/>
        <v>0.63</v>
      </c>
      <c r="W189" s="14">
        <f>+'NewTech-modinp'!V189</f>
        <v>31.536000000000001</v>
      </c>
      <c r="X189" s="26">
        <f>+'NewTech-modinp'!W189</f>
        <v>0.7</v>
      </c>
      <c r="Y189" s="1">
        <f>+'NewTech-modinp'!X189</f>
        <v>0.7</v>
      </c>
      <c r="Z189" s="1">
        <f>+'NewTech-modinp'!Y189</f>
        <v>0.7</v>
      </c>
      <c r="AA189" s="1">
        <f>+'NewTech-modinp'!Z189</f>
        <v>0.7</v>
      </c>
      <c r="AB189" s="1">
        <f>+'NewTech-modinp'!AA189</f>
        <v>0.7</v>
      </c>
      <c r="AC189" s="1">
        <f>+'NewTech-modinp'!AB189</f>
        <v>0.7</v>
      </c>
      <c r="AD189" s="1">
        <f>+'NewTech-modinp'!AC189</f>
        <v>0.7</v>
      </c>
      <c r="AE189" s="1">
        <f>+'NewTech-modinp'!AD189</f>
        <v>0.7</v>
      </c>
      <c r="AF189" s="1">
        <f>+'NewTech-modinp'!AE189</f>
        <v>0.7</v>
      </c>
      <c r="AG189" s="1">
        <f>+'NewTech-modinp'!AF189</f>
        <v>0.7</v>
      </c>
      <c r="AH189" s="14">
        <f>+'NewTech-modinp'!AG189</f>
        <v>63</v>
      </c>
      <c r="AI189" s="1">
        <f>+'NewTech-modinp'!AH189</f>
        <v>63</v>
      </c>
      <c r="AJ189" s="1">
        <f>+'NewTech-modinp'!AI189</f>
        <v>63</v>
      </c>
      <c r="AK189" s="1">
        <f>+'NewTech-modinp'!AJ189</f>
        <v>63</v>
      </c>
      <c r="AL189" s="1">
        <f>+'NewTech-modinp'!AK189</f>
        <v>63</v>
      </c>
      <c r="AM189" s="1">
        <f>+'NewTech-modinp'!AL189</f>
        <v>63</v>
      </c>
      <c r="AN189" s="1">
        <f>+'NewTech-modinp'!AM189</f>
        <v>63</v>
      </c>
      <c r="AO189" s="1">
        <f>+'NewTech-modinp'!AN189</f>
        <v>63</v>
      </c>
      <c r="AP189" s="1">
        <f>+'NewTech-modinp'!AO189</f>
        <v>63</v>
      </c>
      <c r="AQ189" s="1">
        <f>+'NewTech-modinp'!AP189</f>
        <v>63</v>
      </c>
      <c r="AR189" s="14">
        <f>+'NewTech-modinp'!AQ189</f>
        <v>0.24</v>
      </c>
      <c r="AT189" s="1">
        <f>+'NewTech-modinp'!AR189</f>
        <v>5</v>
      </c>
    </row>
    <row r="190" spans="1:47">
      <c r="A190" s="1" t="s">
        <v>127</v>
      </c>
      <c r="B190" s="2" t="s">
        <v>208</v>
      </c>
      <c r="C190" s="1" t="s">
        <v>84</v>
      </c>
      <c r="D190" s="2" t="s">
        <v>174</v>
      </c>
      <c r="E190" s="3" t="str">
        <f t="shared" si="16"/>
        <v>CHMCL-MoTP-Stat</v>
      </c>
      <c r="F190" s="1" t="s">
        <v>85</v>
      </c>
      <c r="G190" s="2" t="s">
        <v>175</v>
      </c>
      <c r="H190" s="3" t="str">
        <f t="shared" ref="H190:H191" si="22">+LEFT(E190,9)&amp;"-"&amp;RIGHT(J190,3)&amp;"-"&amp;G190&amp;"20"</f>
        <v>CHMCL-MoT-FOL-Stt_ngn20</v>
      </c>
      <c r="I190" s="1" t="s">
        <v>86</v>
      </c>
      <c r="J190" s="2" t="s">
        <v>176</v>
      </c>
      <c r="N190" s="1" t="str">
        <f>+'NewTech-modinp'!N190</f>
        <v>REFI-PH-FURN-LPG-Furn</v>
      </c>
      <c r="O190" s="1" t="str">
        <f>+'NewTech-modinp'!O190</f>
        <v>New Refining - Process Heat: Furnace/Kiln  - LPG</v>
      </c>
      <c r="P190" s="1" t="str">
        <f>+'NewTech-modinp'!P190</f>
        <v>INDLPG</v>
      </c>
      <c r="Q190" s="1" t="str">
        <f>+'NewTech-modinp'!Q190</f>
        <v>REFI-PH-FURN</v>
      </c>
      <c r="R190" s="1">
        <f>+'NewTech-modinp'!R190</f>
        <v>2018</v>
      </c>
      <c r="S190" s="14">
        <v>2020</v>
      </c>
      <c r="T190" s="26">
        <f>+'NewTech-modinp'!T190</f>
        <v>25</v>
      </c>
      <c r="U190" s="1">
        <f>+'NewTech-modinp'!U190</f>
        <v>0.9</v>
      </c>
      <c r="V190" s="1">
        <f t="shared" si="18"/>
        <v>0.63</v>
      </c>
      <c r="W190" s="14">
        <f>+'NewTech-modinp'!V190</f>
        <v>31.536000000000001</v>
      </c>
      <c r="X190" s="26">
        <f>+'NewTech-modinp'!W190</f>
        <v>0.8</v>
      </c>
      <c r="Y190" s="1">
        <f>+'NewTech-modinp'!X190</f>
        <v>0.8</v>
      </c>
      <c r="Z190" s="1">
        <f>+'NewTech-modinp'!Y190</f>
        <v>0.8</v>
      </c>
      <c r="AA190" s="1">
        <f>+'NewTech-modinp'!Z190</f>
        <v>0.8</v>
      </c>
      <c r="AB190" s="1">
        <f>+'NewTech-modinp'!AA190</f>
        <v>0.8</v>
      </c>
      <c r="AC190" s="1">
        <f>+'NewTech-modinp'!AB190</f>
        <v>0.8</v>
      </c>
      <c r="AD190" s="1">
        <f>+'NewTech-modinp'!AC190</f>
        <v>0.8</v>
      </c>
      <c r="AE190" s="1">
        <f>+'NewTech-modinp'!AD190</f>
        <v>0.8</v>
      </c>
      <c r="AF190" s="1">
        <f>+'NewTech-modinp'!AE190</f>
        <v>0.8</v>
      </c>
      <c r="AG190" s="1">
        <f>+'NewTech-modinp'!AF190</f>
        <v>0.8</v>
      </c>
      <c r="AH190" s="14">
        <f>+'NewTech-modinp'!AG190</f>
        <v>63</v>
      </c>
      <c r="AI190" s="1">
        <f>+'NewTech-modinp'!AH190</f>
        <v>63</v>
      </c>
      <c r="AJ190" s="1">
        <f>+'NewTech-modinp'!AI190</f>
        <v>63</v>
      </c>
      <c r="AK190" s="1">
        <f>+'NewTech-modinp'!AJ190</f>
        <v>63</v>
      </c>
      <c r="AL190" s="1">
        <f>+'NewTech-modinp'!AK190</f>
        <v>63</v>
      </c>
      <c r="AM190" s="1">
        <f>+'NewTech-modinp'!AL190</f>
        <v>63</v>
      </c>
      <c r="AN190" s="1">
        <f>+'NewTech-modinp'!AM190</f>
        <v>63</v>
      </c>
      <c r="AO190" s="1">
        <f>+'NewTech-modinp'!AN190</f>
        <v>63</v>
      </c>
      <c r="AP190" s="1">
        <f>+'NewTech-modinp'!AO190</f>
        <v>63</v>
      </c>
      <c r="AQ190" s="1">
        <f>+'NewTech-modinp'!AP190</f>
        <v>63</v>
      </c>
      <c r="AR190" s="14">
        <f>+'NewTech-modinp'!AQ190</f>
        <v>7.0000000000000007E-2</v>
      </c>
      <c r="AT190" s="1">
        <f>+'NewTech-modinp'!AR190</f>
        <v>5</v>
      </c>
    </row>
    <row r="191" spans="1:47">
      <c r="A191" s="1" t="s">
        <v>127</v>
      </c>
      <c r="B191" s="2" t="s">
        <v>208</v>
      </c>
      <c r="C191" s="1" t="s">
        <v>84</v>
      </c>
      <c r="D191" s="2" t="s">
        <v>174</v>
      </c>
      <c r="E191" s="3" t="str">
        <f t="shared" si="16"/>
        <v>CHMCL-MoTP-Stat</v>
      </c>
      <c r="F191" s="1" t="s">
        <v>85</v>
      </c>
      <c r="G191" s="2" t="s">
        <v>175</v>
      </c>
      <c r="H191" s="3" t="str">
        <f t="shared" si="22"/>
        <v>CHMCL-MoT-PET-Stt_ngn20</v>
      </c>
      <c r="I191" s="1" t="s">
        <v>83</v>
      </c>
      <c r="J191" s="2" t="s">
        <v>173</v>
      </c>
      <c r="N191" s="1" t="str">
        <f>+'NewTech-modinp'!N191</f>
        <v>REFI-PH-STM_HW-NGA-Boiler</v>
      </c>
      <c r="O191" s="1" t="str">
        <f>+'NewTech-modinp'!O191</f>
        <v>New Refining - Process Heat: Steam/Hot Water  - Natural Gas</v>
      </c>
      <c r="P191" s="1" t="str">
        <f>+'NewTech-modinp'!P191</f>
        <v>INDNGA</v>
      </c>
      <c r="Q191" s="1" t="str">
        <f>+'NewTech-modinp'!Q191</f>
        <v>REFI-PH-STM_HW</v>
      </c>
      <c r="R191" s="1">
        <f>+'NewTech-modinp'!R191</f>
        <v>2018</v>
      </c>
      <c r="S191" s="14">
        <v>2020</v>
      </c>
      <c r="T191" s="26">
        <f>+'NewTech-modinp'!T191</f>
        <v>25</v>
      </c>
      <c r="U191" s="1">
        <f>+'NewTech-modinp'!U191</f>
        <v>0.5</v>
      </c>
      <c r="V191" s="1">
        <f t="shared" si="18"/>
        <v>0.35</v>
      </c>
      <c r="W191" s="14">
        <f>+'NewTech-modinp'!V191</f>
        <v>31.536000000000001</v>
      </c>
      <c r="X191" s="26">
        <f>+'NewTech-modinp'!W191</f>
        <v>0.87</v>
      </c>
      <c r="Y191" s="1">
        <f>+'NewTech-modinp'!X191</f>
        <v>0.87</v>
      </c>
      <c r="Z191" s="1">
        <f>+'NewTech-modinp'!Y191</f>
        <v>0.87</v>
      </c>
      <c r="AA191" s="1">
        <f>+'NewTech-modinp'!Z191</f>
        <v>0.87</v>
      </c>
      <c r="AB191" s="1">
        <f>+'NewTech-modinp'!AA191</f>
        <v>0.87</v>
      </c>
      <c r="AC191" s="1">
        <f>+'NewTech-modinp'!AB191</f>
        <v>0.87</v>
      </c>
      <c r="AD191" s="1">
        <f>+'NewTech-modinp'!AC191</f>
        <v>0.87</v>
      </c>
      <c r="AE191" s="1">
        <f>+'NewTech-modinp'!AD191</f>
        <v>0.87</v>
      </c>
      <c r="AF191" s="1">
        <f>+'NewTech-modinp'!AE191</f>
        <v>0.87</v>
      </c>
      <c r="AG191" s="1">
        <f>+'NewTech-modinp'!AF191</f>
        <v>0.87</v>
      </c>
      <c r="AH191" s="14">
        <f>+'NewTech-modinp'!AG191</f>
        <v>350</v>
      </c>
      <c r="AI191" s="1">
        <f>+'NewTech-modinp'!AH191</f>
        <v>350</v>
      </c>
      <c r="AJ191" s="1">
        <f>+'NewTech-modinp'!AI191</f>
        <v>350</v>
      </c>
      <c r="AK191" s="1">
        <f>+'NewTech-modinp'!AJ191</f>
        <v>350</v>
      </c>
      <c r="AL191" s="1">
        <f>+'NewTech-modinp'!AK191</f>
        <v>350</v>
      </c>
      <c r="AM191" s="1">
        <f>+'NewTech-modinp'!AL191</f>
        <v>350</v>
      </c>
      <c r="AN191" s="1">
        <f>+'NewTech-modinp'!AM191</f>
        <v>350</v>
      </c>
      <c r="AO191" s="1">
        <f>+'NewTech-modinp'!AN191</f>
        <v>350</v>
      </c>
      <c r="AP191" s="1">
        <f>+'NewTech-modinp'!AO191</f>
        <v>350</v>
      </c>
      <c r="AQ191" s="1">
        <f>+'NewTech-modinp'!AP191</f>
        <v>350</v>
      </c>
      <c r="AR191" s="14">
        <f>+'NewTech-modinp'!AQ191</f>
        <v>0.2</v>
      </c>
      <c r="AT191" s="1">
        <f>+'NewTech-modinp'!AR191</f>
        <v>5</v>
      </c>
    </row>
    <row r="192" spans="1:47">
      <c r="A192" s="1" t="s">
        <v>127</v>
      </c>
      <c r="B192" s="2" t="s">
        <v>208</v>
      </c>
      <c r="C192" s="1" t="s">
        <v>93</v>
      </c>
      <c r="D192" s="2" t="s">
        <v>182</v>
      </c>
      <c r="E192" s="3" t="str">
        <f t="shared" si="16"/>
        <v>CHMCL-PH-DirH</v>
      </c>
      <c r="F192" s="1" t="s">
        <v>90</v>
      </c>
      <c r="G192" s="2" t="s">
        <v>90</v>
      </c>
      <c r="H192" s="3" t="str">
        <f t="shared" si="17"/>
        <v>CHMCL-PH-DirH-NGA-Burner20</v>
      </c>
      <c r="I192" s="1" t="s">
        <v>68</v>
      </c>
      <c r="J192" s="2" t="s">
        <v>159</v>
      </c>
      <c r="N192" s="1" t="str">
        <f>+'NewTech-modinp'!N192</f>
        <v>REFI-PH-STM_HW-DSL-Boiler</v>
      </c>
      <c r="O192" s="1" t="str">
        <f>+'NewTech-modinp'!O192</f>
        <v>New Refining - Process Heat: Steam/Hot Water  - Diesel</v>
      </c>
      <c r="P192" s="1" t="str">
        <f>+'NewTech-modinp'!P192</f>
        <v>INDDSL</v>
      </c>
      <c r="Q192" s="1" t="str">
        <f>+'NewTech-modinp'!Q192</f>
        <v>REFI-PH-STM_HW</v>
      </c>
      <c r="R192" s="1">
        <f>+'NewTech-modinp'!R192</f>
        <v>2018</v>
      </c>
      <c r="S192" s="14">
        <v>2020</v>
      </c>
      <c r="T192" s="26">
        <f>+'NewTech-modinp'!T192</f>
        <v>25</v>
      </c>
      <c r="U192" s="1">
        <f>+'NewTech-modinp'!U192</f>
        <v>0.5</v>
      </c>
      <c r="V192" s="1">
        <f t="shared" si="18"/>
        <v>0.35</v>
      </c>
      <c r="W192" s="14">
        <f>+'NewTech-modinp'!V192</f>
        <v>31.536000000000001</v>
      </c>
      <c r="X192" s="26">
        <f>+'NewTech-modinp'!W192</f>
        <v>0.85</v>
      </c>
      <c r="Y192" s="1">
        <f>+'NewTech-modinp'!X192</f>
        <v>0.85</v>
      </c>
      <c r="Z192" s="1">
        <f>+'NewTech-modinp'!Y192</f>
        <v>0.85</v>
      </c>
      <c r="AA192" s="1">
        <f>+'NewTech-modinp'!Z192</f>
        <v>0.85</v>
      </c>
      <c r="AB192" s="1">
        <f>+'NewTech-modinp'!AA192</f>
        <v>0.85</v>
      </c>
      <c r="AC192" s="1">
        <f>+'NewTech-modinp'!AB192</f>
        <v>0.85</v>
      </c>
      <c r="AD192" s="1">
        <f>+'NewTech-modinp'!AC192</f>
        <v>0.85</v>
      </c>
      <c r="AE192" s="1">
        <f>+'NewTech-modinp'!AD192</f>
        <v>0.85</v>
      </c>
      <c r="AF192" s="1">
        <f>+'NewTech-modinp'!AE192</f>
        <v>0.85</v>
      </c>
      <c r="AG192" s="1">
        <f>+'NewTech-modinp'!AF192</f>
        <v>0.85</v>
      </c>
      <c r="AH192" s="14">
        <f>+'NewTech-modinp'!AG192</f>
        <v>300</v>
      </c>
      <c r="AI192" s="1">
        <f>+'NewTech-modinp'!AH192</f>
        <v>300</v>
      </c>
      <c r="AJ192" s="1">
        <f>+'NewTech-modinp'!AI192</f>
        <v>300</v>
      </c>
      <c r="AK192" s="1">
        <f>+'NewTech-modinp'!AJ192</f>
        <v>300</v>
      </c>
      <c r="AL192" s="1">
        <f>+'NewTech-modinp'!AK192</f>
        <v>300</v>
      </c>
      <c r="AM192" s="1">
        <f>+'NewTech-modinp'!AL192</f>
        <v>300</v>
      </c>
      <c r="AN192" s="1">
        <f>+'NewTech-modinp'!AM192</f>
        <v>300</v>
      </c>
      <c r="AO192" s="1">
        <f>+'NewTech-modinp'!AN192</f>
        <v>300</v>
      </c>
      <c r="AP192" s="1">
        <f>+'NewTech-modinp'!AO192</f>
        <v>300</v>
      </c>
      <c r="AQ192" s="1">
        <f>+'NewTech-modinp'!AP192</f>
        <v>300</v>
      </c>
    </row>
    <row r="193" spans="1:47">
      <c r="A193" s="1" t="s">
        <v>127</v>
      </c>
      <c r="B193" s="2" t="s">
        <v>208</v>
      </c>
      <c r="C193" s="1" t="s">
        <v>93</v>
      </c>
      <c r="D193" s="2" t="s">
        <v>182</v>
      </c>
      <c r="E193" s="3" t="str">
        <f t="shared" si="16"/>
        <v>CHMCL-PH-DirH</v>
      </c>
      <c r="F193" s="1" t="s">
        <v>91</v>
      </c>
      <c r="G193" s="2" t="s">
        <v>180</v>
      </c>
      <c r="H193" s="3" t="str">
        <f t="shared" si="17"/>
        <v>CHMCL-PH-DirH-ELC-Heater20</v>
      </c>
      <c r="I193" s="1" t="s">
        <v>70</v>
      </c>
      <c r="J193" s="2" t="s">
        <v>160</v>
      </c>
      <c r="N193" s="1" t="str">
        <f>+'NewTech-modinp'!N193</f>
        <v>REFI-PH-STM_HW-ELC-HPmp</v>
      </c>
      <c r="O193" s="1" t="str">
        <f>+'NewTech-modinp'!O193</f>
        <v>New Refining - Process Heat: Steam/Hot Water  - Electricity</v>
      </c>
      <c r="P193" s="1" t="str">
        <f>+'NewTech-modinp'!P193</f>
        <v>INDELC</v>
      </c>
      <c r="Q193" s="1" t="str">
        <f>+'NewTech-modinp'!Q193</f>
        <v>REFI-PH-STM_HW</v>
      </c>
      <c r="R193" s="1">
        <f>+'NewTech-modinp'!R193</f>
        <v>2018</v>
      </c>
      <c r="S193" s="14">
        <v>2020</v>
      </c>
      <c r="T193" s="26">
        <f>+'NewTech-modinp'!T193</f>
        <v>20</v>
      </c>
      <c r="U193" s="1">
        <f>+'NewTech-modinp'!U193</f>
        <v>0.5</v>
      </c>
      <c r="V193" s="1">
        <f t="shared" si="18"/>
        <v>0.35</v>
      </c>
      <c r="W193" s="14">
        <f>+'NewTech-modinp'!V193</f>
        <v>31.536000000000001</v>
      </c>
      <c r="X193" s="26">
        <f>+'NewTech-modinp'!W193</f>
        <v>3.5</v>
      </c>
      <c r="Y193" s="1">
        <f>+'NewTech-modinp'!X193</f>
        <v>3.5</v>
      </c>
      <c r="Z193" s="1">
        <f>+'NewTech-modinp'!Y193</f>
        <v>3.5</v>
      </c>
      <c r="AA193" s="1">
        <f>+'NewTech-modinp'!Z193</f>
        <v>3.5</v>
      </c>
      <c r="AB193" s="1">
        <f>+'NewTech-modinp'!AA193</f>
        <v>3.5</v>
      </c>
      <c r="AC193" s="1">
        <f>+'NewTech-modinp'!AB193</f>
        <v>3.5</v>
      </c>
      <c r="AD193" s="1">
        <f>+'NewTech-modinp'!AC193</f>
        <v>3.5</v>
      </c>
      <c r="AE193" s="1">
        <f>+'NewTech-modinp'!AD193</f>
        <v>3.5</v>
      </c>
      <c r="AF193" s="1">
        <f>+'NewTech-modinp'!AE193</f>
        <v>3.5</v>
      </c>
      <c r="AG193" s="1">
        <f>+'NewTech-modinp'!AF193</f>
        <v>3.5</v>
      </c>
      <c r="AH193" s="14">
        <f>+'NewTech-modinp'!AG193</f>
        <v>1071.4285714285713</v>
      </c>
      <c r="AI193" s="1">
        <f>+'NewTech-modinp'!AH193</f>
        <v>1071.4285714285713</v>
      </c>
      <c r="AJ193" s="1">
        <f>+'NewTech-modinp'!AI193</f>
        <v>1071.4285714285713</v>
      </c>
      <c r="AK193" s="1">
        <f>+'NewTech-modinp'!AJ193</f>
        <v>1071.4285714285713</v>
      </c>
      <c r="AL193" s="1">
        <f>+'NewTech-modinp'!AK193</f>
        <v>1071.4285714285713</v>
      </c>
      <c r="AM193" s="1">
        <f>+'NewTech-modinp'!AL193</f>
        <v>1071.4285714285713</v>
      </c>
      <c r="AN193" s="1">
        <f>+'NewTech-modinp'!AM193</f>
        <v>1071.4285714285713</v>
      </c>
      <c r="AO193" s="1">
        <f>+'NewTech-modinp'!AN193</f>
        <v>1071.4285714285713</v>
      </c>
      <c r="AP193" s="1">
        <f>+'NewTech-modinp'!AO193</f>
        <v>1071.4285714285713</v>
      </c>
      <c r="AQ193" s="1">
        <f>+'NewTech-modinp'!AP193</f>
        <v>1071.4285714285713</v>
      </c>
      <c r="AR193" s="14">
        <f>+'NewTech-modinp'!AQ193</f>
        <v>0</v>
      </c>
      <c r="AT193" s="1">
        <f>+'NewTech-modinp'!AR193</f>
        <v>5</v>
      </c>
    </row>
    <row r="194" spans="1:47">
      <c r="A194" s="1" t="s">
        <v>127</v>
      </c>
      <c r="B194" s="2" t="s">
        <v>208</v>
      </c>
      <c r="C194" s="1" t="s">
        <v>107</v>
      </c>
      <c r="D194" s="2" t="s">
        <v>194</v>
      </c>
      <c r="E194" s="3" t="str">
        <f t="shared" si="16"/>
        <v>CHMCL-PH-Stm</v>
      </c>
      <c r="F194" s="1" t="s">
        <v>95</v>
      </c>
      <c r="G194" s="2" t="s">
        <v>95</v>
      </c>
      <c r="H194" s="3" t="str">
        <f t="shared" si="17"/>
        <v>CHMCL-PH-Stm-NGA-Boiler20</v>
      </c>
      <c r="I194" s="1" t="s">
        <v>68</v>
      </c>
      <c r="J194" s="2" t="s">
        <v>159</v>
      </c>
      <c r="N194" s="1" t="str">
        <f>+'NewTech-modinp'!N194</f>
        <v>REFI-PH-STM_HW-COA-Boiler</v>
      </c>
      <c r="O194" s="1" t="str">
        <f>+'NewTech-modinp'!O194</f>
        <v>New Refining - Process Heat: Steam/Hot Water  - Coal</v>
      </c>
      <c r="P194" s="1" t="str">
        <f>+'NewTech-modinp'!P194</f>
        <v>INDCOA</v>
      </c>
      <c r="Q194" s="1" t="str">
        <f>+'NewTech-modinp'!Q194</f>
        <v>REFI-PH-STM_HW</v>
      </c>
      <c r="R194" s="1">
        <f>+'NewTech-modinp'!R194</f>
        <v>2018</v>
      </c>
      <c r="S194" s="14">
        <v>2020</v>
      </c>
      <c r="T194" s="26">
        <f>+'NewTech-modinp'!T194</f>
        <v>25</v>
      </c>
      <c r="U194" s="1">
        <f>+'NewTech-modinp'!U194</f>
        <v>0.5</v>
      </c>
      <c r="V194" s="1">
        <f t="shared" si="18"/>
        <v>0.35</v>
      </c>
      <c r="W194" s="14">
        <f>+'NewTech-modinp'!V194</f>
        <v>31.536000000000001</v>
      </c>
      <c r="X194" s="26">
        <f>+'NewTech-modinp'!W194</f>
        <v>0.8</v>
      </c>
      <c r="Y194" s="1">
        <f>+'NewTech-modinp'!X194</f>
        <v>0.8</v>
      </c>
      <c r="Z194" s="1">
        <f>+'NewTech-modinp'!Y194</f>
        <v>0.8</v>
      </c>
      <c r="AA194" s="1">
        <f>+'NewTech-modinp'!Z194</f>
        <v>0.8</v>
      </c>
      <c r="AB194" s="1">
        <f>+'NewTech-modinp'!AA194</f>
        <v>0.8</v>
      </c>
      <c r="AC194" s="1">
        <f>+'NewTech-modinp'!AB194</f>
        <v>0.8</v>
      </c>
      <c r="AD194" s="1">
        <f>+'NewTech-modinp'!AC194</f>
        <v>0.8</v>
      </c>
      <c r="AE194" s="1">
        <f>+'NewTech-modinp'!AD194</f>
        <v>0.8</v>
      </c>
      <c r="AF194" s="1">
        <f>+'NewTech-modinp'!AE194</f>
        <v>0.8</v>
      </c>
      <c r="AG194" s="1">
        <f>+'NewTech-modinp'!AF194</f>
        <v>0.8</v>
      </c>
      <c r="AH194" s="14">
        <f>+'NewTech-modinp'!AG194</f>
        <v>750</v>
      </c>
      <c r="AI194" s="1">
        <f>+'NewTech-modinp'!AH194</f>
        <v>750</v>
      </c>
      <c r="AJ194" s="1">
        <f>+'NewTech-modinp'!AI194</f>
        <v>750</v>
      </c>
      <c r="AK194" s="1">
        <f>+'NewTech-modinp'!AJ194</f>
        <v>750</v>
      </c>
      <c r="AL194" s="1">
        <f>+'NewTech-modinp'!AK194</f>
        <v>750</v>
      </c>
      <c r="AM194" s="1">
        <f>+'NewTech-modinp'!AL194</f>
        <v>750</v>
      </c>
      <c r="AN194" s="1">
        <f>+'NewTech-modinp'!AM194</f>
        <v>750</v>
      </c>
      <c r="AO194" s="1">
        <f>+'NewTech-modinp'!AN194</f>
        <v>750</v>
      </c>
      <c r="AP194" s="1">
        <f>+'NewTech-modinp'!AO194</f>
        <v>750</v>
      </c>
      <c r="AQ194" s="1">
        <f>+'NewTech-modinp'!AP194</f>
        <v>750</v>
      </c>
      <c r="AR194" s="14">
        <v>0</v>
      </c>
    </row>
    <row r="195" spans="1:47">
      <c r="A195" s="1" t="s">
        <v>127</v>
      </c>
      <c r="B195" s="2" t="s">
        <v>208</v>
      </c>
      <c r="C195" s="1" t="s">
        <v>107</v>
      </c>
      <c r="D195" s="2" t="s">
        <v>194</v>
      </c>
      <c r="E195" s="3" t="str">
        <f t="shared" si="16"/>
        <v>CHMCL-PH-Stm</v>
      </c>
      <c r="F195" s="1" t="s">
        <v>95</v>
      </c>
      <c r="G195" s="2" t="s">
        <v>95</v>
      </c>
      <c r="H195" s="3" t="str">
        <f t="shared" si="17"/>
        <v>CHMCL-PH-Stm-COA-Boiler20</v>
      </c>
      <c r="I195" s="1" t="s">
        <v>71</v>
      </c>
      <c r="J195" s="2" t="s">
        <v>161</v>
      </c>
      <c r="N195" s="1" t="str">
        <f>+'NewTech-modinp'!N195</f>
        <v>REFI-PH-STM_HW-LPG-Boiler</v>
      </c>
      <c r="O195" s="1" t="str">
        <f>+'NewTech-modinp'!O195</f>
        <v>New Refining - Process Heat: Steam/Hot Water  - LPG</v>
      </c>
      <c r="P195" s="1" t="str">
        <f>+'NewTech-modinp'!P195</f>
        <v>INDLPG</v>
      </c>
      <c r="Q195" s="1" t="str">
        <f>+'NewTech-modinp'!Q195</f>
        <v>REFI-PH-STM_HW</v>
      </c>
      <c r="R195" s="1">
        <f>+'NewTech-modinp'!R195</f>
        <v>2018</v>
      </c>
      <c r="S195" s="14">
        <v>2020</v>
      </c>
      <c r="T195" s="26">
        <f>+'NewTech-modinp'!T195</f>
        <v>25</v>
      </c>
      <c r="U195" s="1">
        <f>+'NewTech-modinp'!U195</f>
        <v>0.5</v>
      </c>
      <c r="V195" s="1">
        <f t="shared" si="18"/>
        <v>0.35</v>
      </c>
      <c r="W195" s="14">
        <f>+'NewTech-modinp'!V195</f>
        <v>31.536000000000001</v>
      </c>
      <c r="X195" s="26">
        <f>+'NewTech-modinp'!W195</f>
        <v>0.87</v>
      </c>
      <c r="Y195" s="1">
        <f>+'NewTech-modinp'!X195</f>
        <v>0.87</v>
      </c>
      <c r="Z195" s="1">
        <f>+'NewTech-modinp'!Y195</f>
        <v>0.87</v>
      </c>
      <c r="AA195" s="1">
        <f>+'NewTech-modinp'!Z195</f>
        <v>0.87</v>
      </c>
      <c r="AB195" s="1">
        <f>+'NewTech-modinp'!AA195</f>
        <v>0.87</v>
      </c>
      <c r="AC195" s="1">
        <f>+'NewTech-modinp'!AB195</f>
        <v>0.87</v>
      </c>
      <c r="AD195" s="1">
        <f>+'NewTech-modinp'!AC195</f>
        <v>0.87</v>
      </c>
      <c r="AE195" s="1">
        <f>+'NewTech-modinp'!AD195</f>
        <v>0.87</v>
      </c>
      <c r="AF195" s="1">
        <f>+'NewTech-modinp'!AE195</f>
        <v>0.87</v>
      </c>
      <c r="AG195" s="1">
        <f>+'NewTech-modinp'!AF195</f>
        <v>0.87</v>
      </c>
      <c r="AH195" s="14">
        <f>+'NewTech-modinp'!AG195</f>
        <v>350</v>
      </c>
      <c r="AI195" s="1">
        <f>+'NewTech-modinp'!AH195</f>
        <v>350</v>
      </c>
      <c r="AJ195" s="1">
        <f>+'NewTech-modinp'!AI195</f>
        <v>350</v>
      </c>
      <c r="AK195" s="1">
        <f>+'NewTech-modinp'!AJ195</f>
        <v>350</v>
      </c>
      <c r="AL195" s="1">
        <f>+'NewTech-modinp'!AK195</f>
        <v>350</v>
      </c>
      <c r="AM195" s="1">
        <f>+'NewTech-modinp'!AL195</f>
        <v>350</v>
      </c>
      <c r="AN195" s="1">
        <f>+'NewTech-modinp'!AM195</f>
        <v>350</v>
      </c>
      <c r="AO195" s="1">
        <f>+'NewTech-modinp'!AN195</f>
        <v>350</v>
      </c>
      <c r="AP195" s="1">
        <f>+'NewTech-modinp'!AO195</f>
        <v>350</v>
      </c>
      <c r="AQ195" s="1">
        <f>+'NewTech-modinp'!AP195</f>
        <v>350</v>
      </c>
    </row>
    <row r="196" spans="1:47">
      <c r="A196" s="1" t="s">
        <v>127</v>
      </c>
      <c r="B196" s="2" t="s">
        <v>208</v>
      </c>
      <c r="C196" s="1" t="s">
        <v>107</v>
      </c>
      <c r="D196" s="2" t="s">
        <v>194</v>
      </c>
      <c r="E196" s="3" t="str">
        <f t="shared" si="16"/>
        <v>CHMCL-PH-Stm</v>
      </c>
      <c r="F196" s="1" t="s">
        <v>95</v>
      </c>
      <c r="G196" s="2" t="s">
        <v>95</v>
      </c>
      <c r="H196" s="3" t="str">
        <f t="shared" si="17"/>
        <v>CHMCL-PH-Stm-DSL-Boiler20</v>
      </c>
      <c r="I196" s="1" t="s">
        <v>82</v>
      </c>
      <c r="J196" s="2" t="s">
        <v>172</v>
      </c>
      <c r="N196" s="1" t="str">
        <f>+'NewTech-modinp'!N196</f>
        <v>REFI-PH-STM_HW-WOD-Boiler</v>
      </c>
      <c r="O196" s="1" t="str">
        <f>+'NewTech-modinp'!O196</f>
        <v>New Refining - Process Heat: Steam/Hot Water  - Wood</v>
      </c>
      <c r="P196" s="1" t="str">
        <f>+'NewTech-modinp'!P196</f>
        <v>INDWOD</v>
      </c>
      <c r="Q196" s="1" t="str">
        <f>+'NewTech-modinp'!Q196</f>
        <v>REFI-PH-STM_HW</v>
      </c>
      <c r="R196" s="1">
        <f>+'NewTech-modinp'!R196</f>
        <v>2018</v>
      </c>
      <c r="S196" s="14">
        <v>2020</v>
      </c>
      <c r="T196" s="26">
        <f>+'NewTech-modinp'!T196</f>
        <v>25</v>
      </c>
      <c r="U196" s="1">
        <f>+'NewTech-modinp'!U196</f>
        <v>0.5</v>
      </c>
      <c r="V196" s="1">
        <f t="shared" si="18"/>
        <v>0.35</v>
      </c>
      <c r="W196" s="14">
        <f>+'NewTech-modinp'!V196</f>
        <v>31.536000000000001</v>
      </c>
      <c r="X196" s="26">
        <f>+'NewTech-modinp'!W196</f>
        <v>0.85</v>
      </c>
      <c r="Y196" s="1">
        <f>+'NewTech-modinp'!X196</f>
        <v>0.85</v>
      </c>
      <c r="Z196" s="1">
        <f>+'NewTech-modinp'!Y196</f>
        <v>0.85</v>
      </c>
      <c r="AA196" s="1">
        <f>+'NewTech-modinp'!Z196</f>
        <v>0.85</v>
      </c>
      <c r="AB196" s="1">
        <f>+'NewTech-modinp'!AA196</f>
        <v>0.85</v>
      </c>
      <c r="AC196" s="1">
        <f>+'NewTech-modinp'!AB196</f>
        <v>0.85</v>
      </c>
      <c r="AD196" s="1">
        <f>+'NewTech-modinp'!AC196</f>
        <v>0.85</v>
      </c>
      <c r="AE196" s="1">
        <f>+'NewTech-modinp'!AD196</f>
        <v>0.85</v>
      </c>
      <c r="AF196" s="1">
        <f>+'NewTech-modinp'!AE196</f>
        <v>0.85</v>
      </c>
      <c r="AG196" s="1">
        <f>+'NewTech-modinp'!AF196</f>
        <v>0.85</v>
      </c>
      <c r="AH196" s="14">
        <f>+'NewTech-modinp'!AG196</f>
        <v>2000</v>
      </c>
      <c r="AI196" s="1">
        <f>+'NewTech-modinp'!AH196</f>
        <v>2000</v>
      </c>
      <c r="AJ196" s="1">
        <f>+'NewTech-modinp'!AI196</f>
        <v>2000</v>
      </c>
      <c r="AK196" s="1">
        <f>+'NewTech-modinp'!AJ196</f>
        <v>2000</v>
      </c>
      <c r="AL196" s="1">
        <f>+'NewTech-modinp'!AK196</f>
        <v>2000</v>
      </c>
      <c r="AM196" s="1">
        <f>+'NewTech-modinp'!AL196</f>
        <v>2000</v>
      </c>
      <c r="AN196" s="1">
        <f>+'NewTech-modinp'!AM196</f>
        <v>2000</v>
      </c>
      <c r="AO196" s="1">
        <f>+'NewTech-modinp'!AN196</f>
        <v>2000</v>
      </c>
      <c r="AP196" s="1">
        <f>+'NewTech-modinp'!AO196</f>
        <v>2000</v>
      </c>
      <c r="AQ196" s="1">
        <f>+'NewTech-modinp'!AP196</f>
        <v>2000</v>
      </c>
    </row>
    <row r="197" spans="1:47">
      <c r="A197" s="1" t="s">
        <v>127</v>
      </c>
      <c r="B197" s="2" t="s">
        <v>208</v>
      </c>
      <c r="C197" s="1" t="s">
        <v>107</v>
      </c>
      <c r="D197" s="2" t="s">
        <v>194</v>
      </c>
      <c r="E197" s="3" t="str">
        <f t="shared" si="16"/>
        <v>CHMCL-PH-Stm</v>
      </c>
      <c r="F197" s="1" t="s">
        <v>108</v>
      </c>
      <c r="G197" s="2" t="s">
        <v>195</v>
      </c>
      <c r="H197" s="3" t="str">
        <f t="shared" si="17"/>
        <v>CHMCL-PH-Stm-LPG-Heat20</v>
      </c>
      <c r="I197" s="1" t="s">
        <v>111</v>
      </c>
      <c r="J197" s="2" t="s">
        <v>197</v>
      </c>
      <c r="N197" s="1" t="str">
        <f>+'NewTech-modinp'!N197</f>
        <v>REFI-PH-STM_HW-ELC-Boiler</v>
      </c>
      <c r="O197" s="1" t="str">
        <f>+'NewTech-modinp'!O197</f>
        <v>New Refining - Process Heat: Steam/Hot Water  - Electricity</v>
      </c>
      <c r="P197" s="1" t="str">
        <f>+'NewTech-modinp'!P197</f>
        <v>INDELC</v>
      </c>
      <c r="Q197" s="1" t="str">
        <f>+'NewTech-modinp'!Q197</f>
        <v>REFI-PH-STM_HW</v>
      </c>
      <c r="R197" s="1">
        <f>+'NewTech-modinp'!R197</f>
        <v>2018</v>
      </c>
      <c r="S197" s="14">
        <v>2020</v>
      </c>
      <c r="T197" s="26">
        <f>+'NewTech-modinp'!T197</f>
        <v>25</v>
      </c>
      <c r="U197" s="1">
        <f>+'NewTech-modinp'!U197</f>
        <v>0.5</v>
      </c>
      <c r="V197" s="1">
        <f t="shared" si="18"/>
        <v>0.35</v>
      </c>
      <c r="W197" s="14">
        <f>+'NewTech-modinp'!V197</f>
        <v>31.536000000000001</v>
      </c>
      <c r="X197" s="26">
        <f>+'NewTech-modinp'!W197</f>
        <v>0.99</v>
      </c>
      <c r="Y197" s="1">
        <f>+'NewTech-modinp'!X197</f>
        <v>0.99</v>
      </c>
      <c r="Z197" s="1">
        <f>+'NewTech-modinp'!Y197</f>
        <v>0.99</v>
      </c>
      <c r="AA197" s="1">
        <f>+'NewTech-modinp'!Z197</f>
        <v>0.99</v>
      </c>
      <c r="AB197" s="1">
        <f>+'NewTech-modinp'!AA197</f>
        <v>0.99</v>
      </c>
      <c r="AC197" s="1">
        <f>+'NewTech-modinp'!AB197</f>
        <v>0.99</v>
      </c>
      <c r="AD197" s="1">
        <f>+'NewTech-modinp'!AC197</f>
        <v>0.99</v>
      </c>
      <c r="AE197" s="1">
        <f>+'NewTech-modinp'!AD197</f>
        <v>0.99</v>
      </c>
      <c r="AF197" s="1">
        <f>+'NewTech-modinp'!AE197</f>
        <v>0.99</v>
      </c>
      <c r="AG197" s="1">
        <f>+'NewTech-modinp'!AF197</f>
        <v>0.99</v>
      </c>
      <c r="AH197" s="14">
        <f>+'NewTech-modinp'!AG197</f>
        <v>370.49433333333332</v>
      </c>
      <c r="AI197" s="1">
        <f>+'NewTech-modinp'!AH197</f>
        <v>370.49433333333332</v>
      </c>
      <c r="AJ197" s="1">
        <f>+'NewTech-modinp'!AI197</f>
        <v>250</v>
      </c>
      <c r="AK197" s="1">
        <f>+'NewTech-modinp'!AJ197</f>
        <v>250</v>
      </c>
      <c r="AL197" s="1">
        <f>+'NewTech-modinp'!AK197</f>
        <v>250</v>
      </c>
      <c r="AM197" s="1">
        <f>+'NewTech-modinp'!AL197</f>
        <v>250</v>
      </c>
      <c r="AN197" s="1">
        <f>+'NewTech-modinp'!AM197</f>
        <v>250</v>
      </c>
      <c r="AO197" s="1">
        <f>+'NewTech-modinp'!AN197</f>
        <v>250</v>
      </c>
      <c r="AP197" s="1">
        <f>+'NewTech-modinp'!AO197</f>
        <v>250</v>
      </c>
      <c r="AQ197" s="1">
        <f>+'NewTech-modinp'!AP197</f>
        <v>250</v>
      </c>
      <c r="AR197" s="14">
        <f>+'NewTech-modinp'!AQ197</f>
        <v>1</v>
      </c>
      <c r="AT197" s="1">
        <f>+'NewTech-modinp'!AR197</f>
        <v>5</v>
      </c>
    </row>
    <row r="198" spans="1:47" s="9" customFormat="1">
      <c r="A198" s="9" t="s">
        <v>127</v>
      </c>
      <c r="B198" s="24" t="s">
        <v>208</v>
      </c>
      <c r="C198" s="9" t="s">
        <v>107</v>
      </c>
      <c r="D198" s="24" t="s">
        <v>194</v>
      </c>
      <c r="E198" s="25" t="str">
        <f t="shared" si="16"/>
        <v>CHMCL-PH-Stm</v>
      </c>
      <c r="F198" s="9" t="s">
        <v>95</v>
      </c>
      <c r="G198" s="24" t="s">
        <v>95</v>
      </c>
      <c r="H198" s="25" t="str">
        <f t="shared" si="17"/>
        <v>CHMCL-PH-Stm-WOD-Boiler20</v>
      </c>
      <c r="I198" s="9" t="s">
        <v>74</v>
      </c>
      <c r="J198" s="24" t="s">
        <v>164</v>
      </c>
      <c r="N198" s="9" t="str">
        <f>+'NewTech-modinp'!N198</f>
        <v>UREA-FDSTCK-NGA-FDSTCK</v>
      </c>
      <c r="O198" s="9" t="str">
        <f>+'NewTech-modinp'!O198</f>
        <v>New Urea - Urea production (feedstock)  - Natural Gas</v>
      </c>
      <c r="P198" s="9" t="s">
        <v>216</v>
      </c>
      <c r="Q198" s="9" t="str">
        <f>+'NewTech-modinp'!Q198</f>
        <v>UREA-FDSTCK</v>
      </c>
      <c r="R198" s="9">
        <f>+'NewTech-modinp'!R198</f>
        <v>2018</v>
      </c>
      <c r="S198" s="13">
        <v>2020</v>
      </c>
      <c r="T198" s="28">
        <f>+'NewTech-modinp'!T198</f>
        <v>100</v>
      </c>
      <c r="U198" s="9">
        <f>+'NewTech-modinp'!U198</f>
        <v>0.9</v>
      </c>
      <c r="W198" s="13">
        <f>+'NewTech-modinp'!V198</f>
        <v>31.536000000000001</v>
      </c>
      <c r="X198" s="28">
        <f>+'NewTech-modinp'!W198</f>
        <v>1</v>
      </c>
      <c r="Y198" s="9">
        <f>+'NewTech-modinp'!X198</f>
        <v>1</v>
      </c>
      <c r="Z198" s="9">
        <f>+'NewTech-modinp'!Y198</f>
        <v>1</v>
      </c>
      <c r="AA198" s="9">
        <f>+'NewTech-modinp'!Z198</f>
        <v>1</v>
      </c>
      <c r="AB198" s="9">
        <f>+'NewTech-modinp'!AA198</f>
        <v>1</v>
      </c>
      <c r="AC198" s="9">
        <f>+'NewTech-modinp'!AB198</f>
        <v>1</v>
      </c>
      <c r="AD198" s="9">
        <f>+'NewTech-modinp'!AC198</f>
        <v>1</v>
      </c>
      <c r="AE198" s="9">
        <f>+'NewTech-modinp'!AD198</f>
        <v>1</v>
      </c>
      <c r="AF198" s="9">
        <f>+'NewTech-modinp'!AE198</f>
        <v>1</v>
      </c>
      <c r="AG198" s="9">
        <f>+'NewTech-modinp'!AF198</f>
        <v>1</v>
      </c>
      <c r="AH198" s="13">
        <f>+'NewTech-modinp'!AG198</f>
        <v>0</v>
      </c>
      <c r="AI198" s="9">
        <f>+'NewTech-modinp'!AH198</f>
        <v>0</v>
      </c>
      <c r="AJ198" s="9">
        <f>+'NewTech-modinp'!AI198</f>
        <v>0</v>
      </c>
      <c r="AK198" s="9">
        <f>+'NewTech-modinp'!AJ198</f>
        <v>0</v>
      </c>
      <c r="AL198" s="9">
        <f>+'NewTech-modinp'!AK198</f>
        <v>0</v>
      </c>
      <c r="AM198" s="9">
        <f>+'NewTech-modinp'!AL198</f>
        <v>0</v>
      </c>
      <c r="AN198" s="9">
        <f>+'NewTech-modinp'!AM198</f>
        <v>0</v>
      </c>
      <c r="AO198" s="9">
        <f>+'NewTech-modinp'!AN198</f>
        <v>0</v>
      </c>
      <c r="AP198" s="9">
        <f>+'NewTech-modinp'!AO198</f>
        <v>0</v>
      </c>
      <c r="AQ198" s="9">
        <f>+'NewTech-modinp'!AP198</f>
        <v>0</v>
      </c>
      <c r="AR198" s="13"/>
    </row>
    <row r="199" spans="1:47" s="9" customFormat="1">
      <c r="A199" s="9" t="s">
        <v>127</v>
      </c>
      <c r="B199" s="24" t="s">
        <v>208</v>
      </c>
      <c r="C199" s="9" t="s">
        <v>107</v>
      </c>
      <c r="D199" s="24" t="s">
        <v>194</v>
      </c>
      <c r="E199" s="25" t="str">
        <f t="shared" si="16"/>
        <v>CHMCL-PH-Stm</v>
      </c>
      <c r="F199" s="9" t="s">
        <v>108</v>
      </c>
      <c r="G199" s="24" t="s">
        <v>195</v>
      </c>
      <c r="H199" s="25" t="str">
        <f t="shared" si="17"/>
        <v>CHMCL-PH-Stm-GEO-Heat20</v>
      </c>
      <c r="I199" s="9" t="s">
        <v>109</v>
      </c>
      <c r="J199" s="24" t="s">
        <v>196</v>
      </c>
      <c r="N199" s="9" t="str">
        <f>+'NewTech-modinp'!N199</f>
        <v>WOOD-MoTP-Stat-DSL-st_ngn</v>
      </c>
      <c r="O199" s="9" t="str">
        <f>+'NewTech-modinp'!O199</f>
        <v>New Wood products - Motive Power, Stationary  - Diesel</v>
      </c>
      <c r="P199" s="9" t="str">
        <f>+'NewTech-modinp'!P199</f>
        <v>INDDSL</v>
      </c>
      <c r="Q199" s="9" t="str">
        <f>+'NewTech-modinp'!Q199</f>
        <v>WOOD-MoTP-Stat</v>
      </c>
      <c r="R199" s="9">
        <f>+'NewTech-modinp'!R199</f>
        <v>2018</v>
      </c>
      <c r="S199" s="13">
        <v>2020</v>
      </c>
      <c r="T199" s="28">
        <f>+'NewTech-modinp'!T199</f>
        <v>20</v>
      </c>
      <c r="U199" s="9">
        <f>+'NewTech-modinp'!U199</f>
        <v>0.5</v>
      </c>
      <c r="V199" s="9">
        <f t="shared" si="18"/>
        <v>0.35</v>
      </c>
      <c r="W199" s="13">
        <f>+'NewTech-modinp'!V199</f>
        <v>31.536000000000001</v>
      </c>
      <c r="X199" s="28">
        <f>+'NewTech-modinp'!W199</f>
        <v>0.22</v>
      </c>
      <c r="Y199" s="9">
        <f>+'NewTech-modinp'!X199</f>
        <v>0.22</v>
      </c>
      <c r="Z199" s="9">
        <f>+'NewTech-modinp'!Y199</f>
        <v>0.22</v>
      </c>
      <c r="AA199" s="9">
        <f>+'NewTech-modinp'!Z199</f>
        <v>0.22</v>
      </c>
      <c r="AB199" s="9">
        <f>+'NewTech-modinp'!AA199</f>
        <v>0.22</v>
      </c>
      <c r="AC199" s="9">
        <f>+'NewTech-modinp'!AB199</f>
        <v>0.22</v>
      </c>
      <c r="AD199" s="9">
        <f>+'NewTech-modinp'!AC199</f>
        <v>0.22</v>
      </c>
      <c r="AE199" s="9">
        <f>+'NewTech-modinp'!AD199</f>
        <v>0.22</v>
      </c>
      <c r="AF199" s="9">
        <f>+'NewTech-modinp'!AE199</f>
        <v>0.22</v>
      </c>
      <c r="AG199" s="9">
        <f>+'NewTech-modinp'!AF199</f>
        <v>0.22</v>
      </c>
      <c r="AH199" s="13">
        <f>+'NewTech-modinp'!AG199</f>
        <v>455</v>
      </c>
      <c r="AI199" s="9">
        <f>+'NewTech-modinp'!AH199</f>
        <v>455</v>
      </c>
      <c r="AJ199" s="9">
        <f>+'NewTech-modinp'!AI199</f>
        <v>455</v>
      </c>
      <c r="AK199" s="9">
        <f>+'NewTech-modinp'!AJ199</f>
        <v>455</v>
      </c>
      <c r="AL199" s="9">
        <f>+'NewTech-modinp'!AK199</f>
        <v>455</v>
      </c>
      <c r="AM199" s="9">
        <f>+'NewTech-modinp'!AL199</f>
        <v>455</v>
      </c>
      <c r="AN199" s="9">
        <f>+'NewTech-modinp'!AM199</f>
        <v>455</v>
      </c>
      <c r="AO199" s="9">
        <f>+'NewTech-modinp'!AN199</f>
        <v>455</v>
      </c>
      <c r="AP199" s="9">
        <f>+'NewTech-modinp'!AO199</f>
        <v>455</v>
      </c>
      <c r="AQ199" s="9">
        <f>+'NewTech-modinp'!AP199</f>
        <v>455</v>
      </c>
      <c r="AR199" s="13">
        <v>0</v>
      </c>
    </row>
    <row r="200" spans="1:47">
      <c r="A200" s="1" t="s">
        <v>127</v>
      </c>
      <c r="B200" s="2" t="s">
        <v>208</v>
      </c>
      <c r="C200" s="1" t="s">
        <v>107</v>
      </c>
      <c r="D200" s="2" t="s">
        <v>194</v>
      </c>
      <c r="E200" s="3" t="str">
        <f t="shared" si="16"/>
        <v>CHMCL-PH-Stm</v>
      </c>
      <c r="F200" s="1" t="s">
        <v>108</v>
      </c>
      <c r="G200" s="2" t="s">
        <v>195</v>
      </c>
      <c r="H200" s="3" t="str">
        <f t="shared" si="17"/>
        <v>CHMCL-PH-Stm-FOL-Heat20</v>
      </c>
      <c r="I200" s="1" t="s">
        <v>86</v>
      </c>
      <c r="J200" s="2" t="s">
        <v>176</v>
      </c>
      <c r="N200" s="1" t="str">
        <f>+'NewTech-modinp'!N200</f>
        <v>WOOD-MoTP-Stat-ELC-Motor</v>
      </c>
      <c r="O200" s="1" t="str">
        <f>+'NewTech-modinp'!O200</f>
        <v>New Wood products - Motive Power, Stationary  - Electricity</v>
      </c>
      <c r="P200" s="1" t="str">
        <f>+'NewTech-modinp'!P200</f>
        <v>INDELC</v>
      </c>
      <c r="Q200" s="1" t="str">
        <f>+'NewTech-modinp'!Q200</f>
        <v>WOOD-MoTP-Stat</v>
      </c>
      <c r="R200" s="1">
        <f>+'NewTech-modinp'!R200</f>
        <v>2018</v>
      </c>
      <c r="S200" s="14">
        <v>2020</v>
      </c>
      <c r="T200" s="26">
        <f>+'NewTech-modinp'!T200</f>
        <v>10</v>
      </c>
      <c r="U200" s="1">
        <f>+'NewTech-modinp'!U200</f>
        <v>0.5</v>
      </c>
      <c r="V200" s="1">
        <f t="shared" si="18"/>
        <v>0.35</v>
      </c>
      <c r="W200" s="14">
        <f>+'NewTech-modinp'!V200</f>
        <v>31.536000000000001</v>
      </c>
      <c r="X200" s="26">
        <f>+'NewTech-modinp'!W200</f>
        <v>0.67500000000000004</v>
      </c>
      <c r="Y200" s="1">
        <f>+'NewTech-modinp'!X200</f>
        <v>0.67500000000000004</v>
      </c>
      <c r="Z200" s="1">
        <f>+'NewTech-modinp'!Y200</f>
        <v>0.67500000000000004</v>
      </c>
      <c r="AA200" s="1">
        <f>+'NewTech-modinp'!Z200</f>
        <v>0.67500000000000004</v>
      </c>
      <c r="AB200" s="1">
        <f>+'NewTech-modinp'!AA200</f>
        <v>0.67500000000000004</v>
      </c>
      <c r="AC200" s="1">
        <f>+'NewTech-modinp'!AB200</f>
        <v>0.67500000000000004</v>
      </c>
      <c r="AD200" s="1">
        <f>+'NewTech-modinp'!AC200</f>
        <v>0.67500000000000004</v>
      </c>
      <c r="AE200" s="1">
        <f>+'NewTech-modinp'!AD200</f>
        <v>0.67500000000000004</v>
      </c>
      <c r="AF200" s="1">
        <f>+'NewTech-modinp'!AE200</f>
        <v>0.67500000000000004</v>
      </c>
      <c r="AG200" s="1">
        <f>+'NewTech-modinp'!AF200</f>
        <v>0.67500000000000004</v>
      </c>
      <c r="AH200" s="14">
        <f>+'NewTech-modinp'!AG200</f>
        <v>280</v>
      </c>
      <c r="AI200" s="1">
        <f>+'NewTech-modinp'!AH200</f>
        <v>280</v>
      </c>
      <c r="AJ200" s="1">
        <f>+'NewTech-modinp'!AI200</f>
        <v>280</v>
      </c>
      <c r="AK200" s="1">
        <f>+'NewTech-modinp'!AJ200</f>
        <v>280</v>
      </c>
      <c r="AL200" s="1">
        <f>+'NewTech-modinp'!AK200</f>
        <v>280</v>
      </c>
      <c r="AM200" s="1">
        <f>+'NewTech-modinp'!AL200</f>
        <v>280</v>
      </c>
      <c r="AN200" s="1">
        <f>+'NewTech-modinp'!AM200</f>
        <v>280</v>
      </c>
      <c r="AO200" s="1">
        <f>+'NewTech-modinp'!AN200</f>
        <v>280</v>
      </c>
      <c r="AP200" s="1">
        <f>+'NewTech-modinp'!AO200</f>
        <v>280</v>
      </c>
      <c r="AQ200" s="1">
        <f>+'NewTech-modinp'!AP200</f>
        <v>280</v>
      </c>
    </row>
    <row r="201" spans="1:47">
      <c r="A201" s="1" t="s">
        <v>127</v>
      </c>
      <c r="B201" s="2" t="s">
        <v>208</v>
      </c>
      <c r="C201" s="1" t="s">
        <v>107</v>
      </c>
      <c r="D201" s="2" t="s">
        <v>194</v>
      </c>
      <c r="E201" s="3" t="str">
        <f t="shared" si="16"/>
        <v>CHMCL-PH-Stm</v>
      </c>
      <c r="F201" s="1" t="s">
        <v>108</v>
      </c>
      <c r="G201" s="2" t="s">
        <v>195</v>
      </c>
      <c r="H201" s="3" t="str">
        <f t="shared" si="17"/>
        <v>CHMCL-PH-Stm-BIG-Heat20</v>
      </c>
      <c r="I201" s="1" t="s">
        <v>110</v>
      </c>
      <c r="J201" s="2" t="s">
        <v>218</v>
      </c>
      <c r="N201" s="1" t="str">
        <f>+'NewTech-modinp'!N201</f>
        <v>WOOD-MoTP-Stat-PET-st_ngn</v>
      </c>
      <c r="O201" s="1" t="str">
        <f>+'NewTech-modinp'!O201</f>
        <v>New Wood products - Motive Power, Stationary  - Petrol</v>
      </c>
      <c r="P201" s="1" t="str">
        <f>+'NewTech-modinp'!P201</f>
        <v>INDPET</v>
      </c>
      <c r="Q201" s="1" t="str">
        <f>+'NewTech-modinp'!Q201</f>
        <v>WOOD-MoTP-Stat</v>
      </c>
      <c r="R201" s="1">
        <f>+'NewTech-modinp'!R201</f>
        <v>2018</v>
      </c>
      <c r="S201" s="14">
        <v>2020</v>
      </c>
      <c r="T201" s="26">
        <f>+'NewTech-modinp'!T201</f>
        <v>15</v>
      </c>
      <c r="U201" s="1">
        <f>+'NewTech-modinp'!U201</f>
        <v>0.5</v>
      </c>
      <c r="V201" s="1">
        <f t="shared" si="18"/>
        <v>0.35</v>
      </c>
      <c r="W201" s="14">
        <f>+'NewTech-modinp'!V201</f>
        <v>31.536000000000001</v>
      </c>
      <c r="X201" s="26">
        <f>+'NewTech-modinp'!W201</f>
        <v>0.18</v>
      </c>
      <c r="Y201" s="1">
        <f>+'NewTech-modinp'!X201</f>
        <v>0.18</v>
      </c>
      <c r="Z201" s="1">
        <f>+'NewTech-modinp'!Y201</f>
        <v>0.18</v>
      </c>
      <c r="AA201" s="1">
        <f>+'NewTech-modinp'!Z201</f>
        <v>0.18</v>
      </c>
      <c r="AB201" s="1">
        <f>+'NewTech-modinp'!AA201</f>
        <v>0.18</v>
      </c>
      <c r="AC201" s="1">
        <f>+'NewTech-modinp'!AB201</f>
        <v>0.18</v>
      </c>
      <c r="AD201" s="1">
        <f>+'NewTech-modinp'!AC201</f>
        <v>0.18</v>
      </c>
      <c r="AE201" s="1">
        <f>+'NewTech-modinp'!AD201</f>
        <v>0.18</v>
      </c>
      <c r="AF201" s="1">
        <f>+'NewTech-modinp'!AE201</f>
        <v>0.18</v>
      </c>
      <c r="AG201" s="1">
        <f>+'NewTech-modinp'!AF201</f>
        <v>0.18</v>
      </c>
      <c r="AH201" s="14">
        <f>+'NewTech-modinp'!AG201</f>
        <v>350</v>
      </c>
      <c r="AI201" s="1">
        <f>+'NewTech-modinp'!AH201</f>
        <v>350</v>
      </c>
      <c r="AJ201" s="1">
        <f>+'NewTech-modinp'!AI201</f>
        <v>350</v>
      </c>
      <c r="AK201" s="1">
        <f>+'NewTech-modinp'!AJ201</f>
        <v>350</v>
      </c>
      <c r="AL201" s="1">
        <f>+'NewTech-modinp'!AK201</f>
        <v>350</v>
      </c>
      <c r="AM201" s="1">
        <f>+'NewTech-modinp'!AL201</f>
        <v>350</v>
      </c>
      <c r="AN201" s="1">
        <f>+'NewTech-modinp'!AM201</f>
        <v>350</v>
      </c>
      <c r="AO201" s="1">
        <f>+'NewTech-modinp'!AN201</f>
        <v>350</v>
      </c>
      <c r="AP201" s="1">
        <f>+'NewTech-modinp'!AO201</f>
        <v>350</v>
      </c>
      <c r="AQ201" s="1">
        <f>+'NewTech-modinp'!AP201</f>
        <v>350</v>
      </c>
      <c r="AR201" s="14">
        <v>0</v>
      </c>
    </row>
    <row r="202" spans="1:47">
      <c r="A202" s="1" t="s">
        <v>127</v>
      </c>
      <c r="B202" s="2" t="s">
        <v>208</v>
      </c>
      <c r="C202" s="1" t="s">
        <v>107</v>
      </c>
      <c r="D202" s="2" t="s">
        <v>194</v>
      </c>
      <c r="E202" s="3" t="str">
        <f t="shared" ref="E202:E248" si="23">+B202&amp;"-"&amp;D202</f>
        <v>CHMCL-PH-Stm</v>
      </c>
      <c r="F202" s="1" t="s">
        <v>89</v>
      </c>
      <c r="G202" s="2" t="s">
        <v>179</v>
      </c>
      <c r="H202" s="3" t="str">
        <f t="shared" ref="H202:H248" si="24">+E202&amp;"-"&amp;RIGHT(J202,3)&amp;"-"&amp;G202&amp;"20"</f>
        <v>CHMCL-PH-Stm-ELC-HTPump20</v>
      </c>
      <c r="I202" s="1" t="s">
        <v>70</v>
      </c>
      <c r="J202" s="2" t="s">
        <v>160</v>
      </c>
      <c r="N202" s="1" t="str">
        <f>+'NewTech-modinp'!N202</f>
        <v>WOOD-MoTP-Stat-ELC-VSD-Mtr</v>
      </c>
      <c r="O202" s="1" t="str">
        <f>+'NewTech-modinp'!O202</f>
        <v>New Wood products - Motive Power, Stationary  - Electricity</v>
      </c>
      <c r="P202" s="1" t="str">
        <f>+'NewTech-modinp'!P202</f>
        <v>INDELC</v>
      </c>
      <c r="Q202" s="1" t="str">
        <f>+'NewTech-modinp'!Q202</f>
        <v>WOOD-MoTP-Stat</v>
      </c>
      <c r="R202" s="1">
        <f>+'NewTech-modinp'!R202</f>
        <v>2018</v>
      </c>
      <c r="S202" s="14">
        <v>2020</v>
      </c>
      <c r="T202" s="26">
        <f>+'NewTech-modinp'!T202</f>
        <v>10</v>
      </c>
      <c r="U202" s="1">
        <f>+'NewTech-modinp'!U202</f>
        <v>0.5</v>
      </c>
      <c r="V202" s="1">
        <f t="shared" si="18"/>
        <v>0.35</v>
      </c>
      <c r="W202" s="14">
        <f>+'NewTech-modinp'!V202</f>
        <v>31.536000000000001</v>
      </c>
      <c r="X202" s="26">
        <f>+'NewTech-modinp'!W202</f>
        <v>0.9</v>
      </c>
      <c r="Y202" s="1">
        <f>+'NewTech-modinp'!X202</f>
        <v>0.9</v>
      </c>
      <c r="Z202" s="1">
        <f>+'NewTech-modinp'!Y202</f>
        <v>0.9</v>
      </c>
      <c r="AA202" s="1">
        <f>+'NewTech-modinp'!Z202</f>
        <v>0.9</v>
      </c>
      <c r="AB202" s="1">
        <f>+'NewTech-modinp'!AA202</f>
        <v>0.9</v>
      </c>
      <c r="AC202" s="1">
        <f>+'NewTech-modinp'!AB202</f>
        <v>0.9</v>
      </c>
      <c r="AD202" s="1">
        <f>+'NewTech-modinp'!AC202</f>
        <v>0.9</v>
      </c>
      <c r="AE202" s="1">
        <f>+'NewTech-modinp'!AD202</f>
        <v>0.9</v>
      </c>
      <c r="AF202" s="1">
        <f>+'NewTech-modinp'!AE202</f>
        <v>0.9</v>
      </c>
      <c r="AG202" s="1">
        <f>+'NewTech-modinp'!AF202</f>
        <v>0.9</v>
      </c>
      <c r="AH202" s="14">
        <f>+'NewTech-modinp'!AG202</f>
        <v>336</v>
      </c>
      <c r="AI202" s="1">
        <f>+'NewTech-modinp'!AH202</f>
        <v>336</v>
      </c>
      <c r="AJ202" s="1">
        <f>+'NewTech-modinp'!AI202</f>
        <v>336</v>
      </c>
      <c r="AK202" s="1">
        <f>+'NewTech-modinp'!AJ202</f>
        <v>336</v>
      </c>
      <c r="AL202" s="1">
        <f>+'NewTech-modinp'!AK202</f>
        <v>336</v>
      </c>
      <c r="AM202" s="1">
        <f>+'NewTech-modinp'!AL202</f>
        <v>336</v>
      </c>
      <c r="AN202" s="1">
        <f>+'NewTech-modinp'!AM202</f>
        <v>336</v>
      </c>
      <c r="AO202" s="1">
        <f>+'NewTech-modinp'!AN202</f>
        <v>336</v>
      </c>
      <c r="AP202" s="1">
        <f>+'NewTech-modinp'!AO202</f>
        <v>336</v>
      </c>
      <c r="AQ202" s="1">
        <f>+'NewTech-modinp'!AP202</f>
        <v>336</v>
      </c>
      <c r="AR202" s="14">
        <f>+'NewTech-modinp'!AQ202</f>
        <v>0.5</v>
      </c>
      <c r="AT202" s="1">
        <f>+'NewTech-modinp'!AR202</f>
        <v>5</v>
      </c>
    </row>
    <row r="203" spans="1:47">
      <c r="A203" s="1" t="s">
        <v>127</v>
      </c>
      <c r="B203" s="2" t="s">
        <v>208</v>
      </c>
      <c r="C203" s="1" t="s">
        <v>107</v>
      </c>
      <c r="D203" s="2" t="s">
        <v>194</v>
      </c>
      <c r="E203" s="3" t="str">
        <f t="shared" si="23"/>
        <v>CHMCL-PH-Stm</v>
      </c>
      <c r="F203" s="1" t="s">
        <v>95</v>
      </c>
      <c r="G203" s="2" t="s">
        <v>95</v>
      </c>
      <c r="H203" s="3" t="str">
        <f t="shared" si="24"/>
        <v>CHMCL-PH-Stm-FOL-Boiler20</v>
      </c>
      <c r="I203" s="1" t="s">
        <v>86</v>
      </c>
      <c r="J203" s="2" t="s">
        <v>176</v>
      </c>
      <c r="N203" s="1" t="str">
        <f>+'NewTech-modinp'!N203</f>
        <v>WOOD-PH-FURN-NGA-Furn</v>
      </c>
      <c r="O203" s="1" t="str">
        <f>+'NewTech-modinp'!O203</f>
        <v>New Wood products - Process Heat: Furnace/Kiln  - Natural Gas</v>
      </c>
      <c r="P203" s="1" t="str">
        <f>+'NewTech-modinp'!P203</f>
        <v>INDNGA</v>
      </c>
      <c r="Q203" s="1" t="str">
        <f>+'NewTech-modinp'!Q203</f>
        <v>WOOD-PH-FURN</v>
      </c>
      <c r="R203" s="1">
        <f>+'NewTech-modinp'!R203</f>
        <v>2018</v>
      </c>
      <c r="S203" s="14">
        <v>2020</v>
      </c>
      <c r="T203" s="26">
        <f>+'NewTech-modinp'!T203</f>
        <v>25</v>
      </c>
      <c r="U203" s="1">
        <f>+'NewTech-modinp'!U203</f>
        <v>0.9</v>
      </c>
      <c r="V203" s="1">
        <f t="shared" ref="V203:V248" si="25">+U203*0.7</f>
        <v>0.63</v>
      </c>
      <c r="W203" s="14">
        <f>+'NewTech-modinp'!V203</f>
        <v>31.536000000000001</v>
      </c>
      <c r="X203" s="26">
        <f>+'NewTech-modinp'!W203</f>
        <v>0.8</v>
      </c>
      <c r="Y203" s="1">
        <f>+'NewTech-modinp'!X203</f>
        <v>0.8</v>
      </c>
      <c r="Z203" s="1">
        <f>+'NewTech-modinp'!Y203</f>
        <v>0.8</v>
      </c>
      <c r="AA203" s="1">
        <f>+'NewTech-modinp'!Z203</f>
        <v>0.8</v>
      </c>
      <c r="AB203" s="1">
        <f>+'NewTech-modinp'!AA203</f>
        <v>0.8</v>
      </c>
      <c r="AC203" s="1">
        <f>+'NewTech-modinp'!AB203</f>
        <v>0.8</v>
      </c>
      <c r="AD203" s="1">
        <f>+'NewTech-modinp'!AC203</f>
        <v>0.8</v>
      </c>
      <c r="AE203" s="1">
        <f>+'NewTech-modinp'!AD203</f>
        <v>0.8</v>
      </c>
      <c r="AF203" s="1">
        <f>+'NewTech-modinp'!AE203</f>
        <v>0.8</v>
      </c>
      <c r="AG203" s="1">
        <f>+'NewTech-modinp'!AF203</f>
        <v>0.8</v>
      </c>
      <c r="AH203" s="14">
        <f>+'NewTech-modinp'!AG203</f>
        <v>63</v>
      </c>
      <c r="AI203" s="1">
        <f>+'NewTech-modinp'!AH203</f>
        <v>63</v>
      </c>
      <c r="AJ203" s="1">
        <f>+'NewTech-modinp'!AI203</f>
        <v>63</v>
      </c>
      <c r="AK203" s="1">
        <f>+'NewTech-modinp'!AJ203</f>
        <v>63</v>
      </c>
      <c r="AL203" s="1">
        <f>+'NewTech-modinp'!AK203</f>
        <v>63</v>
      </c>
      <c r="AM203" s="1">
        <f>+'NewTech-modinp'!AL203</f>
        <v>63</v>
      </c>
      <c r="AN203" s="1">
        <f>+'NewTech-modinp'!AM203</f>
        <v>63</v>
      </c>
      <c r="AO203" s="1">
        <f>+'NewTech-modinp'!AN203</f>
        <v>63</v>
      </c>
      <c r="AP203" s="1">
        <f>+'NewTech-modinp'!AO203</f>
        <v>63</v>
      </c>
      <c r="AQ203" s="1">
        <f>+'NewTech-modinp'!AP203</f>
        <v>63</v>
      </c>
      <c r="AR203" s="14">
        <f>+'NewTech-modinp'!AQ203</f>
        <v>0.56000000000000005</v>
      </c>
      <c r="AT203" s="1">
        <f>+'NewTech-modinp'!AR203</f>
        <v>5</v>
      </c>
    </row>
    <row r="204" spans="1:47" s="10" customFormat="1" ht="15" thickBot="1">
      <c r="A204" s="10" t="s">
        <v>127</v>
      </c>
      <c r="B204" s="11" t="s">
        <v>208</v>
      </c>
      <c r="C204" s="10" t="s">
        <v>101</v>
      </c>
      <c r="D204" s="11" t="s">
        <v>188</v>
      </c>
      <c r="E204" s="12" t="str">
        <f t="shared" si="23"/>
        <v>CHMCL-Pump</v>
      </c>
      <c r="F204" s="10" t="s">
        <v>102</v>
      </c>
      <c r="G204" s="11" t="s">
        <v>188</v>
      </c>
      <c r="H204" s="12" t="str">
        <f t="shared" si="24"/>
        <v>CHMCL-Pump-ELC-Pump20</v>
      </c>
      <c r="I204" s="10" t="s">
        <v>70</v>
      </c>
      <c r="J204" s="11" t="s">
        <v>160</v>
      </c>
      <c r="N204" s="1" t="str">
        <f>+'NewTech-modinp'!N204</f>
        <v>WOOD-PH-FURN-COA-Furn</v>
      </c>
      <c r="O204" s="1" t="str">
        <f>+'NewTech-modinp'!O204</f>
        <v>New Wood products - Process Heat: Furnace/Kiln  - Coal</v>
      </c>
      <c r="P204" s="1" t="str">
        <f>+'NewTech-modinp'!P204</f>
        <v>INDCOA</v>
      </c>
      <c r="Q204" s="1" t="str">
        <f>+'NewTech-modinp'!Q204</f>
        <v>WOOD-PH-FURN</v>
      </c>
      <c r="R204" s="1">
        <f>+'NewTech-modinp'!R204</f>
        <v>2018</v>
      </c>
      <c r="S204" s="14">
        <v>2020</v>
      </c>
      <c r="T204" s="26">
        <f>+'NewTech-modinp'!T204</f>
        <v>25</v>
      </c>
      <c r="U204" s="1">
        <f>+'NewTech-modinp'!U204</f>
        <v>0.9</v>
      </c>
      <c r="V204" s="1">
        <f t="shared" si="25"/>
        <v>0.63</v>
      </c>
      <c r="W204" s="14">
        <f>+'NewTech-modinp'!V204</f>
        <v>31.536000000000001</v>
      </c>
      <c r="X204" s="26">
        <f>+'NewTech-modinp'!W204</f>
        <v>0.7</v>
      </c>
      <c r="Y204" s="1">
        <f>+'NewTech-modinp'!X204</f>
        <v>0.7</v>
      </c>
      <c r="Z204" s="1">
        <f>+'NewTech-modinp'!Y204</f>
        <v>0.7</v>
      </c>
      <c r="AA204" s="1">
        <f>+'NewTech-modinp'!Z204</f>
        <v>0.7</v>
      </c>
      <c r="AB204" s="1">
        <f>+'NewTech-modinp'!AA204</f>
        <v>0.7</v>
      </c>
      <c r="AC204" s="1">
        <f>+'NewTech-modinp'!AB204</f>
        <v>0.7</v>
      </c>
      <c r="AD204" s="1">
        <f>+'NewTech-modinp'!AC204</f>
        <v>0.7</v>
      </c>
      <c r="AE204" s="1">
        <f>+'NewTech-modinp'!AD204</f>
        <v>0.7</v>
      </c>
      <c r="AF204" s="1">
        <f>+'NewTech-modinp'!AE204</f>
        <v>0.7</v>
      </c>
      <c r="AG204" s="1">
        <f>+'NewTech-modinp'!AF204</f>
        <v>0.7</v>
      </c>
      <c r="AH204" s="14">
        <f>+'NewTech-modinp'!AG204</f>
        <v>63</v>
      </c>
      <c r="AI204" s="1">
        <f>+'NewTech-modinp'!AH204</f>
        <v>63</v>
      </c>
      <c r="AJ204" s="1">
        <f>+'NewTech-modinp'!AI204</f>
        <v>63</v>
      </c>
      <c r="AK204" s="1">
        <f>+'NewTech-modinp'!AJ204</f>
        <v>63</v>
      </c>
      <c r="AL204" s="1">
        <f>+'NewTech-modinp'!AK204</f>
        <v>63</v>
      </c>
      <c r="AM204" s="1">
        <f>+'NewTech-modinp'!AL204</f>
        <v>63</v>
      </c>
      <c r="AN204" s="1">
        <f>+'NewTech-modinp'!AM204</f>
        <v>63</v>
      </c>
      <c r="AO204" s="1">
        <f>+'NewTech-modinp'!AN204</f>
        <v>63</v>
      </c>
      <c r="AP204" s="1">
        <f>+'NewTech-modinp'!AO204</f>
        <v>63</v>
      </c>
      <c r="AQ204" s="1">
        <f>+'NewTech-modinp'!AP204</f>
        <v>63</v>
      </c>
      <c r="AR204" s="14">
        <v>0</v>
      </c>
      <c r="AS204" s="1"/>
      <c r="AT204" s="1">
        <f>+'NewTech-modinp'!AR204</f>
        <v>5</v>
      </c>
      <c r="AU204" s="1"/>
    </row>
    <row r="205" spans="1:47">
      <c r="A205" s="1" t="s">
        <v>128</v>
      </c>
      <c r="B205" s="2" t="s">
        <v>209</v>
      </c>
      <c r="C205" s="1" t="s">
        <v>129</v>
      </c>
      <c r="D205" s="2" t="s">
        <v>210</v>
      </c>
      <c r="E205" s="3" t="str">
        <f t="shared" si="23"/>
        <v>REFI-Flare</v>
      </c>
      <c r="F205" s="1" t="s">
        <v>129</v>
      </c>
      <c r="G205" s="2" t="s">
        <v>210</v>
      </c>
      <c r="H205" s="3" t="str">
        <f t="shared" si="24"/>
        <v>REFI-Flare-NGA-Flare20</v>
      </c>
      <c r="I205" s="1" t="s">
        <v>68</v>
      </c>
      <c r="J205" s="2" t="s">
        <v>159</v>
      </c>
      <c r="N205" s="1" t="str">
        <f>+'NewTech-modinp'!N205</f>
        <v>WOOD-PH-FURN-ELC-Furn</v>
      </c>
      <c r="O205" s="1" t="str">
        <f>+'NewTech-modinp'!O205</f>
        <v>New Wood products - Process Heat: Furnace/Kiln  - Electricity</v>
      </c>
      <c r="P205" s="1" t="str">
        <f>+'NewTech-modinp'!P205</f>
        <v>INDELC</v>
      </c>
      <c r="Q205" s="1" t="str">
        <f>+'NewTech-modinp'!Q205</f>
        <v>WOOD-PH-FURN</v>
      </c>
      <c r="R205" s="1">
        <f>+'NewTech-modinp'!R205</f>
        <v>2018</v>
      </c>
      <c r="S205" s="14">
        <v>2020</v>
      </c>
      <c r="T205" s="26">
        <f>+'NewTech-modinp'!T205</f>
        <v>25</v>
      </c>
      <c r="U205" s="1">
        <f>+'NewTech-modinp'!U205</f>
        <v>0.9</v>
      </c>
      <c r="V205" s="1">
        <f t="shared" si="25"/>
        <v>0.63</v>
      </c>
      <c r="W205" s="14">
        <f>+'NewTech-modinp'!V205</f>
        <v>31.536000000000001</v>
      </c>
      <c r="X205" s="26">
        <f>+'NewTech-modinp'!W205</f>
        <v>0.8</v>
      </c>
      <c r="Y205" s="1">
        <f>+'NewTech-modinp'!X205</f>
        <v>0.8</v>
      </c>
      <c r="Z205" s="1">
        <f>+'NewTech-modinp'!Y205</f>
        <v>0.8</v>
      </c>
      <c r="AA205" s="1">
        <f>+'NewTech-modinp'!Z205</f>
        <v>0.8</v>
      </c>
      <c r="AB205" s="1">
        <f>+'NewTech-modinp'!AA205</f>
        <v>0.8</v>
      </c>
      <c r="AC205" s="1">
        <f>+'NewTech-modinp'!AB205</f>
        <v>0.8</v>
      </c>
      <c r="AD205" s="1">
        <f>+'NewTech-modinp'!AC205</f>
        <v>0.8</v>
      </c>
      <c r="AE205" s="1">
        <f>+'NewTech-modinp'!AD205</f>
        <v>0.8</v>
      </c>
      <c r="AF205" s="1">
        <f>+'NewTech-modinp'!AE205</f>
        <v>0.8</v>
      </c>
      <c r="AG205" s="1">
        <f>+'NewTech-modinp'!AF205</f>
        <v>0.8</v>
      </c>
      <c r="AH205" s="14">
        <f>+'NewTech-modinp'!AG205</f>
        <v>63</v>
      </c>
      <c r="AI205" s="1">
        <f>+'NewTech-modinp'!AH205</f>
        <v>63</v>
      </c>
      <c r="AJ205" s="1">
        <f>+'NewTech-modinp'!AI205</f>
        <v>63</v>
      </c>
      <c r="AK205" s="1">
        <f>+'NewTech-modinp'!AJ205</f>
        <v>63</v>
      </c>
      <c r="AL205" s="1">
        <f>+'NewTech-modinp'!AK205</f>
        <v>63</v>
      </c>
      <c r="AM205" s="1">
        <f>+'NewTech-modinp'!AL205</f>
        <v>63</v>
      </c>
      <c r="AN205" s="1">
        <f>+'NewTech-modinp'!AM205</f>
        <v>63</v>
      </c>
      <c r="AO205" s="1">
        <f>+'NewTech-modinp'!AN205</f>
        <v>63</v>
      </c>
      <c r="AP205" s="1">
        <f>+'NewTech-modinp'!AO205</f>
        <v>63</v>
      </c>
      <c r="AQ205" s="1">
        <f>+'NewTech-modinp'!AP205</f>
        <v>63</v>
      </c>
    </row>
    <row r="206" spans="1:47">
      <c r="A206" s="1" t="s">
        <v>128</v>
      </c>
      <c r="B206" s="2" t="s">
        <v>209</v>
      </c>
      <c r="C206" s="1" t="s">
        <v>84</v>
      </c>
      <c r="D206" s="2" t="s">
        <v>174</v>
      </c>
      <c r="E206" s="3" t="str">
        <f t="shared" si="23"/>
        <v>REFI-MoTP-Stat</v>
      </c>
      <c r="F206" s="1" t="s">
        <v>85</v>
      </c>
      <c r="G206" s="2" t="s">
        <v>175</v>
      </c>
      <c r="H206" s="3" t="str">
        <f t="shared" ref="H206:H208" si="26">+LEFT(E206,9)&amp;"-"&amp;RIGHT(J206,3)&amp;"-"&amp;G206&amp;"20"</f>
        <v>REFI-MoTP-FOL-Stt_ngn20</v>
      </c>
      <c r="I206" s="1" t="s">
        <v>86</v>
      </c>
      <c r="J206" s="2" t="s">
        <v>176</v>
      </c>
      <c r="N206" s="1" t="str">
        <f>+'NewTech-modinp'!N206</f>
        <v>WOOD-PH-FURN-WOD-Furn</v>
      </c>
      <c r="O206" s="1" t="str">
        <f>+'NewTech-modinp'!O206</f>
        <v>New Wood products - Process Heat: Furnace/Kiln  - Wood</v>
      </c>
      <c r="P206" s="1" t="str">
        <f>+'NewTech-modinp'!P206</f>
        <v>INDWOD</v>
      </c>
      <c r="Q206" s="1" t="str">
        <f>+'NewTech-modinp'!Q206</f>
        <v>WOOD-PH-FURN</v>
      </c>
      <c r="R206" s="1">
        <f>+'NewTech-modinp'!R206</f>
        <v>2018</v>
      </c>
      <c r="S206" s="14">
        <v>2020</v>
      </c>
      <c r="T206" s="26">
        <f>+'NewTech-modinp'!T206</f>
        <v>25</v>
      </c>
      <c r="U206" s="1">
        <f>+'NewTech-modinp'!U206</f>
        <v>0.9</v>
      </c>
      <c r="V206" s="1">
        <f t="shared" si="25"/>
        <v>0.63</v>
      </c>
      <c r="W206" s="14">
        <f>+'NewTech-modinp'!V206</f>
        <v>31.536000000000001</v>
      </c>
      <c r="X206" s="26">
        <f>+'NewTech-modinp'!W206</f>
        <v>0.7</v>
      </c>
      <c r="Y206" s="1">
        <f>+'NewTech-modinp'!X206</f>
        <v>0.7</v>
      </c>
      <c r="Z206" s="1">
        <f>+'NewTech-modinp'!Y206</f>
        <v>0.7</v>
      </c>
      <c r="AA206" s="1">
        <f>+'NewTech-modinp'!Z206</f>
        <v>0.7</v>
      </c>
      <c r="AB206" s="1">
        <f>+'NewTech-modinp'!AA206</f>
        <v>0.7</v>
      </c>
      <c r="AC206" s="1">
        <f>+'NewTech-modinp'!AB206</f>
        <v>0.7</v>
      </c>
      <c r="AD206" s="1">
        <f>+'NewTech-modinp'!AC206</f>
        <v>0.7</v>
      </c>
      <c r="AE206" s="1">
        <f>+'NewTech-modinp'!AD206</f>
        <v>0.7</v>
      </c>
      <c r="AF206" s="1">
        <f>+'NewTech-modinp'!AE206</f>
        <v>0.7</v>
      </c>
      <c r="AG206" s="1">
        <f>+'NewTech-modinp'!AF206</f>
        <v>0.7</v>
      </c>
      <c r="AH206" s="14">
        <f>+'NewTech-modinp'!AG206</f>
        <v>63</v>
      </c>
      <c r="AI206" s="1">
        <f>+'NewTech-modinp'!AH206</f>
        <v>63</v>
      </c>
      <c r="AJ206" s="1">
        <f>+'NewTech-modinp'!AI206</f>
        <v>63</v>
      </c>
      <c r="AK206" s="1">
        <f>+'NewTech-modinp'!AJ206</f>
        <v>63</v>
      </c>
      <c r="AL206" s="1">
        <f>+'NewTech-modinp'!AK206</f>
        <v>63</v>
      </c>
      <c r="AM206" s="1">
        <f>+'NewTech-modinp'!AL206</f>
        <v>63</v>
      </c>
      <c r="AN206" s="1">
        <f>+'NewTech-modinp'!AM206</f>
        <v>63</v>
      </c>
      <c r="AO206" s="1">
        <f>+'NewTech-modinp'!AN206</f>
        <v>63</v>
      </c>
      <c r="AP206" s="1">
        <f>+'NewTech-modinp'!AO206</f>
        <v>63</v>
      </c>
      <c r="AQ206" s="1">
        <f>+'NewTech-modinp'!AP206</f>
        <v>63</v>
      </c>
      <c r="AR206" s="14">
        <f>+'NewTech-modinp'!AQ206</f>
        <v>0.24</v>
      </c>
      <c r="AT206" s="1">
        <f>+'NewTech-modinp'!AR206</f>
        <v>5</v>
      </c>
    </row>
    <row r="207" spans="1:47">
      <c r="B207" s="2"/>
      <c r="D207" s="2"/>
      <c r="E207" s="3"/>
      <c r="G207" s="2"/>
      <c r="H207" s="3"/>
      <c r="J207" s="2"/>
      <c r="P207" s="1" t="s">
        <v>596</v>
      </c>
    </row>
    <row r="208" spans="1:47">
      <c r="A208" s="1" t="s">
        <v>128</v>
      </c>
      <c r="B208" s="2" t="s">
        <v>209</v>
      </c>
      <c r="C208" s="1" t="s">
        <v>84</v>
      </c>
      <c r="D208" s="2" t="s">
        <v>174</v>
      </c>
      <c r="E208" s="3" t="str">
        <f t="shared" si="23"/>
        <v>REFI-MoTP-Stat</v>
      </c>
      <c r="F208" s="1" t="s">
        <v>85</v>
      </c>
      <c r="G208" s="2" t="s">
        <v>175</v>
      </c>
      <c r="H208" s="3" t="str">
        <f t="shared" si="26"/>
        <v>REFI-MoTP-PET-Stt_ngn20</v>
      </c>
      <c r="I208" s="1" t="s">
        <v>83</v>
      </c>
      <c r="J208" s="2" t="s">
        <v>173</v>
      </c>
      <c r="N208" s="1" t="str">
        <f>+'NewTech-modinp'!N207</f>
        <v>WOOD-PH-FURN-LPG-Furn</v>
      </c>
      <c r="O208" s="1" t="str">
        <f>+'NewTech-modinp'!O207</f>
        <v>New Wood products - Process Heat: Furnace/Kiln  - LPG</v>
      </c>
      <c r="P208" s="1" t="str">
        <f>+'NewTech-modinp'!P207</f>
        <v>INDLPG</v>
      </c>
      <c r="Q208" s="1" t="str">
        <f>+'NewTech-modinp'!Q207</f>
        <v>WOOD-PH-FURN</v>
      </c>
      <c r="R208" s="1">
        <f>+'NewTech-modinp'!R207</f>
        <v>2018</v>
      </c>
      <c r="S208" s="14">
        <v>2020</v>
      </c>
      <c r="T208" s="26">
        <f>+'NewTech-modinp'!T207</f>
        <v>25</v>
      </c>
      <c r="U208" s="1">
        <f>+'NewTech-modinp'!U207</f>
        <v>0.9</v>
      </c>
      <c r="V208" s="1">
        <f t="shared" si="25"/>
        <v>0.63</v>
      </c>
      <c r="W208" s="14">
        <f>+'NewTech-modinp'!V207</f>
        <v>31.536000000000001</v>
      </c>
      <c r="X208" s="26">
        <f>+'NewTech-modinp'!W207</f>
        <v>0.8</v>
      </c>
      <c r="Y208" s="1">
        <f>+'NewTech-modinp'!X207</f>
        <v>0.8</v>
      </c>
      <c r="Z208" s="1">
        <f>+'NewTech-modinp'!Y207</f>
        <v>0.8</v>
      </c>
      <c r="AA208" s="1">
        <f>+'NewTech-modinp'!Z207</f>
        <v>0.8</v>
      </c>
      <c r="AB208" s="1">
        <f>+'NewTech-modinp'!AA207</f>
        <v>0.8</v>
      </c>
      <c r="AC208" s="1">
        <f>+'NewTech-modinp'!AB207</f>
        <v>0.8</v>
      </c>
      <c r="AD208" s="1">
        <f>+'NewTech-modinp'!AC207</f>
        <v>0.8</v>
      </c>
      <c r="AE208" s="1">
        <f>+'NewTech-modinp'!AD207</f>
        <v>0.8</v>
      </c>
      <c r="AF208" s="1">
        <f>+'NewTech-modinp'!AE207</f>
        <v>0.8</v>
      </c>
      <c r="AG208" s="1">
        <f>+'NewTech-modinp'!AF207</f>
        <v>0.8</v>
      </c>
      <c r="AH208" s="14">
        <f>+'NewTech-modinp'!AG207</f>
        <v>63</v>
      </c>
      <c r="AI208" s="1">
        <f>+'NewTech-modinp'!AH207</f>
        <v>63</v>
      </c>
      <c r="AJ208" s="1">
        <f>+'NewTech-modinp'!AI207</f>
        <v>63</v>
      </c>
      <c r="AK208" s="1">
        <f>+'NewTech-modinp'!AJ207</f>
        <v>63</v>
      </c>
      <c r="AL208" s="1">
        <f>+'NewTech-modinp'!AK207</f>
        <v>63</v>
      </c>
      <c r="AM208" s="1">
        <f>+'NewTech-modinp'!AL207</f>
        <v>63</v>
      </c>
      <c r="AN208" s="1">
        <f>+'NewTech-modinp'!AM207</f>
        <v>63</v>
      </c>
      <c r="AO208" s="1">
        <f>+'NewTech-modinp'!AN207</f>
        <v>63</v>
      </c>
      <c r="AP208" s="1">
        <f>+'NewTech-modinp'!AO207</f>
        <v>63</v>
      </c>
      <c r="AQ208" s="1">
        <f>+'NewTech-modinp'!AP207</f>
        <v>63</v>
      </c>
      <c r="AR208" s="14">
        <f>+'NewTech-modinp'!AQ207</f>
        <v>7.0000000000000007E-2</v>
      </c>
      <c r="AT208" s="1">
        <f>+'NewTech-modinp'!AR207</f>
        <v>5</v>
      </c>
    </row>
    <row r="209" spans="1:46">
      <c r="A209" s="1" t="s">
        <v>128</v>
      </c>
      <c r="B209" s="2" t="s">
        <v>209</v>
      </c>
      <c r="C209" s="1" t="s">
        <v>84</v>
      </c>
      <c r="D209" s="2" t="s">
        <v>174</v>
      </c>
      <c r="E209" s="3" t="str">
        <f t="shared" si="23"/>
        <v>REFI-MoTP-Stat</v>
      </c>
      <c r="F209" s="1" t="s">
        <v>87</v>
      </c>
      <c r="G209" s="2" t="s">
        <v>177</v>
      </c>
      <c r="H209" s="3" t="str">
        <f t="shared" si="24"/>
        <v>REFI-MoTP-Stat-ELC-Motor20</v>
      </c>
      <c r="I209" s="1" t="s">
        <v>70</v>
      </c>
      <c r="J209" s="2" t="s">
        <v>160</v>
      </c>
      <c r="N209" s="1" t="str">
        <f>+'NewTech-modinp'!N208</f>
        <v>WOOD-PH-STM_HW-NGA-Boiler</v>
      </c>
      <c r="O209" s="1" t="str">
        <f>+'NewTech-modinp'!O208</f>
        <v>New Wood products - Process Heat: Steam/Hot Water  - Natural Gas</v>
      </c>
      <c r="P209" s="1" t="str">
        <f>+'NewTech-modinp'!P208</f>
        <v>INDNGA</v>
      </c>
      <c r="Q209" s="1" t="str">
        <f>+'NewTech-modinp'!Q208</f>
        <v>WOOD-PH-STM_HW</v>
      </c>
      <c r="R209" s="1">
        <f>+'NewTech-modinp'!R208</f>
        <v>2018</v>
      </c>
      <c r="S209" s="14">
        <v>2020</v>
      </c>
      <c r="T209" s="26">
        <f>+'NewTech-modinp'!T208</f>
        <v>25</v>
      </c>
      <c r="U209" s="1">
        <f>+'NewTech-modinp'!U208</f>
        <v>0.5</v>
      </c>
      <c r="V209" s="1">
        <f t="shared" si="25"/>
        <v>0.35</v>
      </c>
      <c r="W209" s="14">
        <f>+'NewTech-modinp'!V208</f>
        <v>31.536000000000001</v>
      </c>
      <c r="X209" s="26">
        <f>+'NewTech-modinp'!W208</f>
        <v>0.87</v>
      </c>
      <c r="Y209" s="1">
        <f>+'NewTech-modinp'!X208</f>
        <v>0.87</v>
      </c>
      <c r="Z209" s="1">
        <f>+'NewTech-modinp'!Y208</f>
        <v>0.87</v>
      </c>
      <c r="AA209" s="1">
        <f>+'NewTech-modinp'!Z208</f>
        <v>0.87</v>
      </c>
      <c r="AB209" s="1">
        <f>+'NewTech-modinp'!AA208</f>
        <v>0.87</v>
      </c>
      <c r="AC209" s="1">
        <f>+'NewTech-modinp'!AB208</f>
        <v>0.87</v>
      </c>
      <c r="AD209" s="1">
        <f>+'NewTech-modinp'!AC208</f>
        <v>0.87</v>
      </c>
      <c r="AE209" s="1">
        <f>+'NewTech-modinp'!AD208</f>
        <v>0.87</v>
      </c>
      <c r="AF209" s="1">
        <f>+'NewTech-modinp'!AE208</f>
        <v>0.87</v>
      </c>
      <c r="AG209" s="1">
        <f>+'NewTech-modinp'!AF208</f>
        <v>0.87</v>
      </c>
      <c r="AH209" s="14">
        <f>+'NewTech-modinp'!AG208</f>
        <v>350</v>
      </c>
      <c r="AI209" s="1">
        <f>+'NewTech-modinp'!AH208</f>
        <v>350</v>
      </c>
      <c r="AJ209" s="1">
        <f>+'NewTech-modinp'!AI208</f>
        <v>350</v>
      </c>
      <c r="AK209" s="1">
        <f>+'NewTech-modinp'!AJ208</f>
        <v>350</v>
      </c>
      <c r="AL209" s="1">
        <f>+'NewTech-modinp'!AK208</f>
        <v>350</v>
      </c>
      <c r="AM209" s="1">
        <f>+'NewTech-modinp'!AL208</f>
        <v>350</v>
      </c>
      <c r="AN209" s="1">
        <f>+'NewTech-modinp'!AM208</f>
        <v>350</v>
      </c>
      <c r="AO209" s="1">
        <f>+'NewTech-modinp'!AN208</f>
        <v>350</v>
      </c>
      <c r="AP209" s="1">
        <f>+'NewTech-modinp'!AO208</f>
        <v>350</v>
      </c>
      <c r="AQ209" s="1">
        <f>+'NewTech-modinp'!AP208</f>
        <v>350</v>
      </c>
      <c r="AR209" s="14">
        <f>+'NewTech-modinp'!AQ208</f>
        <v>0.2</v>
      </c>
      <c r="AT209" s="1">
        <f>+'NewTech-modinp'!AR208</f>
        <v>5</v>
      </c>
    </row>
    <row r="210" spans="1:46">
      <c r="A210" s="1" t="s">
        <v>128</v>
      </c>
      <c r="B210" s="2" t="s">
        <v>209</v>
      </c>
      <c r="C210" s="1" t="s">
        <v>84</v>
      </c>
      <c r="D210" s="2" t="s">
        <v>174</v>
      </c>
      <c r="E210" s="3" t="str">
        <f t="shared" si="23"/>
        <v>REFI-MoTP-Stat</v>
      </c>
      <c r="F210" s="1" t="s">
        <v>85</v>
      </c>
      <c r="G210" s="2" t="s">
        <v>175</v>
      </c>
      <c r="H210" s="3" t="str">
        <f t="shared" ref="H210" si="27">+LEFT(E210,9)&amp;"-"&amp;RIGHT(J210,3)&amp;"-"&amp;G210&amp;"20"</f>
        <v>REFI-MoTP-DSL-Stt_ngn20</v>
      </c>
      <c r="I210" s="1" t="s">
        <v>82</v>
      </c>
      <c r="J210" s="2" t="s">
        <v>172</v>
      </c>
      <c r="N210" s="1" t="str">
        <f>+'NewTech-modinp'!N209</f>
        <v>WOOD-PH-STM_HW-DSL-Boiler</v>
      </c>
      <c r="O210" s="1" t="str">
        <f>+'NewTech-modinp'!O209</f>
        <v>New Wood products - Process Heat: Steam/Hot Water  - Diesel</v>
      </c>
      <c r="P210" s="1" t="str">
        <f>+'NewTech-modinp'!P209</f>
        <v>INDDSL</v>
      </c>
      <c r="Q210" s="1" t="str">
        <f>+'NewTech-modinp'!Q209</f>
        <v>WOOD-PH-STM_HW</v>
      </c>
      <c r="R210" s="1">
        <f>+'NewTech-modinp'!R209</f>
        <v>2018</v>
      </c>
      <c r="S210" s="14">
        <v>2020</v>
      </c>
      <c r="T210" s="26">
        <f>+'NewTech-modinp'!T209</f>
        <v>25</v>
      </c>
      <c r="U210" s="1">
        <f>+'NewTech-modinp'!U209</f>
        <v>0.5</v>
      </c>
      <c r="V210" s="1">
        <f t="shared" si="25"/>
        <v>0.35</v>
      </c>
      <c r="W210" s="14">
        <f>+'NewTech-modinp'!V209</f>
        <v>31.536000000000001</v>
      </c>
      <c r="X210" s="26">
        <f>+'NewTech-modinp'!W209</f>
        <v>0.85</v>
      </c>
      <c r="Y210" s="1">
        <f>+'NewTech-modinp'!X209</f>
        <v>0.85</v>
      </c>
      <c r="Z210" s="1">
        <f>+'NewTech-modinp'!Y209</f>
        <v>0.85</v>
      </c>
      <c r="AA210" s="1">
        <f>+'NewTech-modinp'!Z209</f>
        <v>0.85</v>
      </c>
      <c r="AB210" s="1">
        <f>+'NewTech-modinp'!AA209</f>
        <v>0.85</v>
      </c>
      <c r="AC210" s="1">
        <f>+'NewTech-modinp'!AB209</f>
        <v>0.85</v>
      </c>
      <c r="AD210" s="1">
        <f>+'NewTech-modinp'!AC209</f>
        <v>0.85</v>
      </c>
      <c r="AE210" s="1">
        <f>+'NewTech-modinp'!AD209</f>
        <v>0.85</v>
      </c>
      <c r="AF210" s="1">
        <f>+'NewTech-modinp'!AE209</f>
        <v>0.85</v>
      </c>
      <c r="AG210" s="1">
        <f>+'NewTech-modinp'!AF209</f>
        <v>0.85</v>
      </c>
      <c r="AH210" s="14">
        <f>+'NewTech-modinp'!AG209</f>
        <v>300</v>
      </c>
      <c r="AI210" s="1">
        <f>+'NewTech-modinp'!AH209</f>
        <v>300</v>
      </c>
      <c r="AJ210" s="1">
        <f>+'NewTech-modinp'!AI209</f>
        <v>300</v>
      </c>
      <c r="AK210" s="1">
        <f>+'NewTech-modinp'!AJ209</f>
        <v>300</v>
      </c>
      <c r="AL210" s="1">
        <f>+'NewTech-modinp'!AK209</f>
        <v>300</v>
      </c>
      <c r="AM210" s="1">
        <f>+'NewTech-modinp'!AL209</f>
        <v>300</v>
      </c>
      <c r="AN210" s="1">
        <f>+'NewTech-modinp'!AM209</f>
        <v>300</v>
      </c>
      <c r="AO210" s="1">
        <f>+'NewTech-modinp'!AN209</f>
        <v>300</v>
      </c>
      <c r="AP210" s="1">
        <f>+'NewTech-modinp'!AO209</f>
        <v>300</v>
      </c>
      <c r="AQ210" s="1">
        <f>+'NewTech-modinp'!AP209</f>
        <v>300</v>
      </c>
    </row>
    <row r="211" spans="1:46">
      <c r="A211" s="1" t="s">
        <v>128</v>
      </c>
      <c r="B211" s="2" t="s">
        <v>209</v>
      </c>
      <c r="C211" s="1" t="s">
        <v>93</v>
      </c>
      <c r="D211" s="2" t="s">
        <v>182</v>
      </c>
      <c r="E211" s="3" t="str">
        <f t="shared" si="23"/>
        <v>REFI-PH-DirH</v>
      </c>
      <c r="F211" s="1" t="s">
        <v>91</v>
      </c>
      <c r="G211" s="2" t="s">
        <v>180</v>
      </c>
      <c r="H211" s="3" t="str">
        <f t="shared" si="24"/>
        <v>REFI-PH-DirH-ELC-Heater20</v>
      </c>
      <c r="I211" s="1" t="s">
        <v>70</v>
      </c>
      <c r="J211" s="2" t="s">
        <v>160</v>
      </c>
      <c r="N211" s="1" t="str">
        <f>+'NewTech-modinp'!N210</f>
        <v>WOOD-PH-STM_HW-FOL-Boiler</v>
      </c>
      <c r="O211" s="1" t="str">
        <f>+'NewTech-modinp'!O210</f>
        <v>New Wood products - Process Heat: Steam/Hot Water  - Fuel Oil</v>
      </c>
      <c r="P211" s="1" t="str">
        <f>+'NewTech-modinp'!P210</f>
        <v>INDFOL</v>
      </c>
      <c r="Q211" s="1" t="str">
        <f>+'NewTech-modinp'!Q210</f>
        <v>WOOD-PH-STM_HW</v>
      </c>
      <c r="R211" s="1">
        <f>+'NewTech-modinp'!R210</f>
        <v>2018</v>
      </c>
      <c r="S211" s="14">
        <v>2020</v>
      </c>
      <c r="T211" s="26">
        <f>+'NewTech-modinp'!T210</f>
        <v>25</v>
      </c>
      <c r="U211" s="1">
        <f>+'NewTech-modinp'!U210</f>
        <v>0.5</v>
      </c>
      <c r="V211" s="1">
        <f t="shared" si="25"/>
        <v>0.35</v>
      </c>
      <c r="W211" s="14">
        <f>+'NewTech-modinp'!V210</f>
        <v>31.536000000000001</v>
      </c>
      <c r="X211" s="26">
        <f>+'NewTech-modinp'!W210</f>
        <v>0.85</v>
      </c>
      <c r="Y211" s="1">
        <f>+'NewTech-modinp'!X210</f>
        <v>0.85</v>
      </c>
      <c r="Z211" s="1">
        <f>+'NewTech-modinp'!Y210</f>
        <v>0.85</v>
      </c>
      <c r="AA211" s="1">
        <f>+'NewTech-modinp'!Z210</f>
        <v>0.85</v>
      </c>
      <c r="AB211" s="1">
        <f>+'NewTech-modinp'!AA210</f>
        <v>0.85</v>
      </c>
      <c r="AC211" s="1">
        <f>+'NewTech-modinp'!AB210</f>
        <v>0.85</v>
      </c>
      <c r="AD211" s="1">
        <f>+'NewTech-modinp'!AC210</f>
        <v>0.85</v>
      </c>
      <c r="AE211" s="1">
        <f>+'NewTech-modinp'!AD210</f>
        <v>0.85</v>
      </c>
      <c r="AF211" s="1">
        <f>+'NewTech-modinp'!AE210</f>
        <v>0.85</v>
      </c>
      <c r="AG211" s="1">
        <f>+'NewTech-modinp'!AF210</f>
        <v>0.85</v>
      </c>
      <c r="AH211" s="14">
        <f>+'NewTech-modinp'!AG210</f>
        <v>300</v>
      </c>
      <c r="AI211" s="1">
        <f>+'NewTech-modinp'!AH210</f>
        <v>300</v>
      </c>
      <c r="AJ211" s="1">
        <f>+'NewTech-modinp'!AI210</f>
        <v>300</v>
      </c>
      <c r="AK211" s="1">
        <f>+'NewTech-modinp'!AJ210</f>
        <v>300</v>
      </c>
      <c r="AL211" s="1">
        <f>+'NewTech-modinp'!AK210</f>
        <v>300</v>
      </c>
      <c r="AM211" s="1">
        <f>+'NewTech-modinp'!AL210</f>
        <v>300</v>
      </c>
      <c r="AN211" s="1">
        <f>+'NewTech-modinp'!AM210</f>
        <v>300</v>
      </c>
      <c r="AO211" s="1">
        <f>+'NewTech-modinp'!AN210</f>
        <v>300</v>
      </c>
      <c r="AP211" s="1">
        <f>+'NewTech-modinp'!AO210</f>
        <v>300</v>
      </c>
      <c r="AQ211" s="1">
        <f>+'NewTech-modinp'!AP210</f>
        <v>300</v>
      </c>
    </row>
    <row r="212" spans="1:46">
      <c r="A212" s="1" t="s">
        <v>128</v>
      </c>
      <c r="B212" s="2" t="s">
        <v>209</v>
      </c>
      <c r="C212" s="1" t="s">
        <v>93</v>
      </c>
      <c r="D212" s="2" t="s">
        <v>182</v>
      </c>
      <c r="E212" s="3" t="str">
        <f t="shared" si="23"/>
        <v>REFI-PH-DirH</v>
      </c>
      <c r="F212" s="1" t="s">
        <v>90</v>
      </c>
      <c r="G212" s="2" t="s">
        <v>90</v>
      </c>
      <c r="H212" s="3" t="str">
        <f t="shared" si="24"/>
        <v>REFI-PH-DirH-NGA-Burner20</v>
      </c>
      <c r="I212" s="1" t="s">
        <v>68</v>
      </c>
      <c r="J212" s="2" t="s">
        <v>159</v>
      </c>
      <c r="N212" s="1" t="str">
        <f>+'NewTech-modinp'!N211</f>
        <v>WOOD-PH-STM_HW-ELC-HPmp</v>
      </c>
      <c r="O212" s="1" t="str">
        <f>+'NewTech-modinp'!O211</f>
        <v>New Wood products - Process Heat: Steam/Hot Water  - Electricity</v>
      </c>
      <c r="P212" s="1" t="str">
        <f>+'NewTech-modinp'!P211</f>
        <v>INDELC</v>
      </c>
      <c r="Q212" s="1" t="str">
        <f>+'NewTech-modinp'!Q211</f>
        <v>WOOD-PH-STM_HW</v>
      </c>
      <c r="R212" s="1">
        <f>+'NewTech-modinp'!R211</f>
        <v>2018</v>
      </c>
      <c r="S212" s="14">
        <v>2020</v>
      </c>
      <c r="T212" s="26">
        <f>+'NewTech-modinp'!T211</f>
        <v>20</v>
      </c>
      <c r="U212" s="1">
        <f>+'NewTech-modinp'!U211</f>
        <v>0.5</v>
      </c>
      <c r="V212" s="1">
        <f t="shared" si="25"/>
        <v>0.35</v>
      </c>
      <c r="W212" s="14">
        <f>+'NewTech-modinp'!V211</f>
        <v>31.536000000000001</v>
      </c>
      <c r="X212" s="26">
        <f>+'NewTech-modinp'!W211</f>
        <v>3.5</v>
      </c>
      <c r="Y212" s="1">
        <f>+'NewTech-modinp'!X211</f>
        <v>3.5</v>
      </c>
      <c r="Z212" s="1">
        <f>+'NewTech-modinp'!Y211</f>
        <v>3.5</v>
      </c>
      <c r="AA212" s="1">
        <f>+'NewTech-modinp'!Z211</f>
        <v>3.5</v>
      </c>
      <c r="AB212" s="1">
        <f>+'NewTech-modinp'!AA211</f>
        <v>3.5</v>
      </c>
      <c r="AC212" s="1">
        <f>+'NewTech-modinp'!AB211</f>
        <v>3.5</v>
      </c>
      <c r="AD212" s="1">
        <f>+'NewTech-modinp'!AC211</f>
        <v>3.5</v>
      </c>
      <c r="AE212" s="1">
        <f>+'NewTech-modinp'!AD211</f>
        <v>3.5</v>
      </c>
      <c r="AF212" s="1">
        <f>+'NewTech-modinp'!AE211</f>
        <v>3.5</v>
      </c>
      <c r="AG212" s="1">
        <f>+'NewTech-modinp'!AF211</f>
        <v>3.5</v>
      </c>
      <c r="AH212" s="14">
        <f>+'NewTech-modinp'!AG211</f>
        <v>1071.4285714285713</v>
      </c>
      <c r="AI212" s="1">
        <f>+'NewTech-modinp'!AH211</f>
        <v>1071.4285714285713</v>
      </c>
      <c r="AJ212" s="1">
        <f>+'NewTech-modinp'!AI211</f>
        <v>1071.4285714285713</v>
      </c>
      <c r="AK212" s="1">
        <f>+'NewTech-modinp'!AJ211</f>
        <v>1071.4285714285713</v>
      </c>
      <c r="AL212" s="1">
        <f>+'NewTech-modinp'!AK211</f>
        <v>1071.4285714285713</v>
      </c>
      <c r="AM212" s="1">
        <f>+'NewTech-modinp'!AL211</f>
        <v>1071.4285714285713</v>
      </c>
      <c r="AN212" s="1">
        <f>+'NewTech-modinp'!AM211</f>
        <v>1071.4285714285713</v>
      </c>
      <c r="AO212" s="1">
        <f>+'NewTech-modinp'!AN211</f>
        <v>1071.4285714285713</v>
      </c>
      <c r="AP212" s="1">
        <f>+'NewTech-modinp'!AO211</f>
        <v>1071.4285714285713</v>
      </c>
      <c r="AQ212" s="1">
        <f>+'NewTech-modinp'!AP211</f>
        <v>1071.4285714285713</v>
      </c>
      <c r="AR212" s="14">
        <f>+'NewTech-modinp'!AQ211</f>
        <v>0</v>
      </c>
      <c r="AT212" s="1">
        <f>+'NewTech-modinp'!AR211</f>
        <v>5</v>
      </c>
    </row>
    <row r="213" spans="1:46">
      <c r="A213" s="1" t="s">
        <v>128</v>
      </c>
      <c r="B213" s="2" t="s">
        <v>209</v>
      </c>
      <c r="C213" s="1" t="s">
        <v>66</v>
      </c>
      <c r="D213" s="2" t="s">
        <v>157</v>
      </c>
      <c r="E213" s="3" t="str">
        <f t="shared" si="23"/>
        <v>REFI-PH-FURN</v>
      </c>
      <c r="F213" s="1" t="s">
        <v>69</v>
      </c>
      <c r="G213" s="2" t="s">
        <v>158</v>
      </c>
      <c r="H213" s="3" t="str">
        <f t="shared" si="24"/>
        <v>REFI-PH-FURN-ELC-Furn20</v>
      </c>
      <c r="I213" s="1" t="s">
        <v>70</v>
      </c>
      <c r="J213" s="2" t="s">
        <v>160</v>
      </c>
      <c r="N213" s="1" t="str">
        <f>+'NewTech-modinp'!N212</f>
        <v>WOOD-PH-STM_HW-COA-Boiler</v>
      </c>
      <c r="O213" s="1" t="str">
        <f>+'NewTech-modinp'!O212</f>
        <v>New Wood products - Process Heat: Steam/Hot Water  - Coal</v>
      </c>
      <c r="P213" s="1" t="str">
        <f>+'NewTech-modinp'!P212</f>
        <v>INDCOA</v>
      </c>
      <c r="Q213" s="1" t="str">
        <f>+'NewTech-modinp'!Q212</f>
        <v>WOOD-PH-STM_HW</v>
      </c>
      <c r="R213" s="1">
        <f>+'NewTech-modinp'!R212</f>
        <v>2018</v>
      </c>
      <c r="S213" s="14">
        <v>2020</v>
      </c>
      <c r="T213" s="26">
        <f>+'NewTech-modinp'!T212</f>
        <v>25</v>
      </c>
      <c r="U213" s="1">
        <f>+'NewTech-modinp'!U212</f>
        <v>0.5</v>
      </c>
      <c r="V213" s="1">
        <f t="shared" si="25"/>
        <v>0.35</v>
      </c>
      <c r="W213" s="14">
        <f>+'NewTech-modinp'!V212</f>
        <v>31.536000000000001</v>
      </c>
      <c r="X213" s="26">
        <f>+'NewTech-modinp'!W212</f>
        <v>0.8</v>
      </c>
      <c r="Y213" s="1">
        <f>+'NewTech-modinp'!X212</f>
        <v>0.8</v>
      </c>
      <c r="Z213" s="1">
        <f>+'NewTech-modinp'!Y212</f>
        <v>0.8</v>
      </c>
      <c r="AA213" s="1">
        <f>+'NewTech-modinp'!Z212</f>
        <v>0.8</v>
      </c>
      <c r="AB213" s="1">
        <f>+'NewTech-modinp'!AA212</f>
        <v>0.8</v>
      </c>
      <c r="AC213" s="1">
        <f>+'NewTech-modinp'!AB212</f>
        <v>0.8</v>
      </c>
      <c r="AD213" s="1">
        <f>+'NewTech-modinp'!AC212</f>
        <v>0.8</v>
      </c>
      <c r="AE213" s="1">
        <f>+'NewTech-modinp'!AD212</f>
        <v>0.8</v>
      </c>
      <c r="AF213" s="1">
        <f>+'NewTech-modinp'!AE212</f>
        <v>0.8</v>
      </c>
      <c r="AG213" s="1">
        <f>+'NewTech-modinp'!AF212</f>
        <v>0.8</v>
      </c>
      <c r="AH213" s="14">
        <f>+'NewTech-modinp'!AG212</f>
        <v>750</v>
      </c>
      <c r="AI213" s="1">
        <f>+'NewTech-modinp'!AH212</f>
        <v>750</v>
      </c>
      <c r="AJ213" s="1">
        <f>+'NewTech-modinp'!AI212</f>
        <v>750</v>
      </c>
      <c r="AK213" s="1">
        <f>+'NewTech-modinp'!AJ212</f>
        <v>750</v>
      </c>
      <c r="AL213" s="1">
        <f>+'NewTech-modinp'!AK212</f>
        <v>750</v>
      </c>
      <c r="AM213" s="1">
        <f>+'NewTech-modinp'!AL212</f>
        <v>750</v>
      </c>
      <c r="AN213" s="1">
        <f>+'NewTech-modinp'!AM212</f>
        <v>750</v>
      </c>
      <c r="AO213" s="1">
        <f>+'NewTech-modinp'!AN212</f>
        <v>750</v>
      </c>
      <c r="AP213" s="1">
        <f>+'NewTech-modinp'!AO212</f>
        <v>750</v>
      </c>
      <c r="AQ213" s="1">
        <f>+'NewTech-modinp'!AP212</f>
        <v>750</v>
      </c>
      <c r="AR213" s="14">
        <v>0</v>
      </c>
    </row>
    <row r="214" spans="1:46">
      <c r="A214" s="1" t="s">
        <v>128</v>
      </c>
      <c r="B214" s="2" t="s">
        <v>209</v>
      </c>
      <c r="C214" s="1" t="s">
        <v>66</v>
      </c>
      <c r="D214" s="2" t="s">
        <v>157</v>
      </c>
      <c r="E214" s="3" t="str">
        <f t="shared" si="23"/>
        <v>REFI-PH-FURN</v>
      </c>
      <c r="F214" s="1" t="s">
        <v>67</v>
      </c>
      <c r="G214" s="2" t="s">
        <v>158</v>
      </c>
      <c r="H214" s="3" t="str">
        <f t="shared" si="24"/>
        <v>REFI-PH-FURN-COA-Furn20</v>
      </c>
      <c r="I214" s="1" t="s">
        <v>71</v>
      </c>
      <c r="J214" s="2" t="s">
        <v>161</v>
      </c>
      <c r="N214" s="1" t="str">
        <f>+'NewTech-modinp'!N213</f>
        <v>WOOD-PH-STM_HW-LPG-Boiler</v>
      </c>
      <c r="O214" s="1" t="str">
        <f>+'NewTech-modinp'!O213</f>
        <v>New Wood products - Process Heat: Steam/Hot Water  - LPG</v>
      </c>
      <c r="P214" s="1" t="str">
        <f>+'NewTech-modinp'!P213</f>
        <v>INDLPG</v>
      </c>
      <c r="Q214" s="1" t="str">
        <f>+'NewTech-modinp'!Q213</f>
        <v>WOOD-PH-STM_HW</v>
      </c>
      <c r="R214" s="1">
        <f>+'NewTech-modinp'!R213</f>
        <v>2018</v>
      </c>
      <c r="S214" s="14">
        <v>2020</v>
      </c>
      <c r="T214" s="26">
        <f>+'NewTech-modinp'!T213</f>
        <v>25</v>
      </c>
      <c r="U214" s="1">
        <f>+'NewTech-modinp'!U213</f>
        <v>0.5</v>
      </c>
      <c r="V214" s="1">
        <f t="shared" si="25"/>
        <v>0.35</v>
      </c>
      <c r="W214" s="14">
        <f>+'NewTech-modinp'!V213</f>
        <v>31.536000000000001</v>
      </c>
      <c r="X214" s="26">
        <f>+'NewTech-modinp'!W213</f>
        <v>0.87</v>
      </c>
      <c r="Y214" s="1">
        <f>+'NewTech-modinp'!X213</f>
        <v>0.87</v>
      </c>
      <c r="Z214" s="1">
        <f>+'NewTech-modinp'!Y213</f>
        <v>0.87</v>
      </c>
      <c r="AA214" s="1">
        <f>+'NewTech-modinp'!Z213</f>
        <v>0.87</v>
      </c>
      <c r="AB214" s="1">
        <f>+'NewTech-modinp'!AA213</f>
        <v>0.87</v>
      </c>
      <c r="AC214" s="1">
        <f>+'NewTech-modinp'!AB213</f>
        <v>0.87</v>
      </c>
      <c r="AD214" s="1">
        <f>+'NewTech-modinp'!AC213</f>
        <v>0.87</v>
      </c>
      <c r="AE214" s="1">
        <f>+'NewTech-modinp'!AD213</f>
        <v>0.87</v>
      </c>
      <c r="AF214" s="1">
        <f>+'NewTech-modinp'!AE213</f>
        <v>0.87</v>
      </c>
      <c r="AG214" s="1">
        <f>+'NewTech-modinp'!AF213</f>
        <v>0.87</v>
      </c>
      <c r="AH214" s="14">
        <f>+'NewTech-modinp'!AG213</f>
        <v>350</v>
      </c>
      <c r="AI214" s="1">
        <f>+'NewTech-modinp'!AH213</f>
        <v>350</v>
      </c>
      <c r="AJ214" s="1">
        <f>+'NewTech-modinp'!AI213</f>
        <v>350</v>
      </c>
      <c r="AK214" s="1">
        <f>+'NewTech-modinp'!AJ213</f>
        <v>350</v>
      </c>
      <c r="AL214" s="1">
        <f>+'NewTech-modinp'!AK213</f>
        <v>350</v>
      </c>
      <c r="AM214" s="1">
        <f>+'NewTech-modinp'!AL213</f>
        <v>350</v>
      </c>
      <c r="AN214" s="1">
        <f>+'NewTech-modinp'!AM213</f>
        <v>350</v>
      </c>
      <c r="AO214" s="1">
        <f>+'NewTech-modinp'!AN213</f>
        <v>350</v>
      </c>
      <c r="AP214" s="1">
        <f>+'NewTech-modinp'!AO213</f>
        <v>350</v>
      </c>
      <c r="AQ214" s="1">
        <f>+'NewTech-modinp'!AP213</f>
        <v>350</v>
      </c>
    </row>
    <row r="215" spans="1:46">
      <c r="A215" s="1" t="s">
        <v>128</v>
      </c>
      <c r="B215" s="2" t="s">
        <v>209</v>
      </c>
      <c r="C215" s="1" t="s">
        <v>66</v>
      </c>
      <c r="D215" s="2" t="s">
        <v>157</v>
      </c>
      <c r="E215" s="3" t="str">
        <f t="shared" si="23"/>
        <v>REFI-PH-FURN</v>
      </c>
      <c r="F215" s="1" t="s">
        <v>67</v>
      </c>
      <c r="G215" s="2" t="s">
        <v>158</v>
      </c>
      <c r="H215" s="3" t="str">
        <f t="shared" si="24"/>
        <v>REFI-PH-FURN-NGA-Furn20</v>
      </c>
      <c r="I215" s="1" t="s">
        <v>68</v>
      </c>
      <c r="J215" s="2" t="s">
        <v>159</v>
      </c>
      <c r="N215" s="1" t="str">
        <f>+'NewTech-modinp'!N214</f>
        <v>WOOD-PH-STM_HW-WOD-Boiler</v>
      </c>
      <c r="O215" s="1" t="str">
        <f>+'NewTech-modinp'!O214</f>
        <v>New Wood products - Process Heat: Steam/Hot Water  - Wood</v>
      </c>
      <c r="P215" s="1" t="str">
        <f>+'NewTech-modinp'!P214</f>
        <v>INDWOD</v>
      </c>
      <c r="Q215" s="1" t="str">
        <f>+'NewTech-modinp'!Q214</f>
        <v>WOOD-PH-STM_HW</v>
      </c>
      <c r="R215" s="1">
        <f>+'NewTech-modinp'!R214</f>
        <v>2018</v>
      </c>
      <c r="S215" s="14">
        <v>2020</v>
      </c>
      <c r="T215" s="26">
        <f>+'NewTech-modinp'!T214</f>
        <v>25</v>
      </c>
      <c r="U215" s="1">
        <f>+'NewTech-modinp'!U214</f>
        <v>0.5</v>
      </c>
      <c r="V215" s="1">
        <f t="shared" si="25"/>
        <v>0.35</v>
      </c>
      <c r="W215" s="14">
        <f>+'NewTech-modinp'!V214</f>
        <v>31.536000000000001</v>
      </c>
      <c r="X215" s="26">
        <f>+'NewTech-modinp'!W214</f>
        <v>0.85</v>
      </c>
      <c r="Y215" s="1">
        <f>+'NewTech-modinp'!X214</f>
        <v>0.85</v>
      </c>
      <c r="Z215" s="1">
        <f>+'NewTech-modinp'!Y214</f>
        <v>0.85</v>
      </c>
      <c r="AA215" s="1">
        <f>+'NewTech-modinp'!Z214</f>
        <v>0.85</v>
      </c>
      <c r="AB215" s="1">
        <f>+'NewTech-modinp'!AA214</f>
        <v>0.85</v>
      </c>
      <c r="AC215" s="1">
        <f>+'NewTech-modinp'!AB214</f>
        <v>0.85</v>
      </c>
      <c r="AD215" s="1">
        <f>+'NewTech-modinp'!AC214</f>
        <v>0.85</v>
      </c>
      <c r="AE215" s="1">
        <f>+'NewTech-modinp'!AD214</f>
        <v>0.85</v>
      </c>
      <c r="AF215" s="1">
        <f>+'NewTech-modinp'!AE214</f>
        <v>0.85</v>
      </c>
      <c r="AG215" s="1">
        <f>+'NewTech-modinp'!AF214</f>
        <v>0.85</v>
      </c>
      <c r="AH215" s="14">
        <f>+'NewTech-modinp'!AG214</f>
        <v>2000</v>
      </c>
      <c r="AI215" s="1">
        <f>+'NewTech-modinp'!AH214</f>
        <v>2000</v>
      </c>
      <c r="AJ215" s="1">
        <f>+'NewTech-modinp'!AI214</f>
        <v>2000</v>
      </c>
      <c r="AK215" s="1">
        <f>+'NewTech-modinp'!AJ214</f>
        <v>2000</v>
      </c>
      <c r="AL215" s="1">
        <f>+'NewTech-modinp'!AK214</f>
        <v>2000</v>
      </c>
      <c r="AM215" s="1">
        <f>+'NewTech-modinp'!AL214</f>
        <v>2000</v>
      </c>
      <c r="AN215" s="1">
        <f>+'NewTech-modinp'!AM214</f>
        <v>2000</v>
      </c>
      <c r="AO215" s="1">
        <f>+'NewTech-modinp'!AN214</f>
        <v>2000</v>
      </c>
      <c r="AP215" s="1">
        <f>+'NewTech-modinp'!AO214</f>
        <v>2000</v>
      </c>
      <c r="AQ215" s="1">
        <f>+'NewTech-modinp'!AP214</f>
        <v>2000</v>
      </c>
    </row>
    <row r="216" spans="1:46">
      <c r="B216" s="2"/>
      <c r="D216" s="2"/>
      <c r="E216" s="3"/>
      <c r="G216" s="2"/>
      <c r="H216" s="3"/>
      <c r="J216" s="2"/>
      <c r="P216" s="1" t="s">
        <v>596</v>
      </c>
    </row>
    <row r="217" spans="1:46">
      <c r="A217" s="1" t="s">
        <v>128</v>
      </c>
      <c r="B217" s="2" t="s">
        <v>209</v>
      </c>
      <c r="C217" s="1" t="s">
        <v>107</v>
      </c>
      <c r="D217" s="2" t="s">
        <v>194</v>
      </c>
      <c r="E217" s="3" t="str">
        <f t="shared" si="23"/>
        <v>REFI-PH-Stm</v>
      </c>
      <c r="F217" s="1" t="s">
        <v>108</v>
      </c>
      <c r="G217" s="2" t="s">
        <v>195</v>
      </c>
      <c r="H217" s="3" t="str">
        <f t="shared" si="24"/>
        <v>REFI-PH-Stm-GEO-Heat20</v>
      </c>
      <c r="I217" s="1" t="s">
        <v>109</v>
      </c>
      <c r="J217" s="2" t="s">
        <v>196</v>
      </c>
      <c r="N217" s="1" t="str">
        <f>+'NewTech-modinp'!N215</f>
        <v>WOOD-PH-STM_HW-ELC-Boiler</v>
      </c>
      <c r="O217" s="1" t="str">
        <f>+'NewTech-modinp'!O215</f>
        <v>New Wood products - Process Heat: Steam/Hot Water  - Electricity</v>
      </c>
      <c r="P217" s="1" t="str">
        <f>+'NewTech-modinp'!P215</f>
        <v>INDELC</v>
      </c>
      <c r="Q217" s="1" t="str">
        <f>+'NewTech-modinp'!Q215</f>
        <v>WOOD-PH-STM_HW</v>
      </c>
      <c r="R217" s="1">
        <f>+'NewTech-modinp'!R215</f>
        <v>2018</v>
      </c>
      <c r="S217" s="14">
        <v>2020</v>
      </c>
      <c r="T217" s="26">
        <f>+'NewTech-modinp'!T215</f>
        <v>25</v>
      </c>
      <c r="U217" s="1">
        <f>+'NewTech-modinp'!U215</f>
        <v>0.5</v>
      </c>
      <c r="V217" s="1">
        <f t="shared" si="25"/>
        <v>0.35</v>
      </c>
      <c r="W217" s="14">
        <f>+'NewTech-modinp'!V215</f>
        <v>31.536000000000001</v>
      </c>
      <c r="X217" s="26">
        <f>+'NewTech-modinp'!W215</f>
        <v>0.99</v>
      </c>
      <c r="Y217" s="1">
        <f>+'NewTech-modinp'!X215</f>
        <v>0.99</v>
      </c>
      <c r="Z217" s="1">
        <f>+'NewTech-modinp'!Y215</f>
        <v>0.99</v>
      </c>
      <c r="AA217" s="1">
        <f>+'NewTech-modinp'!Z215</f>
        <v>0.99</v>
      </c>
      <c r="AB217" s="1">
        <f>+'NewTech-modinp'!AA215</f>
        <v>0.99</v>
      </c>
      <c r="AC217" s="1">
        <f>+'NewTech-modinp'!AB215</f>
        <v>0.99</v>
      </c>
      <c r="AD217" s="1">
        <f>+'NewTech-modinp'!AC215</f>
        <v>0.99</v>
      </c>
      <c r="AE217" s="1">
        <f>+'NewTech-modinp'!AD215</f>
        <v>0.99</v>
      </c>
      <c r="AF217" s="1">
        <f>+'NewTech-modinp'!AE215</f>
        <v>0.99</v>
      </c>
      <c r="AG217" s="1">
        <f>+'NewTech-modinp'!AF215</f>
        <v>0.99</v>
      </c>
      <c r="AH217" s="14">
        <f>+'NewTech-modinp'!AG215</f>
        <v>370.49433333333332</v>
      </c>
      <c r="AI217" s="1">
        <f>+'NewTech-modinp'!AH215</f>
        <v>370.49433333333332</v>
      </c>
      <c r="AJ217" s="1">
        <f>+'NewTech-modinp'!AI215</f>
        <v>250</v>
      </c>
      <c r="AK217" s="1">
        <f>+'NewTech-modinp'!AJ215</f>
        <v>250</v>
      </c>
      <c r="AL217" s="1">
        <f>+'NewTech-modinp'!AK215</f>
        <v>250</v>
      </c>
      <c r="AM217" s="1">
        <f>+'NewTech-modinp'!AL215</f>
        <v>250</v>
      </c>
      <c r="AN217" s="1">
        <f>+'NewTech-modinp'!AM215</f>
        <v>250</v>
      </c>
      <c r="AO217" s="1">
        <f>+'NewTech-modinp'!AN215</f>
        <v>250</v>
      </c>
      <c r="AP217" s="1">
        <f>+'NewTech-modinp'!AO215</f>
        <v>250</v>
      </c>
      <c r="AQ217" s="1">
        <f>+'NewTech-modinp'!AP215</f>
        <v>250</v>
      </c>
      <c r="AR217" s="14">
        <f>+'NewTech-modinp'!AQ215</f>
        <v>1</v>
      </c>
      <c r="AT217" s="1">
        <f>+'NewTech-modinp'!AR215</f>
        <v>5</v>
      </c>
    </row>
    <row r="218" spans="1:46">
      <c r="A218" s="1" t="s">
        <v>128</v>
      </c>
      <c r="B218" s="2" t="s">
        <v>209</v>
      </c>
      <c r="C218" s="1" t="s">
        <v>107</v>
      </c>
      <c r="D218" s="2" t="s">
        <v>194</v>
      </c>
      <c r="E218" s="3" t="str">
        <f t="shared" si="23"/>
        <v>REFI-PH-Stm</v>
      </c>
      <c r="F218" s="1" t="s">
        <v>108</v>
      </c>
      <c r="G218" s="2" t="s">
        <v>195</v>
      </c>
      <c r="H218" s="3" t="str">
        <f t="shared" si="24"/>
        <v>REFI-PH-Stm-BIG-Heat20</v>
      </c>
      <c r="I218" s="1" t="s">
        <v>110</v>
      </c>
      <c r="J218" s="2" t="s">
        <v>218</v>
      </c>
      <c r="N218" s="1" t="str">
        <f>+'NewTech-modinp'!N216</f>
        <v>WOOD-PH-STM_HW-GEO-Heat</v>
      </c>
      <c r="O218" s="1" t="str">
        <f>+'NewTech-modinp'!O216</f>
        <v>New Wood products - Process Heat: Steam/Hot Water  - Geothermal</v>
      </c>
      <c r="P218" s="1" t="str">
        <f>+'NewTech-modinp'!P216</f>
        <v>INDGEO</v>
      </c>
      <c r="Q218" s="1" t="str">
        <f>+'NewTech-modinp'!Q216</f>
        <v>WOOD-PH-STM_HW</v>
      </c>
      <c r="R218" s="1">
        <f>+'NewTech-modinp'!R216</f>
        <v>2018</v>
      </c>
      <c r="S218" s="14">
        <v>2020</v>
      </c>
      <c r="T218" s="26">
        <f>+'NewTech-modinp'!T216</f>
        <v>10</v>
      </c>
      <c r="U218" s="1">
        <f>+'NewTech-modinp'!U216</f>
        <v>0.5</v>
      </c>
      <c r="V218" s="1">
        <f t="shared" si="25"/>
        <v>0.35</v>
      </c>
      <c r="W218" s="14">
        <f>+'NewTech-modinp'!V216</f>
        <v>31.536000000000001</v>
      </c>
      <c r="X218" s="26">
        <f>+'NewTech-modinp'!W216</f>
        <v>0.97012399999999988</v>
      </c>
      <c r="Y218" s="1">
        <f>+'NewTech-modinp'!X216</f>
        <v>0.97012399999999988</v>
      </c>
      <c r="Z218" s="1">
        <f>+'NewTech-modinp'!Y216</f>
        <v>0.97012399999999988</v>
      </c>
      <c r="AA218" s="1">
        <f>+'NewTech-modinp'!Z216</f>
        <v>0.97012399999999988</v>
      </c>
      <c r="AB218" s="1">
        <f>+'NewTech-modinp'!AA216</f>
        <v>0.97012399999999988</v>
      </c>
      <c r="AC218" s="1">
        <f>+'NewTech-modinp'!AB216</f>
        <v>0.97012399999999988</v>
      </c>
      <c r="AD218" s="1">
        <f>+'NewTech-modinp'!AC216</f>
        <v>0.97012399999999988</v>
      </c>
      <c r="AE218" s="1">
        <f>+'NewTech-modinp'!AD216</f>
        <v>0.97012399999999988</v>
      </c>
      <c r="AF218" s="1">
        <f>+'NewTech-modinp'!AE216</f>
        <v>0.97012399999999988</v>
      </c>
      <c r="AG218" s="1">
        <f>+'NewTech-modinp'!AF216</f>
        <v>0.97012399999999988</v>
      </c>
      <c r="AH218" s="14">
        <f>+'NewTech-modinp'!AG216</f>
        <v>100</v>
      </c>
      <c r="AI218" s="1">
        <f>+'NewTech-modinp'!AH216</f>
        <v>100</v>
      </c>
      <c r="AJ218" s="1">
        <f>+'NewTech-modinp'!AI216</f>
        <v>100</v>
      </c>
      <c r="AK218" s="1">
        <f>+'NewTech-modinp'!AJ216</f>
        <v>100</v>
      </c>
      <c r="AL218" s="1">
        <f>+'NewTech-modinp'!AK216</f>
        <v>100</v>
      </c>
      <c r="AM218" s="1">
        <f>+'NewTech-modinp'!AL216</f>
        <v>100</v>
      </c>
      <c r="AN218" s="1">
        <f>+'NewTech-modinp'!AM216</f>
        <v>100</v>
      </c>
      <c r="AO218" s="1">
        <f>+'NewTech-modinp'!AN216</f>
        <v>100</v>
      </c>
      <c r="AP218" s="1">
        <f>+'NewTech-modinp'!AO216</f>
        <v>100</v>
      </c>
      <c r="AQ218" s="1">
        <f>+'NewTech-modinp'!AP216</f>
        <v>100</v>
      </c>
      <c r="AR218" s="14">
        <v>0</v>
      </c>
      <c r="AS218" s="1">
        <v>0.1</v>
      </c>
      <c r="AT218" s="1">
        <f>+'NewTech-modinp'!AR216</f>
        <v>5</v>
      </c>
    </row>
    <row r="219" spans="1:46">
      <c r="A219" s="1" t="s">
        <v>128</v>
      </c>
      <c r="B219" s="2" t="s">
        <v>209</v>
      </c>
      <c r="C219" s="1" t="s">
        <v>107</v>
      </c>
      <c r="D219" s="2" t="s">
        <v>194</v>
      </c>
      <c r="E219" s="3" t="str">
        <f t="shared" si="23"/>
        <v>REFI-PH-Stm</v>
      </c>
      <c r="F219" s="1" t="s">
        <v>108</v>
      </c>
      <c r="G219" s="2" t="s">
        <v>195</v>
      </c>
      <c r="H219" s="3" t="str">
        <f t="shared" si="24"/>
        <v>REFI-PH-Stm-FOL-Heat20</v>
      </c>
      <c r="I219" s="1" t="s">
        <v>86</v>
      </c>
      <c r="J219" s="2" t="s">
        <v>176</v>
      </c>
      <c r="N219" s="1" t="str">
        <f>+'NewTech-modinp'!N217</f>
        <v>WOOD-Pump-ELC-Pump</v>
      </c>
      <c r="O219" s="1" t="str">
        <f>+'NewTech-modinp'!O217</f>
        <v>New Wood products - Pumping  - Electricity</v>
      </c>
      <c r="P219" s="1" t="str">
        <f>+'NewTech-modinp'!P217</f>
        <v>INDELC</v>
      </c>
      <c r="Q219" s="1" t="str">
        <f>+'NewTech-modinp'!Q217</f>
        <v>WOOD-Pump</v>
      </c>
      <c r="R219" s="1">
        <f>+'NewTech-modinp'!R217</f>
        <v>2018</v>
      </c>
      <c r="S219" s="14">
        <v>2020</v>
      </c>
      <c r="T219" s="26">
        <f>+'NewTech-modinp'!T217</f>
        <v>10</v>
      </c>
      <c r="U219" s="1">
        <f>+'NewTech-modinp'!U217</f>
        <v>0.5</v>
      </c>
      <c r="V219" s="1">
        <f t="shared" si="25"/>
        <v>0.35</v>
      </c>
      <c r="W219" s="14">
        <f>+'NewTech-modinp'!V217</f>
        <v>31.536000000000001</v>
      </c>
      <c r="X219" s="26">
        <f>+'NewTech-modinp'!W217</f>
        <v>0.75</v>
      </c>
      <c r="Y219" s="1">
        <f>+'NewTech-modinp'!X217</f>
        <v>0.75</v>
      </c>
      <c r="Z219" s="1">
        <f>+'NewTech-modinp'!Y217</f>
        <v>0.75</v>
      </c>
      <c r="AA219" s="1">
        <f>+'NewTech-modinp'!Z217</f>
        <v>0.75</v>
      </c>
      <c r="AB219" s="1">
        <f>+'NewTech-modinp'!AA217</f>
        <v>0.75</v>
      </c>
      <c r="AC219" s="1">
        <f>+'NewTech-modinp'!AB217</f>
        <v>0.75</v>
      </c>
      <c r="AD219" s="1">
        <f>+'NewTech-modinp'!AC217</f>
        <v>0.75</v>
      </c>
      <c r="AE219" s="1">
        <f>+'NewTech-modinp'!AD217</f>
        <v>0.75</v>
      </c>
      <c r="AF219" s="1">
        <f>+'NewTech-modinp'!AE217</f>
        <v>0.75</v>
      </c>
      <c r="AG219" s="1">
        <f>+'NewTech-modinp'!AF217</f>
        <v>0.75</v>
      </c>
      <c r="AH219" s="14">
        <f>+'NewTech-modinp'!AG217</f>
        <v>2308</v>
      </c>
      <c r="AI219" s="1">
        <f>+'NewTech-modinp'!AH217</f>
        <v>2308</v>
      </c>
      <c r="AJ219" s="1">
        <f>+'NewTech-modinp'!AI217</f>
        <v>2308</v>
      </c>
      <c r="AK219" s="1">
        <f>+'NewTech-modinp'!AJ217</f>
        <v>2308</v>
      </c>
      <c r="AL219" s="1">
        <f>+'NewTech-modinp'!AK217</f>
        <v>2308</v>
      </c>
      <c r="AM219" s="1">
        <f>+'NewTech-modinp'!AL217</f>
        <v>2308</v>
      </c>
      <c r="AN219" s="1">
        <f>+'NewTech-modinp'!AM217</f>
        <v>2308</v>
      </c>
      <c r="AO219" s="1">
        <f>+'NewTech-modinp'!AN217</f>
        <v>2308</v>
      </c>
      <c r="AP219" s="1">
        <f>+'NewTech-modinp'!AO217</f>
        <v>2308</v>
      </c>
      <c r="AQ219" s="1">
        <f>+'NewTech-modinp'!AP217</f>
        <v>2308</v>
      </c>
    </row>
    <row r="220" spans="1:46">
      <c r="A220" s="1" t="s">
        <v>128</v>
      </c>
      <c r="B220" s="2" t="s">
        <v>209</v>
      </c>
      <c r="C220" s="1" t="s">
        <v>107</v>
      </c>
      <c r="D220" s="2" t="s">
        <v>194</v>
      </c>
      <c r="E220" s="3" t="str">
        <f t="shared" si="23"/>
        <v>REFI-PH-Stm</v>
      </c>
      <c r="F220" s="1" t="s">
        <v>95</v>
      </c>
      <c r="G220" s="2" t="s">
        <v>95</v>
      </c>
      <c r="H220" s="3" t="str">
        <f t="shared" si="24"/>
        <v>REFI-PH-Stm-WOD-Boiler20</v>
      </c>
      <c r="I220" s="1" t="s">
        <v>74</v>
      </c>
      <c r="J220" s="2" t="s">
        <v>164</v>
      </c>
      <c r="N220" s="1" t="str">
        <f>+'NewTech-modinp'!N218</f>
        <v>WOOD-Pump-DSL-Pump</v>
      </c>
      <c r="O220" s="1" t="str">
        <f>+'NewTech-modinp'!O218</f>
        <v>New Wood products - Pumping  - Diesel</v>
      </c>
      <c r="P220" s="1" t="str">
        <f>+'NewTech-modinp'!P218</f>
        <v>INDDSL</v>
      </c>
      <c r="Q220" s="1" t="str">
        <f>+'NewTech-modinp'!Q218</f>
        <v>WOOD-Pump</v>
      </c>
      <c r="R220" s="1">
        <f>+'NewTech-modinp'!R218</f>
        <v>2018</v>
      </c>
      <c r="S220" s="14">
        <v>2020</v>
      </c>
      <c r="T220" s="26">
        <f>+'NewTech-modinp'!T218</f>
        <v>10</v>
      </c>
      <c r="U220" s="1">
        <f>+'NewTech-modinp'!U218</f>
        <v>0.5</v>
      </c>
      <c r="V220" s="1">
        <f t="shared" si="25"/>
        <v>0.35</v>
      </c>
      <c r="W220" s="14">
        <f>+'NewTech-modinp'!V218</f>
        <v>31.536000000000001</v>
      </c>
      <c r="X220" s="26">
        <f>+'NewTech-modinp'!W218</f>
        <v>0.05</v>
      </c>
      <c r="Y220" s="1">
        <f>+'NewTech-modinp'!X218</f>
        <v>0.05</v>
      </c>
      <c r="Z220" s="1">
        <f>+'NewTech-modinp'!Y218</f>
        <v>0.05</v>
      </c>
      <c r="AA220" s="1">
        <f>+'NewTech-modinp'!Z218</f>
        <v>0.05</v>
      </c>
      <c r="AB220" s="1">
        <f>+'NewTech-modinp'!AA218</f>
        <v>0.05</v>
      </c>
      <c r="AC220" s="1">
        <f>+'NewTech-modinp'!AB218</f>
        <v>0.05</v>
      </c>
      <c r="AD220" s="1">
        <f>+'NewTech-modinp'!AC218</f>
        <v>0.05</v>
      </c>
      <c r="AE220" s="1">
        <f>+'NewTech-modinp'!AD218</f>
        <v>0.05</v>
      </c>
      <c r="AF220" s="1">
        <f>+'NewTech-modinp'!AE218</f>
        <v>0.05</v>
      </c>
      <c r="AG220" s="1">
        <f>+'NewTech-modinp'!AF218</f>
        <v>0.05</v>
      </c>
      <c r="AH220" s="14">
        <f>+'NewTech-modinp'!AG218</f>
        <v>462</v>
      </c>
      <c r="AI220" s="1">
        <f>+'NewTech-modinp'!AH218</f>
        <v>462</v>
      </c>
      <c r="AJ220" s="1">
        <f>+'NewTech-modinp'!AI218</f>
        <v>462</v>
      </c>
      <c r="AK220" s="1">
        <f>+'NewTech-modinp'!AJ218</f>
        <v>462</v>
      </c>
      <c r="AL220" s="1">
        <f>+'NewTech-modinp'!AK218</f>
        <v>462</v>
      </c>
      <c r="AM220" s="1">
        <f>+'NewTech-modinp'!AL218</f>
        <v>462</v>
      </c>
      <c r="AN220" s="1">
        <f>+'NewTech-modinp'!AM218</f>
        <v>462</v>
      </c>
      <c r="AO220" s="1">
        <f>+'NewTech-modinp'!AN218</f>
        <v>462</v>
      </c>
      <c r="AP220" s="1">
        <f>+'NewTech-modinp'!AO218</f>
        <v>462</v>
      </c>
      <c r="AQ220" s="1">
        <f>+'NewTech-modinp'!AP218</f>
        <v>462</v>
      </c>
    </row>
    <row r="221" spans="1:46">
      <c r="A221" s="1" t="s">
        <v>128</v>
      </c>
      <c r="B221" s="2" t="s">
        <v>209</v>
      </c>
      <c r="C221" s="1" t="s">
        <v>107</v>
      </c>
      <c r="D221" s="2" t="s">
        <v>194</v>
      </c>
      <c r="E221" s="3" t="str">
        <f t="shared" si="23"/>
        <v>REFI-PH-Stm</v>
      </c>
      <c r="F221" s="1" t="s">
        <v>108</v>
      </c>
      <c r="G221" s="2" t="s">
        <v>195</v>
      </c>
      <c r="H221" s="3" t="str">
        <f t="shared" si="24"/>
        <v>REFI-PH-Stm-LPG-Heat20</v>
      </c>
      <c r="I221" s="1" t="s">
        <v>111</v>
      </c>
      <c r="J221" s="2" t="s">
        <v>197</v>
      </c>
      <c r="N221" s="1" t="str">
        <f>+'NewTech-modinp'!N219</f>
        <v>WOOD-Fan-ELC-Fan</v>
      </c>
      <c r="O221" s="1" t="str">
        <f>+'NewTech-modinp'!O219</f>
        <v>New Wood products - Fans  - Electricity</v>
      </c>
      <c r="P221" s="1" t="str">
        <f>+'NewTech-modinp'!P219</f>
        <v>INDELC</v>
      </c>
      <c r="Q221" s="1" t="str">
        <f>+'NewTech-modinp'!Q219</f>
        <v>WOOD-Fan</v>
      </c>
      <c r="R221" s="1">
        <f>+'NewTech-modinp'!R219</f>
        <v>2018</v>
      </c>
      <c r="S221" s="14">
        <v>2020</v>
      </c>
      <c r="T221" s="26">
        <f>+'NewTech-modinp'!T219</f>
        <v>1</v>
      </c>
      <c r="U221" s="1">
        <f>+'NewTech-modinp'!U219</f>
        <v>0.5</v>
      </c>
      <c r="V221" s="1">
        <f t="shared" si="25"/>
        <v>0.35</v>
      </c>
      <c r="W221" s="14">
        <f>+'NewTech-modinp'!V219</f>
        <v>31.536000000000001</v>
      </c>
      <c r="X221" s="26">
        <f>+'NewTech-modinp'!W219</f>
        <v>43.433917555665673</v>
      </c>
      <c r="Y221" s="1">
        <f>+'NewTech-modinp'!X219</f>
        <v>43.433917555665673</v>
      </c>
      <c r="Z221" s="1">
        <f>+'NewTech-modinp'!Y219</f>
        <v>43.433917555665673</v>
      </c>
      <c r="AA221" s="1">
        <f>+'NewTech-modinp'!Z219</f>
        <v>43.433917555665673</v>
      </c>
      <c r="AB221" s="1">
        <f>+'NewTech-modinp'!AA219</f>
        <v>43.433917555665673</v>
      </c>
      <c r="AC221" s="1">
        <f>+'NewTech-modinp'!AB219</f>
        <v>43.433917555665673</v>
      </c>
      <c r="AD221" s="1">
        <f>+'NewTech-modinp'!AC219</f>
        <v>43.433917555665673</v>
      </c>
      <c r="AE221" s="1">
        <f>+'NewTech-modinp'!AD219</f>
        <v>43.433917555665673</v>
      </c>
      <c r="AF221" s="1">
        <f>+'NewTech-modinp'!AE219</f>
        <v>43.433917555665673</v>
      </c>
      <c r="AG221" s="1">
        <f>+'NewTech-modinp'!AF219</f>
        <v>43.433917555665673</v>
      </c>
      <c r="AH221" s="14">
        <f>+'NewTech-modinp'!AG219/Y221</f>
        <v>404.59164148566924</v>
      </c>
      <c r="AI221" s="1">
        <f>+'NewTech-modinp'!AH219/Y221</f>
        <v>404.59164148566924</v>
      </c>
      <c r="AJ221" s="1">
        <f>+'NewTech-modinp'!AI219/Z221</f>
        <v>404.59164148566924</v>
      </c>
      <c r="AK221" s="1">
        <f>+'NewTech-modinp'!AJ219/AA221</f>
        <v>404.59164148566924</v>
      </c>
      <c r="AL221" s="1">
        <f>+'NewTech-modinp'!AK219/AB221</f>
        <v>404.59164148566924</v>
      </c>
      <c r="AM221" s="1">
        <f>+'NewTech-modinp'!AL219/AC221</f>
        <v>404.59164148566924</v>
      </c>
      <c r="AN221" s="1">
        <f>+'NewTech-modinp'!AM219/AD221</f>
        <v>404.59164148566924</v>
      </c>
      <c r="AO221" s="1">
        <f>+'NewTech-modinp'!AN219/AE221</f>
        <v>404.59164148566924</v>
      </c>
      <c r="AP221" s="1">
        <f>+'NewTech-modinp'!AO219/AF221</f>
        <v>404.59164148566924</v>
      </c>
      <c r="AQ221" s="1">
        <f>AP221</f>
        <v>404.59164148566924</v>
      </c>
    </row>
    <row r="222" spans="1:46">
      <c r="A222" s="1" t="s">
        <v>128</v>
      </c>
      <c r="B222" s="2" t="s">
        <v>209</v>
      </c>
      <c r="C222" s="1" t="s">
        <v>107</v>
      </c>
      <c r="D222" s="2" t="s">
        <v>194</v>
      </c>
      <c r="E222" s="3" t="str">
        <f t="shared" si="23"/>
        <v>REFI-PH-Stm</v>
      </c>
      <c r="F222" s="1" t="s">
        <v>95</v>
      </c>
      <c r="G222" s="2" t="s">
        <v>95</v>
      </c>
      <c r="H222" s="3" t="str">
        <f t="shared" si="24"/>
        <v>REFI-PH-Stm-COA-Boiler20</v>
      </c>
      <c r="I222" s="1" t="s">
        <v>71</v>
      </c>
      <c r="J222" s="2" t="s">
        <v>161</v>
      </c>
      <c r="N222" s="1" t="str">
        <f>+'NewTech-modinp'!N220</f>
        <v>WOOD-Refin-ELC-Refinery</v>
      </c>
      <c r="O222" s="1" t="str">
        <f>+'NewTech-modinp'!O220</f>
        <v>New Wood products - Refiners  - Electricity</v>
      </c>
      <c r="P222" s="1" t="str">
        <f>+'NewTech-modinp'!P220</f>
        <v>INDELC</v>
      </c>
      <c r="Q222" s="1" t="str">
        <f>+'NewTech-modinp'!Q220</f>
        <v>WOOD-Refin</v>
      </c>
      <c r="R222" s="1">
        <f>+'NewTech-modinp'!R220</f>
        <v>2018</v>
      </c>
      <c r="S222" s="14">
        <v>2020</v>
      </c>
      <c r="T222" s="26">
        <f>+'NewTech-modinp'!T220</f>
        <v>10</v>
      </c>
      <c r="U222" s="1">
        <f>+'NewTech-modinp'!U220</f>
        <v>1</v>
      </c>
      <c r="V222" s="1">
        <f t="shared" si="25"/>
        <v>0.7</v>
      </c>
      <c r="W222" s="14">
        <f>+'NewTech-modinp'!V220</f>
        <v>31.536000000000001</v>
      </c>
      <c r="X222" s="26">
        <f>+'NewTech-modinp'!W220</f>
        <v>1</v>
      </c>
      <c r="Y222" s="1">
        <f>+'NewTech-modinp'!X220</f>
        <v>1</v>
      </c>
      <c r="Z222" s="1">
        <f>+'NewTech-modinp'!Y220</f>
        <v>1</v>
      </c>
      <c r="AA222" s="1">
        <f>+'NewTech-modinp'!Z220</f>
        <v>1</v>
      </c>
      <c r="AB222" s="1">
        <f>+'NewTech-modinp'!AA220</f>
        <v>1</v>
      </c>
      <c r="AC222" s="1">
        <f>+'NewTech-modinp'!AB220</f>
        <v>1</v>
      </c>
      <c r="AD222" s="1">
        <f>+'NewTech-modinp'!AC220</f>
        <v>1</v>
      </c>
      <c r="AE222" s="1">
        <f>+'NewTech-modinp'!AD220</f>
        <v>1</v>
      </c>
      <c r="AF222" s="1">
        <f>+'NewTech-modinp'!AE220</f>
        <v>1</v>
      </c>
      <c r="AG222" s="1">
        <f>+'NewTech-modinp'!AF220</f>
        <v>1</v>
      </c>
      <c r="AH222" s="14">
        <f>+'NewTech-modinp'!AG220</f>
        <v>0</v>
      </c>
      <c r="AI222" s="1">
        <f>+'NewTech-modinp'!AH220</f>
        <v>0</v>
      </c>
      <c r="AJ222" s="1">
        <f>+'NewTech-modinp'!AI220</f>
        <v>0</v>
      </c>
      <c r="AK222" s="1">
        <f>+'NewTech-modinp'!AJ220</f>
        <v>0</v>
      </c>
      <c r="AL222" s="1">
        <f>+'NewTech-modinp'!AK220</f>
        <v>0</v>
      </c>
      <c r="AM222" s="1">
        <f>+'NewTech-modinp'!AL220</f>
        <v>0</v>
      </c>
      <c r="AN222" s="1">
        <f>+'NewTech-modinp'!AM220</f>
        <v>0</v>
      </c>
      <c r="AO222" s="1">
        <f>+'NewTech-modinp'!AN220</f>
        <v>0</v>
      </c>
      <c r="AP222" s="1">
        <f>+'NewTech-modinp'!AO220</f>
        <v>0</v>
      </c>
      <c r="AQ222" s="1">
        <f>+'NewTech-modinp'!AP220</f>
        <v>0</v>
      </c>
    </row>
    <row r="223" spans="1:46">
      <c r="A223" s="1" t="s">
        <v>128</v>
      </c>
      <c r="B223" s="2" t="s">
        <v>209</v>
      </c>
      <c r="C223" s="1" t="s">
        <v>107</v>
      </c>
      <c r="D223" s="2" t="s">
        <v>194</v>
      </c>
      <c r="E223" s="3" t="str">
        <f t="shared" si="23"/>
        <v>REFI-PH-Stm</v>
      </c>
      <c r="F223" s="1" t="s">
        <v>95</v>
      </c>
      <c r="G223" s="2" t="s">
        <v>95</v>
      </c>
      <c r="H223" s="3" t="str">
        <f t="shared" si="24"/>
        <v>REFI-PH-Stm-NGA-Boiler20</v>
      </c>
      <c r="I223" s="1" t="s">
        <v>68</v>
      </c>
      <c r="J223" s="2" t="s">
        <v>159</v>
      </c>
      <c r="N223" s="1" t="str">
        <f>+'NewTech-modinp'!N221</f>
        <v>WOOD-AIR-ELC-CMPR</v>
      </c>
      <c r="O223" s="1" t="str">
        <f>+'NewTech-modinp'!O221</f>
        <v>New Wood products - Compressed Air  - Electricity</v>
      </c>
      <c r="P223" s="1" t="str">
        <f>+'NewTech-modinp'!P221</f>
        <v>INDELC</v>
      </c>
      <c r="Q223" s="1" t="str">
        <f>+'NewTech-modinp'!Q221</f>
        <v>WOOD-AIR</v>
      </c>
      <c r="R223" s="1">
        <f>+'NewTech-modinp'!R221</f>
        <v>2018</v>
      </c>
      <c r="S223" s="14">
        <v>2020</v>
      </c>
      <c r="T223" s="26">
        <f>+'NewTech-modinp'!T221</f>
        <v>25</v>
      </c>
      <c r="U223" s="1">
        <f>+'NewTech-modinp'!U221</f>
        <v>0.68</v>
      </c>
      <c r="V223" s="1">
        <f t="shared" si="25"/>
        <v>0.47599999999999998</v>
      </c>
      <c r="W223" s="14">
        <f>+'NewTech-modinp'!V221</f>
        <v>31.536000000000001</v>
      </c>
      <c r="X223" s="26">
        <f>+'NewTech-modinp'!W221</f>
        <v>1</v>
      </c>
      <c r="Y223" s="1">
        <f>+'NewTech-modinp'!X221</f>
        <v>1</v>
      </c>
      <c r="Z223" s="1">
        <f>+'NewTech-modinp'!Y221</f>
        <v>1</v>
      </c>
      <c r="AA223" s="1">
        <f>+'NewTech-modinp'!Z221</f>
        <v>1</v>
      </c>
      <c r="AB223" s="1">
        <f>+'NewTech-modinp'!AA221</f>
        <v>1</v>
      </c>
      <c r="AC223" s="1">
        <f>+'NewTech-modinp'!AB221</f>
        <v>1</v>
      </c>
      <c r="AD223" s="1">
        <f>+'NewTech-modinp'!AC221</f>
        <v>1</v>
      </c>
      <c r="AE223" s="1">
        <f>+'NewTech-modinp'!AD221</f>
        <v>1</v>
      </c>
      <c r="AF223" s="1">
        <f>+'NewTech-modinp'!AE221</f>
        <v>1</v>
      </c>
      <c r="AG223" s="1">
        <f>+'NewTech-modinp'!AF221</f>
        <v>1</v>
      </c>
      <c r="AH223" s="14">
        <f>+'NewTech-modinp'!AG221</f>
        <v>0</v>
      </c>
      <c r="AI223" s="1">
        <f>+'NewTech-modinp'!AH221</f>
        <v>0</v>
      </c>
      <c r="AJ223" s="1">
        <f>+'NewTech-modinp'!AI221</f>
        <v>0</v>
      </c>
      <c r="AK223" s="1">
        <f>+'NewTech-modinp'!AJ221</f>
        <v>0</v>
      </c>
      <c r="AL223" s="1">
        <f>+'NewTech-modinp'!AK221</f>
        <v>0</v>
      </c>
      <c r="AM223" s="1">
        <f>+'NewTech-modinp'!AL221</f>
        <v>0</v>
      </c>
      <c r="AN223" s="1">
        <f>+'NewTech-modinp'!AM221</f>
        <v>0</v>
      </c>
      <c r="AO223" s="1">
        <f>+'NewTech-modinp'!AN221</f>
        <v>0</v>
      </c>
      <c r="AP223" s="1">
        <f>+'NewTech-modinp'!AO221</f>
        <v>0</v>
      </c>
      <c r="AQ223" s="1">
        <f>+'NewTech-modinp'!AP221</f>
        <v>0</v>
      </c>
    </row>
    <row r="224" spans="1:46" s="9" customFormat="1">
      <c r="A224" s="9" t="s">
        <v>128</v>
      </c>
      <c r="B224" s="24" t="s">
        <v>209</v>
      </c>
      <c r="C224" s="9" t="s">
        <v>107</v>
      </c>
      <c r="D224" s="24" t="s">
        <v>194</v>
      </c>
      <c r="E224" s="25" t="str">
        <f t="shared" si="23"/>
        <v>REFI-PH-Stm</v>
      </c>
      <c r="F224" s="9" t="s">
        <v>95</v>
      </c>
      <c r="G224" s="24" t="s">
        <v>95</v>
      </c>
      <c r="H224" s="25" t="str">
        <f t="shared" si="24"/>
        <v>REFI-PH-Stm-DSL-Boiler20</v>
      </c>
      <c r="I224" s="9" t="s">
        <v>82</v>
      </c>
      <c r="J224" s="24" t="s">
        <v>172</v>
      </c>
      <c r="N224" s="9" t="str">
        <f>+'NewTech-modinp'!N222</f>
        <v>PLPPPR-MoTP-Stat-DSL-st_ngn</v>
      </c>
      <c r="O224" s="9" t="str">
        <f>+'NewTech-modinp'!O222</f>
        <v>New Wood pulp and paper - Motive Power, Stationary  - Diesel</v>
      </c>
      <c r="P224" s="9" t="str">
        <f>+'NewTech-modinp'!P222</f>
        <v>INDDSL</v>
      </c>
      <c r="Q224" s="9" t="str">
        <f>+'NewTech-modinp'!Q222</f>
        <v>PLPPPR-MoTP-Stat</v>
      </c>
      <c r="R224" s="9">
        <f>+'NewTech-modinp'!R222</f>
        <v>2018</v>
      </c>
      <c r="S224" s="13">
        <v>2020</v>
      </c>
      <c r="T224" s="28">
        <f>+'NewTech-modinp'!T222</f>
        <v>20</v>
      </c>
      <c r="U224" s="9">
        <f>+'NewTech-modinp'!U222</f>
        <v>0.5</v>
      </c>
      <c r="V224" s="9">
        <f t="shared" si="25"/>
        <v>0.35</v>
      </c>
      <c r="W224" s="13">
        <f>+'NewTech-modinp'!V222</f>
        <v>31.536000000000001</v>
      </c>
      <c r="X224" s="28">
        <f>+'NewTech-modinp'!W222</f>
        <v>0.22</v>
      </c>
      <c r="Y224" s="9">
        <f>+'NewTech-modinp'!X222</f>
        <v>0.22</v>
      </c>
      <c r="Z224" s="9">
        <f>+'NewTech-modinp'!Y222</f>
        <v>0.22</v>
      </c>
      <c r="AA224" s="9">
        <f>+'NewTech-modinp'!Z222</f>
        <v>0.22</v>
      </c>
      <c r="AB224" s="9">
        <f>+'NewTech-modinp'!AA222</f>
        <v>0.22</v>
      </c>
      <c r="AC224" s="9">
        <f>+'NewTech-modinp'!AB222</f>
        <v>0.22</v>
      </c>
      <c r="AD224" s="9">
        <f>+'NewTech-modinp'!AC222</f>
        <v>0.22</v>
      </c>
      <c r="AE224" s="9">
        <f>+'NewTech-modinp'!AD222</f>
        <v>0.22</v>
      </c>
      <c r="AF224" s="9">
        <f>+'NewTech-modinp'!AE222</f>
        <v>0.22</v>
      </c>
      <c r="AG224" s="9">
        <f>+'NewTech-modinp'!AF222</f>
        <v>0.22</v>
      </c>
      <c r="AH224" s="13">
        <f>+'NewTech-modinp'!AG222</f>
        <v>455</v>
      </c>
      <c r="AI224" s="9">
        <f>+'NewTech-modinp'!AH222</f>
        <v>455</v>
      </c>
      <c r="AJ224" s="9">
        <f>+'NewTech-modinp'!AI222</f>
        <v>455</v>
      </c>
      <c r="AK224" s="9">
        <f>+'NewTech-modinp'!AJ222</f>
        <v>455</v>
      </c>
      <c r="AL224" s="9">
        <f>+'NewTech-modinp'!AK222</f>
        <v>455</v>
      </c>
      <c r="AM224" s="9">
        <f>+'NewTech-modinp'!AL222</f>
        <v>455</v>
      </c>
      <c r="AN224" s="9">
        <f>+'NewTech-modinp'!AM222</f>
        <v>455</v>
      </c>
      <c r="AO224" s="9">
        <f>+'NewTech-modinp'!AN222</f>
        <v>455</v>
      </c>
      <c r="AP224" s="9">
        <f>+'NewTech-modinp'!AO222</f>
        <v>455</v>
      </c>
      <c r="AQ224" s="9">
        <f>+'NewTech-modinp'!AP222</f>
        <v>455</v>
      </c>
      <c r="AR224" s="13">
        <v>0</v>
      </c>
    </row>
    <row r="225" spans="1:47">
      <c r="A225" s="1" t="s">
        <v>128</v>
      </c>
      <c r="B225" s="2" t="s">
        <v>209</v>
      </c>
      <c r="C225" s="1" t="s">
        <v>107</v>
      </c>
      <c r="D225" s="2" t="s">
        <v>194</v>
      </c>
      <c r="E225" s="3" t="str">
        <f t="shared" si="23"/>
        <v>REFI-PH-Stm</v>
      </c>
      <c r="F225" s="1" t="s">
        <v>89</v>
      </c>
      <c r="G225" s="2" t="s">
        <v>179</v>
      </c>
      <c r="H225" s="3" t="str">
        <f t="shared" si="24"/>
        <v>REFI-PH-Stm-ELC-HTPump20</v>
      </c>
      <c r="I225" s="1" t="s">
        <v>70</v>
      </c>
      <c r="J225" s="2" t="s">
        <v>160</v>
      </c>
      <c r="N225" s="1" t="str">
        <f>+'NewTech-modinp'!N223</f>
        <v>PLPPPR-MoTP-Stat-ELC-Motor</v>
      </c>
      <c r="O225" s="1" t="str">
        <f>+'NewTech-modinp'!O223</f>
        <v>New Wood pulp and paper - Motive Power, Stationary  - Electricity</v>
      </c>
      <c r="P225" s="1" t="str">
        <f>+'NewTech-modinp'!P223</f>
        <v>INDELC</v>
      </c>
      <c r="Q225" s="1" t="str">
        <f>+'NewTech-modinp'!Q223</f>
        <v>PLPPPR-MoTP-Stat</v>
      </c>
      <c r="R225" s="1">
        <f>+'NewTech-modinp'!R223</f>
        <v>2018</v>
      </c>
      <c r="S225" s="14">
        <v>2020</v>
      </c>
      <c r="T225" s="26">
        <f>+'NewTech-modinp'!T223</f>
        <v>10</v>
      </c>
      <c r="U225" s="1">
        <f>+'NewTech-modinp'!U223</f>
        <v>0.5</v>
      </c>
      <c r="V225" s="1">
        <f t="shared" si="25"/>
        <v>0.35</v>
      </c>
      <c r="W225" s="14">
        <f>+'NewTech-modinp'!V223</f>
        <v>31.536000000000001</v>
      </c>
      <c r="X225" s="26">
        <f>+'NewTech-modinp'!W223</f>
        <v>0.67500000000000004</v>
      </c>
      <c r="Y225" s="1">
        <f>+'NewTech-modinp'!X223</f>
        <v>0.67500000000000004</v>
      </c>
      <c r="Z225" s="1">
        <f>+'NewTech-modinp'!Y223</f>
        <v>0.67500000000000004</v>
      </c>
      <c r="AA225" s="1">
        <f>+'NewTech-modinp'!Z223</f>
        <v>0.67500000000000004</v>
      </c>
      <c r="AB225" s="1">
        <f>+'NewTech-modinp'!AA223</f>
        <v>0.67500000000000004</v>
      </c>
      <c r="AC225" s="1">
        <f>+'NewTech-modinp'!AB223</f>
        <v>0.67500000000000004</v>
      </c>
      <c r="AD225" s="1">
        <f>+'NewTech-modinp'!AC223</f>
        <v>0.67500000000000004</v>
      </c>
      <c r="AE225" s="1">
        <f>+'NewTech-modinp'!AD223</f>
        <v>0.67500000000000004</v>
      </c>
      <c r="AF225" s="1">
        <f>+'NewTech-modinp'!AE223</f>
        <v>0.67500000000000004</v>
      </c>
      <c r="AG225" s="1">
        <f>+'NewTech-modinp'!AF223</f>
        <v>0.67500000000000004</v>
      </c>
      <c r="AH225" s="14">
        <f>+'NewTech-modinp'!AG223</f>
        <v>280</v>
      </c>
      <c r="AI225" s="1">
        <f>+'NewTech-modinp'!AH223</f>
        <v>280</v>
      </c>
      <c r="AJ225" s="1">
        <f>+'NewTech-modinp'!AI223</f>
        <v>280</v>
      </c>
      <c r="AK225" s="1">
        <f>+'NewTech-modinp'!AJ223</f>
        <v>280</v>
      </c>
      <c r="AL225" s="1">
        <f>+'NewTech-modinp'!AK223</f>
        <v>280</v>
      </c>
      <c r="AM225" s="1">
        <f>+'NewTech-modinp'!AL223</f>
        <v>280</v>
      </c>
      <c r="AN225" s="1">
        <f>+'NewTech-modinp'!AM223</f>
        <v>280</v>
      </c>
      <c r="AO225" s="1">
        <f>+'NewTech-modinp'!AN223</f>
        <v>280</v>
      </c>
      <c r="AP225" s="1">
        <f>+'NewTech-modinp'!AO223</f>
        <v>280</v>
      </c>
      <c r="AQ225" s="1">
        <f>+'NewTech-modinp'!AP223</f>
        <v>280</v>
      </c>
    </row>
    <row r="226" spans="1:47">
      <c r="A226" s="1" t="s">
        <v>128</v>
      </c>
      <c r="B226" s="2" t="s">
        <v>209</v>
      </c>
      <c r="C226" s="1" t="s">
        <v>107</v>
      </c>
      <c r="D226" s="2" t="s">
        <v>194</v>
      </c>
      <c r="E226" s="3" t="str">
        <f t="shared" si="23"/>
        <v>REFI-PH-Stm</v>
      </c>
      <c r="F226" s="1" t="s">
        <v>95</v>
      </c>
      <c r="G226" s="2" t="s">
        <v>95</v>
      </c>
      <c r="H226" s="3" t="str">
        <f t="shared" si="24"/>
        <v>REFI-PH-Stm-FOL-Boiler20</v>
      </c>
      <c r="I226" s="1" t="s">
        <v>86</v>
      </c>
      <c r="J226" s="2" t="s">
        <v>176</v>
      </c>
      <c r="N226" s="1" t="str">
        <f>+'NewTech-modinp'!N224</f>
        <v>PLPPPR-MoTP-Stat-PET-st_ngn</v>
      </c>
      <c r="O226" s="1" t="str">
        <f>+'NewTech-modinp'!O224</f>
        <v>New Wood pulp and paper - Motive Power, Stationary  - Petrol</v>
      </c>
      <c r="P226" s="1" t="str">
        <f>+'NewTech-modinp'!P224</f>
        <v>INDPET</v>
      </c>
      <c r="Q226" s="1" t="str">
        <f>+'NewTech-modinp'!Q224</f>
        <v>PLPPPR-MoTP-Stat</v>
      </c>
      <c r="R226" s="1">
        <f>+'NewTech-modinp'!R224</f>
        <v>2018</v>
      </c>
      <c r="S226" s="14">
        <v>2020</v>
      </c>
      <c r="T226" s="26">
        <f>+'NewTech-modinp'!T224</f>
        <v>15</v>
      </c>
      <c r="U226" s="1">
        <f>+'NewTech-modinp'!U224</f>
        <v>0.5</v>
      </c>
      <c r="V226" s="1">
        <f t="shared" si="25"/>
        <v>0.35</v>
      </c>
      <c r="W226" s="14">
        <f>+'NewTech-modinp'!V224</f>
        <v>31.536000000000001</v>
      </c>
      <c r="X226" s="26">
        <f>+'NewTech-modinp'!W224</f>
        <v>0.18</v>
      </c>
      <c r="Y226" s="1">
        <f>+'NewTech-modinp'!X224</f>
        <v>0.18</v>
      </c>
      <c r="Z226" s="1">
        <f>+'NewTech-modinp'!Y224</f>
        <v>0.18</v>
      </c>
      <c r="AA226" s="1">
        <f>+'NewTech-modinp'!Z224</f>
        <v>0.18</v>
      </c>
      <c r="AB226" s="1">
        <f>+'NewTech-modinp'!AA224</f>
        <v>0.18</v>
      </c>
      <c r="AC226" s="1">
        <f>+'NewTech-modinp'!AB224</f>
        <v>0.18</v>
      </c>
      <c r="AD226" s="1">
        <f>+'NewTech-modinp'!AC224</f>
        <v>0.18</v>
      </c>
      <c r="AE226" s="1">
        <f>+'NewTech-modinp'!AD224</f>
        <v>0.18</v>
      </c>
      <c r="AF226" s="1">
        <f>+'NewTech-modinp'!AE224</f>
        <v>0.18</v>
      </c>
      <c r="AG226" s="1">
        <f>+'NewTech-modinp'!AF224</f>
        <v>0.18</v>
      </c>
      <c r="AH226" s="14">
        <f>+'NewTech-modinp'!AG224</f>
        <v>350</v>
      </c>
      <c r="AI226" s="1">
        <f>+'NewTech-modinp'!AH224</f>
        <v>350</v>
      </c>
      <c r="AJ226" s="1">
        <f>+'NewTech-modinp'!AI224</f>
        <v>350</v>
      </c>
      <c r="AK226" s="1">
        <f>+'NewTech-modinp'!AJ224</f>
        <v>350</v>
      </c>
      <c r="AL226" s="1">
        <f>+'NewTech-modinp'!AK224</f>
        <v>350</v>
      </c>
      <c r="AM226" s="1">
        <f>+'NewTech-modinp'!AL224</f>
        <v>350</v>
      </c>
      <c r="AN226" s="1">
        <f>+'NewTech-modinp'!AM224</f>
        <v>350</v>
      </c>
      <c r="AO226" s="1">
        <f>+'NewTech-modinp'!AN224</f>
        <v>350</v>
      </c>
      <c r="AP226" s="1">
        <f>+'NewTech-modinp'!AO224</f>
        <v>350</v>
      </c>
      <c r="AQ226" s="1">
        <f>+'NewTech-modinp'!AP224</f>
        <v>350</v>
      </c>
      <c r="AR226" s="14">
        <v>0</v>
      </c>
    </row>
    <row r="227" spans="1:47" s="10" customFormat="1" ht="15" thickBot="1">
      <c r="A227" s="10" t="s">
        <v>128</v>
      </c>
      <c r="B227" s="11" t="s">
        <v>209</v>
      </c>
      <c r="C227" s="10" t="s">
        <v>101</v>
      </c>
      <c r="D227" s="11" t="s">
        <v>188</v>
      </c>
      <c r="E227" s="12" t="str">
        <f t="shared" si="23"/>
        <v>REFI-Pump</v>
      </c>
      <c r="F227" s="10" t="s">
        <v>102</v>
      </c>
      <c r="G227" s="11" t="s">
        <v>188</v>
      </c>
      <c r="H227" s="12" t="str">
        <f t="shared" si="24"/>
        <v>REFI-Pump-ELC-Pump20</v>
      </c>
      <c r="I227" s="10" t="s">
        <v>70</v>
      </c>
      <c r="J227" s="11" t="s">
        <v>160</v>
      </c>
      <c r="N227" s="1" t="str">
        <f>+'NewTech-modinp'!N225</f>
        <v>PLPPPR-MoTP-Stat-ELCVSD-Mtr</v>
      </c>
      <c r="O227" s="1" t="str">
        <f>+'NewTech-modinp'!O225</f>
        <v>New Wood pulp and paper - Motive Power, Stationary  - Electricity</v>
      </c>
      <c r="P227" s="1" t="str">
        <f>+'NewTech-modinp'!P225</f>
        <v>INDELC</v>
      </c>
      <c r="Q227" s="1" t="str">
        <f>+'NewTech-modinp'!Q225</f>
        <v>PLPPPR-MoTP-Stat</v>
      </c>
      <c r="R227" s="1">
        <f>+'NewTech-modinp'!R225</f>
        <v>2018</v>
      </c>
      <c r="S227" s="14">
        <v>2020</v>
      </c>
      <c r="T227" s="26">
        <f>+'NewTech-modinp'!T225</f>
        <v>10</v>
      </c>
      <c r="U227" s="1">
        <f>+'NewTech-modinp'!U225</f>
        <v>0.5</v>
      </c>
      <c r="V227" s="1">
        <f t="shared" si="25"/>
        <v>0.35</v>
      </c>
      <c r="W227" s="14">
        <f>+'NewTech-modinp'!V225</f>
        <v>31.536000000000001</v>
      </c>
      <c r="X227" s="26">
        <f>+'NewTech-modinp'!W225</f>
        <v>0.9</v>
      </c>
      <c r="Y227" s="1">
        <f>+'NewTech-modinp'!X225</f>
        <v>0.9</v>
      </c>
      <c r="Z227" s="1">
        <f>+'NewTech-modinp'!Y225</f>
        <v>0.9</v>
      </c>
      <c r="AA227" s="1">
        <f>+'NewTech-modinp'!Z225</f>
        <v>0.9</v>
      </c>
      <c r="AB227" s="1">
        <f>+'NewTech-modinp'!AA225</f>
        <v>0.9</v>
      </c>
      <c r="AC227" s="1">
        <f>+'NewTech-modinp'!AB225</f>
        <v>0.9</v>
      </c>
      <c r="AD227" s="1">
        <f>+'NewTech-modinp'!AC225</f>
        <v>0.9</v>
      </c>
      <c r="AE227" s="1">
        <f>+'NewTech-modinp'!AD225</f>
        <v>0.9</v>
      </c>
      <c r="AF227" s="1">
        <f>+'NewTech-modinp'!AE225</f>
        <v>0.9</v>
      </c>
      <c r="AG227" s="1">
        <f>+'NewTech-modinp'!AF225</f>
        <v>0.9</v>
      </c>
      <c r="AH227" s="14">
        <f>+'NewTech-modinp'!AG225</f>
        <v>336</v>
      </c>
      <c r="AI227" s="1">
        <f>+'NewTech-modinp'!AH225</f>
        <v>336</v>
      </c>
      <c r="AJ227" s="1">
        <f>+'NewTech-modinp'!AI225</f>
        <v>336</v>
      </c>
      <c r="AK227" s="1">
        <f>+'NewTech-modinp'!AJ225</f>
        <v>336</v>
      </c>
      <c r="AL227" s="1">
        <f>+'NewTech-modinp'!AK225</f>
        <v>336</v>
      </c>
      <c r="AM227" s="1">
        <f>+'NewTech-modinp'!AL225</f>
        <v>336</v>
      </c>
      <c r="AN227" s="1">
        <f>+'NewTech-modinp'!AM225</f>
        <v>336</v>
      </c>
      <c r="AO227" s="1">
        <f>+'NewTech-modinp'!AN225</f>
        <v>336</v>
      </c>
      <c r="AP227" s="1">
        <f>+'NewTech-modinp'!AO225</f>
        <v>336</v>
      </c>
      <c r="AQ227" s="1">
        <f>+'NewTech-modinp'!AP225</f>
        <v>336</v>
      </c>
      <c r="AR227" s="14">
        <f>+'NewTech-modinp'!AQ225</f>
        <v>0.5</v>
      </c>
      <c r="AS227" s="1"/>
      <c r="AT227" s="1">
        <f>+'NewTech-modinp'!AR225</f>
        <v>5</v>
      </c>
      <c r="AU227" s="1"/>
    </row>
    <row r="228" spans="1:47">
      <c r="A228" s="1" t="s">
        <v>130</v>
      </c>
      <c r="B228" s="2" t="s">
        <v>211</v>
      </c>
      <c r="C228" s="1" t="s">
        <v>76</v>
      </c>
      <c r="D228" s="2" t="s">
        <v>166</v>
      </c>
      <c r="E228" s="3" t="str">
        <f t="shared" si="23"/>
        <v>UREA-ELCTRNCS</v>
      </c>
      <c r="F228" s="1" t="s">
        <v>77</v>
      </c>
      <c r="G228" s="2" t="s">
        <v>167</v>
      </c>
      <c r="H228" s="3" t="str">
        <f t="shared" si="24"/>
        <v>UREA-ELCTRNCS-ELC-LCTRNC20</v>
      </c>
      <c r="I228" s="1" t="s">
        <v>70</v>
      </c>
      <c r="J228" s="2" t="s">
        <v>160</v>
      </c>
      <c r="N228" s="1" t="str">
        <f>+'NewTech-modinp'!N226</f>
        <v>PLPPPR-PH-DirH-ELC-Heater</v>
      </c>
      <c r="O228" s="1" t="str">
        <f>+'NewTech-modinp'!O226</f>
        <v>New Wood pulp and paper - Process Heat: Direct Heat  - Electricity</v>
      </c>
      <c r="P228" s="1" t="str">
        <f>+'NewTech-modinp'!P226</f>
        <v>INDELC</v>
      </c>
      <c r="Q228" s="1" t="str">
        <f>+'NewTech-modinp'!Q226</f>
        <v>PLPPPR-PH-DirH</v>
      </c>
      <c r="R228" s="1">
        <f>+'NewTech-modinp'!R226</f>
        <v>2018</v>
      </c>
      <c r="S228" s="14">
        <v>2020</v>
      </c>
      <c r="T228" s="26">
        <f>+'NewTech-modinp'!T226</f>
        <v>3</v>
      </c>
      <c r="U228" s="1">
        <f>+'NewTech-modinp'!U226</f>
        <v>0.9</v>
      </c>
      <c r="V228" s="1">
        <f t="shared" si="25"/>
        <v>0.63</v>
      </c>
      <c r="W228" s="14">
        <f>+'NewTech-modinp'!V226</f>
        <v>31.536000000000001</v>
      </c>
      <c r="X228" s="26">
        <f>+'NewTech-modinp'!W226</f>
        <v>0.99970008997300808</v>
      </c>
      <c r="Y228" s="1">
        <f>+'NewTech-modinp'!X226</f>
        <v>0.99970008997300808</v>
      </c>
      <c r="Z228" s="1">
        <f>+'NewTech-modinp'!Y226</f>
        <v>0.99970008997300808</v>
      </c>
      <c r="AA228" s="1">
        <f>+'NewTech-modinp'!Z226</f>
        <v>0.99970008997300808</v>
      </c>
      <c r="AB228" s="1">
        <f>+'NewTech-modinp'!AA226</f>
        <v>0.99970008997300808</v>
      </c>
      <c r="AC228" s="1">
        <f>+'NewTech-modinp'!AB226</f>
        <v>0.99970008997300808</v>
      </c>
      <c r="AD228" s="1">
        <f>+'NewTech-modinp'!AC226</f>
        <v>0.99970008997300808</v>
      </c>
      <c r="AE228" s="1">
        <f>+'NewTech-modinp'!AD226</f>
        <v>0.99970008997300808</v>
      </c>
      <c r="AF228" s="1">
        <f>+'NewTech-modinp'!AE226</f>
        <v>0.99970008997300808</v>
      </c>
      <c r="AG228" s="1">
        <f>+'NewTech-modinp'!AF226</f>
        <v>0.99970008997300808</v>
      </c>
      <c r="AH228" s="14">
        <f>+'NewTech-modinp'!AG226</f>
        <v>80</v>
      </c>
      <c r="AI228" s="1">
        <f>+'NewTech-modinp'!AH226</f>
        <v>80</v>
      </c>
      <c r="AJ228" s="1">
        <f>+'NewTech-modinp'!AI226</f>
        <v>80</v>
      </c>
      <c r="AK228" s="1">
        <f>+'NewTech-modinp'!AJ226</f>
        <v>80</v>
      </c>
      <c r="AL228" s="1">
        <f>+'NewTech-modinp'!AK226</f>
        <v>80</v>
      </c>
      <c r="AM228" s="1">
        <f>+'NewTech-modinp'!AL226</f>
        <v>80</v>
      </c>
      <c r="AN228" s="1">
        <f>+'NewTech-modinp'!AM226</f>
        <v>80</v>
      </c>
      <c r="AO228" s="1">
        <f>+'NewTech-modinp'!AN226</f>
        <v>80</v>
      </c>
      <c r="AP228" s="1">
        <f>+'NewTech-modinp'!AO226</f>
        <v>80</v>
      </c>
      <c r="AQ228" s="1">
        <f>+'NewTech-modinp'!AP226</f>
        <v>80</v>
      </c>
      <c r="AR228" s="14">
        <f>+'NewTech-modinp'!AQ226</f>
        <v>0.87</v>
      </c>
      <c r="AT228" s="1">
        <f>+'NewTech-modinp'!AR226</f>
        <v>5</v>
      </c>
    </row>
    <row r="229" spans="1:47">
      <c r="A229" s="1" t="s">
        <v>130</v>
      </c>
      <c r="B229" s="2" t="s">
        <v>211</v>
      </c>
      <c r="C229" s="1" t="s">
        <v>78</v>
      </c>
      <c r="D229" s="2" t="s">
        <v>168</v>
      </c>
      <c r="E229" s="3" t="str">
        <f t="shared" si="23"/>
        <v>UREA-LGHT</v>
      </c>
      <c r="F229" s="1" t="s">
        <v>79</v>
      </c>
      <c r="G229" s="2" t="s">
        <v>169</v>
      </c>
      <c r="H229" s="3" t="str">
        <f t="shared" si="24"/>
        <v>UREA-LGHT-ELC-Light20</v>
      </c>
      <c r="I229" s="1" t="s">
        <v>70</v>
      </c>
      <c r="J229" s="2" t="s">
        <v>160</v>
      </c>
      <c r="N229" s="1" t="str">
        <f>+'NewTech-modinp'!N227</f>
        <v>PLPPPR-PH-DirH-NGA-Burner</v>
      </c>
      <c r="O229" s="1" t="str">
        <f>+'NewTech-modinp'!O227</f>
        <v>New Wood pulp and paper - Process Heat: Direct Heat  - Natural Gas</v>
      </c>
      <c r="P229" s="1" t="str">
        <f>+'NewTech-modinp'!P227</f>
        <v>INDNGA</v>
      </c>
      <c r="Q229" s="1" t="str">
        <f>+'NewTech-modinp'!Q227</f>
        <v>PLPPPR-PH-DirH</v>
      </c>
      <c r="R229" s="1">
        <f>+'NewTech-modinp'!R227</f>
        <v>2018</v>
      </c>
      <c r="S229" s="14">
        <v>2020</v>
      </c>
      <c r="T229" s="26">
        <f>+'NewTech-modinp'!T227</f>
        <v>13</v>
      </c>
      <c r="U229" s="1">
        <f>+'NewTech-modinp'!U227</f>
        <v>0.9</v>
      </c>
      <c r="V229" s="1">
        <f t="shared" si="25"/>
        <v>0.63</v>
      </c>
      <c r="W229" s="14">
        <f>+'NewTech-modinp'!V227</f>
        <v>31.536000000000001</v>
      </c>
      <c r="X229" s="26">
        <f>+'NewTech-modinp'!W227</f>
        <v>0.8</v>
      </c>
      <c r="Y229" s="1">
        <f>+'NewTech-modinp'!X227</f>
        <v>0.8</v>
      </c>
      <c r="Z229" s="1">
        <f>+'NewTech-modinp'!Y227</f>
        <v>0.8</v>
      </c>
      <c r="AA229" s="1">
        <f>+'NewTech-modinp'!Z227</f>
        <v>0.8</v>
      </c>
      <c r="AB229" s="1">
        <f>+'NewTech-modinp'!AA227</f>
        <v>0.8</v>
      </c>
      <c r="AC229" s="1">
        <f>+'NewTech-modinp'!AB227</f>
        <v>0.8</v>
      </c>
      <c r="AD229" s="1">
        <f>+'NewTech-modinp'!AC227</f>
        <v>0.8</v>
      </c>
      <c r="AE229" s="1">
        <f>+'NewTech-modinp'!AD227</f>
        <v>0.8</v>
      </c>
      <c r="AF229" s="1">
        <f>+'NewTech-modinp'!AE227</f>
        <v>0.8</v>
      </c>
      <c r="AG229" s="1">
        <f>+'NewTech-modinp'!AF227</f>
        <v>0.8</v>
      </c>
      <c r="AH229" s="14">
        <f>+'NewTech-modinp'!AG227</f>
        <v>313</v>
      </c>
      <c r="AI229" s="1">
        <f>+'NewTech-modinp'!AH227</f>
        <v>313</v>
      </c>
      <c r="AJ229" s="1">
        <f>+'NewTech-modinp'!AI227</f>
        <v>313</v>
      </c>
      <c r="AK229" s="1">
        <f>+'NewTech-modinp'!AJ227</f>
        <v>313</v>
      </c>
      <c r="AL229" s="1">
        <f>+'NewTech-modinp'!AK227</f>
        <v>313</v>
      </c>
      <c r="AM229" s="1">
        <f>+'NewTech-modinp'!AL227</f>
        <v>313</v>
      </c>
      <c r="AN229" s="1">
        <f>+'NewTech-modinp'!AM227</f>
        <v>313</v>
      </c>
      <c r="AO229" s="1">
        <f>+'NewTech-modinp'!AN227</f>
        <v>313</v>
      </c>
      <c r="AP229" s="1">
        <f>+'NewTech-modinp'!AO227</f>
        <v>313</v>
      </c>
      <c r="AQ229" s="1">
        <f>+'NewTech-modinp'!AP227</f>
        <v>313</v>
      </c>
    </row>
    <row r="230" spans="1:47">
      <c r="A230" s="1" t="s">
        <v>130</v>
      </c>
      <c r="B230" s="2" t="s">
        <v>211</v>
      </c>
      <c r="C230" s="1" t="s">
        <v>131</v>
      </c>
      <c r="D230" s="2" t="s">
        <v>212</v>
      </c>
      <c r="E230" s="3" t="str">
        <f t="shared" si="23"/>
        <v>UREA-MotP-cmpr</v>
      </c>
      <c r="F230" s="1" t="s">
        <v>132</v>
      </c>
      <c r="G230" s="2" t="s">
        <v>213</v>
      </c>
      <c r="H230" s="3" t="str">
        <f t="shared" si="24"/>
        <v>UREA-MotP-cmpr-NGA-cmprss20</v>
      </c>
      <c r="I230" s="1" t="s">
        <v>68</v>
      </c>
      <c r="J230" s="2" t="s">
        <v>159</v>
      </c>
      <c r="N230" s="1" t="str">
        <f>+'NewTech-modinp'!N228</f>
        <v>PLPPPR-PH-FURN-ELC-Furn</v>
      </c>
      <c r="O230" s="1" t="str">
        <f>+'NewTech-modinp'!O228</f>
        <v>New Wood pulp and paper - Process Heat: Furnace/Kiln  - Electricity</v>
      </c>
      <c r="P230" s="1" t="str">
        <f>+'NewTech-modinp'!P228</f>
        <v>INDELC</v>
      </c>
      <c r="Q230" s="1" t="str">
        <f>+'NewTech-modinp'!Q228</f>
        <v>PLPPPR-PH-FURN</v>
      </c>
      <c r="R230" s="1">
        <f>+'NewTech-modinp'!R228</f>
        <v>2018</v>
      </c>
      <c r="S230" s="14">
        <v>2020</v>
      </c>
      <c r="T230" s="26">
        <f>+'NewTech-modinp'!T228</f>
        <v>25</v>
      </c>
      <c r="U230" s="1">
        <f>+'NewTech-modinp'!U228</f>
        <v>0.9</v>
      </c>
      <c r="V230" s="1">
        <f t="shared" si="25"/>
        <v>0.63</v>
      </c>
      <c r="W230" s="14">
        <f>+'NewTech-modinp'!V228</f>
        <v>31.536000000000001</v>
      </c>
      <c r="X230" s="26">
        <f>+'NewTech-modinp'!W228</f>
        <v>0.8</v>
      </c>
      <c r="Y230" s="1">
        <f>+'NewTech-modinp'!X228</f>
        <v>0.8</v>
      </c>
      <c r="Z230" s="1">
        <f>+'NewTech-modinp'!Y228</f>
        <v>0.8</v>
      </c>
      <c r="AA230" s="1">
        <f>+'NewTech-modinp'!Z228</f>
        <v>0.8</v>
      </c>
      <c r="AB230" s="1">
        <f>+'NewTech-modinp'!AA228</f>
        <v>0.8</v>
      </c>
      <c r="AC230" s="1">
        <f>+'NewTech-modinp'!AB228</f>
        <v>0.8</v>
      </c>
      <c r="AD230" s="1">
        <f>+'NewTech-modinp'!AC228</f>
        <v>0.8</v>
      </c>
      <c r="AE230" s="1">
        <f>+'NewTech-modinp'!AD228</f>
        <v>0.8</v>
      </c>
      <c r="AF230" s="1">
        <f>+'NewTech-modinp'!AE228</f>
        <v>0.8</v>
      </c>
      <c r="AG230" s="1">
        <f>+'NewTech-modinp'!AF228</f>
        <v>0.8</v>
      </c>
      <c r="AH230" s="14">
        <f>+'NewTech-modinp'!AG228</f>
        <v>63</v>
      </c>
      <c r="AI230" s="1">
        <f>+'NewTech-modinp'!AH228</f>
        <v>63</v>
      </c>
      <c r="AJ230" s="1">
        <f>+'NewTech-modinp'!AI228</f>
        <v>63</v>
      </c>
      <c r="AK230" s="1">
        <f>+'NewTech-modinp'!AJ228</f>
        <v>63</v>
      </c>
      <c r="AL230" s="1">
        <f>+'NewTech-modinp'!AK228</f>
        <v>63</v>
      </c>
      <c r="AM230" s="1">
        <f>+'NewTech-modinp'!AL228</f>
        <v>63</v>
      </c>
      <c r="AN230" s="1">
        <f>+'NewTech-modinp'!AM228</f>
        <v>63</v>
      </c>
      <c r="AO230" s="1">
        <f>+'NewTech-modinp'!AN228</f>
        <v>63</v>
      </c>
      <c r="AP230" s="1">
        <f>+'NewTech-modinp'!AO228</f>
        <v>63</v>
      </c>
      <c r="AQ230" s="1">
        <f>+'NewTech-modinp'!AP228</f>
        <v>63</v>
      </c>
    </row>
    <row r="231" spans="1:47">
      <c r="A231" s="1" t="s">
        <v>130</v>
      </c>
      <c r="B231" s="2" t="s">
        <v>211</v>
      </c>
      <c r="C231" s="1" t="s">
        <v>84</v>
      </c>
      <c r="D231" s="2" t="s">
        <v>174</v>
      </c>
      <c r="E231" s="3" t="str">
        <f t="shared" si="23"/>
        <v>UREA-MoTP-Stat</v>
      </c>
      <c r="F231" s="1" t="s">
        <v>85</v>
      </c>
      <c r="G231" s="2" t="s">
        <v>175</v>
      </c>
      <c r="H231" s="3" t="str">
        <f t="shared" ref="H231:H233" si="28">+LEFT(E231,9)&amp;"-"&amp;RIGHT(J231,3)&amp;"-"&amp;G231&amp;"20"</f>
        <v>UREA-MoTP-PET-Stt_ngn20</v>
      </c>
      <c r="I231" s="1" t="s">
        <v>83</v>
      </c>
      <c r="J231" s="2" t="s">
        <v>173</v>
      </c>
      <c r="N231" s="1" t="str">
        <f>+'NewTech-modinp'!N229</f>
        <v>PLPPPR-PH-FURN-NGA-Furn</v>
      </c>
      <c r="O231" s="1" t="str">
        <f>+'NewTech-modinp'!O229</f>
        <v>New Wood pulp and paper - Process Heat: Furnace/Kiln  - Natural Gas</v>
      </c>
      <c r="P231" s="1" t="str">
        <f>+'NewTech-modinp'!P229</f>
        <v>INDNGA</v>
      </c>
      <c r="Q231" s="1" t="str">
        <f>+'NewTech-modinp'!Q229</f>
        <v>PLPPPR-PH-FURN</v>
      </c>
      <c r="R231" s="1">
        <f>+'NewTech-modinp'!R229</f>
        <v>2018</v>
      </c>
      <c r="S231" s="14">
        <v>2020</v>
      </c>
      <c r="T231" s="26">
        <f>+'NewTech-modinp'!T229</f>
        <v>25</v>
      </c>
      <c r="U231" s="1">
        <f>+'NewTech-modinp'!U229</f>
        <v>0.9</v>
      </c>
      <c r="V231" s="1">
        <f t="shared" si="25"/>
        <v>0.63</v>
      </c>
      <c r="W231" s="14">
        <f>+'NewTech-modinp'!V229</f>
        <v>31.536000000000001</v>
      </c>
      <c r="X231" s="26">
        <f>+'NewTech-modinp'!W229</f>
        <v>0.8</v>
      </c>
      <c r="Y231" s="1">
        <f>+'NewTech-modinp'!X229</f>
        <v>0.8</v>
      </c>
      <c r="Z231" s="1">
        <f>+'NewTech-modinp'!Y229</f>
        <v>0.8</v>
      </c>
      <c r="AA231" s="1">
        <f>+'NewTech-modinp'!Z229</f>
        <v>0.8</v>
      </c>
      <c r="AB231" s="1">
        <f>+'NewTech-modinp'!AA229</f>
        <v>0.8</v>
      </c>
      <c r="AC231" s="1">
        <f>+'NewTech-modinp'!AB229</f>
        <v>0.8</v>
      </c>
      <c r="AD231" s="1">
        <f>+'NewTech-modinp'!AC229</f>
        <v>0.8</v>
      </c>
      <c r="AE231" s="1">
        <f>+'NewTech-modinp'!AD229</f>
        <v>0.8</v>
      </c>
      <c r="AF231" s="1">
        <f>+'NewTech-modinp'!AE229</f>
        <v>0.8</v>
      </c>
      <c r="AG231" s="1">
        <f>+'NewTech-modinp'!AF229</f>
        <v>0.8</v>
      </c>
      <c r="AH231" s="14">
        <f>+'NewTech-modinp'!AG229</f>
        <v>63</v>
      </c>
      <c r="AI231" s="1">
        <f>+'NewTech-modinp'!AH229</f>
        <v>63</v>
      </c>
      <c r="AJ231" s="1">
        <f>+'NewTech-modinp'!AI229</f>
        <v>63</v>
      </c>
      <c r="AK231" s="1">
        <f>+'NewTech-modinp'!AJ229</f>
        <v>63</v>
      </c>
      <c r="AL231" s="1">
        <f>+'NewTech-modinp'!AK229</f>
        <v>63</v>
      </c>
      <c r="AM231" s="1">
        <f>+'NewTech-modinp'!AL229</f>
        <v>63</v>
      </c>
      <c r="AN231" s="1">
        <f>+'NewTech-modinp'!AM229</f>
        <v>63</v>
      </c>
      <c r="AO231" s="1">
        <f>+'NewTech-modinp'!AN229</f>
        <v>63</v>
      </c>
      <c r="AP231" s="1">
        <f>+'NewTech-modinp'!AO229</f>
        <v>63</v>
      </c>
      <c r="AQ231" s="1">
        <f>+'NewTech-modinp'!AP229</f>
        <v>63</v>
      </c>
      <c r="AR231" s="14">
        <f>+'NewTech-modinp'!AQ229</f>
        <v>0.56000000000000005</v>
      </c>
      <c r="AT231" s="1">
        <f>+'NewTech-modinp'!AR229</f>
        <v>5</v>
      </c>
    </row>
    <row r="232" spans="1:47">
      <c r="A232" s="1" t="s">
        <v>130</v>
      </c>
      <c r="B232" s="2" t="s">
        <v>211</v>
      </c>
      <c r="C232" s="1" t="s">
        <v>84</v>
      </c>
      <c r="D232" s="2" t="s">
        <v>174</v>
      </c>
      <c r="E232" s="3" t="str">
        <f t="shared" si="23"/>
        <v>UREA-MoTP-Stat</v>
      </c>
      <c r="F232" s="1" t="s">
        <v>85</v>
      </c>
      <c r="G232" s="2" t="s">
        <v>175</v>
      </c>
      <c r="H232" s="3" t="str">
        <f t="shared" si="28"/>
        <v>UREA-MoTP-FOL-Stt_ngn20</v>
      </c>
      <c r="I232" s="1" t="s">
        <v>86</v>
      </c>
      <c r="J232" s="2" t="s">
        <v>176</v>
      </c>
      <c r="N232" s="1" t="str">
        <f>+'NewTech-modinp'!N230</f>
        <v>PLPPPR-PH-FURN-COA-Furn</v>
      </c>
      <c r="O232" s="1" t="str">
        <f>+'NewTech-modinp'!O230</f>
        <v>New Wood pulp and paper - Process Heat: Furnace/Kiln  - Coal</v>
      </c>
      <c r="P232" s="1" t="str">
        <f>+'NewTech-modinp'!P230</f>
        <v>INDCOA</v>
      </c>
      <c r="Q232" s="1" t="str">
        <f>+'NewTech-modinp'!Q230</f>
        <v>PLPPPR-PH-FURN</v>
      </c>
      <c r="R232" s="1">
        <f>+'NewTech-modinp'!R230</f>
        <v>2018</v>
      </c>
      <c r="S232" s="14">
        <v>2020</v>
      </c>
      <c r="T232" s="26">
        <f>+'NewTech-modinp'!T230</f>
        <v>25</v>
      </c>
      <c r="U232" s="1">
        <f>+'NewTech-modinp'!U230</f>
        <v>0.9</v>
      </c>
      <c r="V232" s="1">
        <f t="shared" si="25"/>
        <v>0.63</v>
      </c>
      <c r="W232" s="14">
        <f>+'NewTech-modinp'!V230</f>
        <v>31.536000000000001</v>
      </c>
      <c r="X232" s="26">
        <f>+'NewTech-modinp'!W230</f>
        <v>0.7</v>
      </c>
      <c r="Y232" s="1">
        <f>+'NewTech-modinp'!X230</f>
        <v>0.7</v>
      </c>
      <c r="Z232" s="1">
        <f>+'NewTech-modinp'!Y230</f>
        <v>0.7</v>
      </c>
      <c r="AA232" s="1">
        <f>+'NewTech-modinp'!Z230</f>
        <v>0.7</v>
      </c>
      <c r="AB232" s="1">
        <f>+'NewTech-modinp'!AA230</f>
        <v>0.7</v>
      </c>
      <c r="AC232" s="1">
        <f>+'NewTech-modinp'!AB230</f>
        <v>0.7</v>
      </c>
      <c r="AD232" s="1">
        <f>+'NewTech-modinp'!AC230</f>
        <v>0.7</v>
      </c>
      <c r="AE232" s="1">
        <f>+'NewTech-modinp'!AD230</f>
        <v>0.7</v>
      </c>
      <c r="AF232" s="1">
        <f>+'NewTech-modinp'!AE230</f>
        <v>0.7</v>
      </c>
      <c r="AG232" s="1">
        <f>+'NewTech-modinp'!AF230</f>
        <v>0.7</v>
      </c>
      <c r="AH232" s="14">
        <f>+'NewTech-modinp'!AG230</f>
        <v>63</v>
      </c>
      <c r="AI232" s="1">
        <f>+'NewTech-modinp'!AH230</f>
        <v>63</v>
      </c>
      <c r="AJ232" s="1">
        <f>+'NewTech-modinp'!AI230</f>
        <v>63</v>
      </c>
      <c r="AK232" s="1">
        <f>+'NewTech-modinp'!AJ230</f>
        <v>63</v>
      </c>
      <c r="AL232" s="1">
        <f>+'NewTech-modinp'!AK230</f>
        <v>63</v>
      </c>
      <c r="AM232" s="1">
        <f>+'NewTech-modinp'!AL230</f>
        <v>63</v>
      </c>
      <c r="AN232" s="1">
        <f>+'NewTech-modinp'!AM230</f>
        <v>63</v>
      </c>
      <c r="AO232" s="1">
        <f>+'NewTech-modinp'!AN230</f>
        <v>63</v>
      </c>
      <c r="AP232" s="1">
        <f>+'NewTech-modinp'!AO230</f>
        <v>63</v>
      </c>
      <c r="AQ232" s="1">
        <f>+'NewTech-modinp'!AP230</f>
        <v>63</v>
      </c>
      <c r="AR232" s="14">
        <v>0</v>
      </c>
      <c r="AT232" s="1">
        <f>+'NewTech-modinp'!AR230</f>
        <v>5</v>
      </c>
    </row>
    <row r="233" spans="1:47">
      <c r="A233" s="1" t="s">
        <v>130</v>
      </c>
      <c r="B233" s="2" t="s">
        <v>211</v>
      </c>
      <c r="C233" s="1" t="s">
        <v>84</v>
      </c>
      <c r="D233" s="2" t="s">
        <v>174</v>
      </c>
      <c r="E233" s="3" t="str">
        <f t="shared" si="23"/>
        <v>UREA-MoTP-Stat</v>
      </c>
      <c r="F233" s="1" t="s">
        <v>85</v>
      </c>
      <c r="G233" s="2" t="s">
        <v>175</v>
      </c>
      <c r="H233" s="3" t="str">
        <f t="shared" si="28"/>
        <v>UREA-MoTP-DSL-Stt_ngn20</v>
      </c>
      <c r="I233" s="1" t="s">
        <v>82</v>
      </c>
      <c r="J233" s="2" t="s">
        <v>172</v>
      </c>
      <c r="N233" s="1" t="str">
        <f>+'NewTech-modinp'!N231</f>
        <v>PLPPPR-PH-FURN-WOD-Furn</v>
      </c>
      <c r="O233" s="1" t="str">
        <f>+'NewTech-modinp'!O231</f>
        <v>New Wood pulp and paper - Process Heat: Furnace/Kiln  - Wood</v>
      </c>
      <c r="P233" s="1" t="str">
        <f>+'NewTech-modinp'!P231</f>
        <v>INDWOD</v>
      </c>
      <c r="Q233" s="1" t="str">
        <f>+'NewTech-modinp'!Q231</f>
        <v>PLPPPR-PH-FURN</v>
      </c>
      <c r="R233" s="1">
        <f>+'NewTech-modinp'!R231</f>
        <v>2018</v>
      </c>
      <c r="S233" s="14">
        <v>2020</v>
      </c>
      <c r="T233" s="26">
        <f>+'NewTech-modinp'!T231</f>
        <v>25</v>
      </c>
      <c r="U233" s="1">
        <f>+'NewTech-modinp'!U231</f>
        <v>0.9</v>
      </c>
      <c r="V233" s="1">
        <f t="shared" si="25"/>
        <v>0.63</v>
      </c>
      <c r="W233" s="14">
        <f>+'NewTech-modinp'!V231</f>
        <v>31.536000000000001</v>
      </c>
      <c r="X233" s="26">
        <f>+'NewTech-modinp'!W231</f>
        <v>0.7</v>
      </c>
      <c r="Y233" s="1">
        <f>+'NewTech-modinp'!X231</f>
        <v>0.7</v>
      </c>
      <c r="Z233" s="1">
        <f>+'NewTech-modinp'!Y231</f>
        <v>0.7</v>
      </c>
      <c r="AA233" s="1">
        <f>+'NewTech-modinp'!Z231</f>
        <v>0.7</v>
      </c>
      <c r="AB233" s="1">
        <f>+'NewTech-modinp'!AA231</f>
        <v>0.7</v>
      </c>
      <c r="AC233" s="1">
        <f>+'NewTech-modinp'!AB231</f>
        <v>0.7</v>
      </c>
      <c r="AD233" s="1">
        <f>+'NewTech-modinp'!AC231</f>
        <v>0.7</v>
      </c>
      <c r="AE233" s="1">
        <f>+'NewTech-modinp'!AD231</f>
        <v>0.7</v>
      </c>
      <c r="AF233" s="1">
        <f>+'NewTech-modinp'!AE231</f>
        <v>0.7</v>
      </c>
      <c r="AG233" s="1">
        <f>+'NewTech-modinp'!AF231</f>
        <v>0.7</v>
      </c>
      <c r="AH233" s="14">
        <f>+'NewTech-modinp'!AG231</f>
        <v>63</v>
      </c>
      <c r="AI233" s="1">
        <f>+'NewTech-modinp'!AH231</f>
        <v>63</v>
      </c>
      <c r="AJ233" s="1">
        <f>+'NewTech-modinp'!AI231</f>
        <v>63</v>
      </c>
      <c r="AK233" s="1">
        <f>+'NewTech-modinp'!AJ231</f>
        <v>63</v>
      </c>
      <c r="AL233" s="1">
        <f>+'NewTech-modinp'!AK231</f>
        <v>63</v>
      </c>
      <c r="AM233" s="1">
        <f>+'NewTech-modinp'!AL231</f>
        <v>63</v>
      </c>
      <c r="AN233" s="1">
        <f>+'NewTech-modinp'!AM231</f>
        <v>63</v>
      </c>
      <c r="AO233" s="1">
        <f>+'NewTech-modinp'!AN231</f>
        <v>63</v>
      </c>
      <c r="AP233" s="1">
        <f>+'NewTech-modinp'!AO231</f>
        <v>63</v>
      </c>
      <c r="AQ233" s="1">
        <f>+'NewTech-modinp'!AP231</f>
        <v>63</v>
      </c>
      <c r="AR233" s="14">
        <f>+'NewTech-modinp'!AQ231</f>
        <v>0.24</v>
      </c>
      <c r="AT233" s="1">
        <f>+'NewTech-modinp'!AR231</f>
        <v>5</v>
      </c>
      <c r="AU233" s="1">
        <v>-5</v>
      </c>
    </row>
    <row r="234" spans="1:47">
      <c r="A234" s="1" t="s">
        <v>130</v>
      </c>
      <c r="B234" s="2" t="s">
        <v>211</v>
      </c>
      <c r="C234" s="1" t="s">
        <v>84</v>
      </c>
      <c r="D234" s="2" t="s">
        <v>174</v>
      </c>
      <c r="E234" s="3" t="str">
        <f t="shared" si="23"/>
        <v>UREA-MoTP-Stat</v>
      </c>
      <c r="F234" s="1" t="s">
        <v>87</v>
      </c>
      <c r="G234" s="2" t="s">
        <v>177</v>
      </c>
      <c r="H234" s="3" t="str">
        <f t="shared" si="24"/>
        <v>UREA-MoTP-Stat-ELC-Motor20</v>
      </c>
      <c r="I234" s="1" t="s">
        <v>70</v>
      </c>
      <c r="J234" s="2" t="s">
        <v>160</v>
      </c>
      <c r="N234" s="1" t="str">
        <f>+'NewTech-modinp'!N232</f>
        <v>PLPPPR-PH-FURN-LPG-Furn</v>
      </c>
      <c r="O234" s="1" t="str">
        <f>+'NewTech-modinp'!O232</f>
        <v>New Wood pulp and paper - Process Heat: Furnace/Kiln  - LPG</v>
      </c>
      <c r="P234" s="1" t="str">
        <f>+'NewTech-modinp'!P232</f>
        <v>INDLPG</v>
      </c>
      <c r="Q234" s="1" t="str">
        <f>+'NewTech-modinp'!Q232</f>
        <v>PLPPPR-PH-FURN</v>
      </c>
      <c r="R234" s="1">
        <f>+'NewTech-modinp'!R232</f>
        <v>2018</v>
      </c>
      <c r="S234" s="14">
        <v>2020</v>
      </c>
      <c r="T234" s="26">
        <f>+'NewTech-modinp'!T232</f>
        <v>25</v>
      </c>
      <c r="U234" s="1">
        <f>+'NewTech-modinp'!U232</f>
        <v>0.9</v>
      </c>
      <c r="V234" s="1">
        <f t="shared" si="25"/>
        <v>0.63</v>
      </c>
      <c r="W234" s="14">
        <f>+'NewTech-modinp'!V232</f>
        <v>31.536000000000001</v>
      </c>
      <c r="X234" s="26">
        <f>+'NewTech-modinp'!W232</f>
        <v>0.8</v>
      </c>
      <c r="Y234" s="1">
        <f>+'NewTech-modinp'!X232</f>
        <v>0.8</v>
      </c>
      <c r="Z234" s="1">
        <f>+'NewTech-modinp'!Y232</f>
        <v>0.8</v>
      </c>
      <c r="AA234" s="1">
        <f>+'NewTech-modinp'!Z232</f>
        <v>0.8</v>
      </c>
      <c r="AB234" s="1">
        <f>+'NewTech-modinp'!AA232</f>
        <v>0.8</v>
      </c>
      <c r="AC234" s="1">
        <f>+'NewTech-modinp'!AB232</f>
        <v>0.8</v>
      </c>
      <c r="AD234" s="1">
        <f>+'NewTech-modinp'!AC232</f>
        <v>0.8</v>
      </c>
      <c r="AE234" s="1">
        <f>+'NewTech-modinp'!AD232</f>
        <v>0.8</v>
      </c>
      <c r="AF234" s="1">
        <f>+'NewTech-modinp'!AE232</f>
        <v>0.8</v>
      </c>
      <c r="AG234" s="1">
        <f>+'NewTech-modinp'!AF232</f>
        <v>0.8</v>
      </c>
      <c r="AH234" s="14">
        <f>+'NewTech-modinp'!AG232</f>
        <v>63</v>
      </c>
      <c r="AI234" s="1">
        <f>+'NewTech-modinp'!AH232</f>
        <v>63</v>
      </c>
      <c r="AJ234" s="1">
        <f>+'NewTech-modinp'!AI232</f>
        <v>63</v>
      </c>
      <c r="AK234" s="1">
        <f>+'NewTech-modinp'!AJ232</f>
        <v>63</v>
      </c>
      <c r="AL234" s="1">
        <f>+'NewTech-modinp'!AK232</f>
        <v>63</v>
      </c>
      <c r="AM234" s="1">
        <f>+'NewTech-modinp'!AL232</f>
        <v>63</v>
      </c>
      <c r="AN234" s="1">
        <f>+'NewTech-modinp'!AM232</f>
        <v>63</v>
      </c>
      <c r="AO234" s="1">
        <f>+'NewTech-modinp'!AN232</f>
        <v>63</v>
      </c>
      <c r="AP234" s="1">
        <f>+'NewTech-modinp'!AO232</f>
        <v>63</v>
      </c>
      <c r="AQ234" s="1">
        <f>+'NewTech-modinp'!AP232</f>
        <v>63</v>
      </c>
      <c r="AR234" s="14">
        <f>+'NewTech-modinp'!AQ232</f>
        <v>7.0000000000000007E-2</v>
      </c>
      <c r="AT234" s="1">
        <f>+'NewTech-modinp'!AR232</f>
        <v>5</v>
      </c>
    </row>
    <row r="235" spans="1:47">
      <c r="A235" s="1" t="s">
        <v>130</v>
      </c>
      <c r="B235" s="2" t="s">
        <v>211</v>
      </c>
      <c r="C235" s="1" t="s">
        <v>107</v>
      </c>
      <c r="D235" s="2" t="s">
        <v>194</v>
      </c>
      <c r="E235" s="3" t="str">
        <f t="shared" si="23"/>
        <v>UREA-PH-Stm</v>
      </c>
      <c r="F235" s="1" t="s">
        <v>95</v>
      </c>
      <c r="G235" s="2" t="s">
        <v>95</v>
      </c>
      <c r="H235" s="3" t="str">
        <f t="shared" si="24"/>
        <v>UREA-PH-Stm-FOL-Boiler20</v>
      </c>
      <c r="I235" s="1" t="s">
        <v>86</v>
      </c>
      <c r="J235" s="2" t="s">
        <v>176</v>
      </c>
      <c r="N235" s="1" t="str">
        <f>+'NewTech-modinp'!N233</f>
        <v>PLPPPR-PH-STM_HW-NGA-Boiler</v>
      </c>
      <c r="O235" s="1" t="str">
        <f>+'NewTech-modinp'!O233</f>
        <v>New Wood pulp and paper - Process Heat: Steam/Hot Water  - Natural Gas</v>
      </c>
      <c r="P235" s="1" t="str">
        <f>+'NewTech-modinp'!P233</f>
        <v>INDNGA</v>
      </c>
      <c r="Q235" s="1" t="str">
        <f>+'NewTech-modinp'!Q233</f>
        <v>PLPPPR-PH-STM_HW</v>
      </c>
      <c r="R235" s="1">
        <f>+'NewTech-modinp'!R233</f>
        <v>2018</v>
      </c>
      <c r="S235" s="14">
        <v>2020</v>
      </c>
      <c r="T235" s="26">
        <f>+'NewTech-modinp'!T233</f>
        <v>25</v>
      </c>
      <c r="U235" s="1">
        <f>+'NewTech-modinp'!U233</f>
        <v>0.5</v>
      </c>
      <c r="V235" s="1">
        <f t="shared" si="25"/>
        <v>0.35</v>
      </c>
      <c r="W235" s="14">
        <f>+'NewTech-modinp'!V233</f>
        <v>31.536000000000001</v>
      </c>
      <c r="X235" s="26">
        <f>+'NewTech-modinp'!W233</f>
        <v>0.87</v>
      </c>
      <c r="Y235" s="1">
        <f>+'NewTech-modinp'!X233</f>
        <v>0.87</v>
      </c>
      <c r="Z235" s="1">
        <f>+'NewTech-modinp'!Y233</f>
        <v>0.87</v>
      </c>
      <c r="AA235" s="1">
        <f>+'NewTech-modinp'!Z233</f>
        <v>0.87</v>
      </c>
      <c r="AB235" s="1">
        <f>+'NewTech-modinp'!AA233</f>
        <v>0.87</v>
      </c>
      <c r="AC235" s="1">
        <f>+'NewTech-modinp'!AB233</f>
        <v>0.87</v>
      </c>
      <c r="AD235" s="1">
        <f>+'NewTech-modinp'!AC233</f>
        <v>0.87</v>
      </c>
      <c r="AE235" s="1">
        <f>+'NewTech-modinp'!AD233</f>
        <v>0.87</v>
      </c>
      <c r="AF235" s="1">
        <f>+'NewTech-modinp'!AE233</f>
        <v>0.87</v>
      </c>
      <c r="AG235" s="1">
        <f>+'NewTech-modinp'!AF233</f>
        <v>0.87</v>
      </c>
      <c r="AH235" s="14">
        <f>+'NewTech-modinp'!AG233</f>
        <v>350</v>
      </c>
      <c r="AI235" s="1">
        <f>+'NewTech-modinp'!AH233</f>
        <v>350</v>
      </c>
      <c r="AJ235" s="1">
        <f>+'NewTech-modinp'!AI233</f>
        <v>350</v>
      </c>
      <c r="AK235" s="1">
        <f>+'NewTech-modinp'!AJ233</f>
        <v>350</v>
      </c>
      <c r="AL235" s="1">
        <f>+'NewTech-modinp'!AK233</f>
        <v>350</v>
      </c>
      <c r="AM235" s="1">
        <f>+'NewTech-modinp'!AL233</f>
        <v>350</v>
      </c>
      <c r="AN235" s="1">
        <f>+'NewTech-modinp'!AM233</f>
        <v>350</v>
      </c>
      <c r="AO235" s="1">
        <f>+'NewTech-modinp'!AN233</f>
        <v>350</v>
      </c>
      <c r="AP235" s="1">
        <f>+'NewTech-modinp'!AO233</f>
        <v>350</v>
      </c>
      <c r="AQ235" s="1">
        <f>+'NewTech-modinp'!AP233</f>
        <v>350</v>
      </c>
      <c r="AR235" s="14">
        <f>+'NewTech-modinp'!AQ233</f>
        <v>0.2</v>
      </c>
      <c r="AT235" s="1">
        <f>+'NewTech-modinp'!AR233</f>
        <v>5</v>
      </c>
    </row>
    <row r="236" spans="1:47">
      <c r="A236" s="1" t="s">
        <v>130</v>
      </c>
      <c r="B236" s="2" t="s">
        <v>211</v>
      </c>
      <c r="C236" s="1" t="s">
        <v>107</v>
      </c>
      <c r="D236" s="2" t="s">
        <v>194</v>
      </c>
      <c r="E236" s="3" t="str">
        <f t="shared" si="23"/>
        <v>UREA-PH-Stm</v>
      </c>
      <c r="F236" s="1" t="s">
        <v>89</v>
      </c>
      <c r="G236" s="2" t="s">
        <v>179</v>
      </c>
      <c r="H236" s="3" t="str">
        <f t="shared" si="24"/>
        <v>UREA-PH-Stm-ELC-HTPump20</v>
      </c>
      <c r="I236" s="1" t="s">
        <v>70</v>
      </c>
      <c r="J236" s="2" t="s">
        <v>160</v>
      </c>
      <c r="N236" s="1" t="str">
        <f>+'NewTech-modinp'!N234</f>
        <v>PLPPPR-PH-STM_HW-DSL-Boiler</v>
      </c>
      <c r="O236" s="1" t="str">
        <f>+'NewTech-modinp'!O234</f>
        <v>New Wood pulp and paper - Process Heat: Steam/Hot Water  - Diesel</v>
      </c>
      <c r="P236" s="1" t="str">
        <f>+'NewTech-modinp'!P234</f>
        <v>INDDSL</v>
      </c>
      <c r="Q236" s="1" t="str">
        <f>+'NewTech-modinp'!Q234</f>
        <v>PLPPPR-PH-STM_HW</v>
      </c>
      <c r="R236" s="1">
        <f>+'NewTech-modinp'!R234</f>
        <v>2018</v>
      </c>
      <c r="S236" s="14">
        <v>2020</v>
      </c>
      <c r="T236" s="26">
        <f>+'NewTech-modinp'!T234</f>
        <v>25</v>
      </c>
      <c r="U236" s="1">
        <f>+'NewTech-modinp'!U234</f>
        <v>0.5</v>
      </c>
      <c r="V236" s="1">
        <f t="shared" si="25"/>
        <v>0.35</v>
      </c>
      <c r="W236" s="14">
        <f>+'NewTech-modinp'!V234</f>
        <v>31.536000000000001</v>
      </c>
      <c r="X236" s="26">
        <f>+'NewTech-modinp'!W234</f>
        <v>0.85</v>
      </c>
      <c r="Y236" s="1">
        <f>+'NewTech-modinp'!X234</f>
        <v>0.85</v>
      </c>
      <c r="Z236" s="1">
        <f>+'NewTech-modinp'!Y234</f>
        <v>0.85</v>
      </c>
      <c r="AA236" s="1">
        <f>+'NewTech-modinp'!Z234</f>
        <v>0.85</v>
      </c>
      <c r="AB236" s="1">
        <f>+'NewTech-modinp'!AA234</f>
        <v>0.85</v>
      </c>
      <c r="AC236" s="1">
        <f>+'NewTech-modinp'!AB234</f>
        <v>0.85</v>
      </c>
      <c r="AD236" s="1">
        <f>+'NewTech-modinp'!AC234</f>
        <v>0.85</v>
      </c>
      <c r="AE236" s="1">
        <f>+'NewTech-modinp'!AD234</f>
        <v>0.85</v>
      </c>
      <c r="AF236" s="1">
        <f>+'NewTech-modinp'!AE234</f>
        <v>0.85</v>
      </c>
      <c r="AG236" s="1">
        <f>+'NewTech-modinp'!AF234</f>
        <v>0.85</v>
      </c>
      <c r="AH236" s="14">
        <f>+'NewTech-modinp'!AG234</f>
        <v>300</v>
      </c>
      <c r="AI236" s="1">
        <f>+'NewTech-modinp'!AH234</f>
        <v>300</v>
      </c>
      <c r="AJ236" s="1">
        <f>+'NewTech-modinp'!AI234</f>
        <v>300</v>
      </c>
      <c r="AK236" s="1">
        <f>+'NewTech-modinp'!AJ234</f>
        <v>300</v>
      </c>
      <c r="AL236" s="1">
        <f>+'NewTech-modinp'!AK234</f>
        <v>300</v>
      </c>
      <c r="AM236" s="1">
        <f>+'NewTech-modinp'!AL234</f>
        <v>300</v>
      </c>
      <c r="AN236" s="1">
        <f>+'NewTech-modinp'!AM234</f>
        <v>300</v>
      </c>
      <c r="AO236" s="1">
        <f>+'NewTech-modinp'!AN234</f>
        <v>300</v>
      </c>
      <c r="AP236" s="1">
        <f>+'NewTech-modinp'!AO234</f>
        <v>300</v>
      </c>
      <c r="AQ236" s="1">
        <f>+'NewTech-modinp'!AP234</f>
        <v>300</v>
      </c>
    </row>
    <row r="237" spans="1:47">
      <c r="A237" s="1" t="s">
        <v>130</v>
      </c>
      <c r="B237" s="2" t="s">
        <v>211</v>
      </c>
      <c r="C237" s="1" t="s">
        <v>107</v>
      </c>
      <c r="D237" s="2" t="s">
        <v>194</v>
      </c>
      <c r="E237" s="3" t="str">
        <f t="shared" si="23"/>
        <v>UREA-PH-Stm</v>
      </c>
      <c r="F237" s="1" t="s">
        <v>108</v>
      </c>
      <c r="G237" s="2" t="s">
        <v>195</v>
      </c>
      <c r="H237" s="3" t="str">
        <f t="shared" si="24"/>
        <v>UREA-PH-Stm-GEO-Heat20</v>
      </c>
      <c r="I237" s="1" t="s">
        <v>109</v>
      </c>
      <c r="J237" s="2" t="s">
        <v>196</v>
      </c>
      <c r="N237" s="1" t="str">
        <f>+'NewTech-modinp'!N235</f>
        <v>PLPPPR-PH-STM_HW-FOL-Boiler</v>
      </c>
      <c r="O237" s="1" t="str">
        <f>+'NewTech-modinp'!O235</f>
        <v>New Wood pulp and paper - Process Heat: Steam/Hot Water  - Fuel Oil</v>
      </c>
      <c r="P237" s="1" t="str">
        <f>+'NewTech-modinp'!P235</f>
        <v>INDFOL</v>
      </c>
      <c r="Q237" s="1" t="str">
        <f>+'NewTech-modinp'!Q235</f>
        <v>PLPPPR-PH-STM_HW</v>
      </c>
      <c r="R237" s="1">
        <f>+'NewTech-modinp'!R235</f>
        <v>2018</v>
      </c>
      <c r="S237" s="14">
        <v>2020</v>
      </c>
      <c r="T237" s="26">
        <f>+'NewTech-modinp'!T235</f>
        <v>25</v>
      </c>
      <c r="U237" s="1">
        <f>+'NewTech-modinp'!U235</f>
        <v>0.5</v>
      </c>
      <c r="V237" s="1">
        <f t="shared" si="25"/>
        <v>0.35</v>
      </c>
      <c r="W237" s="14">
        <f>+'NewTech-modinp'!V235</f>
        <v>31.536000000000001</v>
      </c>
      <c r="X237" s="26">
        <f>+'NewTech-modinp'!W235</f>
        <v>0.85</v>
      </c>
      <c r="Y237" s="1">
        <f>+'NewTech-modinp'!X235</f>
        <v>0.85</v>
      </c>
      <c r="Z237" s="1">
        <f>+'NewTech-modinp'!Y235</f>
        <v>0.85</v>
      </c>
      <c r="AA237" s="1">
        <f>+'NewTech-modinp'!Z235</f>
        <v>0.85</v>
      </c>
      <c r="AB237" s="1">
        <f>+'NewTech-modinp'!AA235</f>
        <v>0.85</v>
      </c>
      <c r="AC237" s="1">
        <f>+'NewTech-modinp'!AB235</f>
        <v>0.85</v>
      </c>
      <c r="AD237" s="1">
        <f>+'NewTech-modinp'!AC235</f>
        <v>0.85</v>
      </c>
      <c r="AE237" s="1">
        <f>+'NewTech-modinp'!AD235</f>
        <v>0.85</v>
      </c>
      <c r="AF237" s="1">
        <f>+'NewTech-modinp'!AE235</f>
        <v>0.85</v>
      </c>
      <c r="AG237" s="1">
        <f>+'NewTech-modinp'!AF235</f>
        <v>0.85</v>
      </c>
      <c r="AH237" s="14">
        <f>+'NewTech-modinp'!AG235</f>
        <v>300</v>
      </c>
      <c r="AI237" s="1">
        <f>+'NewTech-modinp'!AH235</f>
        <v>300</v>
      </c>
      <c r="AJ237" s="1">
        <f>+'NewTech-modinp'!AI235</f>
        <v>300</v>
      </c>
      <c r="AK237" s="1">
        <f>+'NewTech-modinp'!AJ235</f>
        <v>300</v>
      </c>
      <c r="AL237" s="1">
        <f>+'NewTech-modinp'!AK235</f>
        <v>300</v>
      </c>
      <c r="AM237" s="1">
        <f>+'NewTech-modinp'!AL235</f>
        <v>300</v>
      </c>
      <c r="AN237" s="1">
        <f>+'NewTech-modinp'!AM235</f>
        <v>300</v>
      </c>
      <c r="AO237" s="1">
        <f>+'NewTech-modinp'!AN235</f>
        <v>300</v>
      </c>
      <c r="AP237" s="1">
        <f>+'NewTech-modinp'!AO235</f>
        <v>300</v>
      </c>
      <c r="AQ237" s="1">
        <f>+'NewTech-modinp'!AP235</f>
        <v>300</v>
      </c>
    </row>
    <row r="238" spans="1:47">
      <c r="A238" s="1" t="s">
        <v>130</v>
      </c>
      <c r="B238" s="2" t="s">
        <v>211</v>
      </c>
      <c r="C238" s="1" t="s">
        <v>107</v>
      </c>
      <c r="D238" s="2" t="s">
        <v>194</v>
      </c>
      <c r="E238" s="3" t="str">
        <f t="shared" si="23"/>
        <v>UREA-PH-Stm</v>
      </c>
      <c r="F238" s="1" t="s">
        <v>108</v>
      </c>
      <c r="G238" s="2" t="s">
        <v>195</v>
      </c>
      <c r="H238" s="3" t="str">
        <f t="shared" si="24"/>
        <v>UREA-PH-Stm-FOL-Heat20</v>
      </c>
      <c r="I238" s="1" t="s">
        <v>86</v>
      </c>
      <c r="J238" s="2" t="s">
        <v>176</v>
      </c>
      <c r="N238" s="1" t="str">
        <f>+'NewTech-modinp'!N236</f>
        <v>PLPPPR-PH-STM_HW-GEO-Heat</v>
      </c>
      <c r="O238" s="1" t="str">
        <f>+'NewTech-modinp'!O236</f>
        <v>New Wood pulp and paper - Process Heat: Steam/Hot Water  - Geothermal</v>
      </c>
      <c r="P238" s="1" t="str">
        <f>+'NewTech-modinp'!P236</f>
        <v>INDGEO</v>
      </c>
      <c r="Q238" s="1" t="str">
        <f>+'NewTech-modinp'!Q236</f>
        <v>PLPPPR-PH-STM_HW</v>
      </c>
      <c r="R238" s="1">
        <f>+'NewTech-modinp'!R236</f>
        <v>2018</v>
      </c>
      <c r="S238" s="14">
        <v>2020</v>
      </c>
      <c r="T238" s="26">
        <f>+'NewTech-modinp'!T236</f>
        <v>10</v>
      </c>
      <c r="U238" s="1">
        <f>+'NewTech-modinp'!U236</f>
        <v>0.5</v>
      </c>
      <c r="V238" s="1">
        <f t="shared" si="25"/>
        <v>0.35</v>
      </c>
      <c r="W238" s="14">
        <f>+'NewTech-modinp'!V236</f>
        <v>31.536000000000001</v>
      </c>
      <c r="X238" s="26">
        <f>+'NewTech-modinp'!W236</f>
        <v>0.97012399999999988</v>
      </c>
      <c r="Y238" s="1">
        <f>+'NewTech-modinp'!X236</f>
        <v>0.97012399999999988</v>
      </c>
      <c r="Z238" s="1">
        <f>+'NewTech-modinp'!Y236</f>
        <v>0.97012399999999988</v>
      </c>
      <c r="AA238" s="1">
        <f>+'NewTech-modinp'!Z236</f>
        <v>0.97012399999999988</v>
      </c>
      <c r="AB238" s="1">
        <f>+'NewTech-modinp'!AA236</f>
        <v>0.97012399999999988</v>
      </c>
      <c r="AC238" s="1">
        <f>+'NewTech-modinp'!AB236</f>
        <v>0.97012399999999988</v>
      </c>
      <c r="AD238" s="1">
        <f>+'NewTech-modinp'!AC236</f>
        <v>0.97012399999999988</v>
      </c>
      <c r="AE238" s="1">
        <f>+'NewTech-modinp'!AD236</f>
        <v>0.97012399999999988</v>
      </c>
      <c r="AF238" s="1">
        <f>+'NewTech-modinp'!AE236</f>
        <v>0.97012399999999988</v>
      </c>
      <c r="AG238" s="1">
        <f>+'NewTech-modinp'!AF236</f>
        <v>0.97012399999999988</v>
      </c>
      <c r="AH238" s="14">
        <f>+'NewTech-modinp'!AG236</f>
        <v>100</v>
      </c>
      <c r="AI238" s="1">
        <f>+'NewTech-modinp'!AH236</f>
        <v>100</v>
      </c>
      <c r="AJ238" s="1">
        <f>+'NewTech-modinp'!AI236</f>
        <v>100</v>
      </c>
      <c r="AK238" s="1">
        <f>+'NewTech-modinp'!AJ236</f>
        <v>100</v>
      </c>
      <c r="AL238" s="1">
        <f>+'NewTech-modinp'!AK236</f>
        <v>100</v>
      </c>
      <c r="AM238" s="1">
        <f>+'NewTech-modinp'!AL236</f>
        <v>100</v>
      </c>
      <c r="AN238" s="1">
        <f>+'NewTech-modinp'!AM236</f>
        <v>100</v>
      </c>
      <c r="AO238" s="1">
        <f>+'NewTech-modinp'!AN236</f>
        <v>100</v>
      </c>
      <c r="AP238" s="1">
        <f>+'NewTech-modinp'!AO236</f>
        <v>100</v>
      </c>
      <c r="AQ238" s="1">
        <f>+'NewTech-modinp'!AP236</f>
        <v>100</v>
      </c>
      <c r="AR238" s="14">
        <v>0</v>
      </c>
      <c r="AS238" s="1">
        <v>0.01</v>
      </c>
      <c r="AT238" s="1">
        <f>+'NewTech-modinp'!AR236</f>
        <v>5</v>
      </c>
    </row>
    <row r="239" spans="1:47">
      <c r="A239" s="1" t="s">
        <v>130</v>
      </c>
      <c r="B239" s="2" t="s">
        <v>211</v>
      </c>
      <c r="C239" s="1" t="s">
        <v>107</v>
      </c>
      <c r="D239" s="2" t="s">
        <v>194</v>
      </c>
      <c r="E239" s="3" t="str">
        <f t="shared" si="23"/>
        <v>UREA-PH-Stm</v>
      </c>
      <c r="F239" s="1" t="s">
        <v>95</v>
      </c>
      <c r="G239" s="2" t="s">
        <v>95</v>
      </c>
      <c r="H239" s="3" t="str">
        <f t="shared" si="24"/>
        <v>UREA-PH-Stm-COA-Boiler20</v>
      </c>
      <c r="I239" s="1" t="s">
        <v>71</v>
      </c>
      <c r="J239" s="2" t="s">
        <v>161</v>
      </c>
      <c r="N239" s="1" t="str">
        <f>+'NewTech-modinp'!N237</f>
        <v>PLPPPR-PH-STM_HW-ELC-HPmp</v>
      </c>
      <c r="O239" s="1" t="str">
        <f>+'NewTech-modinp'!O237</f>
        <v>New Wood pulp and paper - Process Heat: Steam/Hot Water  - Electricity</v>
      </c>
      <c r="P239" s="1" t="str">
        <f>+'NewTech-modinp'!P237</f>
        <v>INDELC</v>
      </c>
      <c r="Q239" s="1" t="str">
        <f>+'NewTech-modinp'!Q237</f>
        <v>PLPPPR-PH-STM_HW</v>
      </c>
      <c r="R239" s="1">
        <f>+'NewTech-modinp'!R237</f>
        <v>2018</v>
      </c>
      <c r="S239" s="14">
        <v>2020</v>
      </c>
      <c r="T239" s="26">
        <f>+'NewTech-modinp'!T237</f>
        <v>20</v>
      </c>
      <c r="U239" s="1">
        <f>+'NewTech-modinp'!U237</f>
        <v>0.5</v>
      </c>
      <c r="V239" s="1">
        <f t="shared" si="25"/>
        <v>0.35</v>
      </c>
      <c r="W239" s="14">
        <f>+'NewTech-modinp'!V237</f>
        <v>31.536000000000001</v>
      </c>
      <c r="X239" s="26">
        <f>+'NewTech-modinp'!W237</f>
        <v>3.5</v>
      </c>
      <c r="Y239" s="1">
        <f>+'NewTech-modinp'!X237</f>
        <v>3.5</v>
      </c>
      <c r="Z239" s="1">
        <f>+'NewTech-modinp'!Y237</f>
        <v>3.5</v>
      </c>
      <c r="AA239" s="1">
        <f>+'NewTech-modinp'!Z237</f>
        <v>3.5</v>
      </c>
      <c r="AB239" s="1">
        <f>+'NewTech-modinp'!AA237</f>
        <v>3.5</v>
      </c>
      <c r="AC239" s="1">
        <f>+'NewTech-modinp'!AB237</f>
        <v>3.5</v>
      </c>
      <c r="AD239" s="1">
        <f>+'NewTech-modinp'!AC237</f>
        <v>3.5</v>
      </c>
      <c r="AE239" s="1">
        <f>+'NewTech-modinp'!AD237</f>
        <v>3.5</v>
      </c>
      <c r="AF239" s="1">
        <f>+'NewTech-modinp'!AE237</f>
        <v>3.5</v>
      </c>
      <c r="AG239" s="1">
        <f>+'NewTech-modinp'!AF237</f>
        <v>3.5</v>
      </c>
      <c r="AH239" s="14">
        <f>+'NewTech-modinp'!AG237</f>
        <v>1071.4285714285713</v>
      </c>
      <c r="AI239" s="1">
        <f>+'NewTech-modinp'!AH237</f>
        <v>1071.4285714285713</v>
      </c>
      <c r="AJ239" s="1">
        <f>+'NewTech-modinp'!AI237</f>
        <v>1071.4285714285713</v>
      </c>
      <c r="AK239" s="1">
        <f>+'NewTech-modinp'!AJ237</f>
        <v>1071.4285714285713</v>
      </c>
      <c r="AL239" s="1">
        <f>+'NewTech-modinp'!AK237</f>
        <v>1071.4285714285713</v>
      </c>
      <c r="AM239" s="1">
        <f>+'NewTech-modinp'!AL237</f>
        <v>1071.4285714285713</v>
      </c>
      <c r="AN239" s="1">
        <f>+'NewTech-modinp'!AM237</f>
        <v>1071.4285714285713</v>
      </c>
      <c r="AO239" s="1">
        <f>+'NewTech-modinp'!AN237</f>
        <v>1071.4285714285713</v>
      </c>
      <c r="AP239" s="1">
        <f>+'NewTech-modinp'!AO237</f>
        <v>1071.4285714285713</v>
      </c>
      <c r="AQ239" s="1">
        <f>+'NewTech-modinp'!AP237</f>
        <v>1071.4285714285713</v>
      </c>
      <c r="AR239" s="14">
        <f>+'NewTech-modinp'!AQ237</f>
        <v>0</v>
      </c>
      <c r="AT239" s="1">
        <f>+'NewTech-modinp'!AR237</f>
        <v>5</v>
      </c>
    </row>
    <row r="240" spans="1:47">
      <c r="A240" s="1" t="s">
        <v>130</v>
      </c>
      <c r="B240" s="2" t="s">
        <v>211</v>
      </c>
      <c r="C240" s="1" t="s">
        <v>107</v>
      </c>
      <c r="D240" s="2" t="s">
        <v>194</v>
      </c>
      <c r="E240" s="3" t="str">
        <f t="shared" si="23"/>
        <v>UREA-PH-Stm</v>
      </c>
      <c r="F240" s="1" t="s">
        <v>95</v>
      </c>
      <c r="G240" s="2" t="s">
        <v>95</v>
      </c>
      <c r="H240" s="3" t="str">
        <f t="shared" si="24"/>
        <v>UREA-PH-Stm-NGA-Boiler20</v>
      </c>
      <c r="I240" s="1" t="s">
        <v>68</v>
      </c>
      <c r="J240" s="2" t="s">
        <v>159</v>
      </c>
      <c r="N240" s="1" t="str">
        <f>+'NewTech-modinp'!N238</f>
        <v>PLPPPR-PH-STM_HW-COA-Boiler</v>
      </c>
      <c r="O240" s="1" t="str">
        <f>+'NewTech-modinp'!O238</f>
        <v>New Wood pulp and paper - Process Heat: Steam/Hot Water  - Coal</v>
      </c>
      <c r="P240" s="1" t="str">
        <f>+'NewTech-modinp'!P238</f>
        <v>INDCOA</v>
      </c>
      <c r="Q240" s="1" t="str">
        <f>+'NewTech-modinp'!Q238</f>
        <v>PLPPPR-PH-STM_HW</v>
      </c>
      <c r="R240" s="1">
        <f>+'NewTech-modinp'!R238</f>
        <v>2018</v>
      </c>
      <c r="S240" s="14">
        <v>2020</v>
      </c>
      <c r="T240" s="26">
        <f>+'NewTech-modinp'!T238</f>
        <v>25</v>
      </c>
      <c r="U240" s="1">
        <f>+'NewTech-modinp'!U238</f>
        <v>0.5</v>
      </c>
      <c r="V240" s="1">
        <f t="shared" si="25"/>
        <v>0.35</v>
      </c>
      <c r="W240" s="14">
        <f>+'NewTech-modinp'!V238</f>
        <v>31.536000000000001</v>
      </c>
      <c r="X240" s="26">
        <f>+'NewTech-modinp'!W238</f>
        <v>0.8</v>
      </c>
      <c r="Y240" s="1">
        <f>+'NewTech-modinp'!X238</f>
        <v>0.8</v>
      </c>
      <c r="Z240" s="1">
        <f>+'NewTech-modinp'!Y238</f>
        <v>0.8</v>
      </c>
      <c r="AA240" s="1">
        <f>+'NewTech-modinp'!Z238</f>
        <v>0.8</v>
      </c>
      <c r="AB240" s="1">
        <f>+'NewTech-modinp'!AA238</f>
        <v>0.8</v>
      </c>
      <c r="AC240" s="1">
        <f>+'NewTech-modinp'!AB238</f>
        <v>0.8</v>
      </c>
      <c r="AD240" s="1">
        <f>+'NewTech-modinp'!AC238</f>
        <v>0.8</v>
      </c>
      <c r="AE240" s="1">
        <f>+'NewTech-modinp'!AD238</f>
        <v>0.8</v>
      </c>
      <c r="AF240" s="1">
        <f>+'NewTech-modinp'!AE238</f>
        <v>0.8</v>
      </c>
      <c r="AG240" s="1">
        <f>+'NewTech-modinp'!AF238</f>
        <v>0.8</v>
      </c>
      <c r="AH240" s="14">
        <f>+'NewTech-modinp'!AG238</f>
        <v>750</v>
      </c>
      <c r="AI240" s="1">
        <f>+'NewTech-modinp'!AH238</f>
        <v>750</v>
      </c>
      <c r="AJ240" s="1">
        <f>+'NewTech-modinp'!AI238</f>
        <v>750</v>
      </c>
      <c r="AK240" s="1">
        <f>+'NewTech-modinp'!AJ238</f>
        <v>750</v>
      </c>
      <c r="AL240" s="1">
        <f>+'NewTech-modinp'!AK238</f>
        <v>750</v>
      </c>
      <c r="AM240" s="1">
        <f>+'NewTech-modinp'!AL238</f>
        <v>750</v>
      </c>
      <c r="AN240" s="1">
        <f>+'NewTech-modinp'!AM238</f>
        <v>750</v>
      </c>
      <c r="AO240" s="1">
        <f>+'NewTech-modinp'!AN238</f>
        <v>750</v>
      </c>
      <c r="AP240" s="1">
        <f>+'NewTech-modinp'!AO238</f>
        <v>750</v>
      </c>
      <c r="AQ240" s="1">
        <f>+'NewTech-modinp'!AP238</f>
        <v>750</v>
      </c>
      <c r="AR240" s="14">
        <v>0</v>
      </c>
    </row>
    <row r="241" spans="1:47">
      <c r="A241" s="1" t="s">
        <v>130</v>
      </c>
      <c r="B241" s="2" t="s">
        <v>211</v>
      </c>
      <c r="C241" s="1" t="s">
        <v>107</v>
      </c>
      <c r="D241" s="2" t="s">
        <v>194</v>
      </c>
      <c r="E241" s="3" t="str">
        <f t="shared" si="23"/>
        <v>UREA-PH-Stm</v>
      </c>
      <c r="F241" s="1" t="s">
        <v>108</v>
      </c>
      <c r="G241" s="2" t="s">
        <v>195</v>
      </c>
      <c r="H241" s="3" t="str">
        <f t="shared" si="24"/>
        <v>UREA-PH-Stm-BIG-Heat20</v>
      </c>
      <c r="I241" s="1" t="s">
        <v>110</v>
      </c>
      <c r="J241" s="2" t="s">
        <v>218</v>
      </c>
      <c r="N241" s="1" t="str">
        <f>+'NewTech-modinp'!N239</f>
        <v>PLPPPR-PH-STM_HW-LPG-Boiler</v>
      </c>
      <c r="O241" s="1" t="str">
        <f>+'NewTech-modinp'!O239</f>
        <v>New Wood pulp and paper - Process Heat: Steam/Hot Water  - LPG</v>
      </c>
      <c r="P241" s="1" t="str">
        <f>+'NewTech-modinp'!P239</f>
        <v>INDLPG</v>
      </c>
      <c r="Q241" s="1" t="str">
        <f>+'NewTech-modinp'!Q239</f>
        <v>PLPPPR-PH-STM_HW</v>
      </c>
      <c r="R241" s="1">
        <f>+'NewTech-modinp'!R239</f>
        <v>2018</v>
      </c>
      <c r="S241" s="14">
        <v>2020</v>
      </c>
      <c r="T241" s="26">
        <f>+'NewTech-modinp'!T239</f>
        <v>25</v>
      </c>
      <c r="U241" s="1">
        <f>+'NewTech-modinp'!U239</f>
        <v>0.5</v>
      </c>
      <c r="V241" s="1">
        <f t="shared" si="25"/>
        <v>0.35</v>
      </c>
      <c r="W241" s="14">
        <f>+'NewTech-modinp'!V239</f>
        <v>31.536000000000001</v>
      </c>
      <c r="X241" s="26">
        <f>+'NewTech-modinp'!W239</f>
        <v>0.87</v>
      </c>
      <c r="Y241" s="1">
        <f>+'NewTech-modinp'!X239</f>
        <v>0.87</v>
      </c>
      <c r="Z241" s="1">
        <f>+'NewTech-modinp'!Y239</f>
        <v>0.87</v>
      </c>
      <c r="AA241" s="1">
        <f>+'NewTech-modinp'!Z239</f>
        <v>0.87</v>
      </c>
      <c r="AB241" s="1">
        <f>+'NewTech-modinp'!AA239</f>
        <v>0.87</v>
      </c>
      <c r="AC241" s="1">
        <f>+'NewTech-modinp'!AB239</f>
        <v>0.87</v>
      </c>
      <c r="AD241" s="1">
        <f>+'NewTech-modinp'!AC239</f>
        <v>0.87</v>
      </c>
      <c r="AE241" s="1">
        <f>+'NewTech-modinp'!AD239</f>
        <v>0.87</v>
      </c>
      <c r="AF241" s="1">
        <f>+'NewTech-modinp'!AE239</f>
        <v>0.87</v>
      </c>
      <c r="AG241" s="1">
        <f>+'NewTech-modinp'!AF239</f>
        <v>0.87</v>
      </c>
      <c r="AH241" s="14">
        <f>+'NewTech-modinp'!AG239</f>
        <v>350</v>
      </c>
      <c r="AI241" s="1">
        <f>+'NewTech-modinp'!AH239</f>
        <v>350</v>
      </c>
      <c r="AJ241" s="1">
        <f>+'NewTech-modinp'!AI239</f>
        <v>350</v>
      </c>
      <c r="AK241" s="1">
        <f>+'NewTech-modinp'!AJ239</f>
        <v>350</v>
      </c>
      <c r="AL241" s="1">
        <f>+'NewTech-modinp'!AK239</f>
        <v>350</v>
      </c>
      <c r="AM241" s="1">
        <f>+'NewTech-modinp'!AL239</f>
        <v>350</v>
      </c>
      <c r="AN241" s="1">
        <f>+'NewTech-modinp'!AM239</f>
        <v>350</v>
      </c>
      <c r="AO241" s="1">
        <f>+'NewTech-modinp'!AN239</f>
        <v>350</v>
      </c>
      <c r="AP241" s="1">
        <f>+'NewTech-modinp'!AO239</f>
        <v>350</v>
      </c>
      <c r="AQ241" s="1">
        <f>+'NewTech-modinp'!AP239</f>
        <v>350</v>
      </c>
    </row>
    <row r="242" spans="1:47">
      <c r="A242" s="1" t="s">
        <v>130</v>
      </c>
      <c r="B242" s="2" t="s">
        <v>211</v>
      </c>
      <c r="C242" s="1" t="s">
        <v>107</v>
      </c>
      <c r="D242" s="2" t="s">
        <v>194</v>
      </c>
      <c r="E242" s="3" t="str">
        <f t="shared" si="23"/>
        <v>UREA-PH-Stm</v>
      </c>
      <c r="F242" s="1" t="s">
        <v>95</v>
      </c>
      <c r="G242" s="2" t="s">
        <v>95</v>
      </c>
      <c r="H242" s="3" t="str">
        <f t="shared" si="24"/>
        <v>UREA-PH-Stm-DSL-Boiler20</v>
      </c>
      <c r="I242" s="1" t="s">
        <v>82</v>
      </c>
      <c r="J242" s="2" t="s">
        <v>172</v>
      </c>
      <c r="N242" s="1" t="str">
        <f>+'NewTech-modinp'!N240</f>
        <v>PLPPPR-PH-STM_HW-WOD-Boiler</v>
      </c>
      <c r="O242" s="1" t="str">
        <f>+'NewTech-modinp'!O240</f>
        <v>New Wood pulp and paper - Process Heat: Steam/Hot Water  - Wood</v>
      </c>
      <c r="P242" s="1" t="str">
        <f>+'NewTech-modinp'!P240</f>
        <v>INDWOD</v>
      </c>
      <c r="Q242" s="1" t="str">
        <f>+'NewTech-modinp'!Q240</f>
        <v>PLPPPR-PH-STM_HW</v>
      </c>
      <c r="R242" s="1">
        <f>+'NewTech-modinp'!R240</f>
        <v>2018</v>
      </c>
      <c r="S242" s="14">
        <v>2020</v>
      </c>
      <c r="T242" s="26">
        <f>+'NewTech-modinp'!T240</f>
        <v>25</v>
      </c>
      <c r="U242" s="1">
        <f>+'NewTech-modinp'!U240</f>
        <v>0.5</v>
      </c>
      <c r="V242" s="1">
        <f t="shared" si="25"/>
        <v>0.35</v>
      </c>
      <c r="W242" s="14">
        <f>+'NewTech-modinp'!V240</f>
        <v>31.536000000000001</v>
      </c>
      <c r="X242" s="26">
        <f>+'NewTech-modinp'!W240</f>
        <v>0.85</v>
      </c>
      <c r="Y242" s="1">
        <f>+'NewTech-modinp'!X240</f>
        <v>0.85</v>
      </c>
      <c r="Z242" s="1">
        <f>+'NewTech-modinp'!Y240</f>
        <v>0.85</v>
      </c>
      <c r="AA242" s="1">
        <f>+'NewTech-modinp'!Z240</f>
        <v>0.85</v>
      </c>
      <c r="AB242" s="1">
        <f>+'NewTech-modinp'!AA240</f>
        <v>0.85</v>
      </c>
      <c r="AC242" s="1">
        <f>+'NewTech-modinp'!AB240</f>
        <v>0.85</v>
      </c>
      <c r="AD242" s="1">
        <f>+'NewTech-modinp'!AC240</f>
        <v>0.85</v>
      </c>
      <c r="AE242" s="1">
        <f>+'NewTech-modinp'!AD240</f>
        <v>0.85</v>
      </c>
      <c r="AF242" s="1">
        <f>+'NewTech-modinp'!AE240</f>
        <v>0.85</v>
      </c>
      <c r="AG242" s="1">
        <f>+'NewTech-modinp'!AF240</f>
        <v>0.85</v>
      </c>
      <c r="AH242" s="14">
        <f>+'NewTech-modinp'!AG240</f>
        <v>2000</v>
      </c>
      <c r="AI242" s="1">
        <f>+'NewTech-modinp'!AH240</f>
        <v>2000</v>
      </c>
      <c r="AJ242" s="1">
        <f>+'NewTech-modinp'!AI240</f>
        <v>2000</v>
      </c>
      <c r="AK242" s="1">
        <f>+'NewTech-modinp'!AJ240</f>
        <v>2000</v>
      </c>
      <c r="AL242" s="1">
        <f>+'NewTech-modinp'!AK240</f>
        <v>2000</v>
      </c>
      <c r="AM242" s="1">
        <f>+'NewTech-modinp'!AL240</f>
        <v>2000</v>
      </c>
      <c r="AN242" s="1">
        <f>+'NewTech-modinp'!AM240</f>
        <v>2000</v>
      </c>
      <c r="AO242" s="1">
        <f>+'NewTech-modinp'!AN240</f>
        <v>2000</v>
      </c>
      <c r="AP242" s="1">
        <f>+'NewTech-modinp'!AO240</f>
        <v>2000</v>
      </c>
      <c r="AQ242" s="1">
        <f>+'NewTech-modinp'!AP240</f>
        <v>2000</v>
      </c>
      <c r="AU242" s="1">
        <v>-5</v>
      </c>
    </row>
    <row r="243" spans="1:47">
      <c r="A243" s="1" t="s">
        <v>130</v>
      </c>
      <c r="B243" s="2" t="s">
        <v>211</v>
      </c>
      <c r="C243" s="1" t="s">
        <v>107</v>
      </c>
      <c r="D243" s="2" t="s">
        <v>194</v>
      </c>
      <c r="E243" s="3" t="str">
        <f t="shared" si="23"/>
        <v>UREA-PH-Stm</v>
      </c>
      <c r="F243" s="1" t="s">
        <v>95</v>
      </c>
      <c r="G243" s="2" t="s">
        <v>95</v>
      </c>
      <c r="H243" s="3" t="str">
        <f t="shared" si="24"/>
        <v>UREA-PH-Stm-WOD-Boiler20</v>
      </c>
      <c r="I243" s="1" t="s">
        <v>74</v>
      </c>
      <c r="J243" s="2" t="s">
        <v>164</v>
      </c>
      <c r="N243" s="1" t="str">
        <f>+'NewTech-modinp'!N241</f>
        <v>PLPPPR-PH-STM_HW-ELC-Boiler</v>
      </c>
      <c r="O243" s="1" t="str">
        <f>+'NewTech-modinp'!O241</f>
        <v>New Wood pulp and paper - Process Heat: Steam/Hot Water  - Electricity</v>
      </c>
      <c r="P243" s="1" t="str">
        <f>+'NewTech-modinp'!P241</f>
        <v>INDELC</v>
      </c>
      <c r="Q243" s="1" t="str">
        <f>+'NewTech-modinp'!Q241</f>
        <v>PLPPPR-PH-STM_HW</v>
      </c>
      <c r="R243" s="1">
        <f>+'NewTech-modinp'!R241</f>
        <v>2018</v>
      </c>
      <c r="S243" s="14">
        <v>2020</v>
      </c>
      <c r="T243" s="26">
        <f>+'NewTech-modinp'!T241</f>
        <v>25</v>
      </c>
      <c r="U243" s="1">
        <f>+'NewTech-modinp'!U241</f>
        <v>0.5</v>
      </c>
      <c r="V243" s="1">
        <f t="shared" si="25"/>
        <v>0.35</v>
      </c>
      <c r="W243" s="14">
        <f>+'NewTech-modinp'!V241</f>
        <v>31.536000000000001</v>
      </c>
      <c r="X243" s="26">
        <f>+'NewTech-modinp'!W241</f>
        <v>0.99</v>
      </c>
      <c r="Y243" s="1">
        <f>+'NewTech-modinp'!X241</f>
        <v>0.99</v>
      </c>
      <c r="Z243" s="1">
        <f>+'NewTech-modinp'!Y241</f>
        <v>0.99</v>
      </c>
      <c r="AA243" s="1">
        <f>+'NewTech-modinp'!Z241</f>
        <v>0.99</v>
      </c>
      <c r="AB243" s="1">
        <f>+'NewTech-modinp'!AA241</f>
        <v>0.99</v>
      </c>
      <c r="AC243" s="1">
        <f>+'NewTech-modinp'!AB241</f>
        <v>0.99</v>
      </c>
      <c r="AD243" s="1">
        <f>+'NewTech-modinp'!AC241</f>
        <v>0.99</v>
      </c>
      <c r="AE243" s="1">
        <f>+'NewTech-modinp'!AD241</f>
        <v>0.99</v>
      </c>
      <c r="AF243" s="1">
        <f>+'NewTech-modinp'!AE241</f>
        <v>0.99</v>
      </c>
      <c r="AG243" s="1">
        <f>+'NewTech-modinp'!AF241</f>
        <v>0.99</v>
      </c>
      <c r="AH243" s="14">
        <f>+'NewTech-modinp'!AG241</f>
        <v>370.49433333333332</v>
      </c>
      <c r="AI243" s="1">
        <f>+'NewTech-modinp'!AH241</f>
        <v>370.49433333333332</v>
      </c>
      <c r="AJ243" s="1">
        <f>+'NewTech-modinp'!AI241</f>
        <v>250</v>
      </c>
      <c r="AK243" s="1">
        <f>+'NewTech-modinp'!AJ241</f>
        <v>250</v>
      </c>
      <c r="AL243" s="1">
        <f>+'NewTech-modinp'!AK241</f>
        <v>250</v>
      </c>
      <c r="AM243" s="1">
        <f>+'NewTech-modinp'!AL241</f>
        <v>250</v>
      </c>
      <c r="AN243" s="1">
        <f>+'NewTech-modinp'!AM241</f>
        <v>250</v>
      </c>
      <c r="AO243" s="1">
        <f>+'NewTech-modinp'!AN241</f>
        <v>250</v>
      </c>
      <c r="AP243" s="1">
        <f>+'NewTech-modinp'!AO241</f>
        <v>250</v>
      </c>
      <c r="AQ243" s="1">
        <f>+'NewTech-modinp'!AP241</f>
        <v>250</v>
      </c>
      <c r="AR243" s="14">
        <f>+'NewTech-modinp'!AQ241</f>
        <v>1</v>
      </c>
      <c r="AT243" s="1">
        <f>+'NewTech-modinp'!AR241</f>
        <v>5</v>
      </c>
    </row>
    <row r="244" spans="1:47">
      <c r="A244" s="1" t="s">
        <v>130</v>
      </c>
      <c r="B244" s="2" t="s">
        <v>211</v>
      </c>
      <c r="C244" s="1" t="s">
        <v>107</v>
      </c>
      <c r="D244" s="2" t="s">
        <v>194</v>
      </c>
      <c r="E244" s="3" t="str">
        <f t="shared" si="23"/>
        <v>UREA-PH-Stm</v>
      </c>
      <c r="F244" s="1" t="s">
        <v>108</v>
      </c>
      <c r="G244" s="2" t="s">
        <v>195</v>
      </c>
      <c r="H244" s="3" t="str">
        <f t="shared" si="24"/>
        <v>UREA-PH-Stm-LPG-Heat20</v>
      </c>
      <c r="I244" s="1" t="s">
        <v>111</v>
      </c>
      <c r="J244" s="2" t="s">
        <v>197</v>
      </c>
      <c r="N244" s="1" t="str">
        <f>+'NewTech-modinp'!N242</f>
        <v>PLPPPR-Pump-ELC-Pump</v>
      </c>
      <c r="O244" s="1" t="str">
        <f>+'NewTech-modinp'!O242</f>
        <v>New Wood pulp and paper - Pumping  - Electricity</v>
      </c>
      <c r="P244" s="1" t="str">
        <f>+'NewTech-modinp'!P242</f>
        <v>INDELC</v>
      </c>
      <c r="Q244" s="1" t="str">
        <f>+'NewTech-modinp'!Q242</f>
        <v>PLPPPR-Pump</v>
      </c>
      <c r="R244" s="1">
        <f>+'NewTech-modinp'!R242</f>
        <v>2018</v>
      </c>
      <c r="S244" s="14">
        <v>2020</v>
      </c>
      <c r="T244" s="26">
        <f>+'NewTech-modinp'!T242</f>
        <v>10</v>
      </c>
      <c r="U244" s="1">
        <f>+'NewTech-modinp'!U242</f>
        <v>0.5</v>
      </c>
      <c r="V244" s="1">
        <f t="shared" si="25"/>
        <v>0.35</v>
      </c>
      <c r="W244" s="14">
        <f>+'NewTech-modinp'!V242</f>
        <v>31.536000000000001</v>
      </c>
      <c r="X244" s="26">
        <f>+'NewTech-modinp'!W242</f>
        <v>0.75</v>
      </c>
      <c r="Y244" s="1">
        <f>+'NewTech-modinp'!X242</f>
        <v>0.75</v>
      </c>
      <c r="Z244" s="1">
        <f>+'NewTech-modinp'!Y242</f>
        <v>0.75</v>
      </c>
      <c r="AA244" s="1">
        <f>+'NewTech-modinp'!Z242</f>
        <v>0.75</v>
      </c>
      <c r="AB244" s="1">
        <f>+'NewTech-modinp'!AA242</f>
        <v>0.75</v>
      </c>
      <c r="AC244" s="1">
        <f>+'NewTech-modinp'!AB242</f>
        <v>0.75</v>
      </c>
      <c r="AD244" s="1">
        <f>+'NewTech-modinp'!AC242</f>
        <v>0.75</v>
      </c>
      <c r="AE244" s="1">
        <f>+'NewTech-modinp'!AD242</f>
        <v>0.75</v>
      </c>
      <c r="AF244" s="1">
        <f>+'NewTech-modinp'!AE242</f>
        <v>0.75</v>
      </c>
      <c r="AG244" s="1">
        <f>+'NewTech-modinp'!AF242</f>
        <v>0.75</v>
      </c>
      <c r="AH244" s="14">
        <f>+'NewTech-modinp'!AG242</f>
        <v>2308</v>
      </c>
      <c r="AI244" s="1">
        <f>+'NewTech-modinp'!AH242</f>
        <v>2308</v>
      </c>
      <c r="AJ244" s="1">
        <f>+'NewTech-modinp'!AI242</f>
        <v>2308</v>
      </c>
      <c r="AK244" s="1">
        <f>+'NewTech-modinp'!AJ242</f>
        <v>2308</v>
      </c>
      <c r="AL244" s="1">
        <f>+'NewTech-modinp'!AK242</f>
        <v>2308</v>
      </c>
      <c r="AM244" s="1">
        <f>+'NewTech-modinp'!AL242</f>
        <v>2308</v>
      </c>
      <c r="AN244" s="1">
        <f>+'NewTech-modinp'!AM242</f>
        <v>2308</v>
      </c>
      <c r="AO244" s="1">
        <f>+'NewTech-modinp'!AN242</f>
        <v>2308</v>
      </c>
      <c r="AP244" s="1">
        <f>+'NewTech-modinp'!AO242</f>
        <v>2308</v>
      </c>
      <c r="AQ244" s="1">
        <f>+'NewTech-modinp'!AP242</f>
        <v>2308</v>
      </c>
    </row>
    <row r="245" spans="1:47">
      <c r="A245" s="1" t="s">
        <v>130</v>
      </c>
      <c r="B245" s="2" t="s">
        <v>211</v>
      </c>
      <c r="C245" s="1" t="s">
        <v>88</v>
      </c>
      <c r="D245" s="2" t="s">
        <v>178</v>
      </c>
      <c r="E245" s="3" t="str">
        <f t="shared" si="23"/>
        <v>UREA-SH</v>
      </c>
      <c r="F245" s="1" t="s">
        <v>90</v>
      </c>
      <c r="G245" s="2" t="s">
        <v>90</v>
      </c>
      <c r="H245" s="3" t="str">
        <f t="shared" si="24"/>
        <v>UREA-SH-NGA-Burner20</v>
      </c>
      <c r="I245" s="1" t="s">
        <v>68</v>
      </c>
      <c r="J245" s="2" t="s">
        <v>159</v>
      </c>
      <c r="N245" s="1" t="str">
        <f>+'NewTech-modinp'!N243</f>
        <v>PLPPPR-Pump-DSL-Pump</v>
      </c>
      <c r="O245" s="1" t="str">
        <f>+'NewTech-modinp'!O243</f>
        <v>New Wood pulp and paper - Pumping  - Diesel</v>
      </c>
      <c r="P245" s="1" t="str">
        <f>+'NewTech-modinp'!P243</f>
        <v>INDDSL</v>
      </c>
      <c r="Q245" s="1" t="str">
        <f>+'NewTech-modinp'!Q243</f>
        <v>PLPPPR-Pump</v>
      </c>
      <c r="R245" s="1">
        <f>+'NewTech-modinp'!R243</f>
        <v>2018</v>
      </c>
      <c r="S245" s="14">
        <v>2020</v>
      </c>
      <c r="T245" s="26">
        <f>+'NewTech-modinp'!T243</f>
        <v>10</v>
      </c>
      <c r="U245" s="1">
        <f>+'NewTech-modinp'!U243</f>
        <v>0.5</v>
      </c>
      <c r="V245" s="1">
        <f t="shared" si="25"/>
        <v>0.35</v>
      </c>
      <c r="W245" s="14">
        <f>+'NewTech-modinp'!V243</f>
        <v>31.536000000000001</v>
      </c>
      <c r="X245" s="26">
        <f>+'NewTech-modinp'!W243</f>
        <v>0.05</v>
      </c>
      <c r="Y245" s="1">
        <f>+'NewTech-modinp'!X243</f>
        <v>0.05</v>
      </c>
      <c r="Z245" s="1">
        <f>+'NewTech-modinp'!Y243</f>
        <v>0.05</v>
      </c>
      <c r="AA245" s="1">
        <f>+'NewTech-modinp'!Z243</f>
        <v>0.05</v>
      </c>
      <c r="AB245" s="1">
        <f>+'NewTech-modinp'!AA243</f>
        <v>0.05</v>
      </c>
      <c r="AC245" s="1">
        <f>+'NewTech-modinp'!AB243</f>
        <v>0.05</v>
      </c>
      <c r="AD245" s="1">
        <f>+'NewTech-modinp'!AC243</f>
        <v>0.05</v>
      </c>
      <c r="AE245" s="1">
        <f>+'NewTech-modinp'!AD243</f>
        <v>0.05</v>
      </c>
      <c r="AF245" s="1">
        <f>+'NewTech-modinp'!AE243</f>
        <v>0.05</v>
      </c>
      <c r="AG245" s="1">
        <f>+'NewTech-modinp'!AF243</f>
        <v>0.05</v>
      </c>
      <c r="AH245" s="14">
        <f>+'NewTech-modinp'!AG243</f>
        <v>462</v>
      </c>
      <c r="AI245" s="1">
        <f>+'NewTech-modinp'!AH243</f>
        <v>462</v>
      </c>
      <c r="AJ245" s="1">
        <f>+'NewTech-modinp'!AI243</f>
        <v>462</v>
      </c>
      <c r="AK245" s="1">
        <f>+'NewTech-modinp'!AJ243</f>
        <v>462</v>
      </c>
      <c r="AL245" s="1">
        <f>+'NewTech-modinp'!AK243</f>
        <v>462</v>
      </c>
      <c r="AM245" s="1">
        <f>+'NewTech-modinp'!AL243</f>
        <v>462</v>
      </c>
      <c r="AN245" s="1">
        <f>+'NewTech-modinp'!AM243</f>
        <v>462</v>
      </c>
      <c r="AO245" s="1">
        <f>+'NewTech-modinp'!AN243</f>
        <v>462</v>
      </c>
      <c r="AP245" s="1">
        <f>+'NewTech-modinp'!AO243</f>
        <v>462</v>
      </c>
      <c r="AQ245" s="1">
        <f>+'NewTech-modinp'!AP243</f>
        <v>462</v>
      </c>
    </row>
    <row r="246" spans="1:47">
      <c r="A246" s="1" t="s">
        <v>130</v>
      </c>
      <c r="B246" s="2" t="s">
        <v>211</v>
      </c>
      <c r="C246" s="1" t="s">
        <v>88</v>
      </c>
      <c r="D246" s="2" t="s">
        <v>178</v>
      </c>
      <c r="E246" s="3" t="str">
        <f t="shared" si="23"/>
        <v>UREA-SH</v>
      </c>
      <c r="F246" s="1" t="s">
        <v>91</v>
      </c>
      <c r="G246" s="2" t="s">
        <v>180</v>
      </c>
      <c r="H246" s="3" t="str">
        <f t="shared" si="24"/>
        <v>UREA-SH-ELC-Heater20</v>
      </c>
      <c r="I246" s="1" t="s">
        <v>70</v>
      </c>
      <c r="J246" s="2" t="s">
        <v>160</v>
      </c>
      <c r="N246" s="1" t="str">
        <f>+'NewTech-modinp'!N244</f>
        <v>PLPPPR-Fan-ELC-Fan</v>
      </c>
      <c r="O246" s="1" t="str">
        <f>+'NewTech-modinp'!O244</f>
        <v>New Wood pulp and paper - Fans  - Electricity</v>
      </c>
      <c r="P246" s="1" t="str">
        <f>+'NewTech-modinp'!P244</f>
        <v>INDELC</v>
      </c>
      <c r="Q246" s="1" t="str">
        <f>+'NewTech-modinp'!Q244</f>
        <v>PLPPPR-Fan</v>
      </c>
      <c r="R246" s="1">
        <f>+'NewTech-modinp'!R244</f>
        <v>2018</v>
      </c>
      <c r="S246" s="14">
        <v>2020</v>
      </c>
      <c r="T246" s="26">
        <f>+'NewTech-modinp'!T244</f>
        <v>1</v>
      </c>
      <c r="U246" s="1">
        <f>+'NewTech-modinp'!U244</f>
        <v>0.5</v>
      </c>
      <c r="V246" s="1">
        <f t="shared" si="25"/>
        <v>0.35</v>
      </c>
      <c r="W246" s="14">
        <f>+'NewTech-modinp'!V244</f>
        <v>31.536000000000001</v>
      </c>
      <c r="X246" s="26">
        <f>+'NewTech-modinp'!W244</f>
        <v>43.433917555665673</v>
      </c>
      <c r="Y246" s="1">
        <f>+'NewTech-modinp'!X244</f>
        <v>43.433917555665673</v>
      </c>
      <c r="Z246" s="1">
        <f>+'NewTech-modinp'!Y244</f>
        <v>43.433917555665673</v>
      </c>
      <c r="AA246" s="1">
        <f>+'NewTech-modinp'!Z244</f>
        <v>43.433917555665673</v>
      </c>
      <c r="AB246" s="1">
        <f>+'NewTech-modinp'!AA244</f>
        <v>43.433917555665673</v>
      </c>
      <c r="AC246" s="1">
        <f>+'NewTech-modinp'!AB244</f>
        <v>43.433917555665673</v>
      </c>
      <c r="AD246" s="1">
        <f>+'NewTech-modinp'!AC244</f>
        <v>43.433917555665673</v>
      </c>
      <c r="AE246" s="1">
        <f>+'NewTech-modinp'!AD244</f>
        <v>43.433917555665673</v>
      </c>
      <c r="AF246" s="1">
        <f>+'NewTech-modinp'!AE244</f>
        <v>43.433917555665673</v>
      </c>
      <c r="AG246" s="1">
        <f>+'NewTech-modinp'!AF244</f>
        <v>43.433917555665673</v>
      </c>
      <c r="AH246" s="14">
        <f>+'NewTech-modinp'!AG244/Y246</f>
        <v>404.59164148566924</v>
      </c>
      <c r="AI246" s="14">
        <f>+'NewTech-modinp'!AH244/Z246</f>
        <v>404.59164148566924</v>
      </c>
      <c r="AJ246" s="14">
        <f>+'NewTech-modinp'!AI244/AA246</f>
        <v>404.59164148566924</v>
      </c>
      <c r="AK246" s="14">
        <f>+'NewTech-modinp'!AJ244/AB246</f>
        <v>404.59164148566924</v>
      </c>
      <c r="AL246" s="14">
        <f>+'NewTech-modinp'!AK244/AC246</f>
        <v>404.59164148566924</v>
      </c>
      <c r="AM246" s="14">
        <f>+'NewTech-modinp'!AL244/AD246</f>
        <v>404.59164148566924</v>
      </c>
      <c r="AN246" s="14">
        <f>+'NewTech-modinp'!AM244/AE246</f>
        <v>404.59164148566924</v>
      </c>
      <c r="AO246" s="14">
        <f>+'NewTech-modinp'!AN244/AF246</f>
        <v>404.59164148566924</v>
      </c>
      <c r="AP246" s="14">
        <f>+'NewTech-modinp'!AO244/AG246</f>
        <v>404.59164148566924</v>
      </c>
      <c r="AQ246" s="1">
        <f>AP246</f>
        <v>404.59164148566924</v>
      </c>
    </row>
    <row r="247" spans="1:47">
      <c r="A247" s="1" t="s">
        <v>130</v>
      </c>
      <c r="B247" s="2" t="s">
        <v>211</v>
      </c>
      <c r="C247" s="1" t="s">
        <v>88</v>
      </c>
      <c r="D247" s="2" t="s">
        <v>178</v>
      </c>
      <c r="E247" s="3" t="str">
        <f t="shared" si="23"/>
        <v>UREA-SH</v>
      </c>
      <c r="F247" s="1" t="s">
        <v>89</v>
      </c>
      <c r="G247" s="2" t="s">
        <v>179</v>
      </c>
      <c r="H247" s="3" t="str">
        <f t="shared" si="24"/>
        <v>UREA-SH-ELC-HTPump20</v>
      </c>
      <c r="I247" s="1" t="s">
        <v>70</v>
      </c>
      <c r="J247" s="2" t="s">
        <v>160</v>
      </c>
      <c r="N247" s="1" t="str">
        <f>+'NewTech-modinp'!N245</f>
        <v>PLPPPR-Refin-ELC-REF</v>
      </c>
      <c r="O247" s="1" t="str">
        <f>+'NewTech-modinp'!O245</f>
        <v>New Wood pulp and paper - Refiners  - Electricity</v>
      </c>
      <c r="P247" s="1" t="str">
        <f>+'NewTech-modinp'!P245</f>
        <v>INDELC</v>
      </c>
      <c r="Q247" s="1" t="str">
        <f>+'NewTech-modinp'!Q245</f>
        <v>PLPPPR-Refin</v>
      </c>
      <c r="R247" s="1">
        <f>+'NewTech-modinp'!R245</f>
        <v>2018</v>
      </c>
      <c r="S247" s="14">
        <v>2020</v>
      </c>
      <c r="T247" s="26">
        <f>+'NewTech-modinp'!T245</f>
        <v>10</v>
      </c>
      <c r="U247" s="1">
        <f>+'NewTech-modinp'!U245</f>
        <v>1</v>
      </c>
      <c r="V247" s="1">
        <f t="shared" si="25"/>
        <v>0.7</v>
      </c>
      <c r="W247" s="14">
        <f>+'NewTech-modinp'!V245</f>
        <v>31.536000000000001</v>
      </c>
      <c r="X247" s="26">
        <f>+'NewTech-modinp'!W245</f>
        <v>1</v>
      </c>
      <c r="Y247" s="1">
        <f>+'NewTech-modinp'!X245</f>
        <v>1</v>
      </c>
      <c r="Z247" s="1">
        <f>+'NewTech-modinp'!Y245</f>
        <v>1</v>
      </c>
      <c r="AA247" s="1">
        <f>+'NewTech-modinp'!Z245</f>
        <v>1</v>
      </c>
      <c r="AB247" s="1">
        <f>+'NewTech-modinp'!AA245</f>
        <v>1</v>
      </c>
      <c r="AC247" s="1">
        <f>+'NewTech-modinp'!AB245</f>
        <v>1</v>
      </c>
      <c r="AD247" s="1">
        <f>+'NewTech-modinp'!AC245</f>
        <v>1</v>
      </c>
      <c r="AE247" s="1">
        <f>+'NewTech-modinp'!AD245</f>
        <v>1</v>
      </c>
      <c r="AF247" s="1">
        <f>+'NewTech-modinp'!AE245</f>
        <v>1</v>
      </c>
      <c r="AG247" s="1">
        <f>+'NewTech-modinp'!AF245</f>
        <v>1</v>
      </c>
      <c r="AH247" s="14">
        <f>+'NewTech-modinp'!AG245</f>
        <v>0</v>
      </c>
      <c r="AI247" s="1">
        <f>+'NewTech-modinp'!AH245</f>
        <v>0</v>
      </c>
      <c r="AJ247" s="1">
        <f>+'NewTech-modinp'!AI245</f>
        <v>0</v>
      </c>
      <c r="AK247" s="1">
        <f>+'NewTech-modinp'!AJ245</f>
        <v>0</v>
      </c>
      <c r="AL247" s="1">
        <f>+'NewTech-modinp'!AK245</f>
        <v>0</v>
      </c>
      <c r="AM247" s="1">
        <f>+'NewTech-modinp'!AL245</f>
        <v>0</v>
      </c>
      <c r="AN247" s="1">
        <f>+'NewTech-modinp'!AM245</f>
        <v>0</v>
      </c>
      <c r="AO247" s="1">
        <f>+'NewTech-modinp'!AN245</f>
        <v>0</v>
      </c>
      <c r="AP247" s="1">
        <f>+'NewTech-modinp'!AO245</f>
        <v>0</v>
      </c>
      <c r="AQ247" s="1">
        <f>+'NewTech-modinp'!AP245</f>
        <v>0</v>
      </c>
    </row>
    <row r="248" spans="1:47" s="10" customFormat="1" ht="15" thickBot="1">
      <c r="A248" s="10" t="s">
        <v>130</v>
      </c>
      <c r="B248" s="11" t="s">
        <v>211</v>
      </c>
      <c r="C248" s="10" t="s">
        <v>88</v>
      </c>
      <c r="D248" s="11" t="s">
        <v>178</v>
      </c>
      <c r="E248" s="12" t="str">
        <f t="shared" si="23"/>
        <v>UREA-SH</v>
      </c>
      <c r="F248" s="10" t="s">
        <v>89</v>
      </c>
      <c r="G248" s="11" t="s">
        <v>179</v>
      </c>
      <c r="H248" s="12" t="str">
        <f t="shared" si="24"/>
        <v>UREA-SH-NGA-HTPump20</v>
      </c>
      <c r="I248" s="10" t="s">
        <v>68</v>
      </c>
      <c r="J248" s="11" t="s">
        <v>159</v>
      </c>
      <c r="N248" s="10" t="str">
        <f>+'NewTech-modinp'!N246</f>
        <v>PLPPPR-AIR-ELC-CMPR</v>
      </c>
      <c r="O248" s="10" t="str">
        <f>+'NewTech-modinp'!O246</f>
        <v>New Wood pulp and paper - Compressed Air  - Electricity</v>
      </c>
      <c r="P248" s="10" t="str">
        <f>+'NewTech-modinp'!P246</f>
        <v>INDELC</v>
      </c>
      <c r="Q248" s="10" t="str">
        <f>+'NewTech-modinp'!Q246</f>
        <v>PLPPPR-AIR</v>
      </c>
      <c r="R248" s="10">
        <f>+'NewTech-modinp'!R246</f>
        <v>2018</v>
      </c>
      <c r="S248" s="15">
        <v>2020</v>
      </c>
      <c r="T248" s="29">
        <f>+'NewTech-modinp'!T246</f>
        <v>25</v>
      </c>
      <c r="U248" s="10">
        <f>+'NewTech-modinp'!U246</f>
        <v>0.68</v>
      </c>
      <c r="V248" s="10">
        <f t="shared" si="25"/>
        <v>0.47599999999999998</v>
      </c>
      <c r="W248" s="15">
        <f>+'NewTech-modinp'!V246</f>
        <v>31.536000000000001</v>
      </c>
      <c r="X248" s="29">
        <f>+'NewTech-modinp'!W246</f>
        <v>1</v>
      </c>
      <c r="Y248" s="10">
        <f>+'NewTech-modinp'!X246</f>
        <v>1</v>
      </c>
      <c r="Z248" s="10">
        <f>+'NewTech-modinp'!Y246</f>
        <v>1</v>
      </c>
      <c r="AA248" s="10">
        <f>+'NewTech-modinp'!Z246</f>
        <v>1</v>
      </c>
      <c r="AB248" s="10">
        <f>+'NewTech-modinp'!AA246</f>
        <v>1</v>
      </c>
      <c r="AC248" s="10">
        <f>+'NewTech-modinp'!AB246</f>
        <v>1</v>
      </c>
      <c r="AD248" s="10">
        <f>+'NewTech-modinp'!AC246</f>
        <v>1</v>
      </c>
      <c r="AE248" s="10">
        <f>+'NewTech-modinp'!AD246</f>
        <v>1</v>
      </c>
      <c r="AF248" s="10">
        <f>+'NewTech-modinp'!AE246</f>
        <v>1</v>
      </c>
      <c r="AG248" s="10">
        <f>+'NewTech-modinp'!AF246</f>
        <v>1</v>
      </c>
      <c r="AH248" s="15">
        <f>+'NewTech-modinp'!AG246</f>
        <v>0</v>
      </c>
      <c r="AI248" s="10">
        <f>+'NewTech-modinp'!AH246</f>
        <v>0</v>
      </c>
      <c r="AJ248" s="10">
        <f>+'NewTech-modinp'!AI246</f>
        <v>0</v>
      </c>
      <c r="AK248" s="10">
        <f>+'NewTech-modinp'!AJ246</f>
        <v>0</v>
      </c>
      <c r="AL248" s="10">
        <f>+'NewTech-modinp'!AK246</f>
        <v>0</v>
      </c>
      <c r="AM248" s="10">
        <f>+'NewTech-modinp'!AL246</f>
        <v>0</v>
      </c>
      <c r="AN248" s="10">
        <f>+'NewTech-modinp'!AM246</f>
        <v>0</v>
      </c>
      <c r="AO248" s="10">
        <f>+'NewTech-modinp'!AN246</f>
        <v>0</v>
      </c>
      <c r="AP248" s="10">
        <f>+'NewTech-modinp'!AO246</f>
        <v>0</v>
      </c>
      <c r="AQ248" s="10">
        <f>+'NewTech-modinp'!AP246</f>
        <v>0</v>
      </c>
      <c r="AR248" s="15"/>
    </row>
  </sheetData>
  <autoFilter ref="N8:AT248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I248"/>
  <sheetViews>
    <sheetView tabSelected="1" zoomScale="70" zoomScaleNormal="70" workbookViewId="0">
      <selection activeCell="I11" sqref="I11:I248"/>
    </sheetView>
  </sheetViews>
  <sheetFormatPr defaultRowHeight="12.75"/>
  <cols>
    <col min="2" max="2" width="24.5703125" bestFit="1" customWidth="1"/>
    <col min="3" max="3" width="68.85546875" customWidth="1"/>
    <col min="4" max="4" width="63.5703125" customWidth="1"/>
    <col min="5" max="5" width="10.85546875" bestFit="1" customWidth="1"/>
    <col min="6" max="6" width="12.140625" bestFit="1" customWidth="1"/>
    <col min="7" max="7" width="24" bestFit="1" customWidth="1"/>
    <col min="8" max="8" width="26.5703125" bestFit="1" customWidth="1"/>
    <col min="9" max="9" width="15" bestFit="1" customWidth="1"/>
  </cols>
  <sheetData>
    <row r="8" spans="2:9">
      <c r="B8" s="5" t="s">
        <v>137</v>
      </c>
      <c r="C8" s="5"/>
      <c r="D8" s="6"/>
      <c r="E8" s="6"/>
      <c r="F8" s="6"/>
      <c r="G8" s="6"/>
      <c r="H8" s="6"/>
      <c r="I8" s="6"/>
    </row>
    <row r="9" spans="2:9">
      <c r="B9" s="7" t="s">
        <v>138</v>
      </c>
      <c r="C9" s="7" t="s">
        <v>36</v>
      </c>
      <c r="D9" s="7" t="s">
        <v>139</v>
      </c>
      <c r="E9" s="7" t="s">
        <v>140</v>
      </c>
      <c r="F9" s="7" t="s">
        <v>141</v>
      </c>
      <c r="G9" s="7" t="s">
        <v>142</v>
      </c>
      <c r="H9" s="7" t="s">
        <v>143</v>
      </c>
      <c r="I9" s="7" t="s">
        <v>144</v>
      </c>
    </row>
    <row r="10" spans="2:9" ht="13.5" thickBot="1">
      <c r="B10" s="8" t="s">
        <v>145</v>
      </c>
      <c r="C10" s="8" t="s">
        <v>146</v>
      </c>
      <c r="D10" s="8" t="s">
        <v>147</v>
      </c>
      <c r="E10" s="8" t="s">
        <v>148</v>
      </c>
      <c r="F10" s="8" t="s">
        <v>149</v>
      </c>
      <c r="G10" s="8" t="s">
        <v>150</v>
      </c>
      <c r="H10" s="8" t="s">
        <v>151</v>
      </c>
      <c r="I10" s="8" t="s">
        <v>152</v>
      </c>
    </row>
    <row r="11" spans="2:9">
      <c r="B11" s="4" t="s">
        <v>155</v>
      </c>
      <c r="C11" s="4" t="str">
        <f>+IND_NewTechs!N9</f>
        <v>ALU-PH-FURN-ELC-Furn</v>
      </c>
      <c r="D11" s="4" t="str">
        <f>+IND_NewTechs!O9</f>
        <v>New Aluminium - Process Heat: Furnace/Kiln  - Electricity</v>
      </c>
      <c r="E11" s="4" t="s">
        <v>153</v>
      </c>
      <c r="F11" s="4" t="s">
        <v>154</v>
      </c>
      <c r="G11" s="4"/>
      <c r="H11" s="4"/>
      <c r="I11" s="4"/>
    </row>
    <row r="12" spans="2:9">
      <c r="B12" s="4" t="s">
        <v>155</v>
      </c>
      <c r="C12" s="4" t="str">
        <f>+IND_NewTechs!N10</f>
        <v>CNST-MoTP-Mob-DSL-ICE_ofrd</v>
      </c>
      <c r="D12" s="4" t="str">
        <f>+IND_NewTechs!O10</f>
        <v>New Construction - Motive Power, Mobile  - Diesel</v>
      </c>
      <c r="E12" s="4" t="s">
        <v>153</v>
      </c>
      <c r="F12" s="4" t="s">
        <v>154</v>
      </c>
      <c r="G12" s="4"/>
      <c r="H12" s="4"/>
      <c r="I12" s="4"/>
    </row>
    <row r="13" spans="2:9">
      <c r="B13" s="4" t="s">
        <v>155</v>
      </c>
      <c r="C13" s="4" t="str">
        <f>+IND_NewTechs!N11</f>
        <v>CNST-MoTP-Mob-NGA-ICE_ofrd</v>
      </c>
      <c r="D13" s="4" t="str">
        <f>+IND_NewTechs!O11</f>
        <v>New Construction - Motive Power, Mobile  - Natural Gas</v>
      </c>
      <c r="E13" s="4" t="s">
        <v>153</v>
      </c>
      <c r="F13" s="4" t="s">
        <v>154</v>
      </c>
      <c r="G13" s="4"/>
      <c r="H13" s="4"/>
      <c r="I13" s="4"/>
    </row>
    <row r="14" spans="2:9">
      <c r="B14" s="4" t="s">
        <v>155</v>
      </c>
      <c r="C14" s="4" t="str">
        <f>+IND_NewTechs!N12</f>
        <v>CNST-MoTP-Mob-PET-ICE_ofrd</v>
      </c>
      <c r="D14" s="4" t="str">
        <f>+IND_NewTechs!O12</f>
        <v>New Construction - Motive Power, Mobile  - Petrol</v>
      </c>
      <c r="E14" s="4" t="s">
        <v>153</v>
      </c>
      <c r="F14" s="4" t="s">
        <v>154</v>
      </c>
      <c r="G14" s="4"/>
      <c r="H14" s="4"/>
      <c r="I14" s="4"/>
    </row>
    <row r="15" spans="2:9">
      <c r="B15" s="4" t="s">
        <v>155</v>
      </c>
      <c r="C15" s="4" t="str">
        <f>+IND_NewTechs!N13</f>
        <v>CNST-MoTP-Mob-LPG-ICE_ofrd</v>
      </c>
      <c r="D15" s="4" t="str">
        <f>+IND_NewTechs!O13</f>
        <v>New Construction - Motive Power, Mobile  - LPG</v>
      </c>
      <c r="E15" s="4" t="s">
        <v>153</v>
      </c>
      <c r="F15" s="4" t="s">
        <v>154</v>
      </c>
      <c r="G15" s="4"/>
      <c r="H15" s="4"/>
      <c r="I15" s="4"/>
    </row>
    <row r="16" spans="2:9">
      <c r="B16" s="4" t="s">
        <v>155</v>
      </c>
      <c r="C16" s="4" t="str">
        <f>+IND_NewTechs!N14</f>
        <v>CNST-MoTP-Stat-DSL-st_ngn</v>
      </c>
      <c r="D16" s="4" t="str">
        <f>+IND_NewTechs!O14</f>
        <v>New Construction - Motive Power, Stationary  - Diesel</v>
      </c>
      <c r="E16" s="4" t="s">
        <v>153</v>
      </c>
      <c r="F16" s="4" t="s">
        <v>154</v>
      </c>
      <c r="G16" s="4"/>
      <c r="H16" s="4"/>
      <c r="I16" s="4"/>
    </row>
    <row r="17" spans="2:9">
      <c r="B17" s="4" t="s">
        <v>155</v>
      </c>
      <c r="C17" s="4" t="str">
        <f>+IND_NewTechs!N15</f>
        <v>CNST-MoTP-Stat-PET-st_ngn</v>
      </c>
      <c r="D17" s="4" t="str">
        <f>+IND_NewTechs!O15</f>
        <v>New Construction - Motive Power, Stationary  - Petrol</v>
      </c>
      <c r="E17" s="4" t="s">
        <v>153</v>
      </c>
      <c r="F17" s="4" t="s">
        <v>154</v>
      </c>
      <c r="G17" s="4"/>
      <c r="H17" s="4"/>
      <c r="I17" s="4"/>
    </row>
    <row r="18" spans="2:9">
      <c r="B18" s="4" t="s">
        <v>155</v>
      </c>
      <c r="C18" s="4" t="str">
        <f>+IND_NewTechs!N16</f>
        <v>CNST-MoTP-Stat-ELC-Motor</v>
      </c>
      <c r="D18" s="4" t="str">
        <f>+IND_NewTechs!O16</f>
        <v>New Construction - Motive Power, Stationary  - Electricity</v>
      </c>
      <c r="E18" s="4" t="s">
        <v>153</v>
      </c>
      <c r="F18" s="4" t="s">
        <v>154</v>
      </c>
      <c r="G18" s="4"/>
      <c r="H18" s="4"/>
      <c r="I18" s="4"/>
    </row>
    <row r="19" spans="2:9">
      <c r="B19" s="4" t="s">
        <v>155</v>
      </c>
      <c r="C19" s="4" t="str">
        <f>+IND_NewTechs!N17</f>
        <v>CNST-MoTP-Stat-ELC-VSD-Mtr</v>
      </c>
      <c r="D19" s="4" t="str">
        <f>+IND_NewTechs!O17</f>
        <v>New Construction - Motive Power, Stationary  - Electricity</v>
      </c>
      <c r="E19" s="4" t="s">
        <v>153</v>
      </c>
      <c r="F19" s="4" t="s">
        <v>154</v>
      </c>
      <c r="G19" s="4"/>
      <c r="H19" s="4"/>
      <c r="I19" s="4"/>
    </row>
    <row r="20" spans="2:9">
      <c r="B20" s="4" t="s">
        <v>155</v>
      </c>
      <c r="C20" s="4" t="str">
        <f>+IND_NewTechs!N18</f>
        <v>DARY-AIR-ELC-CMPR</v>
      </c>
      <c r="D20" s="4" t="str">
        <f>+IND_NewTechs!O18</f>
        <v>New Dairy - Compressed Air  - Electricity</v>
      </c>
      <c r="E20" s="4" t="s">
        <v>153</v>
      </c>
      <c r="F20" s="4" t="s">
        <v>154</v>
      </c>
      <c r="G20" s="4"/>
      <c r="H20" s="4"/>
      <c r="I20" s="4"/>
    </row>
    <row r="21" spans="2:9">
      <c r="B21" s="4" t="s">
        <v>155</v>
      </c>
      <c r="C21" s="4" t="str">
        <f>+IND_NewTechs!N19</f>
        <v>DARY-MoTP-Stat-PET-st_ngn</v>
      </c>
      <c r="D21" s="4" t="str">
        <f>+IND_NewTechs!O19</f>
        <v>New Dairy - Motive Power, Stationary  - Petrol</v>
      </c>
      <c r="E21" s="4" t="s">
        <v>153</v>
      </c>
      <c r="F21" s="4" t="s">
        <v>154</v>
      </c>
      <c r="G21" s="4"/>
      <c r="H21" s="4"/>
      <c r="I21" s="4"/>
    </row>
    <row r="22" spans="2:9">
      <c r="B22" s="4" t="s">
        <v>155</v>
      </c>
      <c r="C22" s="4" t="str">
        <f>+IND_NewTechs!N20</f>
        <v>DARY-MoTP-Stat-DSL-st_ngn</v>
      </c>
      <c r="D22" s="4" t="str">
        <f>+IND_NewTechs!O20</f>
        <v>New Dairy - Motive Power, Stationary  - Diesel</v>
      </c>
      <c r="E22" s="4" t="s">
        <v>153</v>
      </c>
      <c r="F22" s="4" t="s">
        <v>154</v>
      </c>
      <c r="G22" s="4"/>
      <c r="H22" s="4"/>
      <c r="I22" s="4"/>
    </row>
    <row r="23" spans="2:9">
      <c r="B23" s="4" t="s">
        <v>155</v>
      </c>
      <c r="C23" s="4" t="str">
        <f>+IND_NewTechs!N21</f>
        <v>DARY-MoTP-Stat-ELC-Motor</v>
      </c>
      <c r="D23" s="4" t="str">
        <f>+IND_NewTechs!O21</f>
        <v>New Dairy - Motive Power, Stationary  - Electricity</v>
      </c>
      <c r="E23" s="4" t="s">
        <v>153</v>
      </c>
      <c r="F23" s="4" t="s">
        <v>154</v>
      </c>
      <c r="G23" s="4"/>
      <c r="H23" s="4"/>
      <c r="I23" s="4"/>
    </row>
    <row r="24" spans="2:9">
      <c r="B24" s="4" t="s">
        <v>155</v>
      </c>
      <c r="C24" s="4" t="str">
        <f>+IND_NewTechs!N22</f>
        <v>DARY-MoTP-Stat-ELC-VSD-Mtr</v>
      </c>
      <c r="D24" s="4" t="str">
        <f>+IND_NewTechs!O22</f>
        <v>New Dairy - Motive Power, Stationary  - Electricity</v>
      </c>
      <c r="E24" s="4" t="s">
        <v>153</v>
      </c>
      <c r="F24" s="4" t="s">
        <v>154</v>
      </c>
      <c r="G24" s="4"/>
      <c r="H24" s="4"/>
      <c r="I24" s="4"/>
    </row>
    <row r="25" spans="2:9">
      <c r="B25" s="4" t="s">
        <v>155</v>
      </c>
      <c r="C25" s="4" t="str">
        <f>+IND_NewTechs!N23</f>
        <v>DARY-PH-MVR_DRY-ELC-HPmp</v>
      </c>
      <c r="D25" s="4" t="str">
        <f>+IND_NewTechs!O23</f>
        <v>New Dairy - Process Heat: MVR Drying  - Electricity</v>
      </c>
      <c r="E25" s="4" t="s">
        <v>153</v>
      </c>
      <c r="F25" s="4" t="s">
        <v>154</v>
      </c>
      <c r="G25" s="4"/>
      <c r="H25" s="4"/>
      <c r="I25" s="4"/>
    </row>
    <row r="26" spans="2:9">
      <c r="B26" s="4" t="s">
        <v>155</v>
      </c>
      <c r="C26" s="4" t="str">
        <f>+IND_NewTechs!N24</f>
        <v>DARY-PH-MVR_DRY-ELC-HRCVR</v>
      </c>
      <c r="D26" s="4" t="str">
        <f>+IND_NewTechs!O24</f>
        <v>New Dairy - Process Heat: MVR Drying  - Electricity</v>
      </c>
      <c r="E26" s="4" t="s">
        <v>153</v>
      </c>
      <c r="F26" s="4" t="s">
        <v>154</v>
      </c>
      <c r="G26" s="4"/>
      <c r="H26" s="4"/>
      <c r="I26" s="4"/>
    </row>
    <row r="27" spans="2:9">
      <c r="B27" s="4" t="s">
        <v>155</v>
      </c>
      <c r="C27" s="4" t="str">
        <f>+IND_NewTechs!N25</f>
        <v>DARY-PH-MVR_DRY-COA-Boiler</v>
      </c>
      <c r="D27" s="4" t="str">
        <f>+IND_NewTechs!O25</f>
        <v>New Dairy - Process Heat: MVR Drying  - Coal</v>
      </c>
      <c r="E27" s="4" t="s">
        <v>153</v>
      </c>
      <c r="F27" s="4" t="s">
        <v>154</v>
      </c>
      <c r="G27" s="4"/>
      <c r="H27" s="4"/>
      <c r="I27" s="4"/>
    </row>
    <row r="28" spans="2:9">
      <c r="B28" s="4" t="s">
        <v>155</v>
      </c>
      <c r="C28" s="4" t="str">
        <f>+IND_NewTechs!N26</f>
        <v>DARY-PH-MVR_DRY-NGA-Boiler</v>
      </c>
      <c r="D28" s="4" t="str">
        <f>+IND_NewTechs!O26</f>
        <v>New Dairy - Process Heat: MVR Drying  - Natural Gas</v>
      </c>
      <c r="E28" s="4" t="s">
        <v>153</v>
      </c>
      <c r="F28" s="4" t="s">
        <v>154</v>
      </c>
      <c r="G28" s="4"/>
      <c r="H28" s="4"/>
      <c r="I28" s="4"/>
    </row>
    <row r="29" spans="2:9">
      <c r="B29" s="4" t="s">
        <v>155</v>
      </c>
      <c r="C29" s="4" t="str">
        <f>+IND_NewTechs!N27</f>
        <v>DARY-PH-MVR_DRY-WOD-Boiler</v>
      </c>
      <c r="D29" s="4" t="str">
        <f>+IND_NewTechs!O27</f>
        <v>New Dairy - Process Heat: MVR Drying  - Wood</v>
      </c>
      <c r="E29" s="4" t="s">
        <v>153</v>
      </c>
      <c r="F29" s="4" t="s">
        <v>154</v>
      </c>
      <c r="G29" s="4"/>
      <c r="H29" s="4"/>
      <c r="I29" s="4"/>
    </row>
    <row r="30" spans="2:9">
      <c r="B30" s="4" t="s">
        <v>155</v>
      </c>
      <c r="C30" s="4" t="str">
        <f>+IND_NewTechs!N28</f>
        <v>DARY-PH-MVR_DRY-ELC-Boiler</v>
      </c>
      <c r="D30" s="4" t="str">
        <f>+IND_NewTechs!O28</f>
        <v>New Dairy - Process Heat: MVR Drying  - Electricity</v>
      </c>
      <c r="E30" s="4" t="s">
        <v>153</v>
      </c>
      <c r="F30" s="4" t="s">
        <v>154</v>
      </c>
      <c r="G30" s="4"/>
      <c r="H30" s="4"/>
      <c r="I30" s="4"/>
    </row>
    <row r="31" spans="2:9">
      <c r="B31" s="4" t="s">
        <v>155</v>
      </c>
      <c r="C31" s="4" t="str">
        <f>+IND_NewTechs!N29</f>
        <v>DARY-PH-MVR_PRE-COA-Boiler</v>
      </c>
      <c r="D31" s="4" t="str">
        <f>+IND_NewTechs!O29</f>
        <v>New Dairy - Process Heat: MVR Evaporation Preheat  - Coal</v>
      </c>
      <c r="E31" s="4" t="s">
        <v>153</v>
      </c>
      <c r="F31" s="4" t="s">
        <v>154</v>
      </c>
      <c r="G31" s="4"/>
      <c r="H31" s="4"/>
      <c r="I31" s="4"/>
    </row>
    <row r="32" spans="2:9">
      <c r="B32" s="4" t="s">
        <v>155</v>
      </c>
      <c r="C32" s="4" t="str">
        <f>+IND_NewTechs!N30</f>
        <v>DARY-PH-MVR_PRE-NGA-Boiler</v>
      </c>
      <c r="D32" s="4" t="str">
        <f>+IND_NewTechs!O30</f>
        <v>New Dairy - Process Heat: MVR Evaporation Preheat  - Natural Gas</v>
      </c>
      <c r="E32" s="4" t="s">
        <v>153</v>
      </c>
      <c r="F32" s="4" t="s">
        <v>154</v>
      </c>
      <c r="G32" s="4"/>
      <c r="H32" s="4"/>
      <c r="I32" s="4"/>
    </row>
    <row r="33" spans="2:9">
      <c r="B33" s="4" t="s">
        <v>155</v>
      </c>
      <c r="C33" s="4" t="str">
        <f>+IND_NewTechs!N31</f>
        <v>DARY-PH-MVR_PRE-WOD-Boiler</v>
      </c>
      <c r="D33" s="4" t="str">
        <f>+IND_NewTechs!O31</f>
        <v>New Dairy - Process Heat: MVR Evaporation Preheat  - Wood</v>
      </c>
      <c r="E33" s="4" t="s">
        <v>153</v>
      </c>
      <c r="F33" s="4" t="s">
        <v>154</v>
      </c>
      <c r="G33" s="4"/>
      <c r="H33" s="4"/>
      <c r="I33" s="4"/>
    </row>
    <row r="34" spans="2:9">
      <c r="B34" s="4" t="s">
        <v>155</v>
      </c>
      <c r="C34" s="4" t="str">
        <f>+IND_NewTechs!N32</f>
        <v>DARY-PH-MVR_PRE-ELC-Boiler</v>
      </c>
      <c r="D34" s="4" t="str">
        <f>+IND_NewTechs!O32</f>
        <v>New Dairy - Process Heat: MVR Evaporation Preheat  - Electricity</v>
      </c>
      <c r="E34" s="4" t="s">
        <v>153</v>
      </c>
      <c r="F34" s="4" t="s">
        <v>154</v>
      </c>
      <c r="G34" s="4"/>
      <c r="H34" s="4"/>
      <c r="I34" s="4"/>
    </row>
    <row r="35" spans="2:9">
      <c r="B35" s="4" t="s">
        <v>155</v>
      </c>
      <c r="C35" s="4" t="str">
        <f>+IND_NewTechs!N33</f>
        <v>DARY-PH-MVR_PRE-ELC-Fan</v>
      </c>
      <c r="D35" s="4" t="str">
        <f>+IND_NewTechs!O33</f>
        <v>New Dairy - Process Heat: MVR Evaporation Preheat  - Electricity</v>
      </c>
      <c r="E35" s="4" t="s">
        <v>153</v>
      </c>
      <c r="F35" s="4" t="s">
        <v>154</v>
      </c>
      <c r="G35" s="4"/>
      <c r="H35" s="4"/>
      <c r="I35" s="4"/>
    </row>
    <row r="36" spans="2:9">
      <c r="B36" s="4" t="s">
        <v>155</v>
      </c>
      <c r="C36" s="4" t="str">
        <f>+IND_NewTechs!N34</f>
        <v>DARY-PH-TVR_EVP-COA-Boiler</v>
      </c>
      <c r="D36" s="4" t="str">
        <f>+IND_NewTechs!O34</f>
        <v>New Dairy - Process Heat: TVR Evaporation  - Coal</v>
      </c>
      <c r="E36" s="4" t="s">
        <v>153</v>
      </c>
      <c r="F36" s="4" t="s">
        <v>154</v>
      </c>
      <c r="G36" s="4"/>
      <c r="H36" s="4"/>
      <c r="I36" s="4"/>
    </row>
    <row r="37" spans="2:9">
      <c r="B37" s="4" t="s">
        <v>155</v>
      </c>
      <c r="C37" s="4" t="str">
        <f>+IND_NewTechs!N35</f>
        <v>DARY-PH-TVR_EVP-NGA-Boiler</v>
      </c>
      <c r="D37" s="4" t="str">
        <f>+IND_NewTechs!O35</f>
        <v>New Dairy - Process Heat: TVR Evaporation  - Natural Gas</v>
      </c>
      <c r="E37" s="4" t="s">
        <v>153</v>
      </c>
      <c r="F37" s="4" t="s">
        <v>154</v>
      </c>
      <c r="G37" s="4"/>
      <c r="H37" s="4"/>
      <c r="I37" s="4"/>
    </row>
    <row r="38" spans="2:9">
      <c r="B38" s="4" t="s">
        <v>155</v>
      </c>
      <c r="C38" s="4" t="str">
        <f>+IND_NewTechs!N36</f>
        <v>DARY-PH-TVR_EVP-ELC-Fan</v>
      </c>
      <c r="D38" s="4" t="str">
        <f>+IND_NewTechs!O36</f>
        <v>New Dairy - Process Heat: TVR Evaporation  - Electricity</v>
      </c>
      <c r="E38" s="4" t="s">
        <v>153</v>
      </c>
      <c r="F38" s="4" t="s">
        <v>154</v>
      </c>
      <c r="G38" s="4"/>
      <c r="H38" s="4"/>
      <c r="I38" s="4"/>
    </row>
    <row r="39" spans="2:9">
      <c r="B39" s="4" t="s">
        <v>155</v>
      </c>
      <c r="C39" s="4" t="str">
        <f>+IND_NewTechs!N37</f>
        <v>DARY-PH-TVR_EVP-WOD-Boiler</v>
      </c>
      <c r="D39" s="4" t="str">
        <f>+IND_NewTechs!O37</f>
        <v>New Dairy - Process Heat: TVR Evaporation  - Wood</v>
      </c>
      <c r="E39" s="4" t="s">
        <v>153</v>
      </c>
      <c r="F39" s="4" t="s">
        <v>154</v>
      </c>
      <c r="G39" s="4"/>
      <c r="H39" s="4"/>
      <c r="I39" s="4"/>
    </row>
    <row r="40" spans="2:9">
      <c r="B40" s="4" t="s">
        <v>155</v>
      </c>
      <c r="C40" s="4" t="str">
        <f>+IND_NewTechs!N38</f>
        <v>DARY-PH-TVR_EVP-ELC-Boiler</v>
      </c>
      <c r="D40" s="4" t="str">
        <f>+IND_NewTechs!O38</f>
        <v>New Dairy - Process Heat: TVR Evaporation  - Electricity</v>
      </c>
      <c r="E40" s="4" t="s">
        <v>153</v>
      </c>
      <c r="F40" s="4" t="s">
        <v>154</v>
      </c>
      <c r="G40" s="4"/>
      <c r="H40" s="4"/>
      <c r="I40" s="4"/>
    </row>
    <row r="41" spans="2:9">
      <c r="B41" s="4" t="s">
        <v>155</v>
      </c>
      <c r="C41" s="4" t="str">
        <f>+IND_NewTechs!N39</f>
        <v>DARY-PH-TVR_DRY-WOD-Boiler</v>
      </c>
      <c r="D41" s="4" t="str">
        <f>+IND_NewTechs!O39</f>
        <v>New Dairy - Process Heat: TVR Drying  - Wood</v>
      </c>
      <c r="E41" s="4" t="s">
        <v>153</v>
      </c>
      <c r="F41" s="4" t="s">
        <v>154</v>
      </c>
      <c r="G41" s="4"/>
      <c r="H41" s="4"/>
      <c r="I41" s="4"/>
    </row>
    <row r="42" spans="2:9">
      <c r="B42" s="4" t="s">
        <v>155</v>
      </c>
      <c r="C42" s="4" t="str">
        <f>+IND_NewTechs!N40</f>
        <v>DARY-PH-TVR_DRY-ELC-Boiler</v>
      </c>
      <c r="D42" s="4" t="str">
        <f>+IND_NewTechs!O40</f>
        <v>New Dairy - Process Heat: TVR Drying  - Electricity</v>
      </c>
      <c r="E42" s="4" t="s">
        <v>153</v>
      </c>
      <c r="F42" s="4" t="s">
        <v>154</v>
      </c>
      <c r="G42" s="4"/>
      <c r="H42" s="4"/>
      <c r="I42" s="4"/>
    </row>
    <row r="43" spans="2:9">
      <c r="B43" s="4" t="s">
        <v>155</v>
      </c>
      <c r="C43" s="4" t="str">
        <f>+IND_NewTechs!N41</f>
        <v>DARY-PH-TVR_DRY-ELC-HPmp</v>
      </c>
      <c r="D43" s="4" t="str">
        <f>+IND_NewTechs!O41</f>
        <v>New Dairy - Process Heat: TVR Drying  - Electricity</v>
      </c>
      <c r="E43" s="4" t="s">
        <v>153</v>
      </c>
      <c r="F43" s="4" t="s">
        <v>154</v>
      </c>
      <c r="G43" s="4"/>
      <c r="H43" s="4"/>
      <c r="I43" s="4"/>
    </row>
    <row r="44" spans="2:9">
      <c r="B44" s="4" t="s">
        <v>155</v>
      </c>
      <c r="C44" s="4" t="str">
        <f>+IND_NewTechs!N42</f>
        <v>DARY-PH-TVR_DRY-ELC-HRCVR</v>
      </c>
      <c r="D44" s="4" t="str">
        <f>+IND_NewTechs!O42</f>
        <v>New Dairy - Process Heat: TVR Drying  - Electricity</v>
      </c>
      <c r="E44" s="4" t="s">
        <v>153</v>
      </c>
      <c r="F44" s="4" t="s">
        <v>154</v>
      </c>
      <c r="G44" s="4"/>
      <c r="H44" s="4"/>
      <c r="I44" s="4"/>
    </row>
    <row r="45" spans="2:9">
      <c r="B45" s="4" t="s">
        <v>155</v>
      </c>
      <c r="C45" s="4" t="str">
        <f>+IND_NewTechs!N43</f>
        <v>DARY-PH-TVR_DRY-COA-Boiler</v>
      </c>
      <c r="D45" s="4" t="str">
        <f>+IND_NewTechs!O43</f>
        <v>New Dairy - Process Heat: TVR Drying  - Coal</v>
      </c>
      <c r="E45" s="4" t="s">
        <v>153</v>
      </c>
      <c r="F45" s="4" t="s">
        <v>154</v>
      </c>
      <c r="G45" s="4"/>
      <c r="H45" s="4"/>
      <c r="I45" s="4"/>
    </row>
    <row r="46" spans="2:9">
      <c r="B46" s="4" t="s">
        <v>155</v>
      </c>
      <c r="C46" s="4" t="str">
        <f>+IND_NewTechs!N44</f>
        <v>DARY-PH-TVR_DRY-NGA-Boiler</v>
      </c>
      <c r="D46" s="4" t="str">
        <f>+IND_NewTechs!O44</f>
        <v>New Dairy - Process Heat: TVR Drying  - Natural Gas</v>
      </c>
      <c r="E46" s="4" t="s">
        <v>153</v>
      </c>
      <c r="F46" s="4" t="s">
        <v>154</v>
      </c>
      <c r="G46" s="4"/>
      <c r="H46" s="4"/>
      <c r="I46" s="4"/>
    </row>
    <row r="47" spans="2:9">
      <c r="B47" s="4" t="s">
        <v>155</v>
      </c>
      <c r="C47" s="4" t="str">
        <f>+IND_NewTechs!N45</f>
        <v>DARY-PH-MVR_TVR-COA-Boiler</v>
      </c>
      <c r="D47" s="4" t="str">
        <f>+IND_NewTechs!O45</f>
        <v>New Dairy - Process Heat: MVR Evaporation TVR  - Coal</v>
      </c>
      <c r="E47" s="4" t="s">
        <v>153</v>
      </c>
      <c r="F47" s="4" t="s">
        <v>154</v>
      </c>
      <c r="G47" s="4"/>
      <c r="H47" s="4"/>
      <c r="I47" s="4"/>
    </row>
    <row r="48" spans="2:9">
      <c r="B48" s="4" t="s">
        <v>155</v>
      </c>
      <c r="C48" s="4" t="str">
        <f>+IND_NewTechs!N46</f>
        <v>DARY-PH-MVR_TVR-NGA-Boiler</v>
      </c>
      <c r="D48" s="4" t="str">
        <f>+IND_NewTechs!O46</f>
        <v>New Dairy - Process Heat: MVR Evaporation TVR  - Natural Gas</v>
      </c>
      <c r="E48" s="4" t="s">
        <v>153</v>
      </c>
      <c r="F48" s="4" t="s">
        <v>154</v>
      </c>
      <c r="G48" s="4"/>
      <c r="H48" s="4"/>
      <c r="I48" s="4"/>
    </row>
    <row r="49" spans="2:9">
      <c r="B49" s="4" t="s">
        <v>155</v>
      </c>
      <c r="C49" s="4" t="str">
        <f>+IND_NewTechs!N47</f>
        <v>DARY-PH-MVR_TVR-WOD-Boiler</v>
      </c>
      <c r="D49" s="4" t="str">
        <f>+IND_NewTechs!O47</f>
        <v>New Dairy - Process Heat: MVR Evaporation TVR  - Wood</v>
      </c>
      <c r="E49" s="4" t="s">
        <v>153</v>
      </c>
      <c r="F49" s="4" t="s">
        <v>154</v>
      </c>
      <c r="G49" s="4"/>
      <c r="H49" s="4"/>
      <c r="I49" s="4"/>
    </row>
    <row r="50" spans="2:9">
      <c r="B50" s="4" t="s">
        <v>155</v>
      </c>
      <c r="C50" s="4" t="str">
        <f>+IND_NewTechs!N48</f>
        <v>DARY-PH-MVR_TVR-ELC-Boiler</v>
      </c>
      <c r="D50" s="4" t="str">
        <f>+IND_NewTechs!O48</f>
        <v>New Dairy - Process Heat: MVR Evaporation TVR  - Electricity</v>
      </c>
      <c r="E50" s="4" t="s">
        <v>153</v>
      </c>
      <c r="F50" s="4" t="s">
        <v>154</v>
      </c>
      <c r="G50" s="4"/>
      <c r="H50" s="4"/>
      <c r="I50" s="4"/>
    </row>
    <row r="51" spans="2:9">
      <c r="B51" s="4" t="s">
        <v>155</v>
      </c>
      <c r="C51" s="4" t="str">
        <f>+IND_NewTechs!N49</f>
        <v>DARY-PH-MVR_TVR-ELC-Fan</v>
      </c>
      <c r="D51" s="4" t="str">
        <f>+IND_NewTechs!O49</f>
        <v>New Dairy - Process Heat: MVR Evaporation TVR  - Electricity</v>
      </c>
      <c r="E51" s="4" t="s">
        <v>153</v>
      </c>
      <c r="F51" s="4" t="s">
        <v>154</v>
      </c>
      <c r="G51" s="4"/>
      <c r="H51" s="4"/>
      <c r="I51" s="4"/>
    </row>
    <row r="52" spans="2:9">
      <c r="B52" s="4" t="s">
        <v>155</v>
      </c>
      <c r="C52" s="4" t="str">
        <f>+IND_NewTechs!N50</f>
        <v>DARY-PH-MVR_Fan-ELC-Fan</v>
      </c>
      <c r="D52" s="4" t="str">
        <f>+IND_NewTechs!O50</f>
        <v>New Dairy - Process Heat: MVR Fan  - Electricity</v>
      </c>
      <c r="E52" s="4" t="s">
        <v>153</v>
      </c>
      <c r="F52" s="4" t="s">
        <v>154</v>
      </c>
      <c r="G52" s="4"/>
      <c r="H52" s="4"/>
      <c r="I52" s="4"/>
    </row>
    <row r="53" spans="2:9">
      <c r="B53" s="4" t="s">
        <v>155</v>
      </c>
      <c r="C53" s="4" t="str">
        <f>+IND_NewTechs!N51</f>
        <v>DARY-PH-STM_HW-DSL-Boiler</v>
      </c>
      <c r="D53" s="4" t="str">
        <f>+IND_NewTechs!O51</f>
        <v>New Dairy - Process Heat: Steam/Hot Water  - Diesel</v>
      </c>
      <c r="E53" s="4" t="s">
        <v>153</v>
      </c>
      <c r="F53" s="4" t="s">
        <v>154</v>
      </c>
      <c r="G53" s="4"/>
      <c r="H53" s="4"/>
      <c r="I53" s="4"/>
    </row>
    <row r="54" spans="2:9">
      <c r="B54" s="4" t="s">
        <v>155</v>
      </c>
      <c r="C54" s="4" t="str">
        <f>+IND_NewTechs!N52</f>
        <v>DARY-PH-STM_HW-GEO-Heat</v>
      </c>
      <c r="D54" s="4" t="str">
        <f>+IND_NewTechs!O52</f>
        <v>New Dairy - Process Heat: Steam/Hot Water  - Geothermal</v>
      </c>
      <c r="E54" s="4" t="s">
        <v>153</v>
      </c>
      <c r="F54" s="4" t="s">
        <v>154</v>
      </c>
      <c r="G54" s="4"/>
      <c r="H54" s="4"/>
      <c r="I54" s="4"/>
    </row>
    <row r="55" spans="2:9">
      <c r="B55" s="4" t="s">
        <v>155</v>
      </c>
      <c r="C55" s="4" t="str">
        <f>+IND_NewTechs!N53</f>
        <v>DARY-PH-STM_HW-LPG-Boiler</v>
      </c>
      <c r="D55" s="4" t="str">
        <f>+IND_NewTechs!O53</f>
        <v>New Dairy - Process Heat: Steam/Hot Water  - LPG</v>
      </c>
      <c r="E55" s="4" t="s">
        <v>153</v>
      </c>
      <c r="F55" s="4" t="s">
        <v>154</v>
      </c>
      <c r="G55" s="4"/>
      <c r="H55" s="4"/>
      <c r="I55" s="4"/>
    </row>
    <row r="56" spans="2:9">
      <c r="B56" s="4" t="s">
        <v>155</v>
      </c>
      <c r="C56" s="4" t="str">
        <f>+IND_NewTechs!N54</f>
        <v>DARY-PH-STM_HW-ELC-Boiler</v>
      </c>
      <c r="D56" s="4" t="str">
        <f>+IND_NewTechs!O54</f>
        <v>New Dairy - Process Heat: Steam/Hot Water  - Electricity</v>
      </c>
      <c r="E56" s="4" t="s">
        <v>153</v>
      </c>
      <c r="F56" s="4" t="s">
        <v>154</v>
      </c>
      <c r="G56" s="4"/>
      <c r="H56" s="4"/>
      <c r="I56" s="4"/>
    </row>
    <row r="57" spans="2:9">
      <c r="B57" s="4" t="s">
        <v>155</v>
      </c>
      <c r="C57" s="4" t="str">
        <f>+IND_NewTechs!N55</f>
        <v>DARY-PH-STM_HW-WOD-Boiler</v>
      </c>
      <c r="D57" s="4" t="str">
        <f>+IND_NewTechs!O55</f>
        <v>New Dairy - Process Heat: Steam/Hot Water  - Wood</v>
      </c>
      <c r="E57" s="4" t="s">
        <v>153</v>
      </c>
      <c r="F57" s="4" t="s">
        <v>154</v>
      </c>
      <c r="G57" s="4"/>
      <c r="H57" s="4"/>
      <c r="I57" s="4"/>
    </row>
    <row r="58" spans="2:9">
      <c r="B58" s="4" t="s">
        <v>155</v>
      </c>
      <c r="C58" s="4" t="str">
        <f>+IND_NewTechs!N56</f>
        <v>DARY-PH-STM_HW-ELC-HPmp</v>
      </c>
      <c r="D58" s="4" t="str">
        <f>+IND_NewTechs!O56</f>
        <v>New Dairy - Process Heat: Steam/Hot Water  - Electricity</v>
      </c>
      <c r="E58" s="4" t="s">
        <v>153</v>
      </c>
      <c r="F58" s="4" t="s">
        <v>154</v>
      </c>
      <c r="G58" s="4"/>
      <c r="H58" s="4"/>
      <c r="I58" s="4"/>
    </row>
    <row r="59" spans="2:9">
      <c r="B59" s="4" t="s">
        <v>155</v>
      </c>
      <c r="C59" s="4" t="str">
        <f>+IND_NewTechs!N57</f>
        <v>DARY-Pump-ELC-Pump</v>
      </c>
      <c r="D59" s="4" t="str">
        <f>+IND_NewTechs!O57</f>
        <v>New Dairy - Pumping  - Electricity</v>
      </c>
      <c r="E59" s="4" t="s">
        <v>153</v>
      </c>
      <c r="F59" s="4" t="s">
        <v>154</v>
      </c>
      <c r="G59" s="4"/>
      <c r="H59" s="4"/>
      <c r="I59" s="4"/>
    </row>
    <row r="60" spans="2:9">
      <c r="B60" s="4" t="s">
        <v>155</v>
      </c>
      <c r="C60" s="4" t="str">
        <f>+IND_NewTechs!N58</f>
        <v>DARY-Pump-DSL-Pump</v>
      </c>
      <c r="D60" s="4" t="str">
        <f>+IND_NewTechs!O58</f>
        <v>New Dairy - Pumping  - Diesel</v>
      </c>
      <c r="E60" s="4" t="s">
        <v>153</v>
      </c>
      <c r="F60" s="4" t="s">
        <v>154</v>
      </c>
      <c r="G60" s="4"/>
      <c r="H60" s="4"/>
      <c r="I60" s="4"/>
    </row>
    <row r="61" spans="2:9">
      <c r="B61" s="4" t="s">
        <v>155</v>
      </c>
      <c r="C61" s="4" t="str">
        <f>+IND_NewTechs!N59</f>
        <v>DARY-RFGR-ELC-Refriger</v>
      </c>
      <c r="D61" s="4" t="str">
        <f>+IND_NewTechs!O59</f>
        <v>New Dairy - Refrigeration  - Electricity</v>
      </c>
      <c r="E61" s="4" t="s">
        <v>153</v>
      </c>
      <c r="F61" s="4" t="s">
        <v>154</v>
      </c>
      <c r="G61" s="4"/>
      <c r="H61" s="4"/>
      <c r="I61" s="4"/>
    </row>
    <row r="62" spans="2:9">
      <c r="B62" s="4" t="s">
        <v>155</v>
      </c>
      <c r="C62" s="4" t="str">
        <f>+IND_NewTechs!N60</f>
        <v>FOOD-MoTP-Stat-PET-st_ngn</v>
      </c>
      <c r="D62" s="4" t="str">
        <f>+IND_NewTechs!O60</f>
        <v>New Food - Motive Power, Stationary  - Petrol</v>
      </c>
      <c r="E62" s="4" t="s">
        <v>153</v>
      </c>
      <c r="F62" s="4" t="s">
        <v>154</v>
      </c>
      <c r="G62" s="4"/>
      <c r="H62" s="4"/>
      <c r="I62" s="4"/>
    </row>
    <row r="63" spans="2:9">
      <c r="B63" s="4" t="s">
        <v>155</v>
      </c>
      <c r="C63" s="4" t="str">
        <f>+IND_NewTechs!N61</f>
        <v>FOOD-MoTP-Stat-DSL-st_ngn</v>
      </c>
      <c r="D63" s="4" t="str">
        <f>+IND_NewTechs!O61</f>
        <v>New Food - Motive Power, Stationary  - Diesel</v>
      </c>
      <c r="E63" s="4" t="s">
        <v>153</v>
      </c>
      <c r="F63" s="4" t="s">
        <v>154</v>
      </c>
      <c r="G63" s="4"/>
      <c r="H63" s="4"/>
      <c r="I63" s="4"/>
    </row>
    <row r="64" spans="2:9">
      <c r="B64" s="4" t="s">
        <v>155</v>
      </c>
      <c r="C64" s="4" t="str">
        <f>+IND_NewTechs!N62</f>
        <v>FOOD-MoTP-Stat-ELC-Motor</v>
      </c>
      <c r="D64" s="4" t="str">
        <f>+IND_NewTechs!O62</f>
        <v>New Food - Motive Power, Stationary  - Electricity</v>
      </c>
      <c r="E64" s="4" t="s">
        <v>153</v>
      </c>
      <c r="F64" s="4" t="s">
        <v>154</v>
      </c>
      <c r="G64" s="4"/>
      <c r="H64" s="4"/>
      <c r="I64" s="4"/>
    </row>
    <row r="65" spans="2:9">
      <c r="B65" s="4" t="s">
        <v>155</v>
      </c>
      <c r="C65" s="4" t="str">
        <f>+IND_NewTechs!N63</f>
        <v>FOOD-MoTP-Stat-ELC-VSD-Mtr</v>
      </c>
      <c r="D65" s="4" t="str">
        <f>+IND_NewTechs!O63</f>
        <v>New Food - Motive Power, Stationary  - Electricity</v>
      </c>
      <c r="E65" s="4" t="s">
        <v>153</v>
      </c>
      <c r="F65" s="4" t="s">
        <v>154</v>
      </c>
      <c r="G65" s="4"/>
      <c r="H65" s="4"/>
      <c r="I65" s="4"/>
    </row>
    <row r="66" spans="2:9">
      <c r="B66" s="4" t="s">
        <v>155</v>
      </c>
      <c r="C66" s="4" t="str">
        <f>+IND_NewTechs!N64</f>
        <v>FOOD-PH-DirH-NGA-Burner</v>
      </c>
      <c r="D66" s="4" t="str">
        <f>+IND_NewTechs!O64</f>
        <v>New Food - Process Heat: Direct Heat  - Natural Gas</v>
      </c>
      <c r="E66" s="4" t="s">
        <v>153</v>
      </c>
      <c r="F66" s="4" t="s">
        <v>154</v>
      </c>
      <c r="G66" s="4"/>
      <c r="H66" s="4"/>
      <c r="I66" s="4"/>
    </row>
    <row r="67" spans="2:9">
      <c r="B67" s="4" t="s">
        <v>155</v>
      </c>
      <c r="C67" s="4" t="str">
        <f>+IND_NewTechs!N65</f>
        <v>FOOD-PH-DirH-ELC-Heater</v>
      </c>
      <c r="D67" s="4" t="str">
        <f>+IND_NewTechs!O65</f>
        <v>New Food - Process Heat: Direct Heat  - Electricity</v>
      </c>
      <c r="E67" s="4" t="s">
        <v>153</v>
      </c>
      <c r="F67" s="4" t="s">
        <v>154</v>
      </c>
      <c r="G67" s="4"/>
      <c r="H67" s="4"/>
      <c r="I67" s="4"/>
    </row>
    <row r="68" spans="2:9">
      <c r="B68" s="4" t="s">
        <v>155</v>
      </c>
      <c r="C68" s="4" t="str">
        <f>+IND_NewTechs!N66</f>
        <v>FOOD-PH-OVN-NGA-Oven</v>
      </c>
      <c r="D68" s="4" t="str">
        <f>+IND_NewTechs!O66</f>
        <v>New Food - Process Heat: Oven  - Natural Gas</v>
      </c>
      <c r="E68" s="4" t="s">
        <v>153</v>
      </c>
      <c r="F68" s="4" t="s">
        <v>154</v>
      </c>
      <c r="G68" s="4"/>
      <c r="H68" s="4"/>
      <c r="I68" s="4"/>
    </row>
    <row r="69" spans="2:9">
      <c r="B69" s="4" t="s">
        <v>155</v>
      </c>
      <c r="C69" s="4" t="str">
        <f>+IND_NewTechs!N67</f>
        <v>FOOD-PH-OVN-ELC-Oven</v>
      </c>
      <c r="D69" s="4" t="str">
        <f>+IND_NewTechs!O67</f>
        <v>New Food - Process Heat: Oven  - Electricity</v>
      </c>
      <c r="E69" s="4" t="s">
        <v>153</v>
      </c>
      <c r="F69" s="4" t="s">
        <v>154</v>
      </c>
      <c r="G69" s="4"/>
      <c r="H69" s="4"/>
      <c r="I69" s="4"/>
    </row>
    <row r="70" spans="2:9">
      <c r="B70" s="4" t="s">
        <v>155</v>
      </c>
      <c r="C70" s="4" t="str">
        <f>+IND_NewTechs!N68</f>
        <v>FOOD-PH-OVN-COA-Oven</v>
      </c>
      <c r="D70" s="4" t="str">
        <f>+IND_NewTechs!O68</f>
        <v>New Food - Process Heat: Oven  - Coal</v>
      </c>
      <c r="E70" s="4" t="s">
        <v>153</v>
      </c>
      <c r="F70" s="4" t="s">
        <v>154</v>
      </c>
      <c r="G70" s="4"/>
      <c r="H70" s="4"/>
      <c r="I70" s="4"/>
    </row>
    <row r="71" spans="2:9">
      <c r="B71" s="4" t="s">
        <v>155</v>
      </c>
      <c r="C71" s="4" t="str">
        <f>+IND_NewTechs!N69</f>
        <v>FOOD-PH-STM_HW-WOD-Boiler</v>
      </c>
      <c r="D71" s="4" t="str">
        <f>+IND_NewTechs!O69</f>
        <v>New Food - Process Heat: Steam/Hot Water  - Wood</v>
      </c>
      <c r="E71" s="4" t="s">
        <v>153</v>
      </c>
      <c r="F71" s="4" t="s">
        <v>154</v>
      </c>
      <c r="G71" s="4"/>
      <c r="H71" s="4"/>
      <c r="I71" s="4"/>
    </row>
    <row r="72" spans="2:9">
      <c r="B72" s="4" t="s">
        <v>155</v>
      </c>
      <c r="C72" s="4" t="str">
        <f>+IND_NewTechs!N70</f>
        <v>FOOD-PH-STM_HW-BGS-Heat</v>
      </c>
      <c r="D72" s="4" t="str">
        <f>+IND_NewTechs!O70</f>
        <v>New Food - Process Heat: Steam/Hot Water  - Biogas</v>
      </c>
      <c r="E72" s="4" t="s">
        <v>153</v>
      </c>
      <c r="F72" s="4" t="s">
        <v>154</v>
      </c>
      <c r="G72" s="4"/>
      <c r="H72" s="4"/>
      <c r="I72" s="4"/>
    </row>
    <row r="73" spans="2:9">
      <c r="B73" s="4" t="s">
        <v>155</v>
      </c>
      <c r="C73" s="4" t="str">
        <f>+IND_NewTechs!N71</f>
        <v>FOOD-PH-STM_HW-ELC-HPmp</v>
      </c>
      <c r="D73" s="4" t="str">
        <f>+IND_NewTechs!O71</f>
        <v>New Food - Process Heat: Steam/Hot Water  - Electricity</v>
      </c>
      <c r="E73" s="4" t="s">
        <v>153</v>
      </c>
      <c r="F73" s="4" t="s">
        <v>154</v>
      </c>
      <c r="G73" s="4"/>
      <c r="H73" s="4"/>
      <c r="I73" s="4"/>
    </row>
    <row r="74" spans="2:9">
      <c r="B74" s="4" t="s">
        <v>155</v>
      </c>
      <c r="C74" s="4" t="str">
        <f>+IND_NewTechs!N72</f>
        <v>FOOD-PH-STM_HW-FOL-Heat</v>
      </c>
      <c r="D74" s="4" t="str">
        <f>+IND_NewTechs!O72</f>
        <v>New Food - Process Heat: Steam/Hot Water  - Fuel Oil</v>
      </c>
      <c r="E74" s="4" t="s">
        <v>153</v>
      </c>
      <c r="F74" s="4" t="s">
        <v>154</v>
      </c>
      <c r="G74" s="4"/>
      <c r="H74" s="4"/>
      <c r="I74" s="4"/>
    </row>
    <row r="75" spans="2:9">
      <c r="B75" s="4" t="s">
        <v>155</v>
      </c>
      <c r="C75" s="4" t="str">
        <f>+IND_NewTechs!N73</f>
        <v>FOOD-PH-STM_HW-DSL-Boiler</v>
      </c>
      <c r="D75" s="4" t="str">
        <f>+IND_NewTechs!O73</f>
        <v>New Food - Process Heat: Steam/Hot Water  - Diesel</v>
      </c>
      <c r="E75" s="4" t="s">
        <v>153</v>
      </c>
      <c r="F75" s="4" t="s">
        <v>154</v>
      </c>
      <c r="G75" s="4"/>
      <c r="H75" s="4"/>
      <c r="I75" s="4"/>
    </row>
    <row r="76" spans="2:9">
      <c r="B76" s="4" t="s">
        <v>155</v>
      </c>
      <c r="C76" s="4" t="str">
        <f>+IND_NewTechs!N74</f>
        <v>FOOD-PH-STM_HW-LPG-Heat</v>
      </c>
      <c r="D76" s="4" t="str">
        <f>+IND_NewTechs!O74</f>
        <v>New Food - Process Heat: Steam/Hot Water  - LPG</v>
      </c>
      <c r="E76" s="4" t="s">
        <v>153</v>
      </c>
      <c r="F76" s="4" t="s">
        <v>154</v>
      </c>
      <c r="G76" s="4"/>
      <c r="H76" s="4"/>
      <c r="I76" s="4"/>
    </row>
    <row r="77" spans="2:9">
      <c r="B77" s="4" t="s">
        <v>155</v>
      </c>
      <c r="C77" s="4" t="str">
        <f>+IND_NewTechs!N75</f>
        <v>FOOD-PH-STM_HW-COA-Boiler</v>
      </c>
      <c r="D77" s="4" t="str">
        <f>+IND_NewTechs!O75</f>
        <v>New Food - Process Heat: Steam/Hot Water  - Coal</v>
      </c>
      <c r="E77" s="4" t="s">
        <v>153</v>
      </c>
      <c r="F77" s="4" t="s">
        <v>154</v>
      </c>
      <c r="G77" s="4"/>
      <c r="H77" s="4"/>
      <c r="I77" s="4"/>
    </row>
    <row r="78" spans="2:9">
      <c r="B78" s="4" t="s">
        <v>155</v>
      </c>
      <c r="C78" s="4" t="str">
        <f>+IND_NewTechs!N76</f>
        <v>FOOD-PH-STM_HW-NGA-Boiler</v>
      </c>
      <c r="D78" s="4" t="str">
        <f>+IND_NewTechs!O76</f>
        <v>New Food - Process Heat: Steam/Hot Water  - Natural Gas</v>
      </c>
      <c r="E78" s="4" t="s">
        <v>153</v>
      </c>
      <c r="F78" s="4" t="s">
        <v>154</v>
      </c>
      <c r="G78" s="4"/>
      <c r="H78" s="4"/>
      <c r="I78" s="4"/>
    </row>
    <row r="79" spans="2:9">
      <c r="B79" s="4" t="s">
        <v>155</v>
      </c>
      <c r="C79" s="4" t="str">
        <f>+IND_NewTechs!N77</f>
        <v>FOOD-PH-STM_HW-ELC-Boiler</v>
      </c>
      <c r="D79" s="4" t="str">
        <f>+IND_NewTechs!O77</f>
        <v>New Food - Process Heat: Steam/Hot Water  - Electricity</v>
      </c>
      <c r="E79" s="4" t="s">
        <v>153</v>
      </c>
      <c r="F79" s="4" t="s">
        <v>154</v>
      </c>
      <c r="G79" s="4"/>
      <c r="H79" s="4"/>
      <c r="I79" s="4"/>
    </row>
    <row r="80" spans="2:9">
      <c r="B80" s="4" t="s">
        <v>155</v>
      </c>
      <c r="C80" s="4" t="str">
        <f>+IND_NewTechs!N78</f>
        <v>FOOD-PH-STM_HW-ELC-MWO</v>
      </c>
      <c r="D80" s="4" t="str">
        <f>+IND_NewTechs!O78</f>
        <v>New Food - Process Heat: Steam/Hot Water  - Electricity</v>
      </c>
      <c r="E80" s="4" t="s">
        <v>153</v>
      </c>
      <c r="F80" s="4" t="s">
        <v>154</v>
      </c>
      <c r="G80" s="4"/>
      <c r="H80" s="4"/>
      <c r="I80" s="4"/>
    </row>
    <row r="81" spans="2:9">
      <c r="B81" s="4" t="s">
        <v>155</v>
      </c>
      <c r="C81" s="4" t="str">
        <f>+IND_NewTechs!N79</f>
        <v>FOOD-PH-STM_HW-ELC-ELCTECH</v>
      </c>
      <c r="D81" s="4" t="str">
        <f>+IND_NewTechs!O79</f>
        <v>New Food - Process Heat: Steam/Hot Water  - Electricity</v>
      </c>
      <c r="E81" s="4" t="s">
        <v>153</v>
      </c>
      <c r="F81" s="4" t="s">
        <v>154</v>
      </c>
      <c r="G81" s="4"/>
      <c r="H81" s="4"/>
      <c r="I81" s="4"/>
    </row>
    <row r="82" spans="2:9">
      <c r="B82" s="4" t="s">
        <v>155</v>
      </c>
      <c r="C82" s="4" t="str">
        <f>+IND_NewTechs!N80</f>
        <v>FOOD-Pump-ELC-Pump</v>
      </c>
      <c r="D82" s="4" t="str">
        <f>+IND_NewTechs!O80</f>
        <v>New Food - Pumping  - Electricity</v>
      </c>
      <c r="E82" s="4" t="s">
        <v>153</v>
      </c>
      <c r="F82" s="4" t="s">
        <v>154</v>
      </c>
      <c r="G82" s="4"/>
      <c r="H82" s="4"/>
      <c r="I82" s="4"/>
    </row>
    <row r="83" spans="2:9">
      <c r="B83" s="4" t="s">
        <v>155</v>
      </c>
      <c r="C83" s="4" t="str">
        <f>+IND_NewTechs!N81</f>
        <v>FOOD-Pump-DSL-Pump</v>
      </c>
      <c r="D83" s="4" t="str">
        <f>+IND_NewTechs!O81</f>
        <v>New Food - Pumping  - Diesel</v>
      </c>
      <c r="E83" s="4" t="s">
        <v>153</v>
      </c>
      <c r="F83" s="4" t="s">
        <v>154</v>
      </c>
      <c r="G83" s="4"/>
      <c r="H83" s="4"/>
      <c r="I83" s="4"/>
    </row>
    <row r="84" spans="2:9">
      <c r="B84" s="4" t="s">
        <v>155</v>
      </c>
      <c r="C84" s="4" t="str">
        <f>+IND_NewTechs!N82</f>
        <v>FOOD-RFGR-ELC-Refriger</v>
      </c>
      <c r="D84" s="4" t="str">
        <f>+IND_NewTechs!O82</f>
        <v>New Food - Refrigeration  - Electricity</v>
      </c>
      <c r="E84" s="4" t="s">
        <v>153</v>
      </c>
      <c r="F84" s="4" t="s">
        <v>154</v>
      </c>
      <c r="G84" s="4"/>
      <c r="H84" s="4"/>
      <c r="I84" s="4"/>
    </row>
    <row r="85" spans="2:9">
      <c r="B85" s="4" t="s">
        <v>155</v>
      </c>
      <c r="C85" s="4" t="str">
        <f>+IND_NewTechs!N83</f>
        <v>IIS-FDSTCK-COA-_</v>
      </c>
      <c r="D85" s="4" t="str">
        <f>+IND_NewTechs!O83</f>
        <v>New Iron/Steel - Steel production (feedstock)  - Coal</v>
      </c>
      <c r="E85" s="4" t="s">
        <v>153</v>
      </c>
      <c r="F85" s="4" t="s">
        <v>154</v>
      </c>
      <c r="G85" s="4"/>
      <c r="H85" s="4"/>
      <c r="I85" s="4"/>
    </row>
    <row r="86" spans="2:9">
      <c r="B86" s="4" t="s">
        <v>155</v>
      </c>
      <c r="C86" s="4" t="str">
        <f>+IND_NewTechs!N84</f>
        <v>IIS-MoTP-Stat-DSL-st_ngn</v>
      </c>
      <c r="D86" s="4" t="str">
        <f>+IND_NewTechs!O84</f>
        <v>New Iron/Steel - Motive Power, Stationary  - Diesel</v>
      </c>
      <c r="E86" s="4" t="s">
        <v>153</v>
      </c>
      <c r="F86" s="4" t="s">
        <v>154</v>
      </c>
      <c r="G86" s="4"/>
      <c r="H86" s="4"/>
      <c r="I86" s="4"/>
    </row>
    <row r="87" spans="2:9">
      <c r="B87" s="4" t="s">
        <v>155</v>
      </c>
      <c r="C87" s="4" t="str">
        <f>+IND_NewTechs!N85</f>
        <v>IIS-MoTP-Stat-ELC-Motor</v>
      </c>
      <c r="D87" s="4" t="str">
        <f>+IND_NewTechs!O85</f>
        <v>New Iron/Steel - Motive Power, Stationary  - Electricity</v>
      </c>
      <c r="E87" s="4" t="s">
        <v>153</v>
      </c>
      <c r="F87" s="4" t="s">
        <v>154</v>
      </c>
      <c r="G87" s="4"/>
      <c r="H87" s="4"/>
      <c r="I87" s="4"/>
    </row>
    <row r="88" spans="2:9">
      <c r="B88" s="4" t="s">
        <v>155</v>
      </c>
      <c r="C88" s="4" t="str">
        <f>+IND_NewTechs!N86</f>
        <v>IIS-MoTP-Stat-PET-st_ngn</v>
      </c>
      <c r="D88" s="4" t="str">
        <f>+IND_NewTechs!O86</f>
        <v>New Iron/Steel - Motive Power, Stationary  - Petrol</v>
      </c>
      <c r="E88" s="4" t="s">
        <v>153</v>
      </c>
      <c r="F88" s="4" t="s">
        <v>154</v>
      </c>
      <c r="G88" s="4"/>
      <c r="H88" s="4"/>
      <c r="I88" s="4"/>
    </row>
    <row r="89" spans="2:9">
      <c r="B89" s="4" t="s">
        <v>155</v>
      </c>
      <c r="C89" s="4" t="str">
        <f>+IND_NewTechs!N87</f>
        <v>IIS-MoTP-Stat-ELC-VSD-Mtr</v>
      </c>
      <c r="D89" s="4" t="str">
        <f>+IND_NewTechs!O87</f>
        <v>New Iron/Steel - Motive Power, Stationary  - Electricity</v>
      </c>
      <c r="E89" s="4" t="s">
        <v>153</v>
      </c>
      <c r="F89" s="4" t="s">
        <v>154</v>
      </c>
      <c r="G89" s="4"/>
      <c r="H89" s="4"/>
      <c r="I89" s="4"/>
    </row>
    <row r="90" spans="2:9">
      <c r="B90" s="4" t="s">
        <v>155</v>
      </c>
      <c r="C90" s="4" t="str">
        <f>+IND_NewTechs!N88</f>
        <v>IIS-PH-FURN-COA-Furn</v>
      </c>
      <c r="D90" s="4" t="str">
        <f>+IND_NewTechs!O88</f>
        <v>New Iron/Steel - Process Heat: Furnace/Kiln  - Coal</v>
      </c>
      <c r="E90" s="4" t="s">
        <v>153</v>
      </c>
      <c r="F90" s="4" t="s">
        <v>154</v>
      </c>
      <c r="G90" s="4"/>
      <c r="H90" s="4"/>
      <c r="I90" s="4"/>
    </row>
    <row r="91" spans="2:9">
      <c r="B91" s="4" t="s">
        <v>155</v>
      </c>
      <c r="C91" s="4" t="str">
        <f>+IND_NewTechs!N89</f>
        <v>IIS-PH-FURN-ELC-Furn</v>
      </c>
      <c r="D91" s="4" t="str">
        <f>+IND_NewTechs!O89</f>
        <v>New Iron/Steel - Process Heat: Furnace/Kiln  - Electricity</v>
      </c>
      <c r="E91" s="4" t="s">
        <v>153</v>
      </c>
      <c r="F91" s="4" t="s">
        <v>154</v>
      </c>
      <c r="G91" s="4"/>
      <c r="H91" s="4"/>
      <c r="I91" s="4"/>
    </row>
    <row r="92" spans="2:9">
      <c r="B92" s="4" t="s">
        <v>155</v>
      </c>
      <c r="C92" s="4" t="str">
        <f>+IND_NewTechs!N90</f>
        <v>IIS-PH-FURN-NGA-Furn</v>
      </c>
      <c r="D92" s="4" t="str">
        <f>+IND_NewTechs!O90</f>
        <v>New Iron/Steel - Process Heat: Furnace/Kiln  - Natural Gas</v>
      </c>
      <c r="E92" s="4" t="s">
        <v>153</v>
      </c>
      <c r="F92" s="4" t="s">
        <v>154</v>
      </c>
      <c r="G92" s="4"/>
      <c r="H92" s="4"/>
      <c r="I92" s="4"/>
    </row>
    <row r="93" spans="2:9">
      <c r="B93" s="4" t="s">
        <v>155</v>
      </c>
      <c r="C93" s="4" t="str">
        <f>+IND_NewTechs!N91</f>
        <v>IIS-PH-FURN-WOD-Furn</v>
      </c>
      <c r="D93" s="4" t="str">
        <f>+IND_NewTechs!O91</f>
        <v>New Iron/Steel - Process Heat: Furnace/Kiln  - Wood</v>
      </c>
      <c r="E93" s="4" t="s">
        <v>153</v>
      </c>
      <c r="F93" s="4" t="s">
        <v>154</v>
      </c>
      <c r="G93" s="4"/>
      <c r="H93" s="4"/>
      <c r="I93" s="4"/>
    </row>
    <row r="94" spans="2:9">
      <c r="B94" s="4" t="s">
        <v>155</v>
      </c>
      <c r="C94" s="4" t="str">
        <f>+IND_NewTechs!N92</f>
        <v>IIS-PH-FURN-LPG-Furn</v>
      </c>
      <c r="D94" s="4" t="str">
        <f>+IND_NewTechs!O92</f>
        <v>New Iron/Steel - Process Heat: Furnace/Kiln  - LPG</v>
      </c>
      <c r="E94" s="4" t="s">
        <v>153</v>
      </c>
      <c r="F94" s="4" t="s">
        <v>154</v>
      </c>
      <c r="G94" s="4"/>
      <c r="H94" s="4"/>
      <c r="I94" s="4"/>
    </row>
    <row r="95" spans="2:9">
      <c r="B95" s="4" t="s">
        <v>155</v>
      </c>
      <c r="C95" s="4" t="str">
        <f>+IND_NewTechs!N93</f>
        <v>MEAT-MoTP-Stat-DSL-st_ngn</v>
      </c>
      <c r="D95" s="4" t="str">
        <f>+IND_NewTechs!O93</f>
        <v>New Meat - Motive Power, Stationary  - Diesel</v>
      </c>
      <c r="E95" s="4" t="s">
        <v>153</v>
      </c>
      <c r="F95" s="4" t="s">
        <v>154</v>
      </c>
      <c r="G95" s="4"/>
      <c r="H95" s="4"/>
      <c r="I95" s="4"/>
    </row>
    <row r="96" spans="2:9">
      <c r="B96" s="4" t="s">
        <v>155</v>
      </c>
      <c r="C96" s="4" t="str">
        <f>+IND_NewTechs!N94</f>
        <v>MEAT-MoTP-Stat-ELC-Motor</v>
      </c>
      <c r="D96" s="4" t="str">
        <f>+IND_NewTechs!O94</f>
        <v>New Meat - Motive Power, Stationary  - Electricity</v>
      </c>
      <c r="E96" s="4" t="s">
        <v>153</v>
      </c>
      <c r="F96" s="4" t="s">
        <v>154</v>
      </c>
      <c r="G96" s="4"/>
      <c r="H96" s="4"/>
      <c r="I96" s="4"/>
    </row>
    <row r="97" spans="2:9">
      <c r="B97" s="4" t="s">
        <v>155</v>
      </c>
      <c r="C97" s="4" t="str">
        <f>+IND_NewTechs!N95</f>
        <v>MEAT-MoTP-Stat-PET-st_ngn</v>
      </c>
      <c r="D97" s="4" t="str">
        <f>+IND_NewTechs!O95</f>
        <v>New Meat - Motive Power, Stationary  - Petrol</v>
      </c>
      <c r="E97" s="4" t="s">
        <v>153</v>
      </c>
      <c r="F97" s="4" t="s">
        <v>154</v>
      </c>
      <c r="G97" s="4"/>
      <c r="H97" s="4"/>
      <c r="I97" s="4"/>
    </row>
    <row r="98" spans="2:9">
      <c r="B98" s="4" t="s">
        <v>155</v>
      </c>
      <c r="C98" s="4" t="str">
        <f>+IND_NewTechs!N96</f>
        <v>MEAT-MoTP-Stat-ELC-VSD-Mtr</v>
      </c>
      <c r="D98" s="4" t="str">
        <f>+IND_NewTechs!O96</f>
        <v>New Meat - Motive Power, Stationary  - Electricity</v>
      </c>
      <c r="E98" s="4" t="s">
        <v>153</v>
      </c>
      <c r="F98" s="4" t="s">
        <v>154</v>
      </c>
      <c r="G98" s="4"/>
      <c r="H98" s="4"/>
      <c r="I98" s="4"/>
    </row>
    <row r="99" spans="2:9">
      <c r="B99" s="4" t="s">
        <v>155</v>
      </c>
      <c r="C99" s="4" t="str">
        <f>+IND_NewTechs!N97</f>
        <v>MEAT-PH-STM_HW-NGA-Boiler</v>
      </c>
      <c r="D99" s="4" t="str">
        <f>+IND_NewTechs!O97</f>
        <v>New Meat - Process Heat: Steam/Hot Water  - Natural Gas</v>
      </c>
      <c r="E99" s="4" t="s">
        <v>153</v>
      </c>
      <c r="F99" s="4" t="s">
        <v>154</v>
      </c>
      <c r="G99" s="4"/>
      <c r="H99" s="4"/>
      <c r="I99" s="4"/>
    </row>
    <row r="100" spans="2:9">
      <c r="B100" s="4" t="s">
        <v>155</v>
      </c>
      <c r="C100" s="4" t="str">
        <f>+IND_NewTechs!N98</f>
        <v>MEAT-PH-STM_HW-COA-Boiler</v>
      </c>
      <c r="D100" s="4" t="str">
        <f>+IND_NewTechs!O98</f>
        <v>New Meat - Process Heat: Steam/Hot Water  - Coal</v>
      </c>
      <c r="E100" s="4" t="s">
        <v>153</v>
      </c>
      <c r="F100" s="4" t="s">
        <v>154</v>
      </c>
      <c r="G100" s="4"/>
      <c r="H100" s="4"/>
      <c r="I100" s="4"/>
    </row>
    <row r="101" spans="2:9">
      <c r="B101" s="4" t="s">
        <v>155</v>
      </c>
      <c r="C101" s="4" t="str">
        <f>+IND_NewTechs!N99</f>
        <v>MEAT-PH-STM_HW-ELC-HPmp</v>
      </c>
      <c r="D101" s="4" t="str">
        <f>+IND_NewTechs!O99</f>
        <v>New Meat - Process Heat: Steam/Hot Water  - Electricity</v>
      </c>
      <c r="E101" s="4" t="s">
        <v>153</v>
      </c>
      <c r="F101" s="4" t="s">
        <v>154</v>
      </c>
      <c r="G101" s="4"/>
      <c r="H101" s="4"/>
      <c r="I101" s="4"/>
    </row>
    <row r="102" spans="2:9">
      <c r="B102" s="4" t="s">
        <v>155</v>
      </c>
      <c r="C102" s="4" t="str">
        <f>+IND_NewTechs!N100</f>
        <v>MEAT-PH-STM_HW-DSL-Boiler</v>
      </c>
      <c r="D102" s="4" t="str">
        <f>+IND_NewTechs!O100</f>
        <v>New Meat - Process Heat: Steam/Hot Water  - Diesel</v>
      </c>
      <c r="E102" s="4" t="s">
        <v>153</v>
      </c>
      <c r="F102" s="4" t="s">
        <v>154</v>
      </c>
      <c r="G102" s="4"/>
      <c r="H102" s="4"/>
      <c r="I102" s="4"/>
    </row>
    <row r="103" spans="2:9">
      <c r="B103" s="4" t="s">
        <v>155</v>
      </c>
      <c r="C103" s="4" t="str">
        <f>+IND_NewTechs!N101</f>
        <v>MEAT-PH-STM_HW-WOD-Boiler</v>
      </c>
      <c r="D103" s="4" t="str">
        <f>+IND_NewTechs!O101</f>
        <v>New Meat - Process Heat: Steam/Hot Water  - Wood</v>
      </c>
      <c r="E103" s="4" t="s">
        <v>153</v>
      </c>
      <c r="F103" s="4" t="s">
        <v>154</v>
      </c>
      <c r="G103" s="4"/>
      <c r="H103" s="4"/>
      <c r="I103" s="4"/>
    </row>
    <row r="104" spans="2:9">
      <c r="B104" s="4" t="s">
        <v>155</v>
      </c>
      <c r="C104" s="4" t="str">
        <f>+IND_NewTechs!N102</f>
        <v>MEAT-PH-STM_HW-ELC-ELCTECH</v>
      </c>
      <c r="D104" s="4" t="str">
        <f>+IND_NewTechs!O102</f>
        <v>New Meat - Process Heat: Steam/Hot Water  - Electricity</v>
      </c>
      <c r="E104" s="4" t="s">
        <v>153</v>
      </c>
      <c r="F104" s="4" t="s">
        <v>154</v>
      </c>
      <c r="G104" s="4"/>
      <c r="H104" s="4"/>
      <c r="I104" s="4"/>
    </row>
    <row r="105" spans="2:9">
      <c r="B105" s="4" t="s">
        <v>155</v>
      </c>
      <c r="C105" s="4" t="str">
        <f>+IND_NewTechs!N103</f>
        <v>MEAT-PH-DirH-NGA-Burner</v>
      </c>
      <c r="D105" s="4" t="str">
        <f>+IND_NewTechs!O103</f>
        <v>New Meat - Process Heat: Direct Heat  - Natural Gas</v>
      </c>
      <c r="E105" s="4" t="s">
        <v>153</v>
      </c>
      <c r="F105" s="4" t="s">
        <v>154</v>
      </c>
      <c r="G105" s="4"/>
      <c r="H105" s="4"/>
      <c r="I105" s="4"/>
    </row>
    <row r="106" spans="2:9">
      <c r="B106" s="4" t="s">
        <v>155</v>
      </c>
      <c r="C106" s="4" t="str">
        <f>+IND_NewTechs!N104</f>
        <v>MEAT-PH-DirH-ELC-Heater</v>
      </c>
      <c r="D106" s="4" t="str">
        <f>+IND_NewTechs!O104</f>
        <v>New Meat - Process Heat: Direct Heat  - Electricity</v>
      </c>
      <c r="E106" s="4" t="s">
        <v>153</v>
      </c>
      <c r="F106" s="4" t="s">
        <v>154</v>
      </c>
      <c r="G106" s="4"/>
      <c r="H106" s="4"/>
      <c r="I106" s="4"/>
    </row>
    <row r="107" spans="2:9">
      <c r="B107" s="4" t="s">
        <v>155</v>
      </c>
      <c r="C107" s="4" t="str">
        <f>+IND_NewTechs!N105</f>
        <v>MEAT-RFGR-ELC-Refriger</v>
      </c>
      <c r="D107" s="4" t="str">
        <f>+IND_NewTechs!O105</f>
        <v>New Meat - Refrigeration  - Electricity</v>
      </c>
      <c r="E107" s="4" t="s">
        <v>153</v>
      </c>
      <c r="F107" s="4" t="s">
        <v>154</v>
      </c>
      <c r="G107" s="4"/>
      <c r="H107" s="4"/>
      <c r="I107" s="4"/>
    </row>
    <row r="108" spans="2:9">
      <c r="B108" s="4" t="s">
        <v>155</v>
      </c>
      <c r="C108" s="4" t="str">
        <f>+IND_NewTechs!N106</f>
        <v>METAL-MoTP-Stat-DSL-st_ngn</v>
      </c>
      <c r="D108" s="4" t="str">
        <f>+IND_NewTechs!O106</f>
        <v>New Metal product manufacturing - Motive Power, Stationary  - Diesel</v>
      </c>
      <c r="E108" s="4" t="s">
        <v>153</v>
      </c>
      <c r="F108" s="4" t="s">
        <v>154</v>
      </c>
      <c r="G108" s="4"/>
      <c r="H108" s="4"/>
      <c r="I108" s="4"/>
    </row>
    <row r="109" spans="2:9">
      <c r="B109" s="4" t="s">
        <v>155</v>
      </c>
      <c r="C109" s="4" t="str">
        <f>+IND_NewTechs!N107</f>
        <v>METAL-MoTP-Stat-ELC-Motor</v>
      </c>
      <c r="D109" s="4" t="str">
        <f>+IND_NewTechs!O107</f>
        <v>New Metal product manufacturing - Motive Power, Stationary  - Electricity</v>
      </c>
      <c r="E109" s="4" t="s">
        <v>153</v>
      </c>
      <c r="F109" s="4" t="s">
        <v>154</v>
      </c>
      <c r="G109" s="4"/>
      <c r="H109" s="4"/>
      <c r="I109" s="4"/>
    </row>
    <row r="110" spans="2:9">
      <c r="B110" s="4" t="s">
        <v>155</v>
      </c>
      <c r="C110" s="4" t="str">
        <f>+IND_NewTechs!N108</f>
        <v>METAL-MoTP-Stat-PET-st_ngn</v>
      </c>
      <c r="D110" s="4" t="str">
        <f>+IND_NewTechs!O108</f>
        <v>New Metal product manufacturing - Motive Power, Stationary  - Petrol</v>
      </c>
      <c r="E110" s="4" t="s">
        <v>153</v>
      </c>
      <c r="F110" s="4" t="s">
        <v>154</v>
      </c>
      <c r="G110" s="4"/>
      <c r="H110" s="4"/>
      <c r="I110" s="4"/>
    </row>
    <row r="111" spans="2:9">
      <c r="B111" s="4" t="s">
        <v>155</v>
      </c>
      <c r="C111" s="4" t="str">
        <f>+IND_NewTechs!N109</f>
        <v>METAL-MoTP-Stat-ELC-VSD-Mtr</v>
      </c>
      <c r="D111" s="4" t="str">
        <f>+IND_NewTechs!O109</f>
        <v>New Metal product manufacturing - Motive Power, Stationary  - Electricity</v>
      </c>
      <c r="E111" s="4" t="s">
        <v>153</v>
      </c>
      <c r="F111" s="4" t="s">
        <v>154</v>
      </c>
      <c r="G111" s="4"/>
      <c r="H111" s="4"/>
      <c r="I111" s="4"/>
    </row>
    <row r="112" spans="2:9">
      <c r="B112" s="4" t="s">
        <v>155</v>
      </c>
      <c r="C112" s="4" t="str">
        <f>+IND_NewTechs!N110</f>
        <v>METAL-PH-FURN-ELC-Furn</v>
      </c>
      <c r="D112" s="4" t="str">
        <f>+IND_NewTechs!O110</f>
        <v>New Metal product manufacturing - Process Heat: Furnace/Kiln  - Electricity</v>
      </c>
      <c r="E112" s="4" t="s">
        <v>153</v>
      </c>
      <c r="F112" s="4" t="s">
        <v>154</v>
      </c>
      <c r="G112" s="4"/>
      <c r="H112" s="4"/>
      <c r="I112" s="4"/>
    </row>
    <row r="113" spans="2:9">
      <c r="B113" s="4" t="s">
        <v>155</v>
      </c>
      <c r="C113" s="4" t="str">
        <f>+IND_NewTechs!N111</f>
        <v>METAL-PH-FURN-COA-Furn</v>
      </c>
      <c r="D113" s="4" t="str">
        <f>+IND_NewTechs!O111</f>
        <v>New Metal product manufacturing - Process Heat: Furnace/Kiln  - Coal</v>
      </c>
      <c r="E113" s="4" t="s">
        <v>153</v>
      </c>
      <c r="F113" s="4" t="s">
        <v>154</v>
      </c>
      <c r="G113" s="4"/>
      <c r="H113" s="4"/>
      <c r="I113" s="4"/>
    </row>
    <row r="114" spans="2:9">
      <c r="B114" s="4" t="s">
        <v>155</v>
      </c>
      <c r="C114" s="4" t="str">
        <f>+IND_NewTechs!N112</f>
        <v>METAL-PH-FURN-NGA-Furn</v>
      </c>
      <c r="D114" s="4" t="str">
        <f>+IND_NewTechs!O112</f>
        <v>New Metal product manufacturing - Process Heat: Furnace/Kiln  - Natural Gas</v>
      </c>
      <c r="E114" s="4" t="s">
        <v>153</v>
      </c>
      <c r="F114" s="4" t="s">
        <v>154</v>
      </c>
      <c r="G114" s="4"/>
      <c r="H114" s="4"/>
      <c r="I114" s="4"/>
    </row>
    <row r="115" spans="2:9">
      <c r="B115" s="4" t="s">
        <v>155</v>
      </c>
      <c r="C115" s="4" t="str">
        <f>+IND_NewTechs!N113</f>
        <v>METAL-PH-FURN-WOD-Furn</v>
      </c>
      <c r="D115" s="4" t="str">
        <f>+IND_NewTechs!O113</f>
        <v>New Metal product manufacturing - Process Heat: Furnace/Kiln  - Wood</v>
      </c>
      <c r="E115" s="4" t="s">
        <v>153</v>
      </c>
      <c r="F115" s="4" t="s">
        <v>154</v>
      </c>
      <c r="G115" s="4"/>
      <c r="H115" s="4"/>
      <c r="I115" s="4"/>
    </row>
    <row r="116" spans="2:9">
      <c r="B116" s="4" t="s">
        <v>155</v>
      </c>
      <c r="C116" s="4" t="str">
        <f>+IND_NewTechs!N114</f>
        <v>METAL-PH-FURN-FOL-Furn</v>
      </c>
      <c r="D116" s="4" t="str">
        <f>+IND_NewTechs!O114</f>
        <v>New Metal product manufacturing - Process Heat: Furnace/Kiln  - Fuel Oil</v>
      </c>
      <c r="E116" s="4" t="s">
        <v>153</v>
      </c>
      <c r="F116" s="4" t="s">
        <v>154</v>
      </c>
      <c r="G116" s="4"/>
      <c r="H116" s="4"/>
      <c r="I116" s="4"/>
    </row>
    <row r="117" spans="2:9">
      <c r="B117" s="4" t="s">
        <v>155</v>
      </c>
      <c r="C117" s="4" t="str">
        <f>+IND_NewTechs!N115</f>
        <v>METAL-PH-FURN-LPG-Furn</v>
      </c>
      <c r="D117" s="4" t="str">
        <f>+IND_NewTechs!O115</f>
        <v>New Metal product manufacturing - Process Heat: Furnace/Kiln  - LPG</v>
      </c>
      <c r="E117" s="4" t="s">
        <v>153</v>
      </c>
      <c r="F117" s="4" t="s">
        <v>154</v>
      </c>
      <c r="G117" s="4"/>
      <c r="H117" s="4"/>
      <c r="I117" s="4"/>
    </row>
    <row r="118" spans="2:9">
      <c r="B118" s="4" t="s">
        <v>155</v>
      </c>
      <c r="C118" s="4" t="str">
        <f>+IND_NewTechs!N116</f>
        <v>METAL-RFGR-ELC-Refriger</v>
      </c>
      <c r="D118" s="4" t="str">
        <f>+IND_NewTechs!O116</f>
        <v>New Metal product manufacturing - Refrigeration  - Electricity</v>
      </c>
      <c r="E118" s="4" t="s">
        <v>153</v>
      </c>
      <c r="F118" s="4" t="s">
        <v>154</v>
      </c>
      <c r="G118" s="4"/>
      <c r="H118" s="4"/>
      <c r="I118" s="4"/>
    </row>
    <row r="119" spans="2:9">
      <c r="B119" s="4" t="s">
        <v>155</v>
      </c>
      <c r="C119" s="4" t="str">
        <f>+IND_NewTechs!N117</f>
        <v>METAL-PH-DirH-NGA-Burner</v>
      </c>
      <c r="D119" s="4" t="str">
        <f>+IND_NewTechs!O117</f>
        <v>New Metal product manufacturing - Process Heat: Direct Heat  - Natural Gas</v>
      </c>
      <c r="E119" s="4" t="s">
        <v>153</v>
      </c>
      <c r="F119" s="4" t="s">
        <v>154</v>
      </c>
      <c r="G119" s="4"/>
      <c r="H119" s="4"/>
      <c r="I119" s="4"/>
    </row>
    <row r="120" spans="2:9">
      <c r="B120" s="4" t="s">
        <v>155</v>
      </c>
      <c r="C120" s="4" t="str">
        <f>+IND_NewTechs!N118</f>
        <v>METAL-PH-DirH-ELC-Heater</v>
      </c>
      <c r="D120" s="4" t="str">
        <f>+IND_NewTechs!O118</f>
        <v>New Metal product manufacturing - Process Heat: Direct Heat  - Electricity</v>
      </c>
      <c r="E120" s="4" t="s">
        <v>153</v>
      </c>
      <c r="F120" s="4" t="s">
        <v>154</v>
      </c>
      <c r="G120" s="4"/>
      <c r="H120" s="4"/>
      <c r="I120" s="4"/>
    </row>
    <row r="121" spans="2:9">
      <c r="B121" s="4" t="s">
        <v>155</v>
      </c>
      <c r="C121" s="4" t="str">
        <f>+IND_NewTechs!N119</f>
        <v>MTHOL-FDSTCK-NGA-FDSTCK</v>
      </c>
      <c r="D121" s="4" t="str">
        <f>+IND_NewTechs!O119</f>
        <v>New Methanol - Methanol production (feedstock)  - Natural Gas</v>
      </c>
      <c r="E121" s="4" t="s">
        <v>153</v>
      </c>
      <c r="F121" s="4" t="s">
        <v>154</v>
      </c>
      <c r="G121" s="4"/>
      <c r="H121" s="4"/>
      <c r="I121" s="4"/>
    </row>
    <row r="122" spans="2:9">
      <c r="B122" s="4" t="s">
        <v>155</v>
      </c>
      <c r="C122" s="4" t="str">
        <f>+IND_NewTechs!N120</f>
        <v>MTHOL-PH_REFRM-NGA-REFRM</v>
      </c>
      <c r="D122" s="4" t="str">
        <f>+IND_NewTechs!O120</f>
        <v>New Methanol - Process Heat: Reformer  - Natural Gas</v>
      </c>
      <c r="E122" s="4" t="s">
        <v>153</v>
      </c>
      <c r="F122" s="4" t="s">
        <v>154</v>
      </c>
      <c r="G122" s="4"/>
      <c r="H122" s="4"/>
      <c r="I122" s="4"/>
    </row>
    <row r="123" spans="2:9">
      <c r="B123" s="4" t="s">
        <v>155</v>
      </c>
      <c r="C123" s="4" t="str">
        <f>+IND_NewTechs!N121</f>
        <v>MNRL-MoTP-Stat-ELC-Motor</v>
      </c>
      <c r="D123" s="4" t="str">
        <f>+IND_NewTechs!O121</f>
        <v>New Mineral - Motive Power, Stationary  - Electricity</v>
      </c>
      <c r="E123" s="4" t="s">
        <v>153</v>
      </c>
      <c r="F123" s="4" t="s">
        <v>154</v>
      </c>
      <c r="G123" s="4"/>
      <c r="H123" s="4"/>
      <c r="I123" s="4"/>
    </row>
    <row r="124" spans="2:9">
      <c r="B124" s="4" t="s">
        <v>155</v>
      </c>
      <c r="C124" s="4" t="str">
        <f>+IND_NewTechs!N122</f>
        <v>MNRL-MoTP-Stat-PET-st_ngn</v>
      </c>
      <c r="D124" s="4" t="str">
        <f>+IND_NewTechs!O122</f>
        <v>New Mineral - Motive Power, Stationary  - Petrol</v>
      </c>
      <c r="E124" s="4" t="s">
        <v>153</v>
      </c>
      <c r="F124" s="4" t="s">
        <v>154</v>
      </c>
      <c r="G124" s="4"/>
      <c r="H124" s="4"/>
      <c r="I124" s="4"/>
    </row>
    <row r="125" spans="2:9">
      <c r="B125" s="4" t="s">
        <v>155</v>
      </c>
      <c r="C125" s="4" t="str">
        <f>+IND_NewTechs!N123</f>
        <v>MNRL-MoTP-Stat-DSL-st_ngn</v>
      </c>
      <c r="D125" s="4" t="str">
        <f>+IND_NewTechs!O123</f>
        <v>New Mineral - Motive Power, Stationary  - Diesel</v>
      </c>
      <c r="E125" s="4" t="s">
        <v>153</v>
      </c>
      <c r="F125" s="4" t="s">
        <v>154</v>
      </c>
      <c r="G125" s="4"/>
      <c r="H125" s="4"/>
      <c r="I125" s="4"/>
    </row>
    <row r="126" spans="2:9">
      <c r="B126" s="4" t="s">
        <v>155</v>
      </c>
      <c r="C126" s="4" t="str">
        <f>+IND_NewTechs!N124</f>
        <v>MNRL-MoTP-Stat-ELC-VSD-Mtr</v>
      </c>
      <c r="D126" s="4" t="str">
        <f>+IND_NewTechs!O124</f>
        <v>New Mineral - Motive Power, Stationary  - Electricity</v>
      </c>
      <c r="E126" s="4" t="s">
        <v>153</v>
      </c>
      <c r="F126" s="4" t="s">
        <v>154</v>
      </c>
      <c r="G126" s="4"/>
      <c r="H126" s="4"/>
      <c r="I126" s="4"/>
    </row>
    <row r="127" spans="2:9">
      <c r="B127" s="4" t="s">
        <v>155</v>
      </c>
      <c r="C127" s="4" t="str">
        <f>+IND_NewTechs!N125</f>
        <v>MNRL-PH-FURN-ELC-Furn</v>
      </c>
      <c r="D127" s="4" t="str">
        <f>+IND_NewTechs!O125</f>
        <v>New Mineral - Process Heat: Furnace/Kiln  - Electricity</v>
      </c>
      <c r="E127" s="4" t="s">
        <v>153</v>
      </c>
      <c r="F127" s="4" t="s">
        <v>154</v>
      </c>
      <c r="G127" s="4"/>
      <c r="H127" s="4"/>
      <c r="I127" s="4"/>
    </row>
    <row r="128" spans="2:9">
      <c r="B128" s="4" t="s">
        <v>155</v>
      </c>
      <c r="C128" s="4" t="str">
        <f>+IND_NewTechs!N126</f>
        <v>MNRL-PH-FURN-COA-Furn</v>
      </c>
      <c r="D128" s="4" t="str">
        <f>+IND_NewTechs!O126</f>
        <v>New Mineral - Process Heat: Furnace/Kiln  - Coal</v>
      </c>
      <c r="E128" s="4" t="s">
        <v>153</v>
      </c>
      <c r="F128" s="4" t="s">
        <v>154</v>
      </c>
      <c r="G128" s="4"/>
      <c r="H128" s="4"/>
      <c r="I128" s="4"/>
    </row>
    <row r="129" spans="2:9">
      <c r="B129" s="4" t="s">
        <v>155</v>
      </c>
      <c r="C129" s="4" t="str">
        <f>+IND_NewTechs!N127</f>
        <v>MNRL-PH-FURN-NGA-Furn</v>
      </c>
      <c r="D129" s="4" t="str">
        <f>+IND_NewTechs!O127</f>
        <v>New Mineral - Process Heat: Furnace/Kiln  - Natural Gas</v>
      </c>
      <c r="E129" s="4" t="s">
        <v>153</v>
      </c>
      <c r="F129" s="4" t="s">
        <v>154</v>
      </c>
      <c r="G129" s="4"/>
      <c r="H129" s="4"/>
      <c r="I129" s="4"/>
    </row>
    <row r="130" spans="2:9">
      <c r="B130" s="4" t="s">
        <v>155</v>
      </c>
      <c r="C130" s="4" t="str">
        <f>+IND_NewTechs!N128</f>
        <v>MNRL-PH-FURN-WOD-Furn</v>
      </c>
      <c r="D130" s="4" t="str">
        <f>+IND_NewTechs!O128</f>
        <v>New Mineral - Process Heat: Furnace/Kiln  - Wood</v>
      </c>
      <c r="E130" s="4" t="s">
        <v>153</v>
      </c>
      <c r="F130" s="4" t="s">
        <v>154</v>
      </c>
      <c r="G130" s="4"/>
      <c r="H130" s="4"/>
      <c r="I130" s="4"/>
    </row>
    <row r="131" spans="2:9">
      <c r="B131" s="4" t="s">
        <v>155</v>
      </c>
      <c r="C131" s="4" t="str">
        <f>+IND_NewTechs!N129</f>
        <v>MNRL-PH-FURN-LPG-Furn</v>
      </c>
      <c r="D131" s="4" t="str">
        <f>+IND_NewTechs!O129</f>
        <v>New Mineral - Process Heat: Furnace/Kiln  - LPG</v>
      </c>
      <c r="E131" s="4" t="s">
        <v>153</v>
      </c>
      <c r="F131" s="4" t="s">
        <v>154</v>
      </c>
      <c r="G131" s="4"/>
      <c r="H131" s="4"/>
      <c r="I131" s="4"/>
    </row>
    <row r="132" spans="2:9">
      <c r="B132" s="4" t="s">
        <v>155</v>
      </c>
      <c r="C132" s="4" t="str">
        <f>+IND_NewTechs!N130</f>
        <v>MNRL-PH-STM_HW-NGA-Boiler</v>
      </c>
      <c r="D132" s="4" t="str">
        <f>+IND_NewTechs!O130</f>
        <v>New Mineral - Process Heat: Steam/Hot Water  - Natural Gas</v>
      </c>
      <c r="E132" s="4" t="s">
        <v>153</v>
      </c>
      <c r="F132" s="4" t="s">
        <v>154</v>
      </c>
      <c r="G132" s="4"/>
      <c r="H132" s="4"/>
      <c r="I132" s="4"/>
    </row>
    <row r="133" spans="2:9">
      <c r="B133" s="4" t="s">
        <v>155</v>
      </c>
      <c r="C133" s="4" t="str">
        <f>+IND_NewTechs!N131</f>
        <v>MNRL-PH-STM_HW-DSL-Boiler</v>
      </c>
      <c r="D133" s="4" t="str">
        <f>+IND_NewTechs!O131</f>
        <v>New Mineral - Process Heat: Steam/Hot Water  - Diesel</v>
      </c>
      <c r="E133" s="4" t="s">
        <v>153</v>
      </c>
      <c r="F133" s="4" t="s">
        <v>154</v>
      </c>
      <c r="G133" s="4"/>
      <c r="H133" s="4"/>
      <c r="I133" s="4"/>
    </row>
    <row r="134" spans="2:9">
      <c r="B134" s="4" t="s">
        <v>155</v>
      </c>
      <c r="C134" s="4" t="str">
        <f>+IND_NewTechs!N132</f>
        <v>MNRL-PH-STM_HW-ELC-HPmp</v>
      </c>
      <c r="D134" s="4" t="str">
        <f>+IND_NewTechs!O132</f>
        <v>New Mineral - Process Heat: Steam/Hot Water  - Electricity</v>
      </c>
      <c r="E134" s="4" t="s">
        <v>153</v>
      </c>
      <c r="F134" s="4" t="s">
        <v>154</v>
      </c>
      <c r="G134" s="4"/>
      <c r="H134" s="4"/>
      <c r="I134" s="4"/>
    </row>
    <row r="135" spans="2:9">
      <c r="B135" s="4" t="s">
        <v>155</v>
      </c>
      <c r="C135" s="4" t="str">
        <f>+IND_NewTechs!N133</f>
        <v>MNRL-PH-STM_HW-COA-Boiler</v>
      </c>
      <c r="D135" s="4" t="str">
        <f>+IND_NewTechs!O133</f>
        <v>New Mineral - Process Heat: Steam/Hot Water  - Coal</v>
      </c>
      <c r="E135" s="4" t="s">
        <v>153</v>
      </c>
      <c r="F135" s="4" t="s">
        <v>154</v>
      </c>
      <c r="G135" s="4"/>
      <c r="H135" s="4"/>
      <c r="I135" s="4"/>
    </row>
    <row r="136" spans="2:9">
      <c r="B136" s="4" t="s">
        <v>155</v>
      </c>
      <c r="C136" s="4" t="str">
        <f>+IND_NewTechs!N134</f>
        <v>MNRL-PH-STM_HW-LPG-Boiler</v>
      </c>
      <c r="D136" s="4" t="str">
        <f>+IND_NewTechs!O134</f>
        <v>New Mineral - Process Heat: Steam/Hot Water  - LPG</v>
      </c>
      <c r="E136" s="4" t="s">
        <v>153</v>
      </c>
      <c r="F136" s="4" t="s">
        <v>154</v>
      </c>
      <c r="G136" s="4"/>
      <c r="H136" s="4"/>
      <c r="I136" s="4"/>
    </row>
    <row r="137" spans="2:9">
      <c r="B137" s="4" t="s">
        <v>155</v>
      </c>
      <c r="C137" s="4" t="str">
        <f>+IND_NewTechs!N135</f>
        <v>MNRL-PH-STM_HW-WOD-Boiler</v>
      </c>
      <c r="D137" s="4" t="str">
        <f>+IND_NewTechs!O135</f>
        <v>New Mineral - Process Heat: Steam/Hot Water  - Wood</v>
      </c>
      <c r="E137" s="4" t="s">
        <v>153</v>
      </c>
      <c r="F137" s="4" t="s">
        <v>154</v>
      </c>
      <c r="G137" s="4"/>
      <c r="H137" s="4"/>
      <c r="I137" s="4"/>
    </row>
    <row r="138" spans="2:9">
      <c r="B138" s="4" t="s">
        <v>155</v>
      </c>
      <c r="C138" s="4" t="str">
        <f>+IND_NewTechs!N136</f>
        <v>MNRL-PH-STM_HW-ELC-Boiler</v>
      </c>
      <c r="D138" s="4" t="str">
        <f>+IND_NewTechs!O136</f>
        <v>New Mineral - Process Heat: Steam/Hot Water  - Electricity</v>
      </c>
      <c r="E138" s="4" t="s">
        <v>153</v>
      </c>
      <c r="F138" s="4" t="s">
        <v>154</v>
      </c>
      <c r="G138" s="4"/>
      <c r="H138" s="4"/>
      <c r="I138" s="4"/>
    </row>
    <row r="139" spans="2:9">
      <c r="B139" s="4" t="s">
        <v>155</v>
      </c>
      <c r="C139" s="4" t="str">
        <f>+IND_NewTechs!N137</f>
        <v>MNNG-MoTP-Mob-PET-ICE_ofrd</v>
      </c>
      <c r="D139" s="4" t="str">
        <f>+IND_NewTechs!O137</f>
        <v>New Mining - Motive Power, Mobile  - Petrol</v>
      </c>
      <c r="E139" s="4" t="s">
        <v>153</v>
      </c>
      <c r="F139" s="4" t="s">
        <v>154</v>
      </c>
      <c r="G139" s="4"/>
      <c r="H139" s="4"/>
      <c r="I139" s="4"/>
    </row>
    <row r="140" spans="2:9">
      <c r="B140" s="4" t="s">
        <v>155</v>
      </c>
      <c r="C140" s="4" t="str">
        <f>+IND_NewTechs!N138</f>
        <v>MNNG-MoTP-Mob-DSL-ICE_ofrd</v>
      </c>
      <c r="D140" s="4" t="str">
        <f>+IND_NewTechs!O138</f>
        <v>New Mining - Motive Power, Mobile  - Diesel</v>
      </c>
      <c r="E140" s="4" t="s">
        <v>153</v>
      </c>
      <c r="F140" s="4" t="s">
        <v>154</v>
      </c>
      <c r="G140" s="4"/>
      <c r="H140" s="4"/>
      <c r="I140" s="4"/>
    </row>
    <row r="141" spans="2:9">
      <c r="B141" s="4" t="s">
        <v>155</v>
      </c>
      <c r="C141" s="4" t="str">
        <f>+IND_NewTechs!N139</f>
        <v>MNNG-MoTP-Mob-NGA-ICE_ofrd</v>
      </c>
      <c r="D141" s="4" t="str">
        <f>+IND_NewTechs!O139</f>
        <v>New Mining - Motive Power, Mobile  - Natural Gas</v>
      </c>
      <c r="E141" s="4" t="s">
        <v>153</v>
      </c>
      <c r="F141" s="4" t="s">
        <v>154</v>
      </c>
      <c r="G141" s="4"/>
      <c r="H141" s="4"/>
      <c r="I141" s="4"/>
    </row>
    <row r="142" spans="2:9">
      <c r="B142" s="4" t="s">
        <v>155</v>
      </c>
      <c r="C142" s="4" t="str">
        <f>+IND_NewTechs!N140</f>
        <v>MNNG-MoTP-Stat-ELC-VSD-Mtr</v>
      </c>
      <c r="D142" s="4" t="str">
        <f>+IND_NewTechs!O140</f>
        <v>New Mining - Motive Power, Stationary  - Electricity</v>
      </c>
      <c r="E142" s="4" t="s">
        <v>153</v>
      </c>
      <c r="F142" s="4" t="s">
        <v>154</v>
      </c>
      <c r="G142" s="4"/>
      <c r="H142" s="4"/>
      <c r="I142" s="4"/>
    </row>
    <row r="143" spans="2:9">
      <c r="B143" s="4" t="s">
        <v>155</v>
      </c>
      <c r="C143" s="4" t="str">
        <f>+IND_NewTechs!N141</f>
        <v>MNNG-MoTP-Stat-PET-st_ngn</v>
      </c>
      <c r="D143" s="4" t="str">
        <f>+IND_NewTechs!O141</f>
        <v>New Mining - Motive Power, Stationary  - Petrol</v>
      </c>
      <c r="E143" s="4" t="s">
        <v>153</v>
      </c>
      <c r="F143" s="4" t="s">
        <v>154</v>
      </c>
      <c r="G143" s="4"/>
      <c r="H143" s="4"/>
      <c r="I143" s="4"/>
    </row>
    <row r="144" spans="2:9">
      <c r="B144" s="4" t="s">
        <v>155</v>
      </c>
      <c r="C144" s="4" t="str">
        <f>+IND_NewTechs!N142</f>
        <v>MNNG-MoTP-Stat-ELC-Motor</v>
      </c>
      <c r="D144" s="4" t="str">
        <f>+IND_NewTechs!O142</f>
        <v>New Mining - Motive Power, Stationary  - Electricity</v>
      </c>
      <c r="E144" s="4" t="s">
        <v>153</v>
      </c>
      <c r="F144" s="4" t="s">
        <v>154</v>
      </c>
      <c r="G144" s="4"/>
      <c r="H144" s="4"/>
      <c r="I144" s="4"/>
    </row>
    <row r="145" spans="2:9">
      <c r="B145" s="4" t="s">
        <v>155</v>
      </c>
      <c r="C145" s="4" t="str">
        <f>+IND_NewTechs!N143</f>
        <v>MNNG-MoTP-Stat-DSL-st_ngn</v>
      </c>
      <c r="D145" s="4" t="str">
        <f>+IND_NewTechs!O143</f>
        <v>New Mining - Motive Power, Stationary  - Diesel</v>
      </c>
      <c r="E145" s="4" t="s">
        <v>153</v>
      </c>
      <c r="F145" s="4" t="s">
        <v>154</v>
      </c>
      <c r="G145" s="4"/>
      <c r="H145" s="4"/>
      <c r="I145" s="4"/>
    </row>
    <row r="146" spans="2:9">
      <c r="B146" s="4" t="s">
        <v>155</v>
      </c>
      <c r="C146" s="4" t="str">
        <f>+IND_NewTechs!N144</f>
        <v>MNNG-PH-STM_HW-NGA-Boiler</v>
      </c>
      <c r="D146" s="4" t="str">
        <f>+IND_NewTechs!O144</f>
        <v>New Mining - Process Heat: Steam/Hot Water  - Natural Gas</v>
      </c>
      <c r="E146" s="4" t="s">
        <v>153</v>
      </c>
      <c r="F146" s="4" t="s">
        <v>154</v>
      </c>
      <c r="G146" s="4"/>
      <c r="H146" s="4"/>
      <c r="I146" s="4"/>
    </row>
    <row r="147" spans="2:9">
      <c r="B147" s="4" t="s">
        <v>155</v>
      </c>
      <c r="C147" s="4" t="str">
        <f>+IND_NewTechs!N145</f>
        <v>MNNG-PH-STM_HW-DSL-Boiler</v>
      </c>
      <c r="D147" s="4" t="str">
        <f>+IND_NewTechs!O145</f>
        <v>New Mining - Process Heat: Steam/Hot Water  - Diesel</v>
      </c>
      <c r="E147" s="4" t="s">
        <v>153</v>
      </c>
      <c r="F147" s="4" t="s">
        <v>154</v>
      </c>
      <c r="G147" s="4"/>
      <c r="H147" s="4"/>
      <c r="I147" s="4"/>
    </row>
    <row r="148" spans="2:9">
      <c r="B148" s="4" t="s">
        <v>155</v>
      </c>
      <c r="C148" s="4" t="str">
        <f>+IND_NewTechs!N146</f>
        <v>MNNG-PH-STM_HW-FOL-Boiler</v>
      </c>
      <c r="D148" s="4" t="str">
        <f>+IND_NewTechs!O146</f>
        <v>New Mining - Process Heat: Steam/Hot Water  - Fuel Oil</v>
      </c>
      <c r="E148" s="4" t="s">
        <v>153</v>
      </c>
      <c r="F148" s="4" t="s">
        <v>154</v>
      </c>
      <c r="G148" s="4"/>
      <c r="H148" s="4"/>
      <c r="I148" s="4"/>
    </row>
    <row r="149" spans="2:9">
      <c r="B149" s="4" t="s">
        <v>155</v>
      </c>
      <c r="C149" s="4" t="str">
        <f>+IND_NewTechs!N147</f>
        <v>MNNG-PH-STM_HW-ELC-HPmp</v>
      </c>
      <c r="D149" s="4" t="str">
        <f>+IND_NewTechs!O147</f>
        <v>New Mining - Process Heat: Steam/Hot Water  - Electricity</v>
      </c>
      <c r="E149" s="4" t="s">
        <v>153</v>
      </c>
      <c r="F149" s="4" t="s">
        <v>154</v>
      </c>
      <c r="G149" s="4"/>
      <c r="H149" s="4"/>
      <c r="I149" s="4"/>
    </row>
    <row r="150" spans="2:9">
      <c r="B150" s="4" t="s">
        <v>155</v>
      </c>
      <c r="C150" s="4" t="str">
        <f>+IND_NewTechs!N148</f>
        <v>MNNG-PH-STM_HW-COA-Boiler</v>
      </c>
      <c r="D150" s="4" t="str">
        <f>+IND_NewTechs!O148</f>
        <v>New Mining - Process Heat: Steam/Hot Water  - Coal</v>
      </c>
      <c r="E150" s="4" t="s">
        <v>153</v>
      </c>
      <c r="F150" s="4" t="s">
        <v>154</v>
      </c>
      <c r="G150" s="4"/>
      <c r="H150" s="4"/>
      <c r="I150" s="4"/>
    </row>
    <row r="151" spans="2:9">
      <c r="B151" s="4" t="s">
        <v>155</v>
      </c>
      <c r="C151" s="4" t="str">
        <f>+IND_NewTechs!N149</f>
        <v>MNNG-PH-STM_HW-LPG-Boiler</v>
      </c>
      <c r="D151" s="4" t="str">
        <f>+IND_NewTechs!O149</f>
        <v>New Mining - Process Heat: Steam/Hot Water  - LPG</v>
      </c>
      <c r="E151" s="4" t="s">
        <v>153</v>
      </c>
      <c r="F151" s="4" t="s">
        <v>154</v>
      </c>
      <c r="G151" s="4"/>
      <c r="H151" s="4"/>
      <c r="I151" s="4"/>
    </row>
    <row r="152" spans="2:9">
      <c r="B152" s="4" t="s">
        <v>155</v>
      </c>
      <c r="C152" s="4" t="str">
        <f>+IND_NewTechs!N150</f>
        <v>MNNG-PH-STM_HW-WOD-Boiler</v>
      </c>
      <c r="D152" s="4" t="str">
        <f>+IND_NewTechs!O150</f>
        <v>New Mining - Process Heat: Steam/Hot Water  - Wood</v>
      </c>
      <c r="E152" s="4" t="s">
        <v>153</v>
      </c>
      <c r="F152" s="4" t="s">
        <v>154</v>
      </c>
      <c r="G152" s="4"/>
      <c r="H152" s="4"/>
      <c r="I152" s="4"/>
    </row>
    <row r="153" spans="2:9">
      <c r="B153" s="4" t="s">
        <v>155</v>
      </c>
      <c r="C153" s="4" t="str">
        <f>+IND_NewTechs!N151</f>
        <v>MNNG-PH-STM_HW-ELC-Boiler</v>
      </c>
      <c r="D153" s="4" t="str">
        <f>+IND_NewTechs!O151</f>
        <v>New Mining - Process Heat: Steam/Hot Water  - Electricity</v>
      </c>
      <c r="E153" s="4" t="s">
        <v>153</v>
      </c>
      <c r="F153" s="4" t="s">
        <v>154</v>
      </c>
      <c r="G153" s="4"/>
      <c r="H153" s="4"/>
      <c r="I153" s="4"/>
    </row>
    <row r="154" spans="2:9">
      <c r="B154" s="4" t="s">
        <v>155</v>
      </c>
      <c r="C154" s="4" t="str">
        <f>+IND_NewTechs!N152</f>
        <v>OTH-ELC-ELC-Tech</v>
      </c>
      <c r="D154" s="4" t="str">
        <f>+IND_NewTechs!O152</f>
        <v>New Other - Other - Electricity  - Electricity</v>
      </c>
      <c r="E154" s="4" t="s">
        <v>153</v>
      </c>
      <c r="F154" s="4" t="s">
        <v>154</v>
      </c>
      <c r="G154" s="4"/>
      <c r="H154" s="4"/>
      <c r="I154" s="4"/>
    </row>
    <row r="155" spans="2:9">
      <c r="B155" s="4" t="s">
        <v>155</v>
      </c>
      <c r="C155" s="4" t="str">
        <f>+IND_NewTechs!N153</f>
        <v>OTH-DSL-DSL-Tech</v>
      </c>
      <c r="D155" s="4" t="str">
        <f>+IND_NewTechs!O153</f>
        <v>New Other - Other - Diesel  - Diesel</v>
      </c>
      <c r="E155" s="4" t="s">
        <v>153</v>
      </c>
      <c r="F155" s="4" t="s">
        <v>154</v>
      </c>
      <c r="G155" s="4"/>
      <c r="H155" s="4"/>
      <c r="I155" s="4"/>
    </row>
    <row r="156" spans="2:9">
      <c r="B156" s="4" t="s">
        <v>155</v>
      </c>
      <c r="C156" s="4" t="str">
        <f>+IND_NewTechs!N154</f>
        <v>OTH-LPG-LPG-Tech</v>
      </c>
      <c r="D156" s="4" t="str">
        <f>+IND_NewTechs!O154</f>
        <v>New Other - Other - LPG  - LPG</v>
      </c>
      <c r="E156" s="4" t="s">
        <v>153</v>
      </c>
      <c r="F156" s="4" t="s">
        <v>154</v>
      </c>
      <c r="G156" s="4"/>
      <c r="H156" s="4"/>
      <c r="I156" s="4"/>
    </row>
    <row r="157" spans="2:9">
      <c r="B157" s="4" t="s">
        <v>155</v>
      </c>
      <c r="C157" s="4" t="str">
        <f>+IND_NewTechs!N155</f>
        <v>OTH-COA-COA-Tech</v>
      </c>
      <c r="D157" s="4" t="str">
        <f>+IND_NewTechs!O155</f>
        <v>New Other - Other - Coal  - Coal</v>
      </c>
      <c r="E157" s="4" t="s">
        <v>153</v>
      </c>
      <c r="F157" s="4" t="s">
        <v>154</v>
      </c>
      <c r="G157" s="4"/>
      <c r="H157" s="4"/>
      <c r="I157" s="4"/>
    </row>
    <row r="158" spans="2:9">
      <c r="B158" s="4" t="s">
        <v>155</v>
      </c>
      <c r="C158" s="4" t="str">
        <f>+IND_NewTechs!N156</f>
        <v>OTH-NGA-NGA-Tech</v>
      </c>
      <c r="D158" s="4" t="str">
        <f>+IND_NewTechs!O156</f>
        <v>New Other - Other - Natural Gas  - Natural Gas</v>
      </c>
      <c r="E158" s="4" t="s">
        <v>153</v>
      </c>
      <c r="F158" s="4" t="s">
        <v>154</v>
      </c>
      <c r="G158" s="4"/>
      <c r="H158" s="4"/>
      <c r="I158" s="4"/>
    </row>
    <row r="159" spans="2:9">
      <c r="B159" s="4" t="s">
        <v>155</v>
      </c>
      <c r="C159" s="4" t="str">
        <f>+IND_NewTechs!N157</f>
        <v>OTH-PET-PET-Tech</v>
      </c>
      <c r="D159" s="4" t="str">
        <f>+IND_NewTechs!O157</f>
        <v>New Other - Other - Petrol  - Petrol</v>
      </c>
      <c r="E159" s="4" t="s">
        <v>153</v>
      </c>
      <c r="F159" s="4" t="s">
        <v>154</v>
      </c>
      <c r="G159" s="4"/>
      <c r="H159" s="4"/>
      <c r="I159" s="4"/>
    </row>
    <row r="160" spans="2:9">
      <c r="B160" s="4" t="s">
        <v>155</v>
      </c>
      <c r="C160" s="4" t="str">
        <f>+IND_NewTechs!N158</f>
        <v>OTH-BGS-BGS-Tech</v>
      </c>
      <c r="D160" s="4" t="str">
        <f>+IND_NewTechs!O158</f>
        <v>New Other - Other - Biogas  - Biogas</v>
      </c>
      <c r="E160" s="4" t="s">
        <v>153</v>
      </c>
      <c r="F160" s="4" t="s">
        <v>154</v>
      </c>
      <c r="G160" s="4"/>
      <c r="H160" s="4"/>
      <c r="I160" s="4"/>
    </row>
    <row r="161" spans="2:9">
      <c r="B161" s="4" t="s">
        <v>155</v>
      </c>
      <c r="C161" s="4" t="str">
        <f>+IND_NewTechs!N159</f>
        <v>OTH-FOL-FOL-Tech</v>
      </c>
      <c r="D161" s="4" t="str">
        <f>+IND_NewTechs!O159</f>
        <v>New Other - Other - Fuel Oil  - Fuel Oil</v>
      </c>
      <c r="E161" s="4" t="s">
        <v>153</v>
      </c>
      <c r="F161" s="4" t="s">
        <v>154</v>
      </c>
      <c r="G161" s="4"/>
      <c r="H161" s="4"/>
      <c r="I161" s="4"/>
    </row>
    <row r="162" spans="2:9">
      <c r="B162" s="4" t="s">
        <v>155</v>
      </c>
      <c r="C162" s="4" t="str">
        <f>+IND_NewTechs!N160</f>
        <v>CHMCL-MoTP-Stat-DSL-st_ngn</v>
      </c>
      <c r="D162" s="4" t="str">
        <f>+IND_NewTechs!O160</f>
        <v>New Petroleum/Chemicals - Motive Power, Stationary  - Diesel</v>
      </c>
      <c r="E162" s="4" t="s">
        <v>153</v>
      </c>
      <c r="F162" s="4" t="s">
        <v>154</v>
      </c>
      <c r="G162" s="4"/>
      <c r="H162" s="4"/>
      <c r="I162" s="4"/>
    </row>
    <row r="163" spans="2:9">
      <c r="B163" s="4" t="s">
        <v>155</v>
      </c>
      <c r="C163" s="4" t="str">
        <f>+IND_NewTechs!N161</f>
        <v>CHMCL-MoTP-Stat-ELC-Motor</v>
      </c>
      <c r="D163" s="4" t="str">
        <f>+IND_NewTechs!O161</f>
        <v>New Petroleum/Chemicals - Motive Power, Stationary  - Electricity</v>
      </c>
      <c r="E163" s="4" t="s">
        <v>153</v>
      </c>
      <c r="F163" s="4" t="s">
        <v>154</v>
      </c>
      <c r="G163" s="4"/>
      <c r="H163" s="4"/>
      <c r="I163" s="4"/>
    </row>
    <row r="164" spans="2:9">
      <c r="B164" s="4" t="s">
        <v>155</v>
      </c>
      <c r="C164" s="4" t="str">
        <f>+IND_NewTechs!N162</f>
        <v>CHMCL-MoTP-Stat-PET-st_ngn</v>
      </c>
      <c r="D164" s="4" t="str">
        <f>+IND_NewTechs!O162</f>
        <v>New Petroleum/Chemicals - Motive Power, Stationary  - Petrol</v>
      </c>
      <c r="E164" s="4" t="s">
        <v>153</v>
      </c>
      <c r="F164" s="4" t="s">
        <v>154</v>
      </c>
      <c r="G164" s="4"/>
      <c r="H164" s="4"/>
      <c r="I164" s="4"/>
    </row>
    <row r="165" spans="2:9">
      <c r="B165" s="4" t="s">
        <v>155</v>
      </c>
      <c r="C165" s="4" t="str">
        <f>+IND_NewTechs!N163</f>
        <v>CHMCL-MoTP-Stat-ELC-VSD-Mtr</v>
      </c>
      <c r="D165" s="4" t="str">
        <f>+IND_NewTechs!O163</f>
        <v>New Petroleum/Chemicals - Motive Power, Stationary  - Electricity</v>
      </c>
      <c r="E165" s="4" t="s">
        <v>153</v>
      </c>
      <c r="F165" s="4" t="s">
        <v>154</v>
      </c>
      <c r="G165" s="4"/>
      <c r="H165" s="4"/>
      <c r="I165" s="4"/>
    </row>
    <row r="166" spans="2:9">
      <c r="B166" s="4" t="s">
        <v>155</v>
      </c>
      <c r="C166" s="4" t="str">
        <f>+IND_NewTechs!N164</f>
        <v>CHMCL-PH-DirH-NGA-Burner</v>
      </c>
      <c r="D166" s="4" t="str">
        <f>+IND_NewTechs!O164</f>
        <v>New Petroleum/Chemicals - Process Heat: Direct Heat  - Natural Gas</v>
      </c>
      <c r="E166" s="4" t="s">
        <v>153</v>
      </c>
      <c r="F166" s="4" t="s">
        <v>154</v>
      </c>
      <c r="G166" s="4"/>
      <c r="H166" s="4"/>
      <c r="I166" s="4"/>
    </row>
    <row r="167" spans="2:9">
      <c r="B167" s="4" t="s">
        <v>155</v>
      </c>
      <c r="C167" s="4" t="str">
        <f>+IND_NewTechs!N165</f>
        <v>CHMCL-PH-DirH-ELC-Heater</v>
      </c>
      <c r="D167" s="4" t="str">
        <f>+IND_NewTechs!O165</f>
        <v>New Petroleum/Chemicals - Process Heat: Direct Heat  - Electricity</v>
      </c>
      <c r="E167" s="4" t="s">
        <v>153</v>
      </c>
      <c r="F167" s="4" t="s">
        <v>154</v>
      </c>
      <c r="G167" s="4"/>
      <c r="H167" s="4"/>
      <c r="I167" s="4"/>
    </row>
    <row r="168" spans="2:9">
      <c r="B168" s="4" t="s">
        <v>155</v>
      </c>
      <c r="C168" s="4" t="str">
        <f>+IND_NewTechs!N166</f>
        <v>CHMCL-PH-STM_HW-NGA-Boiler</v>
      </c>
      <c r="D168" s="4" t="str">
        <f>+IND_NewTechs!O166</f>
        <v>New Petroleum/Chemicals - Process Heat: Steam/Hot Water  - Natural Gas</v>
      </c>
      <c r="E168" s="4" t="s">
        <v>153</v>
      </c>
      <c r="F168" s="4" t="s">
        <v>154</v>
      </c>
      <c r="G168" s="4"/>
      <c r="H168" s="4"/>
      <c r="I168" s="4"/>
    </row>
    <row r="169" spans="2:9">
      <c r="B169" s="4" t="s">
        <v>155</v>
      </c>
      <c r="C169" s="4" t="str">
        <f>+IND_NewTechs!N167</f>
        <v>CHMCL-PH-STM_HW-FOL-Boiler</v>
      </c>
      <c r="D169" s="4" t="str">
        <f>+IND_NewTechs!O167</f>
        <v>New Petroleum/Chemicals - Process Heat: Steam/Hot Water  - Fuel Oil</v>
      </c>
      <c r="E169" s="4" t="s">
        <v>153</v>
      </c>
      <c r="F169" s="4" t="s">
        <v>154</v>
      </c>
      <c r="G169" s="4"/>
      <c r="H169" s="4"/>
      <c r="I169" s="4"/>
    </row>
    <row r="170" spans="2:9">
      <c r="B170" s="4" t="s">
        <v>155</v>
      </c>
      <c r="C170" s="4" t="str">
        <f>+IND_NewTechs!N168</f>
        <v>CHMCL-PH-STM_HW-DSL-Boiler</v>
      </c>
      <c r="D170" s="4" t="str">
        <f>+IND_NewTechs!O168</f>
        <v>New Petroleum/Chemicals - Process Heat: Steam/Hot Water  - Diesel</v>
      </c>
      <c r="E170" s="4" t="s">
        <v>153</v>
      </c>
      <c r="F170" s="4" t="s">
        <v>154</v>
      </c>
      <c r="G170" s="4"/>
      <c r="H170" s="4"/>
      <c r="I170" s="4"/>
    </row>
    <row r="171" spans="2:9">
      <c r="B171" s="4" t="s">
        <v>155</v>
      </c>
      <c r="C171" s="4" t="str">
        <f>+IND_NewTechs!N169</f>
        <v>CHMCL-PH-STM_HW-ELC-HPmp</v>
      </c>
      <c r="D171" s="4" t="str">
        <f>+IND_NewTechs!O169</f>
        <v>New Petroleum/Chemicals - Process Heat: Steam/Hot Water  - Electricity</v>
      </c>
      <c r="E171" s="4" t="s">
        <v>153</v>
      </c>
      <c r="F171" s="4" t="s">
        <v>154</v>
      </c>
      <c r="G171" s="4"/>
      <c r="H171" s="4"/>
      <c r="I171" s="4"/>
    </row>
    <row r="172" spans="2:9">
      <c r="B172" s="4" t="s">
        <v>155</v>
      </c>
      <c r="C172" s="4" t="str">
        <f>+IND_NewTechs!N170</f>
        <v>CHMCL-PH-STM_HW-COA-Boiler</v>
      </c>
      <c r="D172" s="4" t="str">
        <f>+IND_NewTechs!O170</f>
        <v>New Petroleum/Chemicals - Process Heat: Steam/Hot Water  - Coal</v>
      </c>
      <c r="E172" s="4" t="s">
        <v>153</v>
      </c>
      <c r="F172" s="4" t="s">
        <v>154</v>
      </c>
      <c r="G172" s="4"/>
      <c r="H172" s="4"/>
      <c r="I172" s="4"/>
    </row>
    <row r="173" spans="2:9">
      <c r="B173" s="4" t="s">
        <v>155</v>
      </c>
      <c r="C173" s="4" t="str">
        <f>+IND_NewTechs!N171</f>
        <v>CHMCL-PH-STM_HW-LPG-Boiler</v>
      </c>
      <c r="D173" s="4" t="str">
        <f>+IND_NewTechs!O171</f>
        <v>New Petroleum/Chemicals - Process Heat: Steam/Hot Water  - LPG</v>
      </c>
      <c r="E173" s="4" t="s">
        <v>153</v>
      </c>
      <c r="F173" s="4" t="s">
        <v>154</v>
      </c>
      <c r="G173" s="4"/>
      <c r="H173" s="4"/>
      <c r="I173" s="4"/>
    </row>
    <row r="174" spans="2:9">
      <c r="B174" s="4" t="s">
        <v>155</v>
      </c>
      <c r="C174" s="4" t="str">
        <f>+IND_NewTechs!N172</f>
        <v>CHMCL-PH-STM_HW-WOD-Boiler</v>
      </c>
      <c r="D174" s="4" t="str">
        <f>+IND_NewTechs!O172</f>
        <v>New Petroleum/Chemicals - Process Heat: Steam/Hot Water  - Wood</v>
      </c>
      <c r="E174" s="4" t="s">
        <v>153</v>
      </c>
      <c r="F174" s="4" t="s">
        <v>154</v>
      </c>
      <c r="G174" s="4"/>
      <c r="H174" s="4"/>
      <c r="I174" s="4"/>
    </row>
    <row r="175" spans="2:9">
      <c r="B175" s="4" t="s">
        <v>155</v>
      </c>
      <c r="C175" s="4" t="str">
        <f>+IND_NewTechs!N173</f>
        <v>CHMCL-PH-STM_HW-ELC-Boiler</v>
      </c>
      <c r="D175" s="4" t="str">
        <f>+IND_NewTechs!O173</f>
        <v>New Petroleum/Chemicals - Process Heat: Steam/Hot Water  - Electricity</v>
      </c>
      <c r="E175" s="4" t="s">
        <v>153</v>
      </c>
      <c r="F175" s="4" t="s">
        <v>154</v>
      </c>
      <c r="G175" s="4"/>
      <c r="H175" s="4"/>
      <c r="I175" s="4"/>
    </row>
    <row r="176" spans="2:9">
      <c r="B176" s="4" t="s">
        <v>155</v>
      </c>
      <c r="C176" s="4" t="str">
        <f>+IND_NewTechs!N174</f>
        <v>CHMCL-PH-REFRM-NGA-REFRM</v>
      </c>
      <c r="D176" s="4" t="str">
        <f>+IND_NewTechs!O174</f>
        <v>New Petroleum/Chemicals - Process Heat: Reformer  - Natural Gas</v>
      </c>
      <c r="E176" s="4" t="s">
        <v>153</v>
      </c>
      <c r="F176" s="4" t="s">
        <v>154</v>
      </c>
      <c r="G176" s="4"/>
      <c r="H176" s="4"/>
      <c r="I176" s="4"/>
    </row>
    <row r="177" spans="2:9">
      <c r="B177" s="4" t="s">
        <v>155</v>
      </c>
      <c r="C177" s="4" t="str">
        <f>+IND_NewTechs!N175</f>
        <v>CHMCL-MoTP-Stat-NGA-Pump</v>
      </c>
      <c r="D177" s="4" t="str">
        <f>+IND_NewTechs!O175</f>
        <v>New Petroleum/Chemicals - Motive Power, Stationary  - Natural Gas</v>
      </c>
      <c r="E177" s="4" t="s">
        <v>153</v>
      </c>
      <c r="F177" s="4" t="s">
        <v>154</v>
      </c>
      <c r="G177" s="4"/>
      <c r="H177" s="4"/>
      <c r="I177" s="4"/>
    </row>
    <row r="178" spans="2:9">
      <c r="B178" s="4" t="s">
        <v>155</v>
      </c>
      <c r="C178" s="4" t="str">
        <f>+IND_NewTechs!N176</f>
        <v>CHMCL-PH-FURN-ELC-Furn</v>
      </c>
      <c r="D178" s="4" t="str">
        <f>+IND_NewTechs!O176</f>
        <v>New Petroleum/Chemicals - Process Heat: Furnace/Kiln  - Electricity</v>
      </c>
      <c r="E178" s="4" t="s">
        <v>153</v>
      </c>
      <c r="F178" s="4" t="s">
        <v>154</v>
      </c>
      <c r="G178" s="4"/>
      <c r="H178" s="4"/>
      <c r="I178" s="4"/>
    </row>
    <row r="179" spans="2:9">
      <c r="B179" s="4" t="s">
        <v>155</v>
      </c>
      <c r="C179" s="4" t="str">
        <f>+IND_NewTechs!N177</f>
        <v>CHMCL-PH-FURN-COA-Furn</v>
      </c>
      <c r="D179" s="4" t="str">
        <f>+IND_NewTechs!O177</f>
        <v>New Petroleum/Chemicals - Process Heat: Furnace/Kiln  - Coal</v>
      </c>
      <c r="E179" s="4" t="s">
        <v>153</v>
      </c>
      <c r="F179" s="4" t="s">
        <v>154</v>
      </c>
      <c r="G179" s="4"/>
      <c r="H179" s="4"/>
      <c r="I179" s="4"/>
    </row>
    <row r="180" spans="2:9">
      <c r="B180" s="4" t="s">
        <v>155</v>
      </c>
      <c r="C180" s="4" t="str">
        <f>+IND_NewTechs!N178</f>
        <v>CHMCL-PH-FURN-FOL-Furn</v>
      </c>
      <c r="D180" s="4" t="str">
        <f>+IND_NewTechs!O178</f>
        <v>New Petroleum/Chemicals - Process Heat: Furnace/Kiln  - Fuel Oil</v>
      </c>
      <c r="E180" s="4" t="s">
        <v>153</v>
      </c>
      <c r="F180" s="4" t="s">
        <v>154</v>
      </c>
      <c r="G180" s="4"/>
      <c r="H180" s="4"/>
      <c r="I180" s="4"/>
    </row>
    <row r="181" spans="2:9">
      <c r="B181" s="4" t="s">
        <v>155</v>
      </c>
      <c r="C181" s="4" t="str">
        <f>+IND_NewTechs!N179</f>
        <v>CHMCL-PH-FURN-NGA-Furn</v>
      </c>
      <c r="D181" s="4" t="str">
        <f>+IND_NewTechs!O179</f>
        <v>New Petroleum/Chemicals - Process Heat: Furnace/Kiln  - Natural Gas</v>
      </c>
      <c r="E181" s="4" t="s">
        <v>153</v>
      </c>
      <c r="F181" s="4" t="s">
        <v>154</v>
      </c>
      <c r="G181" s="4"/>
      <c r="H181" s="4"/>
      <c r="I181" s="4"/>
    </row>
    <row r="182" spans="2:9">
      <c r="B182" s="4" t="s">
        <v>155</v>
      </c>
      <c r="C182" s="4" t="str">
        <f>+IND_NewTechs!N180</f>
        <v>CHMCL-PH-FURN-WOD-Furn</v>
      </c>
      <c r="D182" s="4" t="str">
        <f>+IND_NewTechs!O180</f>
        <v>New Petroleum/Chemicals - Process Heat: Furnace/Kiln  - Wood</v>
      </c>
      <c r="E182" s="4" t="s">
        <v>153</v>
      </c>
      <c r="F182" s="4" t="s">
        <v>154</v>
      </c>
      <c r="G182" s="4"/>
      <c r="H182" s="4"/>
      <c r="I182" s="4"/>
    </row>
    <row r="183" spans="2:9">
      <c r="B183" s="4" t="s">
        <v>155</v>
      </c>
      <c r="C183" s="4" t="str">
        <f>+IND_NewTechs!N181</f>
        <v>CHMCL-PH-FURN-LPG-Furn</v>
      </c>
      <c r="D183" s="4" t="str">
        <f>+IND_NewTechs!O181</f>
        <v>New Petroleum/Chemicals - Process Heat: Furnace/Kiln  - LPG</v>
      </c>
      <c r="E183" s="4" t="s">
        <v>153</v>
      </c>
      <c r="F183" s="4" t="s">
        <v>154</v>
      </c>
      <c r="G183" s="4"/>
      <c r="H183" s="4"/>
      <c r="I183" s="4"/>
    </row>
    <row r="184" spans="2:9">
      <c r="B184" s="4" t="s">
        <v>155</v>
      </c>
      <c r="C184" s="4" t="str">
        <f>+IND_NewTechs!N182</f>
        <v>REFI-MoTP-Stat-PET-st_ngn</v>
      </c>
      <c r="D184" s="4" t="str">
        <f>+IND_NewTechs!O182</f>
        <v>New Refining - Motive Power, Stationary  - Petrol</v>
      </c>
      <c r="E184" s="4" t="s">
        <v>153</v>
      </c>
      <c r="F184" s="4" t="s">
        <v>154</v>
      </c>
      <c r="G184" s="4"/>
      <c r="H184" s="4"/>
      <c r="I184" s="4"/>
    </row>
    <row r="185" spans="2:9">
      <c r="B185" s="4" t="s">
        <v>155</v>
      </c>
      <c r="C185" s="4" t="str">
        <f>+IND_NewTechs!N183</f>
        <v>REFI-MoTP-Stat-ELC-Motor</v>
      </c>
      <c r="D185" s="4" t="str">
        <f>+IND_NewTechs!O183</f>
        <v>New Refining - Motive Power, Stationary  - Electricity</v>
      </c>
      <c r="E185" s="4" t="s">
        <v>153</v>
      </c>
      <c r="F185" s="4" t="s">
        <v>154</v>
      </c>
      <c r="G185" s="4"/>
      <c r="H185" s="4"/>
      <c r="I185" s="4"/>
    </row>
    <row r="186" spans="2:9">
      <c r="B186" s="4" t="s">
        <v>155</v>
      </c>
      <c r="C186" s="4" t="str">
        <f>+IND_NewTechs!N184</f>
        <v>REFI-MoTP-Stat-DSL-st_ngn</v>
      </c>
      <c r="D186" s="4" t="str">
        <f>+IND_NewTechs!O184</f>
        <v>New Refining - Motive Power, Stationary  - Diesel</v>
      </c>
      <c r="E186" s="4" t="s">
        <v>153</v>
      </c>
      <c r="F186" s="4" t="s">
        <v>154</v>
      </c>
      <c r="G186" s="4"/>
      <c r="H186" s="4"/>
      <c r="I186" s="4"/>
    </row>
    <row r="187" spans="2:9">
      <c r="B187" s="4" t="s">
        <v>155</v>
      </c>
      <c r="C187" s="4" t="str">
        <f>+IND_NewTechs!N185</f>
        <v>REFI-MoTP-Stat-ELC-VSD-Mtr</v>
      </c>
      <c r="D187" s="4" t="str">
        <f>+IND_NewTechs!O185</f>
        <v>New Refining - Motive Power, Stationary  - Electricity</v>
      </c>
      <c r="E187" s="4" t="s">
        <v>153</v>
      </c>
      <c r="F187" s="4" t="s">
        <v>154</v>
      </c>
      <c r="G187" s="4"/>
      <c r="H187" s="4"/>
      <c r="I187" s="4"/>
    </row>
    <row r="188" spans="2:9">
      <c r="B188" s="4" t="s">
        <v>155</v>
      </c>
      <c r="C188" s="4" t="str">
        <f>+IND_NewTechs!N186</f>
        <v>REFI-PH-FURN-ELC-Furn</v>
      </c>
      <c r="D188" s="4" t="str">
        <f>+IND_NewTechs!O186</f>
        <v>New Refining - Process Heat: Furnace/Kiln  - Electricity</v>
      </c>
      <c r="E188" s="4" t="s">
        <v>153</v>
      </c>
      <c r="F188" s="4" t="s">
        <v>154</v>
      </c>
      <c r="G188" s="4"/>
      <c r="H188" s="4"/>
      <c r="I188" s="4"/>
    </row>
    <row r="189" spans="2:9">
      <c r="B189" s="4" t="s">
        <v>155</v>
      </c>
      <c r="C189" s="4" t="str">
        <f>+IND_NewTechs!N187</f>
        <v>REFI-PH-FURN-COA-Furn</v>
      </c>
      <c r="D189" s="4" t="str">
        <f>+IND_NewTechs!O187</f>
        <v>New Refining - Process Heat: Furnace/Kiln  - Coal</v>
      </c>
      <c r="E189" s="4" t="s">
        <v>153</v>
      </c>
      <c r="F189" s="4" t="s">
        <v>154</v>
      </c>
      <c r="G189" s="4"/>
      <c r="H189" s="4"/>
      <c r="I189" s="4"/>
    </row>
    <row r="190" spans="2:9">
      <c r="B190" s="4" t="s">
        <v>155</v>
      </c>
      <c r="C190" s="4" t="str">
        <f>+IND_NewTechs!N188</f>
        <v>REFI-PH-FURN-NGA-Furn</v>
      </c>
      <c r="D190" s="4" t="str">
        <f>+IND_NewTechs!O188</f>
        <v>New Refining - Process Heat: Furnace/Kiln  - Natural Gas</v>
      </c>
      <c r="E190" s="4" t="s">
        <v>153</v>
      </c>
      <c r="F190" s="4" t="s">
        <v>154</v>
      </c>
      <c r="G190" s="4"/>
      <c r="H190" s="4"/>
      <c r="I190" s="4"/>
    </row>
    <row r="191" spans="2:9">
      <c r="B191" s="4" t="s">
        <v>155</v>
      </c>
      <c r="C191" s="4" t="str">
        <f>+IND_NewTechs!N189</f>
        <v>REFI-PH-FURN-WOD-Furn</v>
      </c>
      <c r="D191" s="4" t="str">
        <f>+IND_NewTechs!O189</f>
        <v>New Refining - Process Heat: Furnace/Kiln  - Wood</v>
      </c>
      <c r="E191" s="4" t="s">
        <v>153</v>
      </c>
      <c r="F191" s="4" t="s">
        <v>154</v>
      </c>
      <c r="G191" s="4"/>
      <c r="H191" s="4"/>
      <c r="I191" s="4"/>
    </row>
    <row r="192" spans="2:9">
      <c r="B192" s="4" t="s">
        <v>155</v>
      </c>
      <c r="C192" s="4" t="str">
        <f>+IND_NewTechs!N190</f>
        <v>REFI-PH-FURN-LPG-Furn</v>
      </c>
      <c r="D192" s="4" t="str">
        <f>+IND_NewTechs!O190</f>
        <v>New Refining - Process Heat: Furnace/Kiln  - LPG</v>
      </c>
      <c r="E192" s="4" t="s">
        <v>153</v>
      </c>
      <c r="F192" s="4" t="s">
        <v>154</v>
      </c>
      <c r="G192" s="4"/>
      <c r="H192" s="4"/>
      <c r="I192" s="4"/>
    </row>
    <row r="193" spans="2:9">
      <c r="B193" s="4" t="s">
        <v>155</v>
      </c>
      <c r="C193" s="4" t="str">
        <f>+IND_NewTechs!N191</f>
        <v>REFI-PH-STM_HW-NGA-Boiler</v>
      </c>
      <c r="D193" s="4" t="str">
        <f>+IND_NewTechs!O191</f>
        <v>New Refining - Process Heat: Steam/Hot Water  - Natural Gas</v>
      </c>
      <c r="E193" s="4" t="s">
        <v>153</v>
      </c>
      <c r="F193" s="4" t="s">
        <v>154</v>
      </c>
      <c r="G193" s="4"/>
      <c r="H193" s="4"/>
      <c r="I193" s="4"/>
    </row>
    <row r="194" spans="2:9">
      <c r="B194" s="4" t="s">
        <v>155</v>
      </c>
      <c r="C194" s="4" t="str">
        <f>+IND_NewTechs!N192</f>
        <v>REFI-PH-STM_HW-DSL-Boiler</v>
      </c>
      <c r="D194" s="4" t="str">
        <f>+IND_NewTechs!O192</f>
        <v>New Refining - Process Heat: Steam/Hot Water  - Diesel</v>
      </c>
      <c r="E194" s="4" t="s">
        <v>153</v>
      </c>
      <c r="F194" s="4" t="s">
        <v>154</v>
      </c>
      <c r="G194" s="4"/>
      <c r="H194" s="4"/>
      <c r="I194" s="4"/>
    </row>
    <row r="195" spans="2:9">
      <c r="B195" s="4" t="s">
        <v>155</v>
      </c>
      <c r="C195" s="4" t="str">
        <f>+IND_NewTechs!N193</f>
        <v>REFI-PH-STM_HW-ELC-HPmp</v>
      </c>
      <c r="D195" s="4" t="str">
        <f>+IND_NewTechs!O193</f>
        <v>New Refining - Process Heat: Steam/Hot Water  - Electricity</v>
      </c>
      <c r="E195" s="4" t="s">
        <v>153</v>
      </c>
      <c r="F195" s="4" t="s">
        <v>154</v>
      </c>
      <c r="G195" s="4"/>
      <c r="H195" s="4"/>
      <c r="I195" s="4"/>
    </row>
    <row r="196" spans="2:9">
      <c r="B196" s="4" t="s">
        <v>155</v>
      </c>
      <c r="C196" s="4" t="str">
        <f>+IND_NewTechs!N194</f>
        <v>REFI-PH-STM_HW-COA-Boiler</v>
      </c>
      <c r="D196" s="4" t="str">
        <f>+IND_NewTechs!O194</f>
        <v>New Refining - Process Heat: Steam/Hot Water  - Coal</v>
      </c>
      <c r="E196" s="4" t="s">
        <v>153</v>
      </c>
      <c r="F196" s="4" t="s">
        <v>154</v>
      </c>
      <c r="G196" s="4"/>
      <c r="H196" s="4"/>
      <c r="I196" s="4"/>
    </row>
    <row r="197" spans="2:9">
      <c r="B197" s="4" t="s">
        <v>155</v>
      </c>
      <c r="C197" s="4" t="str">
        <f>+IND_NewTechs!N195</f>
        <v>REFI-PH-STM_HW-LPG-Boiler</v>
      </c>
      <c r="D197" s="4" t="str">
        <f>+IND_NewTechs!O195</f>
        <v>New Refining - Process Heat: Steam/Hot Water  - LPG</v>
      </c>
      <c r="E197" s="4" t="s">
        <v>153</v>
      </c>
      <c r="F197" s="4" t="s">
        <v>154</v>
      </c>
      <c r="G197" s="4"/>
      <c r="H197" s="4"/>
      <c r="I197" s="4"/>
    </row>
    <row r="198" spans="2:9">
      <c r="B198" s="4" t="s">
        <v>155</v>
      </c>
      <c r="C198" s="4" t="str">
        <f>+IND_NewTechs!N196</f>
        <v>REFI-PH-STM_HW-WOD-Boiler</v>
      </c>
      <c r="D198" s="4" t="str">
        <f>+IND_NewTechs!O196</f>
        <v>New Refining - Process Heat: Steam/Hot Water  - Wood</v>
      </c>
      <c r="E198" s="4" t="s">
        <v>153</v>
      </c>
      <c r="F198" s="4" t="s">
        <v>154</v>
      </c>
      <c r="G198" s="4"/>
      <c r="H198" s="4"/>
      <c r="I198" s="4"/>
    </row>
    <row r="199" spans="2:9">
      <c r="B199" s="4" t="s">
        <v>155</v>
      </c>
      <c r="C199" s="4" t="str">
        <f>+IND_NewTechs!N197</f>
        <v>REFI-PH-STM_HW-ELC-Boiler</v>
      </c>
      <c r="D199" s="4" t="str">
        <f>+IND_NewTechs!O197</f>
        <v>New Refining - Process Heat: Steam/Hot Water  - Electricity</v>
      </c>
      <c r="E199" s="4" t="s">
        <v>153</v>
      </c>
      <c r="F199" s="4" t="s">
        <v>154</v>
      </c>
      <c r="G199" s="4"/>
      <c r="H199" s="4"/>
      <c r="I199" s="4"/>
    </row>
    <row r="200" spans="2:9">
      <c r="B200" s="4" t="s">
        <v>155</v>
      </c>
      <c r="C200" s="4" t="str">
        <f>+IND_NewTechs!N198</f>
        <v>UREA-FDSTCK-NGA-FDSTCK</v>
      </c>
      <c r="D200" s="4" t="str">
        <f>+IND_NewTechs!O198</f>
        <v>New Urea - Urea production (feedstock)  - Natural Gas</v>
      </c>
      <c r="E200" s="4" t="s">
        <v>153</v>
      </c>
      <c r="F200" s="4" t="s">
        <v>154</v>
      </c>
      <c r="G200" s="4"/>
      <c r="H200" s="4"/>
      <c r="I200" s="4"/>
    </row>
    <row r="201" spans="2:9">
      <c r="B201" s="4" t="s">
        <v>155</v>
      </c>
      <c r="C201" s="4" t="str">
        <f>+IND_NewTechs!N199</f>
        <v>WOOD-MoTP-Stat-DSL-st_ngn</v>
      </c>
      <c r="D201" s="4" t="str">
        <f>+IND_NewTechs!O199</f>
        <v>New Wood products - Motive Power, Stationary  - Diesel</v>
      </c>
      <c r="E201" s="4" t="s">
        <v>153</v>
      </c>
      <c r="F201" s="4" t="s">
        <v>154</v>
      </c>
      <c r="G201" s="4"/>
      <c r="H201" s="4"/>
      <c r="I201" s="4"/>
    </row>
    <row r="202" spans="2:9">
      <c r="B202" s="4" t="s">
        <v>155</v>
      </c>
      <c r="C202" s="4" t="str">
        <f>+IND_NewTechs!N200</f>
        <v>WOOD-MoTP-Stat-ELC-Motor</v>
      </c>
      <c r="D202" s="4" t="str">
        <f>+IND_NewTechs!O200</f>
        <v>New Wood products - Motive Power, Stationary  - Electricity</v>
      </c>
      <c r="E202" s="4" t="s">
        <v>153</v>
      </c>
      <c r="F202" s="4" t="s">
        <v>154</v>
      </c>
      <c r="G202" s="4"/>
      <c r="H202" s="4"/>
      <c r="I202" s="4"/>
    </row>
    <row r="203" spans="2:9">
      <c r="B203" s="4" t="s">
        <v>155</v>
      </c>
      <c r="C203" s="4" t="str">
        <f>+IND_NewTechs!N201</f>
        <v>WOOD-MoTP-Stat-PET-st_ngn</v>
      </c>
      <c r="D203" s="4" t="str">
        <f>+IND_NewTechs!O201</f>
        <v>New Wood products - Motive Power, Stationary  - Petrol</v>
      </c>
      <c r="E203" s="4" t="s">
        <v>153</v>
      </c>
      <c r="F203" s="4" t="s">
        <v>154</v>
      </c>
      <c r="G203" s="4"/>
      <c r="H203" s="4"/>
      <c r="I203" s="4"/>
    </row>
    <row r="204" spans="2:9">
      <c r="B204" s="4" t="s">
        <v>155</v>
      </c>
      <c r="C204" s="4" t="str">
        <f>+IND_NewTechs!N202</f>
        <v>WOOD-MoTP-Stat-ELC-VSD-Mtr</v>
      </c>
      <c r="D204" s="4" t="str">
        <f>+IND_NewTechs!O202</f>
        <v>New Wood products - Motive Power, Stationary  - Electricity</v>
      </c>
      <c r="E204" s="4" t="s">
        <v>153</v>
      </c>
      <c r="F204" s="4" t="s">
        <v>154</v>
      </c>
      <c r="G204" s="4"/>
      <c r="H204" s="4"/>
      <c r="I204" s="4"/>
    </row>
    <row r="205" spans="2:9">
      <c r="B205" s="4" t="s">
        <v>155</v>
      </c>
      <c r="C205" s="4" t="str">
        <f>+IND_NewTechs!N203</f>
        <v>WOOD-PH-FURN-NGA-Furn</v>
      </c>
      <c r="D205" s="4" t="str">
        <f>+IND_NewTechs!O203</f>
        <v>New Wood products - Process Heat: Furnace/Kiln  - Natural Gas</v>
      </c>
      <c r="E205" s="4" t="s">
        <v>153</v>
      </c>
      <c r="F205" s="4" t="s">
        <v>154</v>
      </c>
      <c r="G205" s="4"/>
      <c r="H205" s="4"/>
      <c r="I205" s="4"/>
    </row>
    <row r="206" spans="2:9">
      <c r="B206" s="4" t="s">
        <v>155</v>
      </c>
      <c r="C206" s="4" t="str">
        <f>+IND_NewTechs!N204</f>
        <v>WOOD-PH-FURN-COA-Furn</v>
      </c>
      <c r="D206" s="4" t="str">
        <f>+IND_NewTechs!O204</f>
        <v>New Wood products - Process Heat: Furnace/Kiln  - Coal</v>
      </c>
      <c r="E206" s="4" t="s">
        <v>153</v>
      </c>
      <c r="F206" s="4" t="s">
        <v>154</v>
      </c>
      <c r="G206" s="4"/>
      <c r="H206" s="4"/>
      <c r="I206" s="4"/>
    </row>
    <row r="207" spans="2:9">
      <c r="B207" s="4" t="s">
        <v>155</v>
      </c>
      <c r="C207" s="4" t="str">
        <f>+IND_NewTechs!N205</f>
        <v>WOOD-PH-FURN-ELC-Furn</v>
      </c>
      <c r="D207" s="4" t="str">
        <f>+IND_NewTechs!O205</f>
        <v>New Wood products - Process Heat: Furnace/Kiln  - Electricity</v>
      </c>
      <c r="E207" s="4" t="s">
        <v>153</v>
      </c>
      <c r="F207" s="4" t="s">
        <v>154</v>
      </c>
      <c r="G207" s="4"/>
      <c r="H207" s="4"/>
      <c r="I207" s="4"/>
    </row>
    <row r="208" spans="2:9">
      <c r="B208" s="4" t="s">
        <v>155</v>
      </c>
      <c r="C208" s="4" t="str">
        <f>+IND_NewTechs!N206</f>
        <v>WOOD-PH-FURN-WOD-Furn</v>
      </c>
      <c r="D208" s="4" t="str">
        <f>+IND_NewTechs!O206</f>
        <v>New Wood products - Process Heat: Furnace/Kiln  - Wood</v>
      </c>
      <c r="E208" s="4" t="s">
        <v>153</v>
      </c>
      <c r="F208" s="4" t="s">
        <v>154</v>
      </c>
      <c r="G208" s="4"/>
      <c r="H208" s="4"/>
      <c r="I208" s="4"/>
    </row>
    <row r="209" spans="2:9">
      <c r="B209" s="4" t="s">
        <v>155</v>
      </c>
      <c r="C209" s="4" t="str">
        <f>+IND_NewTechs!N208</f>
        <v>WOOD-PH-FURN-LPG-Furn</v>
      </c>
      <c r="D209" s="4" t="str">
        <f>+IND_NewTechs!O208</f>
        <v>New Wood products - Process Heat: Furnace/Kiln  - LPG</v>
      </c>
      <c r="E209" s="4" t="s">
        <v>153</v>
      </c>
      <c r="F209" s="4" t="s">
        <v>154</v>
      </c>
      <c r="G209" s="4"/>
      <c r="H209" s="4"/>
      <c r="I209" s="4"/>
    </row>
    <row r="210" spans="2:9">
      <c r="B210" s="4" t="s">
        <v>155</v>
      </c>
      <c r="C210" s="4" t="str">
        <f>+IND_NewTechs!N209</f>
        <v>WOOD-PH-STM_HW-NGA-Boiler</v>
      </c>
      <c r="D210" s="4" t="str">
        <f>+IND_NewTechs!O209</f>
        <v>New Wood products - Process Heat: Steam/Hot Water  - Natural Gas</v>
      </c>
      <c r="E210" s="4" t="s">
        <v>153</v>
      </c>
      <c r="F210" s="4" t="s">
        <v>154</v>
      </c>
      <c r="G210" s="4"/>
      <c r="H210" s="4"/>
      <c r="I210" s="4"/>
    </row>
    <row r="211" spans="2:9">
      <c r="B211" s="4" t="s">
        <v>155</v>
      </c>
      <c r="C211" s="4" t="str">
        <f>+IND_NewTechs!N210</f>
        <v>WOOD-PH-STM_HW-DSL-Boiler</v>
      </c>
      <c r="D211" s="4" t="str">
        <f>+IND_NewTechs!O210</f>
        <v>New Wood products - Process Heat: Steam/Hot Water  - Diesel</v>
      </c>
      <c r="E211" s="4" t="s">
        <v>153</v>
      </c>
      <c r="F211" s="4" t="s">
        <v>154</v>
      </c>
      <c r="G211" s="4"/>
      <c r="H211" s="4"/>
      <c r="I211" s="4"/>
    </row>
    <row r="212" spans="2:9">
      <c r="B212" s="4" t="s">
        <v>155</v>
      </c>
      <c r="C212" s="4" t="str">
        <f>+IND_NewTechs!N211</f>
        <v>WOOD-PH-STM_HW-FOL-Boiler</v>
      </c>
      <c r="D212" s="4" t="str">
        <f>+IND_NewTechs!O211</f>
        <v>New Wood products - Process Heat: Steam/Hot Water  - Fuel Oil</v>
      </c>
      <c r="E212" s="4" t="s">
        <v>153</v>
      </c>
      <c r="F212" s="4" t="s">
        <v>154</v>
      </c>
      <c r="G212" s="4"/>
      <c r="H212" s="4"/>
      <c r="I212" s="4"/>
    </row>
    <row r="213" spans="2:9">
      <c r="B213" s="4" t="s">
        <v>155</v>
      </c>
      <c r="C213" s="4" t="str">
        <f>+IND_NewTechs!N212</f>
        <v>WOOD-PH-STM_HW-ELC-HPmp</v>
      </c>
      <c r="D213" s="4" t="str">
        <f>+IND_NewTechs!O212</f>
        <v>New Wood products - Process Heat: Steam/Hot Water  - Electricity</v>
      </c>
      <c r="E213" s="4" t="s">
        <v>153</v>
      </c>
      <c r="F213" s="4" t="s">
        <v>154</v>
      </c>
      <c r="G213" s="4"/>
      <c r="H213" s="4"/>
      <c r="I213" s="4"/>
    </row>
    <row r="214" spans="2:9">
      <c r="B214" s="4" t="s">
        <v>155</v>
      </c>
      <c r="C214" s="4" t="str">
        <f>+IND_NewTechs!N213</f>
        <v>WOOD-PH-STM_HW-COA-Boiler</v>
      </c>
      <c r="D214" s="4" t="str">
        <f>+IND_NewTechs!O213</f>
        <v>New Wood products - Process Heat: Steam/Hot Water  - Coal</v>
      </c>
      <c r="E214" s="4" t="s">
        <v>153</v>
      </c>
      <c r="F214" s="4" t="s">
        <v>154</v>
      </c>
      <c r="G214" s="4"/>
      <c r="H214" s="4"/>
      <c r="I214" s="4"/>
    </row>
    <row r="215" spans="2:9">
      <c r="B215" s="4" t="s">
        <v>155</v>
      </c>
      <c r="C215" s="4" t="str">
        <f>+IND_NewTechs!N214</f>
        <v>WOOD-PH-STM_HW-LPG-Boiler</v>
      </c>
      <c r="D215" s="4" t="str">
        <f>+IND_NewTechs!O214</f>
        <v>New Wood products - Process Heat: Steam/Hot Water  - LPG</v>
      </c>
      <c r="E215" s="4" t="s">
        <v>153</v>
      </c>
      <c r="F215" s="4" t="s">
        <v>154</v>
      </c>
      <c r="G215" s="4"/>
      <c r="H215" s="4"/>
      <c r="I215" s="4"/>
    </row>
    <row r="216" spans="2:9">
      <c r="B216" s="4" t="s">
        <v>155</v>
      </c>
      <c r="C216" s="4" t="str">
        <f>+IND_NewTechs!N215</f>
        <v>WOOD-PH-STM_HW-WOD-Boiler</v>
      </c>
      <c r="D216" s="4" t="str">
        <f>+IND_NewTechs!O215</f>
        <v>New Wood products - Process Heat: Steam/Hot Water  - Wood</v>
      </c>
      <c r="E216" s="4" t="s">
        <v>153</v>
      </c>
      <c r="F216" s="4" t="s">
        <v>154</v>
      </c>
      <c r="G216" s="4"/>
      <c r="H216" s="4"/>
      <c r="I216" s="4"/>
    </row>
    <row r="217" spans="2:9">
      <c r="B217" s="4" t="s">
        <v>155</v>
      </c>
      <c r="C217" s="4" t="str">
        <f>+IND_NewTechs!N217</f>
        <v>WOOD-PH-STM_HW-ELC-Boiler</v>
      </c>
      <c r="D217" s="4" t="str">
        <f>+IND_NewTechs!O217</f>
        <v>New Wood products - Process Heat: Steam/Hot Water  - Electricity</v>
      </c>
      <c r="E217" s="4" t="s">
        <v>153</v>
      </c>
      <c r="F217" s="4" t="s">
        <v>154</v>
      </c>
      <c r="G217" s="4"/>
      <c r="H217" s="4"/>
      <c r="I217" s="4"/>
    </row>
    <row r="218" spans="2:9">
      <c r="B218" s="4" t="s">
        <v>155</v>
      </c>
      <c r="C218" s="4" t="str">
        <f>+IND_NewTechs!N218</f>
        <v>WOOD-PH-STM_HW-GEO-Heat</v>
      </c>
      <c r="D218" s="4" t="str">
        <f>+IND_NewTechs!O218</f>
        <v>New Wood products - Process Heat: Steam/Hot Water  - Geothermal</v>
      </c>
      <c r="E218" s="4" t="s">
        <v>153</v>
      </c>
      <c r="F218" s="4" t="s">
        <v>154</v>
      </c>
      <c r="G218" s="4"/>
      <c r="H218" s="4"/>
      <c r="I218" s="4"/>
    </row>
    <row r="219" spans="2:9">
      <c r="B219" s="4" t="s">
        <v>155</v>
      </c>
      <c r="C219" s="4" t="str">
        <f>+IND_NewTechs!N219</f>
        <v>WOOD-Pump-ELC-Pump</v>
      </c>
      <c r="D219" s="4" t="str">
        <f>+IND_NewTechs!O219</f>
        <v>New Wood products - Pumping  - Electricity</v>
      </c>
      <c r="E219" s="4" t="s">
        <v>153</v>
      </c>
      <c r="F219" s="4" t="s">
        <v>154</v>
      </c>
      <c r="G219" s="4"/>
      <c r="H219" s="4"/>
      <c r="I219" s="4"/>
    </row>
    <row r="220" spans="2:9">
      <c r="B220" s="4" t="s">
        <v>155</v>
      </c>
      <c r="C220" s="4" t="str">
        <f>+IND_NewTechs!N220</f>
        <v>WOOD-Pump-DSL-Pump</v>
      </c>
      <c r="D220" s="4" t="str">
        <f>+IND_NewTechs!O220</f>
        <v>New Wood products - Pumping  - Diesel</v>
      </c>
      <c r="E220" s="4" t="s">
        <v>153</v>
      </c>
      <c r="F220" s="4" t="s">
        <v>154</v>
      </c>
      <c r="G220" s="4"/>
      <c r="H220" s="4"/>
      <c r="I220" s="4"/>
    </row>
    <row r="221" spans="2:9">
      <c r="B221" s="4" t="s">
        <v>155</v>
      </c>
      <c r="C221" s="4" t="str">
        <f>+IND_NewTechs!N221</f>
        <v>WOOD-Fan-ELC-Fan</v>
      </c>
      <c r="D221" s="4" t="str">
        <f>+IND_NewTechs!O221</f>
        <v>New Wood products - Fans  - Electricity</v>
      </c>
      <c r="E221" s="4" t="s">
        <v>153</v>
      </c>
      <c r="F221" s="4" t="s">
        <v>154</v>
      </c>
      <c r="G221" s="4"/>
      <c r="H221" s="4"/>
      <c r="I221" s="4"/>
    </row>
    <row r="222" spans="2:9">
      <c r="B222" s="4" t="s">
        <v>155</v>
      </c>
      <c r="C222" s="4" t="str">
        <f>+IND_NewTechs!N222</f>
        <v>WOOD-Refin-ELC-Refinery</v>
      </c>
      <c r="D222" s="4" t="str">
        <f>+IND_NewTechs!O222</f>
        <v>New Wood products - Refiners  - Electricity</v>
      </c>
      <c r="E222" s="4" t="s">
        <v>153</v>
      </c>
      <c r="F222" s="4" t="s">
        <v>154</v>
      </c>
      <c r="G222" s="4"/>
      <c r="H222" s="4"/>
      <c r="I222" s="4"/>
    </row>
    <row r="223" spans="2:9">
      <c r="B223" s="4" t="s">
        <v>155</v>
      </c>
      <c r="C223" s="4" t="str">
        <f>+IND_NewTechs!N223</f>
        <v>WOOD-AIR-ELC-CMPR</v>
      </c>
      <c r="D223" s="4" t="str">
        <f>+IND_NewTechs!O223</f>
        <v>New Wood products - Compressed Air  - Electricity</v>
      </c>
      <c r="E223" s="4" t="s">
        <v>153</v>
      </c>
      <c r="F223" s="4" t="s">
        <v>154</v>
      </c>
      <c r="G223" s="4"/>
      <c r="H223" s="4"/>
      <c r="I223" s="4"/>
    </row>
    <row r="224" spans="2:9">
      <c r="B224" s="4" t="s">
        <v>155</v>
      </c>
      <c r="C224" s="4" t="str">
        <f>+IND_NewTechs!N224</f>
        <v>PLPPPR-MoTP-Stat-DSL-st_ngn</v>
      </c>
      <c r="D224" s="4" t="str">
        <f>+IND_NewTechs!O224</f>
        <v>New Wood pulp and paper - Motive Power, Stationary  - Diesel</v>
      </c>
      <c r="E224" s="4" t="s">
        <v>153</v>
      </c>
      <c r="F224" s="4" t="s">
        <v>154</v>
      </c>
      <c r="G224" s="4"/>
      <c r="H224" s="4"/>
      <c r="I224" s="4"/>
    </row>
    <row r="225" spans="2:9">
      <c r="B225" s="4" t="s">
        <v>155</v>
      </c>
      <c r="C225" s="4" t="str">
        <f>+IND_NewTechs!N225</f>
        <v>PLPPPR-MoTP-Stat-ELC-Motor</v>
      </c>
      <c r="D225" s="4" t="str">
        <f>+IND_NewTechs!O225</f>
        <v>New Wood pulp and paper - Motive Power, Stationary  - Electricity</v>
      </c>
      <c r="E225" s="4" t="s">
        <v>153</v>
      </c>
      <c r="F225" s="4" t="s">
        <v>154</v>
      </c>
      <c r="G225" s="4"/>
      <c r="H225" s="4"/>
      <c r="I225" s="4"/>
    </row>
    <row r="226" spans="2:9">
      <c r="B226" s="4" t="s">
        <v>155</v>
      </c>
      <c r="C226" s="4" t="str">
        <f>+IND_NewTechs!N226</f>
        <v>PLPPPR-MoTP-Stat-PET-st_ngn</v>
      </c>
      <c r="D226" s="4" t="str">
        <f>+IND_NewTechs!O226</f>
        <v>New Wood pulp and paper - Motive Power, Stationary  - Petrol</v>
      </c>
      <c r="E226" s="4" t="s">
        <v>153</v>
      </c>
      <c r="F226" s="4" t="s">
        <v>154</v>
      </c>
      <c r="G226" s="4"/>
      <c r="H226" s="4"/>
      <c r="I226" s="4"/>
    </row>
    <row r="227" spans="2:9">
      <c r="B227" s="4" t="s">
        <v>155</v>
      </c>
      <c r="C227" s="4" t="str">
        <f>+IND_NewTechs!N227</f>
        <v>PLPPPR-MoTP-Stat-ELCVSD-Mtr</v>
      </c>
      <c r="D227" s="4" t="str">
        <f>+IND_NewTechs!O227</f>
        <v>New Wood pulp and paper - Motive Power, Stationary  - Electricity</v>
      </c>
      <c r="E227" s="4" t="s">
        <v>153</v>
      </c>
      <c r="F227" s="4" t="s">
        <v>154</v>
      </c>
      <c r="G227" s="4"/>
      <c r="H227" s="4"/>
      <c r="I227" s="4"/>
    </row>
    <row r="228" spans="2:9">
      <c r="B228" s="4" t="s">
        <v>155</v>
      </c>
      <c r="C228" s="4" t="str">
        <f>+IND_NewTechs!N228</f>
        <v>PLPPPR-PH-DirH-ELC-Heater</v>
      </c>
      <c r="D228" s="4" t="str">
        <f>+IND_NewTechs!O228</f>
        <v>New Wood pulp and paper - Process Heat: Direct Heat  - Electricity</v>
      </c>
      <c r="E228" s="4" t="s">
        <v>153</v>
      </c>
      <c r="F228" s="4" t="s">
        <v>154</v>
      </c>
      <c r="G228" s="4"/>
      <c r="H228" s="4"/>
      <c r="I228" s="4"/>
    </row>
    <row r="229" spans="2:9">
      <c r="B229" s="4" t="s">
        <v>155</v>
      </c>
      <c r="C229" s="4" t="str">
        <f>+IND_NewTechs!N229</f>
        <v>PLPPPR-PH-DirH-NGA-Burner</v>
      </c>
      <c r="D229" s="4" t="str">
        <f>+IND_NewTechs!O229</f>
        <v>New Wood pulp and paper - Process Heat: Direct Heat  - Natural Gas</v>
      </c>
      <c r="E229" s="4" t="s">
        <v>153</v>
      </c>
      <c r="F229" s="4" t="s">
        <v>154</v>
      </c>
      <c r="G229" s="4"/>
      <c r="H229" s="4"/>
      <c r="I229" s="4"/>
    </row>
    <row r="230" spans="2:9">
      <c r="B230" s="4" t="s">
        <v>155</v>
      </c>
      <c r="C230" s="4" t="str">
        <f>+IND_NewTechs!N230</f>
        <v>PLPPPR-PH-FURN-ELC-Furn</v>
      </c>
      <c r="D230" s="4" t="str">
        <f>+IND_NewTechs!O230</f>
        <v>New Wood pulp and paper - Process Heat: Furnace/Kiln  - Electricity</v>
      </c>
      <c r="E230" s="4" t="s">
        <v>153</v>
      </c>
      <c r="F230" s="4" t="s">
        <v>154</v>
      </c>
      <c r="G230" s="4"/>
      <c r="H230" s="4"/>
      <c r="I230" s="4"/>
    </row>
    <row r="231" spans="2:9">
      <c r="B231" s="4" t="s">
        <v>155</v>
      </c>
      <c r="C231" s="4" t="str">
        <f>+IND_NewTechs!N231</f>
        <v>PLPPPR-PH-FURN-NGA-Furn</v>
      </c>
      <c r="D231" s="4" t="str">
        <f>+IND_NewTechs!O231</f>
        <v>New Wood pulp and paper - Process Heat: Furnace/Kiln  - Natural Gas</v>
      </c>
      <c r="E231" s="4" t="s">
        <v>153</v>
      </c>
      <c r="F231" s="4" t="s">
        <v>154</v>
      </c>
      <c r="G231" s="4"/>
      <c r="H231" s="4"/>
      <c r="I231" s="4"/>
    </row>
    <row r="232" spans="2:9">
      <c r="B232" s="4" t="s">
        <v>155</v>
      </c>
      <c r="C232" s="4" t="str">
        <f>+IND_NewTechs!N232</f>
        <v>PLPPPR-PH-FURN-COA-Furn</v>
      </c>
      <c r="D232" s="4" t="str">
        <f>+IND_NewTechs!O232</f>
        <v>New Wood pulp and paper - Process Heat: Furnace/Kiln  - Coal</v>
      </c>
      <c r="E232" s="4" t="s">
        <v>153</v>
      </c>
      <c r="F232" s="4" t="s">
        <v>154</v>
      </c>
      <c r="G232" s="4"/>
      <c r="H232" s="4"/>
      <c r="I232" s="4"/>
    </row>
    <row r="233" spans="2:9">
      <c r="B233" s="4" t="s">
        <v>155</v>
      </c>
      <c r="C233" s="4" t="str">
        <f>+IND_NewTechs!N233</f>
        <v>PLPPPR-PH-FURN-WOD-Furn</v>
      </c>
      <c r="D233" s="4" t="str">
        <f>+IND_NewTechs!O233</f>
        <v>New Wood pulp and paper - Process Heat: Furnace/Kiln  - Wood</v>
      </c>
      <c r="E233" s="4" t="s">
        <v>153</v>
      </c>
      <c r="F233" s="4" t="s">
        <v>154</v>
      </c>
      <c r="G233" s="4"/>
      <c r="H233" s="4"/>
      <c r="I233" s="4"/>
    </row>
    <row r="234" spans="2:9">
      <c r="B234" s="4" t="s">
        <v>155</v>
      </c>
      <c r="C234" s="4" t="str">
        <f>+IND_NewTechs!N234</f>
        <v>PLPPPR-PH-FURN-LPG-Furn</v>
      </c>
      <c r="D234" s="4" t="str">
        <f>+IND_NewTechs!O234</f>
        <v>New Wood pulp and paper - Process Heat: Furnace/Kiln  - LPG</v>
      </c>
      <c r="E234" s="4" t="s">
        <v>153</v>
      </c>
      <c r="F234" s="4" t="s">
        <v>154</v>
      </c>
      <c r="G234" s="4"/>
      <c r="H234" s="4"/>
      <c r="I234" s="4"/>
    </row>
    <row r="235" spans="2:9">
      <c r="B235" s="4" t="s">
        <v>155</v>
      </c>
      <c r="C235" s="4" t="str">
        <f>+IND_NewTechs!N235</f>
        <v>PLPPPR-PH-STM_HW-NGA-Boiler</v>
      </c>
      <c r="D235" s="4" t="str">
        <f>+IND_NewTechs!O235</f>
        <v>New Wood pulp and paper - Process Heat: Steam/Hot Water  - Natural Gas</v>
      </c>
      <c r="E235" s="4" t="s">
        <v>153</v>
      </c>
      <c r="F235" s="4" t="s">
        <v>154</v>
      </c>
      <c r="G235" s="4"/>
      <c r="H235" s="4"/>
      <c r="I235" s="4"/>
    </row>
    <row r="236" spans="2:9">
      <c r="B236" s="4" t="s">
        <v>155</v>
      </c>
      <c r="C236" s="4" t="str">
        <f>+IND_NewTechs!N236</f>
        <v>PLPPPR-PH-STM_HW-DSL-Boiler</v>
      </c>
      <c r="D236" s="4" t="str">
        <f>+IND_NewTechs!O236</f>
        <v>New Wood pulp and paper - Process Heat: Steam/Hot Water  - Diesel</v>
      </c>
      <c r="E236" s="4" t="s">
        <v>153</v>
      </c>
      <c r="F236" s="4" t="s">
        <v>154</v>
      </c>
      <c r="G236" s="4"/>
      <c r="H236" s="4"/>
      <c r="I236" s="4"/>
    </row>
    <row r="237" spans="2:9">
      <c r="B237" s="4" t="s">
        <v>155</v>
      </c>
      <c r="C237" s="4" t="str">
        <f>+IND_NewTechs!N237</f>
        <v>PLPPPR-PH-STM_HW-FOL-Boiler</v>
      </c>
      <c r="D237" s="4" t="str">
        <f>+IND_NewTechs!O237</f>
        <v>New Wood pulp and paper - Process Heat: Steam/Hot Water  - Fuel Oil</v>
      </c>
      <c r="E237" s="4" t="s">
        <v>153</v>
      </c>
      <c r="F237" s="4" t="s">
        <v>154</v>
      </c>
      <c r="G237" s="4"/>
      <c r="H237" s="4"/>
      <c r="I237" s="4"/>
    </row>
    <row r="238" spans="2:9">
      <c r="B238" s="4" t="s">
        <v>155</v>
      </c>
      <c r="C238" s="4" t="str">
        <f>+IND_NewTechs!N238</f>
        <v>PLPPPR-PH-STM_HW-GEO-Heat</v>
      </c>
      <c r="D238" s="4" t="str">
        <f>+IND_NewTechs!O238</f>
        <v>New Wood pulp and paper - Process Heat: Steam/Hot Water  - Geothermal</v>
      </c>
      <c r="E238" s="4" t="s">
        <v>153</v>
      </c>
      <c r="F238" s="4" t="s">
        <v>154</v>
      </c>
      <c r="G238" s="4"/>
      <c r="H238" s="4"/>
      <c r="I238" s="4"/>
    </row>
    <row r="239" spans="2:9">
      <c r="B239" s="4" t="s">
        <v>155</v>
      </c>
      <c r="C239" s="4" t="str">
        <f>+IND_NewTechs!N239</f>
        <v>PLPPPR-PH-STM_HW-ELC-HPmp</v>
      </c>
      <c r="D239" s="4" t="str">
        <f>+IND_NewTechs!O239</f>
        <v>New Wood pulp and paper - Process Heat: Steam/Hot Water  - Electricity</v>
      </c>
      <c r="E239" s="4" t="s">
        <v>153</v>
      </c>
      <c r="F239" s="4" t="s">
        <v>154</v>
      </c>
      <c r="G239" s="4"/>
      <c r="H239" s="4"/>
      <c r="I239" s="4"/>
    </row>
    <row r="240" spans="2:9">
      <c r="B240" s="4" t="s">
        <v>155</v>
      </c>
      <c r="C240" s="4" t="str">
        <f>+IND_NewTechs!N240</f>
        <v>PLPPPR-PH-STM_HW-COA-Boiler</v>
      </c>
      <c r="D240" s="4" t="str">
        <f>+IND_NewTechs!O240</f>
        <v>New Wood pulp and paper - Process Heat: Steam/Hot Water  - Coal</v>
      </c>
      <c r="E240" s="4" t="s">
        <v>153</v>
      </c>
      <c r="F240" s="4" t="s">
        <v>154</v>
      </c>
      <c r="G240" s="4"/>
      <c r="H240" s="4"/>
      <c r="I240" s="4"/>
    </row>
    <row r="241" spans="2:9">
      <c r="B241" s="4" t="s">
        <v>155</v>
      </c>
      <c r="C241" s="4" t="str">
        <f>+IND_NewTechs!N241</f>
        <v>PLPPPR-PH-STM_HW-LPG-Boiler</v>
      </c>
      <c r="D241" s="4" t="str">
        <f>+IND_NewTechs!O241</f>
        <v>New Wood pulp and paper - Process Heat: Steam/Hot Water  - LPG</v>
      </c>
      <c r="E241" s="4" t="s">
        <v>153</v>
      </c>
      <c r="F241" s="4" t="s">
        <v>154</v>
      </c>
      <c r="G241" s="4"/>
      <c r="H241" s="4"/>
      <c r="I241" s="4"/>
    </row>
    <row r="242" spans="2:9">
      <c r="B242" s="4" t="s">
        <v>155</v>
      </c>
      <c r="C242" s="4" t="str">
        <f>+IND_NewTechs!N242</f>
        <v>PLPPPR-PH-STM_HW-WOD-Boiler</v>
      </c>
      <c r="D242" s="4" t="str">
        <f>+IND_NewTechs!O242</f>
        <v>New Wood pulp and paper - Process Heat: Steam/Hot Water  - Wood</v>
      </c>
      <c r="E242" s="4" t="s">
        <v>153</v>
      </c>
      <c r="F242" s="4" t="s">
        <v>154</v>
      </c>
      <c r="G242" s="4"/>
      <c r="H242" s="4"/>
      <c r="I242" s="4"/>
    </row>
    <row r="243" spans="2:9">
      <c r="B243" s="4" t="s">
        <v>155</v>
      </c>
      <c r="C243" s="4" t="str">
        <f>+IND_NewTechs!N243</f>
        <v>PLPPPR-PH-STM_HW-ELC-Boiler</v>
      </c>
      <c r="D243" s="4" t="str">
        <f>+IND_NewTechs!O243</f>
        <v>New Wood pulp and paper - Process Heat: Steam/Hot Water  - Electricity</v>
      </c>
      <c r="E243" s="4" t="s">
        <v>153</v>
      </c>
      <c r="F243" s="4" t="s">
        <v>154</v>
      </c>
      <c r="G243" s="4"/>
      <c r="H243" s="4"/>
      <c r="I243" s="4"/>
    </row>
    <row r="244" spans="2:9">
      <c r="B244" s="4" t="s">
        <v>155</v>
      </c>
      <c r="C244" s="4" t="str">
        <f>+IND_NewTechs!N244</f>
        <v>PLPPPR-Pump-ELC-Pump</v>
      </c>
      <c r="D244" s="4" t="str">
        <f>+IND_NewTechs!O244</f>
        <v>New Wood pulp and paper - Pumping  - Electricity</v>
      </c>
      <c r="E244" s="4" t="s">
        <v>153</v>
      </c>
      <c r="F244" s="4" t="s">
        <v>154</v>
      </c>
      <c r="G244" s="4"/>
      <c r="H244" s="4"/>
      <c r="I244" s="4"/>
    </row>
    <row r="245" spans="2:9">
      <c r="B245" s="4" t="s">
        <v>155</v>
      </c>
      <c r="C245" s="4" t="str">
        <f>+IND_NewTechs!N245</f>
        <v>PLPPPR-Pump-DSL-Pump</v>
      </c>
      <c r="D245" s="4" t="str">
        <f>+IND_NewTechs!O245</f>
        <v>New Wood pulp and paper - Pumping  - Diesel</v>
      </c>
      <c r="E245" s="4" t="s">
        <v>153</v>
      </c>
      <c r="F245" s="4" t="s">
        <v>154</v>
      </c>
      <c r="G245" s="4"/>
      <c r="H245" s="4"/>
      <c r="I245" s="4"/>
    </row>
    <row r="246" spans="2:9">
      <c r="B246" s="4" t="s">
        <v>155</v>
      </c>
      <c r="C246" s="4" t="str">
        <f>+IND_NewTechs!N246</f>
        <v>PLPPPR-Fan-ELC-Fan</v>
      </c>
      <c r="D246" s="4" t="str">
        <f>+IND_NewTechs!O246</f>
        <v>New Wood pulp and paper - Fans  - Electricity</v>
      </c>
      <c r="E246" s="4" t="s">
        <v>153</v>
      </c>
      <c r="F246" s="4" t="s">
        <v>154</v>
      </c>
      <c r="G246" s="4"/>
      <c r="H246" s="4"/>
      <c r="I246" s="4"/>
    </row>
    <row r="247" spans="2:9">
      <c r="B247" s="4" t="s">
        <v>155</v>
      </c>
      <c r="C247" s="4" t="str">
        <f>+IND_NewTechs!N247</f>
        <v>PLPPPR-Refin-ELC-REF</v>
      </c>
      <c r="D247" s="4" t="str">
        <f>+IND_NewTechs!O247</f>
        <v>New Wood pulp and paper - Refiners  - Electricity</v>
      </c>
      <c r="E247" s="4" t="s">
        <v>153</v>
      </c>
      <c r="F247" s="4" t="s">
        <v>154</v>
      </c>
      <c r="G247" s="4"/>
      <c r="H247" s="4"/>
      <c r="I247" s="4"/>
    </row>
    <row r="248" spans="2:9">
      <c r="B248" s="4" t="s">
        <v>155</v>
      </c>
      <c r="C248" s="4" t="str">
        <f>+IND_NewTechs!N248</f>
        <v>PLPPPR-AIR-ELC-CMPR</v>
      </c>
      <c r="D248" s="4" t="str">
        <f>+IND_NewTechs!O248</f>
        <v>New Wood pulp and paper - Compressed Air  - Electricity</v>
      </c>
      <c r="E248" s="4" t="s">
        <v>153</v>
      </c>
      <c r="F248" s="4" t="s">
        <v>154</v>
      </c>
      <c r="G248" s="4"/>
      <c r="H248" s="4"/>
      <c r="I248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BF292"/>
  <sheetViews>
    <sheetView zoomScale="70" zoomScaleNormal="70" workbookViewId="0">
      <selection activeCell="AX259" sqref="AX259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19.140625" style="1" customWidth="1"/>
    <col min="16" max="16" width="9.140625" style="1"/>
    <col min="17" max="17" width="18.7109375" style="1" customWidth="1"/>
    <col min="18" max="32" width="9.140625" style="1"/>
    <col min="33" max="34" width="11" style="1" bestFit="1" customWidth="1"/>
    <col min="35" max="35" width="10.5703125" style="1" bestFit="1" customWidth="1"/>
    <col min="36" max="42" width="11" style="1" bestFit="1" customWidth="1"/>
    <col min="43" max="16384" width="9.140625" style="1"/>
  </cols>
  <sheetData>
    <row r="1" spans="1:58">
      <c r="AZ1" s="16" t="s">
        <v>65</v>
      </c>
      <c r="BA1" s="17"/>
      <c r="BB1" s="17" t="s">
        <v>66</v>
      </c>
      <c r="BC1" s="17"/>
      <c r="BD1" s="17" t="s">
        <v>69</v>
      </c>
      <c r="BE1" s="17"/>
      <c r="BF1" s="17" t="s">
        <v>70</v>
      </c>
    </row>
    <row r="2" spans="1:58">
      <c r="AV2" s="1" t="s">
        <v>588</v>
      </c>
      <c r="AZ2" s="18" t="s">
        <v>75</v>
      </c>
      <c r="BA2" s="19"/>
      <c r="BB2" s="19" t="s">
        <v>80</v>
      </c>
      <c r="BC2" s="19"/>
      <c r="BD2" s="19" t="s">
        <v>81</v>
      </c>
      <c r="BE2" s="19"/>
      <c r="BF2" s="19" t="s">
        <v>82</v>
      </c>
    </row>
    <row r="3" spans="1:58">
      <c r="AV3" s="1">
        <v>370.49433333333332</v>
      </c>
      <c r="AW3" s="1" t="s">
        <v>589</v>
      </c>
      <c r="AZ3" s="16" t="s">
        <v>75</v>
      </c>
      <c r="BA3" s="17"/>
      <c r="BB3" s="17" t="s">
        <v>80</v>
      </c>
      <c r="BC3" s="17"/>
      <c r="BD3" s="17" t="s">
        <v>81</v>
      </c>
      <c r="BE3" s="17"/>
      <c r="BF3" s="17" t="s">
        <v>68</v>
      </c>
    </row>
    <row r="4" spans="1:5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  <c r="AF4" s="1" t="s">
        <v>23</v>
      </c>
      <c r="AG4" s="1" t="s">
        <v>24</v>
      </c>
      <c r="AH4" s="1" t="s">
        <v>25</v>
      </c>
      <c r="AI4" s="1" t="s">
        <v>26</v>
      </c>
      <c r="AJ4" s="1" t="s">
        <v>27</v>
      </c>
      <c r="AK4" s="1" t="s">
        <v>28</v>
      </c>
      <c r="AL4" s="1" t="s">
        <v>29</v>
      </c>
      <c r="AM4" s="1" t="s">
        <v>30</v>
      </c>
      <c r="AN4" s="1" t="s">
        <v>31</v>
      </c>
      <c r="AO4" s="1" t="s">
        <v>32</v>
      </c>
      <c r="AP4" s="1" t="s">
        <v>33</v>
      </c>
      <c r="AQ4" s="1" t="s">
        <v>34</v>
      </c>
      <c r="AZ4" s="18" t="s">
        <v>75</v>
      </c>
      <c r="BA4" s="19"/>
      <c r="BB4" s="19" t="s">
        <v>80</v>
      </c>
      <c r="BC4" s="19"/>
      <c r="BD4" s="19" t="s">
        <v>81</v>
      </c>
      <c r="BE4" s="19"/>
      <c r="BF4" s="19" t="s">
        <v>83</v>
      </c>
    </row>
    <row r="5" spans="1:58">
      <c r="AZ5" s="16" t="s">
        <v>75</v>
      </c>
      <c r="BA5" s="17"/>
      <c r="BB5" s="17" t="s">
        <v>80</v>
      </c>
      <c r="BC5" s="17"/>
      <c r="BD5" s="17" t="s">
        <v>81</v>
      </c>
      <c r="BE5" s="17"/>
      <c r="BF5" s="17" t="s">
        <v>111</v>
      </c>
    </row>
    <row r="6" spans="1:58">
      <c r="AZ6" s="18" t="s">
        <v>75</v>
      </c>
      <c r="BA6" s="19"/>
      <c r="BB6" s="19" t="s">
        <v>84</v>
      </c>
      <c r="BC6" s="19"/>
      <c r="BD6" s="19" t="s">
        <v>85</v>
      </c>
      <c r="BE6" s="19"/>
      <c r="BF6" s="19" t="s">
        <v>82</v>
      </c>
    </row>
    <row r="7" spans="1:58">
      <c r="R7" s="1" t="s">
        <v>552</v>
      </c>
      <c r="AV7" s="1" t="s">
        <v>586</v>
      </c>
      <c r="AZ7" s="16" t="s">
        <v>75</v>
      </c>
      <c r="BA7" s="17"/>
      <c r="BB7" s="17" t="s">
        <v>84</v>
      </c>
      <c r="BC7" s="17"/>
      <c r="BD7" s="17" t="s">
        <v>85</v>
      </c>
      <c r="BE7" s="17"/>
      <c r="BF7" s="17" t="s">
        <v>83</v>
      </c>
    </row>
    <row r="8" spans="1:58">
      <c r="N8" s="1" t="s">
        <v>36</v>
      </c>
      <c r="O8" s="1" t="s">
        <v>37</v>
      </c>
      <c r="P8" s="1" t="s">
        <v>38</v>
      </c>
      <c r="Q8" s="1" t="s">
        <v>39</v>
      </c>
      <c r="R8" s="1" t="s">
        <v>40</v>
      </c>
      <c r="S8" s="1" t="s">
        <v>41</v>
      </c>
      <c r="T8" s="1" t="s">
        <v>42</v>
      </c>
      <c r="U8" s="1" t="s">
        <v>12</v>
      </c>
      <c r="V8" s="1" t="s">
        <v>13</v>
      </c>
      <c r="W8" s="1" t="s">
        <v>43</v>
      </c>
      <c r="X8" s="1" t="s">
        <v>44</v>
      </c>
      <c r="Y8" s="1" t="s">
        <v>45</v>
      </c>
      <c r="Z8" s="1" t="s">
        <v>46</v>
      </c>
      <c r="AA8" s="1" t="s">
        <v>47</v>
      </c>
      <c r="AB8" s="1" t="s">
        <v>48</v>
      </c>
      <c r="AC8" s="1" t="s">
        <v>49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55</v>
      </c>
      <c r="AJ8" s="1" t="s">
        <v>56</v>
      </c>
      <c r="AK8" s="1" t="s">
        <v>57</v>
      </c>
      <c r="AL8" s="1" t="s">
        <v>58</v>
      </c>
      <c r="AM8" s="1" t="s">
        <v>59</v>
      </c>
      <c r="AN8" s="1" t="s">
        <v>60</v>
      </c>
      <c r="AO8" s="1" t="s">
        <v>61</v>
      </c>
      <c r="AP8" s="1" t="s">
        <v>62</v>
      </c>
      <c r="AQ8" s="1" t="s">
        <v>63</v>
      </c>
      <c r="AR8" s="1" t="s">
        <v>64</v>
      </c>
      <c r="AZ8" s="18" t="s">
        <v>75</v>
      </c>
      <c r="BA8" s="19"/>
      <c r="BB8" s="19" t="s">
        <v>84</v>
      </c>
      <c r="BC8" s="19"/>
      <c r="BD8" s="19" t="s">
        <v>87</v>
      </c>
      <c r="BE8" s="19"/>
      <c r="BF8" s="19" t="s">
        <v>70</v>
      </c>
    </row>
    <row r="9" spans="1:58" hidden="1">
      <c r="A9" s="2" t="s">
        <v>65</v>
      </c>
      <c r="B9" s="2" t="s">
        <v>156</v>
      </c>
      <c r="C9" s="2" t="s">
        <v>66</v>
      </c>
      <c r="D9" s="2" t="s">
        <v>157</v>
      </c>
      <c r="E9" s="3" t="s">
        <v>219</v>
      </c>
      <c r="F9" s="2" t="s">
        <v>69</v>
      </c>
      <c r="G9" s="2" t="s">
        <v>158</v>
      </c>
      <c r="H9" s="3" t="s">
        <v>220</v>
      </c>
      <c r="I9" s="2" t="s">
        <v>70</v>
      </c>
      <c r="J9" s="2" t="s">
        <v>160</v>
      </c>
      <c r="L9" s="1">
        <f>+LEN(N9)</f>
        <v>20</v>
      </c>
      <c r="N9" s="1" t="str">
        <f>+H9</f>
        <v>ALU-PH-FURN-ELC-Furn</v>
      </c>
      <c r="O9" s="1" t="str">
        <f>+"New "&amp;A9&amp;" - "&amp;C9&amp;"  - "&amp;I9</f>
        <v>New Aluminium - Process Heat: Furnace/Kiln  - Electricity</v>
      </c>
      <c r="P9" s="1" t="str">
        <f>+J9</f>
        <v>INDELC</v>
      </c>
      <c r="Q9" s="1" t="str">
        <f>+E9</f>
        <v>ALU-PH-FURN</v>
      </c>
      <c r="R9" s="1">
        <f>2018</f>
        <v>2018</v>
      </c>
      <c r="S9" s="1">
        <f>+[2]TechOptions!F2</f>
        <v>2020</v>
      </c>
      <c r="T9" s="1">
        <f>+[2]TechOptions!G2</f>
        <v>25</v>
      </c>
      <c r="U9" s="1">
        <f>+ROUND([2]TechOptions!E2,2)</f>
        <v>0.9</v>
      </c>
      <c r="V9" s="1">
        <v>31.536000000000001</v>
      </c>
      <c r="W9" s="1">
        <f>+[2]TechOptions!H2</f>
        <v>0.8</v>
      </c>
      <c r="X9" s="1">
        <f>+[2]TechOptions!I2</f>
        <v>0.8</v>
      </c>
      <c r="Y9" s="1">
        <f>+[2]TechOptions!J2</f>
        <v>0.8</v>
      </c>
      <c r="Z9" s="1">
        <f>+[2]TechOptions!K2</f>
        <v>0.8</v>
      </c>
      <c r="AA9" s="1">
        <f>+[2]TechOptions!L2</f>
        <v>0.8</v>
      </c>
      <c r="AB9" s="1">
        <f>+[2]TechOptions!M2</f>
        <v>0.8</v>
      </c>
      <c r="AC9" s="1">
        <f>+[2]TechOptions!N2</f>
        <v>0.8</v>
      </c>
      <c r="AD9" s="1">
        <f>+[2]TechOptions!O2</f>
        <v>0.8</v>
      </c>
      <c r="AE9" s="1">
        <f>+[2]TechOptions!P2</f>
        <v>0.8</v>
      </c>
      <c r="AF9" s="1">
        <f>+[2]TechOptions!Q2</f>
        <v>0.8</v>
      </c>
      <c r="AG9" s="1">
        <f>+[2]TechOptions!R2</f>
        <v>63</v>
      </c>
      <c r="AH9" s="1">
        <f>+[2]TechOptions!S2</f>
        <v>63</v>
      </c>
      <c r="AI9" s="1">
        <f>+[2]TechOptions!T2</f>
        <v>63</v>
      </c>
      <c r="AJ9" s="1">
        <f>+[2]TechOptions!U2</f>
        <v>63</v>
      </c>
      <c r="AK9" s="1">
        <f>+[2]TechOptions!V2</f>
        <v>63</v>
      </c>
      <c r="AL9" s="1">
        <f>+[2]TechOptions!W2</f>
        <v>63</v>
      </c>
      <c r="AM9" s="1">
        <f>+[2]TechOptions!X2</f>
        <v>63</v>
      </c>
      <c r="AN9" s="1">
        <f>+[2]TechOptions!Y2</f>
        <v>63</v>
      </c>
      <c r="AO9" s="1">
        <f>+[2]TechOptions!Z2</f>
        <v>63</v>
      </c>
      <c r="AP9" s="1">
        <f>+[2]TechOptions!AA2</f>
        <v>63</v>
      </c>
      <c r="AQ9" s="1">
        <f>+[2]TechOptions!AL2</f>
        <v>1</v>
      </c>
      <c r="AR9" s="1">
        <v>5</v>
      </c>
      <c r="AZ9" s="16" t="s">
        <v>75</v>
      </c>
      <c r="BA9" s="17"/>
      <c r="BB9" s="17" t="s">
        <v>84</v>
      </c>
      <c r="BC9" s="17"/>
      <c r="BD9" s="17" t="s">
        <v>221</v>
      </c>
      <c r="BE9" s="17"/>
      <c r="BF9" s="17" t="s">
        <v>70</v>
      </c>
    </row>
    <row r="10" spans="1:58" hidden="1">
      <c r="A10" s="2" t="s">
        <v>75</v>
      </c>
      <c r="B10" s="2" t="s">
        <v>165</v>
      </c>
      <c r="C10" s="2" t="s">
        <v>80</v>
      </c>
      <c r="D10" s="2" t="s">
        <v>170</v>
      </c>
      <c r="E10" s="3" t="s">
        <v>222</v>
      </c>
      <c r="F10" s="2" t="s">
        <v>81</v>
      </c>
      <c r="G10" s="2" t="s">
        <v>171</v>
      </c>
      <c r="H10" s="3" t="s">
        <v>223</v>
      </c>
      <c r="I10" s="2" t="s">
        <v>82</v>
      </c>
      <c r="J10" s="2" t="s">
        <v>172</v>
      </c>
      <c r="L10" s="1">
        <f t="shared" ref="L10:L73" si="0">+LEN(N10)</f>
        <v>26</v>
      </c>
      <c r="N10" s="1" t="str">
        <f t="shared" ref="N10:N73" si="1">+H10</f>
        <v>CNST-MoTP-Mob-DSL-ICE_ofrd</v>
      </c>
      <c r="O10" s="1" t="str">
        <f t="shared" ref="O10:O73" si="2">+"New "&amp;A10&amp;" - "&amp;C10&amp;"  - "&amp;I10</f>
        <v>New Construction - Motive Power, Mobile  - Diesel</v>
      </c>
      <c r="P10" s="1" t="str">
        <f t="shared" ref="P10:P73" si="3">+J10</f>
        <v>INDDSL</v>
      </c>
      <c r="Q10" s="1" t="str">
        <f t="shared" ref="Q10:Q73" si="4">+E10</f>
        <v>CNST-MoTP-Mob</v>
      </c>
      <c r="R10" s="1">
        <f>2018</f>
        <v>2018</v>
      </c>
      <c r="S10" s="1">
        <f>+[2]TechOptions!F3</f>
        <v>2020</v>
      </c>
      <c r="T10" s="1">
        <f>+[2]TechOptions!G3</f>
        <v>20</v>
      </c>
      <c r="U10" s="1">
        <f>+ROUND([2]TechOptions!E3,2)</f>
        <v>0.09</v>
      </c>
      <c r="V10" s="1">
        <v>31.536000000000001</v>
      </c>
      <c r="W10" s="1">
        <f>+[2]TechOptions!H3</f>
        <v>0.18</v>
      </c>
      <c r="X10" s="1">
        <f>+[2]TechOptions!I3</f>
        <v>0.18</v>
      </c>
      <c r="Y10" s="1">
        <f>+[2]TechOptions!J3</f>
        <v>0.18</v>
      </c>
      <c r="Z10" s="1">
        <f>+[2]TechOptions!K3</f>
        <v>0.18</v>
      </c>
      <c r="AA10" s="1">
        <f>+[2]TechOptions!L3</f>
        <v>0.18</v>
      </c>
      <c r="AB10" s="1">
        <f>+[2]TechOptions!M3</f>
        <v>0.18</v>
      </c>
      <c r="AC10" s="1">
        <f>+[2]TechOptions!N3</f>
        <v>0.18</v>
      </c>
      <c r="AD10" s="1">
        <f>+[2]TechOptions!O3</f>
        <v>0.18</v>
      </c>
      <c r="AE10" s="1">
        <f>+[2]TechOptions!P3</f>
        <v>0.18</v>
      </c>
      <c r="AF10" s="1">
        <f>+[2]TechOptions!Q3</f>
        <v>0.18</v>
      </c>
      <c r="AG10" s="1">
        <f>+[2]TechOptions!R3</f>
        <v>2388</v>
      </c>
      <c r="AH10" s="1">
        <f>+[2]TechOptions!S3</f>
        <v>2388</v>
      </c>
      <c r="AI10" s="1">
        <f>+[2]TechOptions!T3</f>
        <v>2388</v>
      </c>
      <c r="AJ10" s="1">
        <f>+[2]TechOptions!U3</f>
        <v>2388</v>
      </c>
      <c r="AK10" s="1">
        <f>+[2]TechOptions!V3</f>
        <v>2388</v>
      </c>
      <c r="AL10" s="1">
        <f>+[2]TechOptions!W3</f>
        <v>2388</v>
      </c>
      <c r="AM10" s="1">
        <f>+[2]TechOptions!X3</f>
        <v>2388</v>
      </c>
      <c r="AN10" s="1">
        <f>+[2]TechOptions!Y3</f>
        <v>2388</v>
      </c>
      <c r="AO10" s="1">
        <f>+[2]TechOptions!Z3</f>
        <v>2388</v>
      </c>
      <c r="AP10" s="1">
        <f>+[2]TechOptions!AA3</f>
        <v>2388</v>
      </c>
      <c r="AQ10" s="1">
        <f>+[2]TechOptions!AL3</f>
        <v>1</v>
      </c>
      <c r="AR10" s="1">
        <v>5</v>
      </c>
      <c r="AZ10" s="18" t="s">
        <v>92</v>
      </c>
      <c r="BA10" s="19"/>
      <c r="BB10" s="19" t="s">
        <v>224</v>
      </c>
      <c r="BC10" s="19"/>
      <c r="BD10" s="19" t="s">
        <v>225</v>
      </c>
      <c r="BE10" s="19"/>
      <c r="BF10" s="19" t="s">
        <v>70</v>
      </c>
    </row>
    <row r="11" spans="1:58" hidden="1">
      <c r="A11" s="2" t="s">
        <v>75</v>
      </c>
      <c r="B11" s="2" t="s">
        <v>165</v>
      </c>
      <c r="C11" s="2" t="s">
        <v>80</v>
      </c>
      <c r="D11" s="2" t="s">
        <v>170</v>
      </c>
      <c r="E11" s="3" t="s">
        <v>222</v>
      </c>
      <c r="F11" s="2" t="s">
        <v>81</v>
      </c>
      <c r="G11" s="2" t="s">
        <v>171</v>
      </c>
      <c r="H11" s="3" t="s">
        <v>226</v>
      </c>
      <c r="I11" s="2" t="s">
        <v>68</v>
      </c>
      <c r="J11" s="2" t="s">
        <v>159</v>
      </c>
      <c r="L11" s="1">
        <f t="shared" si="0"/>
        <v>26</v>
      </c>
      <c r="N11" s="1" t="str">
        <f t="shared" si="1"/>
        <v>CNST-MoTP-Mob-NGA-ICE_ofrd</v>
      </c>
      <c r="O11" s="1" t="str">
        <f t="shared" si="2"/>
        <v>New Construction - Motive Power, Mobile  - Natural Gas</v>
      </c>
      <c r="P11" s="1" t="str">
        <f t="shared" si="3"/>
        <v>INDNGA</v>
      </c>
      <c r="Q11" s="1" t="str">
        <f t="shared" si="4"/>
        <v>CNST-MoTP-Mob</v>
      </c>
      <c r="R11" s="1">
        <f>2018</f>
        <v>2018</v>
      </c>
      <c r="S11" s="1">
        <f>+[2]TechOptions!F4</f>
        <v>2020</v>
      </c>
      <c r="T11" s="1">
        <f>+[2]TechOptions!G4</f>
        <v>20</v>
      </c>
      <c r="U11" s="1">
        <f>+ROUND([2]TechOptions!E4,2)</f>
        <v>0.09</v>
      </c>
      <c r="V11" s="1">
        <v>31.536000000000001</v>
      </c>
      <c r="W11" s="1">
        <f>+[2]TechOptions!H4</f>
        <v>0.13</v>
      </c>
      <c r="X11" s="1">
        <f>+[2]TechOptions!I4</f>
        <v>0.13</v>
      </c>
      <c r="Y11" s="1">
        <f>+[2]TechOptions!J4</f>
        <v>0.13</v>
      </c>
      <c r="Z11" s="1">
        <f>+[2]TechOptions!K4</f>
        <v>0.13</v>
      </c>
      <c r="AA11" s="1">
        <f>+[2]TechOptions!L4</f>
        <v>0.13</v>
      </c>
      <c r="AB11" s="1">
        <f>+[2]TechOptions!M4</f>
        <v>0.13</v>
      </c>
      <c r="AC11" s="1">
        <f>+[2]TechOptions!N4</f>
        <v>0.13</v>
      </c>
      <c r="AD11" s="1">
        <f>+[2]TechOptions!O4</f>
        <v>0.13</v>
      </c>
      <c r="AE11" s="1">
        <f>+[2]TechOptions!P4</f>
        <v>0.13</v>
      </c>
      <c r="AF11" s="1">
        <f>+[2]TechOptions!Q4</f>
        <v>0.13</v>
      </c>
      <c r="AG11" s="1">
        <f>+[2]TechOptions!R4</f>
        <v>2723</v>
      </c>
      <c r="AH11" s="1">
        <f>+[2]TechOptions!S4</f>
        <v>2723</v>
      </c>
      <c r="AI11" s="1">
        <f>+[2]TechOptions!T4</f>
        <v>2723</v>
      </c>
      <c r="AJ11" s="1">
        <f>+[2]TechOptions!U4</f>
        <v>2723</v>
      </c>
      <c r="AK11" s="1">
        <f>+[2]TechOptions!V4</f>
        <v>2723</v>
      </c>
      <c r="AL11" s="1">
        <f>+[2]TechOptions!W4</f>
        <v>2723</v>
      </c>
      <c r="AM11" s="1">
        <f>+[2]TechOptions!X4</f>
        <v>2723</v>
      </c>
      <c r="AN11" s="1">
        <f>+[2]TechOptions!Y4</f>
        <v>2723</v>
      </c>
      <c r="AO11" s="1">
        <f>+[2]TechOptions!Z4</f>
        <v>2723</v>
      </c>
      <c r="AP11" s="1">
        <f>+[2]TechOptions!AA4</f>
        <v>2723</v>
      </c>
      <c r="AQ11" s="1">
        <f>+[2]TechOptions!AL4</f>
        <v>0.05</v>
      </c>
      <c r="AR11" s="1">
        <v>5</v>
      </c>
      <c r="AV11" s="1" t="s">
        <v>587</v>
      </c>
      <c r="AZ11" s="16" t="s">
        <v>92</v>
      </c>
      <c r="BA11" s="17"/>
      <c r="BB11" s="17" t="s">
        <v>84</v>
      </c>
      <c r="BC11" s="17"/>
      <c r="BD11" s="17" t="s">
        <v>85</v>
      </c>
      <c r="BE11" s="17"/>
      <c r="BF11" s="17" t="s">
        <v>83</v>
      </c>
    </row>
    <row r="12" spans="1:58" hidden="1">
      <c r="A12" s="1" t="s">
        <v>75</v>
      </c>
      <c r="B12" s="2" t="s">
        <v>165</v>
      </c>
      <c r="C12" s="1" t="s">
        <v>80</v>
      </c>
      <c r="D12" s="2" t="s">
        <v>170</v>
      </c>
      <c r="E12" s="3" t="s">
        <v>222</v>
      </c>
      <c r="F12" s="1" t="s">
        <v>81</v>
      </c>
      <c r="G12" s="2" t="s">
        <v>171</v>
      </c>
      <c r="H12" s="3" t="s">
        <v>227</v>
      </c>
      <c r="I12" s="1" t="s">
        <v>83</v>
      </c>
      <c r="J12" s="2" t="s">
        <v>173</v>
      </c>
      <c r="L12" s="1">
        <f t="shared" si="0"/>
        <v>26</v>
      </c>
      <c r="N12" s="1" t="str">
        <f t="shared" si="1"/>
        <v>CNST-MoTP-Mob-PET-ICE_ofrd</v>
      </c>
      <c r="O12" s="1" t="str">
        <f t="shared" si="2"/>
        <v>New Construction - Motive Power, Mobile  - Petrol</v>
      </c>
      <c r="P12" s="1" t="str">
        <f t="shared" si="3"/>
        <v>INDPET</v>
      </c>
      <c r="Q12" s="1" t="str">
        <f t="shared" si="4"/>
        <v>CNST-MoTP-Mob</v>
      </c>
      <c r="R12" s="1">
        <f>2018</f>
        <v>2018</v>
      </c>
      <c r="S12" s="1">
        <f>+[2]TechOptions!F5</f>
        <v>2025</v>
      </c>
      <c r="T12" s="1">
        <f>+[2]TechOptions!G5</f>
        <v>15</v>
      </c>
      <c r="U12" s="1">
        <f>+ROUND([2]TechOptions!E5,2)</f>
        <v>0.09</v>
      </c>
      <c r="V12" s="1">
        <v>31.536000000000001</v>
      </c>
      <c r="W12" s="1">
        <f>+[2]TechOptions!H5</f>
        <v>0.15</v>
      </c>
      <c r="X12" s="1">
        <f>+[2]TechOptions!I5</f>
        <v>0.15</v>
      </c>
      <c r="Y12" s="1">
        <f>+[2]TechOptions!J5</f>
        <v>0.15</v>
      </c>
      <c r="Z12" s="1">
        <f>+[2]TechOptions!K5</f>
        <v>0.15</v>
      </c>
      <c r="AA12" s="1">
        <f>+[2]TechOptions!L5</f>
        <v>0.15</v>
      </c>
      <c r="AB12" s="1">
        <f>+[2]TechOptions!M5</f>
        <v>0.15</v>
      </c>
      <c r="AC12" s="1">
        <f>+[2]TechOptions!N5</f>
        <v>0.15</v>
      </c>
      <c r="AD12" s="1">
        <f>+[2]TechOptions!O5</f>
        <v>0.15</v>
      </c>
      <c r="AE12" s="1">
        <f>+[2]TechOptions!P5</f>
        <v>0.15</v>
      </c>
      <c r="AF12" s="1">
        <f>+[2]TechOptions!Q5</f>
        <v>0.15</v>
      </c>
      <c r="AG12" s="1">
        <f>+[2]TechOptions!R5</f>
        <v>2015</v>
      </c>
      <c r="AH12" s="1">
        <f>+[2]TechOptions!S5</f>
        <v>2015</v>
      </c>
      <c r="AI12" s="1">
        <f>+[2]TechOptions!T5</f>
        <v>2015</v>
      </c>
      <c r="AJ12" s="1">
        <f>+[2]TechOptions!U5</f>
        <v>2015</v>
      </c>
      <c r="AK12" s="1">
        <f>+[2]TechOptions!V5</f>
        <v>2015</v>
      </c>
      <c r="AL12" s="1">
        <f>+[2]TechOptions!W5</f>
        <v>2015</v>
      </c>
      <c r="AM12" s="1">
        <f>+[2]TechOptions!X5</f>
        <v>2015</v>
      </c>
      <c r="AN12" s="1">
        <f>+[2]TechOptions!Y5</f>
        <v>2015</v>
      </c>
      <c r="AO12" s="1">
        <f>+[2]TechOptions!Z5</f>
        <v>2015</v>
      </c>
      <c r="AP12" s="1">
        <f>+[2]TechOptions!AA5</f>
        <v>2015</v>
      </c>
      <c r="AQ12" s="1">
        <f>+[2]TechOptions!AL5</f>
        <v>0.02</v>
      </c>
      <c r="AR12" s="1">
        <v>5</v>
      </c>
      <c r="AZ12" s="18" t="s">
        <v>92</v>
      </c>
      <c r="BA12" s="19"/>
      <c r="BB12" s="19" t="s">
        <v>84</v>
      </c>
      <c r="BC12" s="19"/>
      <c r="BD12" s="19" t="s">
        <v>85</v>
      </c>
      <c r="BE12" s="19"/>
      <c r="BF12" s="19" t="s">
        <v>82</v>
      </c>
    </row>
    <row r="13" spans="1:58" hidden="1">
      <c r="A13" s="1" t="s">
        <v>75</v>
      </c>
      <c r="B13" s="2" t="s">
        <v>165</v>
      </c>
      <c r="C13" s="1" t="s">
        <v>80</v>
      </c>
      <c r="D13" s="2" t="s">
        <v>170</v>
      </c>
      <c r="E13" s="3" t="s">
        <v>222</v>
      </c>
      <c r="F13" s="1" t="s">
        <v>81</v>
      </c>
      <c r="G13" s="2" t="s">
        <v>171</v>
      </c>
      <c r="H13" s="3" t="s">
        <v>228</v>
      </c>
      <c r="I13" s="1" t="s">
        <v>111</v>
      </c>
      <c r="J13" s="2" t="s">
        <v>197</v>
      </c>
      <c r="L13" s="1">
        <f t="shared" si="0"/>
        <v>26</v>
      </c>
      <c r="N13" s="1" t="str">
        <f t="shared" si="1"/>
        <v>CNST-MoTP-Mob-LPG-ICE_ofrd</v>
      </c>
      <c r="O13" s="1" t="str">
        <f t="shared" si="2"/>
        <v>New Construction - Motive Power, Mobile  - LPG</v>
      </c>
      <c r="P13" s="1" t="str">
        <f t="shared" si="3"/>
        <v>INDLPG</v>
      </c>
      <c r="Q13" s="1" t="str">
        <f t="shared" si="4"/>
        <v>CNST-MoTP-Mob</v>
      </c>
      <c r="R13" s="1">
        <f>2018</f>
        <v>2018</v>
      </c>
      <c r="S13" s="1">
        <f>+[2]TechOptions!F6</f>
        <v>2025</v>
      </c>
      <c r="T13" s="1">
        <f>+[2]TechOptions!G6</f>
        <v>20</v>
      </c>
      <c r="U13" s="1">
        <f>+ROUND([2]TechOptions!E6,2)</f>
        <v>0.09</v>
      </c>
      <c r="V13" s="1">
        <v>31.536000000000001</v>
      </c>
      <c r="W13" s="1">
        <f>+[2]TechOptions!H6</f>
        <v>0.13</v>
      </c>
      <c r="X13" s="1">
        <f>+[2]TechOptions!I6</f>
        <v>0.13</v>
      </c>
      <c r="Y13" s="1">
        <f>+[2]TechOptions!J6</f>
        <v>0.13</v>
      </c>
      <c r="Z13" s="1">
        <f>+[2]TechOptions!K6</f>
        <v>0.13</v>
      </c>
      <c r="AA13" s="1">
        <f>+[2]TechOptions!L6</f>
        <v>0.13</v>
      </c>
      <c r="AB13" s="1">
        <f>+[2]TechOptions!M6</f>
        <v>0.13</v>
      </c>
      <c r="AC13" s="1">
        <f>+[2]TechOptions!N6</f>
        <v>0.13</v>
      </c>
      <c r="AD13" s="1">
        <f>+[2]TechOptions!O6</f>
        <v>0.13</v>
      </c>
      <c r="AE13" s="1">
        <f>+[2]TechOptions!P6</f>
        <v>0.13</v>
      </c>
      <c r="AF13" s="1">
        <f>+[2]TechOptions!Q6</f>
        <v>0.13</v>
      </c>
      <c r="AG13" s="1">
        <f>+[2]TechOptions!R6</f>
        <v>2675</v>
      </c>
      <c r="AH13" s="1">
        <f>+[2]TechOptions!S6</f>
        <v>2675</v>
      </c>
      <c r="AI13" s="1">
        <f>+[2]TechOptions!T6</f>
        <v>2675</v>
      </c>
      <c r="AJ13" s="1">
        <f>+[2]TechOptions!U6</f>
        <v>2675</v>
      </c>
      <c r="AK13" s="1">
        <f>+[2]TechOptions!V6</f>
        <v>2675</v>
      </c>
      <c r="AL13" s="1">
        <f>+[2]TechOptions!W6</f>
        <v>2675</v>
      </c>
      <c r="AM13" s="1">
        <f>+[2]TechOptions!X6</f>
        <v>2675</v>
      </c>
      <c r="AN13" s="1">
        <f>+[2]TechOptions!Y6</f>
        <v>2675</v>
      </c>
      <c r="AO13" s="1">
        <f>+[2]TechOptions!Z6</f>
        <v>2675</v>
      </c>
      <c r="AP13" s="1">
        <f>+[2]TechOptions!AA6</f>
        <v>2675</v>
      </c>
      <c r="AQ13" s="1">
        <f>+[2]TechOptions!AL6</f>
        <v>0.11</v>
      </c>
      <c r="AR13" s="1">
        <v>5</v>
      </c>
      <c r="AZ13" s="16" t="s">
        <v>92</v>
      </c>
      <c r="BA13" s="17"/>
      <c r="BB13" s="17" t="s">
        <v>84</v>
      </c>
      <c r="BC13" s="17"/>
      <c r="BD13" s="17" t="s">
        <v>87</v>
      </c>
      <c r="BE13" s="17"/>
      <c r="BF13" s="17" t="s">
        <v>70</v>
      </c>
    </row>
    <row r="14" spans="1:58" hidden="1">
      <c r="A14" s="1" t="s">
        <v>75</v>
      </c>
      <c r="B14" s="2" t="s">
        <v>165</v>
      </c>
      <c r="C14" s="1" t="s">
        <v>84</v>
      </c>
      <c r="D14" s="2" t="s">
        <v>174</v>
      </c>
      <c r="E14" s="3" t="s">
        <v>229</v>
      </c>
      <c r="F14" s="1" t="s">
        <v>85</v>
      </c>
      <c r="G14" s="2" t="s">
        <v>553</v>
      </c>
      <c r="H14" s="3" t="s">
        <v>554</v>
      </c>
      <c r="I14" s="1" t="s">
        <v>82</v>
      </c>
      <c r="J14" s="2" t="s">
        <v>172</v>
      </c>
      <c r="L14" s="1">
        <f t="shared" si="0"/>
        <v>25</v>
      </c>
      <c r="N14" s="1" t="str">
        <f t="shared" si="1"/>
        <v>CNST-MoTP-Stat-DSL-st_ngn</v>
      </c>
      <c r="O14" s="1" t="str">
        <f t="shared" si="2"/>
        <v>New Construction - Motive Power, Stationary  - Diesel</v>
      </c>
      <c r="P14" s="1" t="str">
        <f t="shared" si="3"/>
        <v>INDDSL</v>
      </c>
      <c r="Q14" s="1" t="str">
        <f t="shared" si="4"/>
        <v>CNST-MoTP-Stat</v>
      </c>
      <c r="R14" s="1">
        <f>2018</f>
        <v>2018</v>
      </c>
      <c r="S14" s="1">
        <f>+[2]TechOptions!F7</f>
        <v>2020</v>
      </c>
      <c r="T14" s="1">
        <f>+[2]TechOptions!G7</f>
        <v>20</v>
      </c>
      <c r="U14" s="1">
        <f>+ROUND([2]TechOptions!E7,2)</f>
        <v>0.5</v>
      </c>
      <c r="V14" s="1">
        <v>31.536000000000001</v>
      </c>
      <c r="W14" s="1">
        <f>+[2]TechOptions!H7</f>
        <v>0.22</v>
      </c>
      <c r="X14" s="1">
        <f>+[2]TechOptions!I7</f>
        <v>0.22</v>
      </c>
      <c r="Y14" s="1">
        <f>+[2]TechOptions!J7</f>
        <v>0.22</v>
      </c>
      <c r="Z14" s="1">
        <f>+[2]TechOptions!K7</f>
        <v>0.22</v>
      </c>
      <c r="AA14" s="1">
        <f>+[2]TechOptions!L7</f>
        <v>0.22</v>
      </c>
      <c r="AB14" s="1">
        <f>+[2]TechOptions!M7</f>
        <v>0.22</v>
      </c>
      <c r="AC14" s="1">
        <f>+[2]TechOptions!N7</f>
        <v>0.22</v>
      </c>
      <c r="AD14" s="1">
        <f>+[2]TechOptions!O7</f>
        <v>0.22</v>
      </c>
      <c r="AE14" s="1">
        <f>+[2]TechOptions!P7</f>
        <v>0.22</v>
      </c>
      <c r="AF14" s="1">
        <f>+[2]TechOptions!Q7</f>
        <v>0.22</v>
      </c>
      <c r="AG14" s="1">
        <f>+[2]TechOptions!R7</f>
        <v>455</v>
      </c>
      <c r="AH14" s="1">
        <f>+[2]TechOptions!S7</f>
        <v>455</v>
      </c>
      <c r="AI14" s="1">
        <f>+[2]TechOptions!T7</f>
        <v>455</v>
      </c>
      <c r="AJ14" s="1">
        <f>+[2]TechOptions!U7</f>
        <v>455</v>
      </c>
      <c r="AK14" s="1">
        <f>+[2]TechOptions!V7</f>
        <v>455</v>
      </c>
      <c r="AL14" s="1">
        <f>+[2]TechOptions!W7</f>
        <v>455</v>
      </c>
      <c r="AM14" s="1">
        <f>+[2]TechOptions!X7</f>
        <v>455</v>
      </c>
      <c r="AN14" s="1">
        <f>+[2]TechOptions!Y7</f>
        <v>455</v>
      </c>
      <c r="AO14" s="1">
        <f>+[2]TechOptions!Z7</f>
        <v>455</v>
      </c>
      <c r="AP14" s="1">
        <f>+[2]TechOptions!AA7</f>
        <v>455</v>
      </c>
      <c r="AQ14" s="1">
        <f>+[2]TechOptions!AL7</f>
        <v>1</v>
      </c>
      <c r="AR14" s="1">
        <v>5</v>
      </c>
      <c r="AZ14" s="18" t="s">
        <v>92</v>
      </c>
      <c r="BA14" s="19"/>
      <c r="BB14" s="19" t="s">
        <v>84</v>
      </c>
      <c r="BC14" s="19"/>
      <c r="BD14" s="19" t="s">
        <v>221</v>
      </c>
      <c r="BE14" s="19"/>
      <c r="BF14" s="19" t="s">
        <v>70</v>
      </c>
    </row>
    <row r="15" spans="1:58" hidden="1">
      <c r="A15" s="1" t="s">
        <v>75</v>
      </c>
      <c r="B15" s="2" t="s">
        <v>165</v>
      </c>
      <c r="C15" s="1" t="s">
        <v>84</v>
      </c>
      <c r="D15" s="2" t="s">
        <v>174</v>
      </c>
      <c r="E15" s="3" t="s">
        <v>229</v>
      </c>
      <c r="F15" s="1" t="s">
        <v>85</v>
      </c>
      <c r="G15" s="2" t="s">
        <v>553</v>
      </c>
      <c r="H15" s="3" t="s">
        <v>555</v>
      </c>
      <c r="I15" s="1" t="s">
        <v>83</v>
      </c>
      <c r="J15" s="2" t="s">
        <v>173</v>
      </c>
      <c r="L15" s="1">
        <f t="shared" si="0"/>
        <v>25</v>
      </c>
      <c r="N15" s="1" t="str">
        <f t="shared" si="1"/>
        <v>CNST-MoTP-Stat-PET-st_ngn</v>
      </c>
      <c r="O15" s="1" t="str">
        <f t="shared" si="2"/>
        <v>New Construction - Motive Power, Stationary  - Petrol</v>
      </c>
      <c r="P15" s="1" t="str">
        <f t="shared" si="3"/>
        <v>INDPET</v>
      </c>
      <c r="Q15" s="1" t="str">
        <f t="shared" si="4"/>
        <v>CNST-MoTP-Stat</v>
      </c>
      <c r="R15" s="1">
        <f>2018</f>
        <v>2018</v>
      </c>
      <c r="S15" s="1">
        <f>+[2]TechOptions!F8</f>
        <v>2025</v>
      </c>
      <c r="T15" s="1">
        <f>+[2]TechOptions!G8</f>
        <v>15</v>
      </c>
      <c r="U15" s="1">
        <f>+ROUND([2]TechOptions!E8,2)</f>
        <v>0.5</v>
      </c>
      <c r="V15" s="1">
        <v>31.536000000000001</v>
      </c>
      <c r="W15" s="1">
        <f>+[2]TechOptions!H8</f>
        <v>0.18</v>
      </c>
      <c r="X15" s="1">
        <f>+[2]TechOptions!I8</f>
        <v>0.18</v>
      </c>
      <c r="Y15" s="1">
        <f>+[2]TechOptions!J8</f>
        <v>0.18</v>
      </c>
      <c r="Z15" s="1">
        <f>+[2]TechOptions!K8</f>
        <v>0.18</v>
      </c>
      <c r="AA15" s="1">
        <f>+[2]TechOptions!L8</f>
        <v>0.18</v>
      </c>
      <c r="AB15" s="1">
        <f>+[2]TechOptions!M8</f>
        <v>0.18</v>
      </c>
      <c r="AC15" s="1">
        <f>+[2]TechOptions!N8</f>
        <v>0.18</v>
      </c>
      <c r="AD15" s="1">
        <f>+[2]TechOptions!O8</f>
        <v>0.18</v>
      </c>
      <c r="AE15" s="1">
        <f>+[2]TechOptions!P8</f>
        <v>0.18</v>
      </c>
      <c r="AF15" s="1">
        <f>+[2]TechOptions!Q8</f>
        <v>0.18</v>
      </c>
      <c r="AG15" s="1">
        <f>+[2]TechOptions!R8</f>
        <v>350</v>
      </c>
      <c r="AH15" s="1">
        <f>+[2]TechOptions!S8</f>
        <v>350</v>
      </c>
      <c r="AI15" s="1">
        <f>+[2]TechOptions!T8</f>
        <v>350</v>
      </c>
      <c r="AJ15" s="1">
        <f>+[2]TechOptions!U8</f>
        <v>350</v>
      </c>
      <c r="AK15" s="1">
        <f>+[2]TechOptions!V8</f>
        <v>350</v>
      </c>
      <c r="AL15" s="1">
        <f>+[2]TechOptions!W8</f>
        <v>350</v>
      </c>
      <c r="AM15" s="1">
        <f>+[2]TechOptions!X8</f>
        <v>350</v>
      </c>
      <c r="AN15" s="1">
        <f>+[2]TechOptions!Y8</f>
        <v>350</v>
      </c>
      <c r="AO15" s="1">
        <f>+[2]TechOptions!Z8</f>
        <v>350</v>
      </c>
      <c r="AP15" s="1">
        <f>+[2]TechOptions!AA8</f>
        <v>350</v>
      </c>
      <c r="AQ15" s="1">
        <f>+[2]TechOptions!AL8</f>
        <v>1</v>
      </c>
      <c r="AR15" s="1">
        <v>5</v>
      </c>
      <c r="AZ15" s="16" t="s">
        <v>92</v>
      </c>
      <c r="BA15" s="17"/>
      <c r="BB15" s="17" t="s">
        <v>230</v>
      </c>
      <c r="BC15" s="17"/>
      <c r="BD15" s="17" t="s">
        <v>231</v>
      </c>
      <c r="BE15" s="17"/>
      <c r="BF15" s="17" t="s">
        <v>70</v>
      </c>
    </row>
    <row r="16" spans="1:58" hidden="1">
      <c r="A16" s="1" t="s">
        <v>75</v>
      </c>
      <c r="B16" s="2" t="s">
        <v>165</v>
      </c>
      <c r="C16" s="1" t="s">
        <v>84</v>
      </c>
      <c r="D16" s="2" t="s">
        <v>174</v>
      </c>
      <c r="E16" s="3" t="s">
        <v>229</v>
      </c>
      <c r="F16" s="1" t="s">
        <v>87</v>
      </c>
      <c r="G16" s="2" t="s">
        <v>177</v>
      </c>
      <c r="H16" s="3" t="s">
        <v>232</v>
      </c>
      <c r="I16" s="1" t="s">
        <v>70</v>
      </c>
      <c r="J16" s="2" t="s">
        <v>160</v>
      </c>
      <c r="L16" s="1">
        <f t="shared" si="0"/>
        <v>24</v>
      </c>
      <c r="N16" s="1" t="str">
        <f t="shared" si="1"/>
        <v>CNST-MoTP-Stat-ELC-Motor</v>
      </c>
      <c r="O16" s="1" t="str">
        <f t="shared" si="2"/>
        <v>New Construction - Motive Power, Stationary  - Electricity</v>
      </c>
      <c r="P16" s="1" t="str">
        <f t="shared" si="3"/>
        <v>INDELC</v>
      </c>
      <c r="Q16" s="1" t="str">
        <f t="shared" si="4"/>
        <v>CNST-MoTP-Stat</v>
      </c>
      <c r="R16" s="1">
        <f>2018</f>
        <v>2018</v>
      </c>
      <c r="S16" s="1">
        <f>+[2]TechOptions!F9</f>
        <v>2020</v>
      </c>
      <c r="T16" s="1">
        <f>+[2]TechOptions!G9</f>
        <v>10</v>
      </c>
      <c r="U16" s="1">
        <f>+ROUND([2]TechOptions!E9,2)</f>
        <v>0.5</v>
      </c>
      <c r="V16" s="1">
        <v>31.536000000000001</v>
      </c>
      <c r="W16" s="1">
        <f>+[2]TechOptions!H9</f>
        <v>0.67500000000000004</v>
      </c>
      <c r="X16" s="1">
        <f>+[2]TechOptions!I9</f>
        <v>0.67500000000000004</v>
      </c>
      <c r="Y16" s="1">
        <f>+[2]TechOptions!J9</f>
        <v>0.67500000000000004</v>
      </c>
      <c r="Z16" s="1">
        <f>+[2]TechOptions!K9</f>
        <v>0.67500000000000004</v>
      </c>
      <c r="AA16" s="1">
        <f>+[2]TechOptions!L9</f>
        <v>0.67500000000000004</v>
      </c>
      <c r="AB16" s="1">
        <f>+[2]TechOptions!M9</f>
        <v>0.67500000000000004</v>
      </c>
      <c r="AC16" s="1">
        <f>+[2]TechOptions!N9</f>
        <v>0.67500000000000004</v>
      </c>
      <c r="AD16" s="1">
        <f>+[2]TechOptions!O9</f>
        <v>0.67500000000000004</v>
      </c>
      <c r="AE16" s="1">
        <f>+[2]TechOptions!P9</f>
        <v>0.67500000000000004</v>
      </c>
      <c r="AF16" s="1">
        <f>+[2]TechOptions!Q9</f>
        <v>0.67500000000000004</v>
      </c>
      <c r="AG16" s="1">
        <f>+[2]TechOptions!R9</f>
        <v>280</v>
      </c>
      <c r="AH16" s="1">
        <f>+[2]TechOptions!S9</f>
        <v>280</v>
      </c>
      <c r="AI16" s="1">
        <f>+[2]TechOptions!T9</f>
        <v>280</v>
      </c>
      <c r="AJ16" s="1">
        <f>+[2]TechOptions!U9</f>
        <v>280</v>
      </c>
      <c r="AK16" s="1">
        <f>+[2]TechOptions!V9</f>
        <v>280</v>
      </c>
      <c r="AL16" s="1">
        <f>+[2]TechOptions!W9</f>
        <v>280</v>
      </c>
      <c r="AM16" s="1">
        <f>+[2]TechOptions!X9</f>
        <v>280</v>
      </c>
      <c r="AN16" s="1">
        <f>+[2]TechOptions!Y9</f>
        <v>280</v>
      </c>
      <c r="AO16" s="1">
        <f>+[2]TechOptions!Z9</f>
        <v>280</v>
      </c>
      <c r="AP16" s="1">
        <f>+[2]TechOptions!AA9</f>
        <v>280</v>
      </c>
      <c r="AQ16" s="1">
        <f>+[2]TechOptions!AL9</f>
        <v>1</v>
      </c>
      <c r="AR16" s="1">
        <v>5</v>
      </c>
      <c r="AZ16" s="18" t="s">
        <v>92</v>
      </c>
      <c r="BA16" s="19"/>
      <c r="BB16" s="19" t="s">
        <v>230</v>
      </c>
      <c r="BC16" s="19"/>
      <c r="BD16" s="19" t="s">
        <v>233</v>
      </c>
      <c r="BE16" s="19"/>
      <c r="BF16" s="19" t="s">
        <v>70</v>
      </c>
    </row>
    <row r="17" spans="1:58" hidden="1">
      <c r="A17" s="1" t="s">
        <v>75</v>
      </c>
      <c r="B17" s="2" t="s">
        <v>165</v>
      </c>
      <c r="C17" s="1" t="s">
        <v>84</v>
      </c>
      <c r="D17" s="2" t="s">
        <v>174</v>
      </c>
      <c r="E17" s="3" t="s">
        <v>229</v>
      </c>
      <c r="F17" s="1" t="s">
        <v>221</v>
      </c>
      <c r="G17" s="2" t="s">
        <v>234</v>
      </c>
      <c r="H17" s="3" t="s">
        <v>235</v>
      </c>
      <c r="I17" s="1" t="s">
        <v>70</v>
      </c>
      <c r="J17" s="2" t="s">
        <v>160</v>
      </c>
      <c r="L17" s="1">
        <f t="shared" si="0"/>
        <v>26</v>
      </c>
      <c r="N17" s="1" t="str">
        <f t="shared" si="1"/>
        <v>CNST-MoTP-Stat-ELC-VSD-Mtr</v>
      </c>
      <c r="O17" s="1" t="str">
        <f t="shared" si="2"/>
        <v>New Construction - Motive Power, Stationary  - Electricity</v>
      </c>
      <c r="P17" s="1" t="str">
        <f t="shared" si="3"/>
        <v>INDELC</v>
      </c>
      <c r="Q17" s="1" t="str">
        <f t="shared" si="4"/>
        <v>CNST-MoTP-Stat</v>
      </c>
      <c r="R17" s="1">
        <f>2018</f>
        <v>2018</v>
      </c>
      <c r="S17" s="1">
        <f>+[2]TechOptions!F10</f>
        <v>2025</v>
      </c>
      <c r="T17" s="1">
        <f>+[2]TechOptions!G10</f>
        <v>10</v>
      </c>
      <c r="U17" s="1">
        <f>+ROUND([2]TechOptions!E10,2)</f>
        <v>0.5</v>
      </c>
      <c r="V17" s="1">
        <v>31.536000000000001</v>
      </c>
      <c r="W17" s="1">
        <f>+[2]TechOptions!H10</f>
        <v>0.9</v>
      </c>
      <c r="X17" s="1">
        <f>+[2]TechOptions!I10</f>
        <v>0.9</v>
      </c>
      <c r="Y17" s="1">
        <f>+[2]TechOptions!J10</f>
        <v>0.9</v>
      </c>
      <c r="Z17" s="1">
        <f>+[2]TechOptions!K10</f>
        <v>0.9</v>
      </c>
      <c r="AA17" s="1">
        <f>+[2]TechOptions!L10</f>
        <v>0.9</v>
      </c>
      <c r="AB17" s="1">
        <f>+[2]TechOptions!M10</f>
        <v>0.9</v>
      </c>
      <c r="AC17" s="1">
        <f>+[2]TechOptions!N10</f>
        <v>0.9</v>
      </c>
      <c r="AD17" s="1">
        <f>+[2]TechOptions!O10</f>
        <v>0.9</v>
      </c>
      <c r="AE17" s="1">
        <f>+[2]TechOptions!P10</f>
        <v>0.9</v>
      </c>
      <c r="AF17" s="1">
        <f>+[2]TechOptions!Q10</f>
        <v>0.9</v>
      </c>
      <c r="AG17" s="1">
        <f>+[2]TechOptions!R10</f>
        <v>336</v>
      </c>
      <c r="AH17" s="1">
        <f>+[2]TechOptions!S10</f>
        <v>336</v>
      </c>
      <c r="AI17" s="1">
        <f>+[2]TechOptions!T10</f>
        <v>336</v>
      </c>
      <c r="AJ17" s="1">
        <f>+[2]TechOptions!U10</f>
        <v>336</v>
      </c>
      <c r="AK17" s="1">
        <f>+[2]TechOptions!V10</f>
        <v>336</v>
      </c>
      <c r="AL17" s="1">
        <f>+[2]TechOptions!W10</f>
        <v>336</v>
      </c>
      <c r="AM17" s="1">
        <f>+[2]TechOptions!X10</f>
        <v>336</v>
      </c>
      <c r="AN17" s="1">
        <f>+[2]TechOptions!Y10</f>
        <v>336</v>
      </c>
      <c r="AO17" s="1">
        <f>+[2]TechOptions!Z10</f>
        <v>336</v>
      </c>
      <c r="AP17" s="1">
        <f>+[2]TechOptions!AA10</f>
        <v>336</v>
      </c>
      <c r="AQ17" s="1">
        <f>+[2]TechOptions!AL10</f>
        <v>0.5</v>
      </c>
      <c r="AR17" s="1">
        <v>5</v>
      </c>
      <c r="AZ17" s="16" t="s">
        <v>92</v>
      </c>
      <c r="BA17" s="17"/>
      <c r="BB17" s="17" t="s">
        <v>230</v>
      </c>
      <c r="BC17" s="17"/>
      <c r="BD17" s="17" t="s">
        <v>95</v>
      </c>
      <c r="BE17" s="17"/>
      <c r="BF17" s="17" t="s">
        <v>71</v>
      </c>
    </row>
    <row r="18" spans="1:58" hidden="1">
      <c r="A18" s="1" t="s">
        <v>92</v>
      </c>
      <c r="B18" s="2" t="s">
        <v>181</v>
      </c>
      <c r="C18" s="1" t="s">
        <v>224</v>
      </c>
      <c r="D18" s="2" t="s">
        <v>236</v>
      </c>
      <c r="E18" s="3" t="s">
        <v>237</v>
      </c>
      <c r="F18" s="1" t="s">
        <v>225</v>
      </c>
      <c r="G18" s="2" t="s">
        <v>238</v>
      </c>
      <c r="H18" s="3" t="s">
        <v>239</v>
      </c>
      <c r="I18" s="1" t="s">
        <v>70</v>
      </c>
      <c r="J18" s="2" t="s">
        <v>160</v>
      </c>
      <c r="L18" s="1">
        <f t="shared" si="0"/>
        <v>17</v>
      </c>
      <c r="N18" s="1" t="str">
        <f t="shared" si="1"/>
        <v>DARY-AIR-ELC-CMPR</v>
      </c>
      <c r="O18" s="1" t="str">
        <f t="shared" si="2"/>
        <v>New Dairy - Compressed Air  - Electricity</v>
      </c>
      <c r="P18" s="1" t="str">
        <f t="shared" si="3"/>
        <v>INDELC</v>
      </c>
      <c r="Q18" s="1" t="str">
        <f t="shared" si="4"/>
        <v>DARY-AIR</v>
      </c>
      <c r="R18" s="1">
        <f>2018</f>
        <v>2018</v>
      </c>
      <c r="S18" s="1">
        <f>+[2]TechOptions!F11</f>
        <v>2020</v>
      </c>
      <c r="T18" s="1">
        <f>+[2]TechOptions!G11</f>
        <v>25</v>
      </c>
      <c r="U18" s="1">
        <f>+ROUND([2]TechOptions!E11,2)</f>
        <v>0.68</v>
      </c>
      <c r="V18" s="1">
        <v>31.536000000000001</v>
      </c>
      <c r="W18" s="1">
        <f>+[2]TechOptions!H11</f>
        <v>1</v>
      </c>
      <c r="X18" s="1">
        <f>+[2]TechOptions!I11</f>
        <v>1</v>
      </c>
      <c r="Y18" s="1">
        <f>+[2]TechOptions!J11</f>
        <v>1</v>
      </c>
      <c r="Z18" s="1">
        <f>+[2]TechOptions!K11</f>
        <v>1</v>
      </c>
      <c r="AA18" s="1">
        <f>+[2]TechOptions!L11</f>
        <v>1</v>
      </c>
      <c r="AB18" s="1">
        <f>+[2]TechOptions!M11</f>
        <v>1</v>
      </c>
      <c r="AC18" s="1">
        <f>+[2]TechOptions!N11</f>
        <v>1</v>
      </c>
      <c r="AD18" s="1">
        <f>+[2]TechOptions!O11</f>
        <v>1</v>
      </c>
      <c r="AE18" s="1">
        <f>+[2]TechOptions!P11</f>
        <v>1</v>
      </c>
      <c r="AF18" s="1">
        <f>+[2]TechOptions!Q11</f>
        <v>1</v>
      </c>
      <c r="AG18" s="1">
        <f>+[2]TechOptions!R11</f>
        <v>0</v>
      </c>
      <c r="AH18" s="1">
        <f>+[2]TechOptions!S11</f>
        <v>0</v>
      </c>
      <c r="AI18" s="1">
        <f>+[2]TechOptions!T11</f>
        <v>0</v>
      </c>
      <c r="AJ18" s="1">
        <f>+[2]TechOptions!U11</f>
        <v>0</v>
      </c>
      <c r="AK18" s="1">
        <f>+[2]TechOptions!V11</f>
        <v>0</v>
      </c>
      <c r="AL18" s="1">
        <f>+[2]TechOptions!W11</f>
        <v>0</v>
      </c>
      <c r="AM18" s="1">
        <f>+[2]TechOptions!X11</f>
        <v>0</v>
      </c>
      <c r="AN18" s="1">
        <f>+[2]TechOptions!Y11</f>
        <v>0</v>
      </c>
      <c r="AO18" s="1">
        <f>+[2]TechOptions!Z11</f>
        <v>0</v>
      </c>
      <c r="AP18" s="1">
        <f>+[2]TechOptions!AA11</f>
        <v>0</v>
      </c>
      <c r="AQ18" s="1">
        <f>+[2]TechOptions!AL11</f>
        <v>1</v>
      </c>
      <c r="AR18" s="1">
        <v>5</v>
      </c>
      <c r="AZ18" s="18" t="s">
        <v>92</v>
      </c>
      <c r="BA18" s="19"/>
      <c r="BB18" s="19" t="s">
        <v>230</v>
      </c>
      <c r="BC18" s="19"/>
      <c r="BD18" s="19" t="s">
        <v>95</v>
      </c>
      <c r="BE18" s="19"/>
      <c r="BF18" s="19" t="s">
        <v>68</v>
      </c>
    </row>
    <row r="19" spans="1:58" hidden="1">
      <c r="A19" s="1" t="s">
        <v>92</v>
      </c>
      <c r="B19" s="2" t="s">
        <v>181</v>
      </c>
      <c r="C19" s="1" t="s">
        <v>84</v>
      </c>
      <c r="D19" s="2" t="s">
        <v>174</v>
      </c>
      <c r="E19" s="3" t="s">
        <v>240</v>
      </c>
      <c r="F19" s="1" t="s">
        <v>85</v>
      </c>
      <c r="G19" s="2" t="s">
        <v>553</v>
      </c>
      <c r="H19" s="3" t="s">
        <v>556</v>
      </c>
      <c r="I19" s="1" t="s">
        <v>83</v>
      </c>
      <c r="J19" s="2" t="s">
        <v>173</v>
      </c>
      <c r="L19" s="1">
        <f t="shared" si="0"/>
        <v>25</v>
      </c>
      <c r="N19" s="1" t="str">
        <f t="shared" si="1"/>
        <v>DARY-MoTP-Stat-PET-st_ngn</v>
      </c>
      <c r="O19" s="1" t="str">
        <f t="shared" si="2"/>
        <v>New Dairy - Motive Power, Stationary  - Petrol</v>
      </c>
      <c r="P19" s="1" t="str">
        <f t="shared" si="3"/>
        <v>INDPET</v>
      </c>
      <c r="Q19" s="1" t="str">
        <f t="shared" si="4"/>
        <v>DARY-MoTP-Stat</v>
      </c>
      <c r="R19" s="1">
        <f>2018</f>
        <v>2018</v>
      </c>
      <c r="S19" s="1">
        <f>+[2]TechOptions!F12</f>
        <v>2025</v>
      </c>
      <c r="T19" s="1">
        <f>+[2]TechOptions!G12</f>
        <v>15</v>
      </c>
      <c r="U19" s="1">
        <f>+ROUND([2]TechOptions!E12,2)</f>
        <v>0.5</v>
      </c>
      <c r="V19" s="1">
        <v>31.536000000000001</v>
      </c>
      <c r="W19" s="1">
        <f>+[2]TechOptions!H12</f>
        <v>0.18</v>
      </c>
      <c r="X19" s="1">
        <f>+[2]TechOptions!I12</f>
        <v>0.18</v>
      </c>
      <c r="Y19" s="1">
        <f>+[2]TechOptions!J12</f>
        <v>0.18</v>
      </c>
      <c r="Z19" s="1">
        <f>+[2]TechOptions!K12</f>
        <v>0.18</v>
      </c>
      <c r="AA19" s="1">
        <f>+[2]TechOptions!L12</f>
        <v>0.18</v>
      </c>
      <c r="AB19" s="1">
        <f>+[2]TechOptions!M12</f>
        <v>0.18</v>
      </c>
      <c r="AC19" s="1">
        <f>+[2]TechOptions!N12</f>
        <v>0.18</v>
      </c>
      <c r="AD19" s="1">
        <f>+[2]TechOptions!O12</f>
        <v>0.18</v>
      </c>
      <c r="AE19" s="1">
        <f>+[2]TechOptions!P12</f>
        <v>0.18</v>
      </c>
      <c r="AF19" s="1">
        <f>+[2]TechOptions!Q12</f>
        <v>0.18</v>
      </c>
      <c r="AG19" s="1">
        <f>+[2]TechOptions!R12</f>
        <v>350</v>
      </c>
      <c r="AH19" s="1">
        <f>+[2]TechOptions!S12</f>
        <v>350</v>
      </c>
      <c r="AI19" s="1">
        <f>+[2]TechOptions!T12</f>
        <v>350</v>
      </c>
      <c r="AJ19" s="1">
        <f>+[2]TechOptions!U12</f>
        <v>350</v>
      </c>
      <c r="AK19" s="1">
        <f>+[2]TechOptions!V12</f>
        <v>350</v>
      </c>
      <c r="AL19" s="1">
        <f>+[2]TechOptions!W12</f>
        <v>350</v>
      </c>
      <c r="AM19" s="1">
        <f>+[2]TechOptions!X12</f>
        <v>350</v>
      </c>
      <c r="AN19" s="1">
        <f>+[2]TechOptions!Y12</f>
        <v>350</v>
      </c>
      <c r="AO19" s="1">
        <f>+[2]TechOptions!Z12</f>
        <v>350</v>
      </c>
      <c r="AP19" s="1">
        <f>+[2]TechOptions!AA12</f>
        <v>350</v>
      </c>
      <c r="AQ19" s="1">
        <f>+[2]TechOptions!AL12</f>
        <v>1</v>
      </c>
      <c r="AR19" s="1">
        <v>5</v>
      </c>
      <c r="AZ19" s="16" t="s">
        <v>92</v>
      </c>
      <c r="BA19" s="17"/>
      <c r="BB19" s="17" t="s">
        <v>230</v>
      </c>
      <c r="BC19" s="17"/>
      <c r="BD19" s="17" t="s">
        <v>95</v>
      </c>
      <c r="BE19" s="17"/>
      <c r="BF19" s="17" t="s">
        <v>74</v>
      </c>
    </row>
    <row r="20" spans="1:58" hidden="1">
      <c r="A20" s="1" t="s">
        <v>92</v>
      </c>
      <c r="B20" s="2" t="s">
        <v>181</v>
      </c>
      <c r="C20" s="1" t="s">
        <v>84</v>
      </c>
      <c r="D20" s="2" t="s">
        <v>174</v>
      </c>
      <c r="E20" s="3" t="s">
        <v>240</v>
      </c>
      <c r="F20" s="1" t="s">
        <v>85</v>
      </c>
      <c r="G20" s="2" t="s">
        <v>553</v>
      </c>
      <c r="H20" s="3" t="s">
        <v>557</v>
      </c>
      <c r="I20" s="1" t="s">
        <v>82</v>
      </c>
      <c r="J20" s="2" t="s">
        <v>172</v>
      </c>
      <c r="L20" s="1">
        <f t="shared" si="0"/>
        <v>25</v>
      </c>
      <c r="N20" s="1" t="str">
        <f t="shared" si="1"/>
        <v>DARY-MoTP-Stat-DSL-st_ngn</v>
      </c>
      <c r="O20" s="1" t="str">
        <f t="shared" si="2"/>
        <v>New Dairy - Motive Power, Stationary  - Diesel</v>
      </c>
      <c r="P20" s="1" t="str">
        <f t="shared" si="3"/>
        <v>INDDSL</v>
      </c>
      <c r="Q20" s="1" t="str">
        <f t="shared" si="4"/>
        <v>DARY-MoTP-Stat</v>
      </c>
      <c r="R20" s="1">
        <f>2018</f>
        <v>2018</v>
      </c>
      <c r="S20" s="1">
        <f>+[2]TechOptions!F13</f>
        <v>2025</v>
      </c>
      <c r="T20" s="1">
        <f>+[2]TechOptions!G13</f>
        <v>20</v>
      </c>
      <c r="U20" s="1">
        <f>+ROUND([2]TechOptions!E13,2)</f>
        <v>0.5</v>
      </c>
      <c r="V20" s="1">
        <v>31.536000000000001</v>
      </c>
      <c r="W20" s="1">
        <f>+[2]TechOptions!H13</f>
        <v>0.22</v>
      </c>
      <c r="X20" s="1">
        <f>+[2]TechOptions!I13</f>
        <v>0.22</v>
      </c>
      <c r="Y20" s="1">
        <f>+[2]TechOptions!J13</f>
        <v>0.22</v>
      </c>
      <c r="Z20" s="1">
        <f>+[2]TechOptions!K13</f>
        <v>0.22</v>
      </c>
      <c r="AA20" s="1">
        <f>+[2]TechOptions!L13</f>
        <v>0.22</v>
      </c>
      <c r="AB20" s="1">
        <f>+[2]TechOptions!M13</f>
        <v>0.22</v>
      </c>
      <c r="AC20" s="1">
        <f>+[2]TechOptions!N13</f>
        <v>0.22</v>
      </c>
      <c r="AD20" s="1">
        <f>+[2]TechOptions!O13</f>
        <v>0.22</v>
      </c>
      <c r="AE20" s="1">
        <f>+[2]TechOptions!P13</f>
        <v>0.22</v>
      </c>
      <c r="AF20" s="1">
        <f>+[2]TechOptions!Q13</f>
        <v>0.22</v>
      </c>
      <c r="AG20" s="1">
        <f>+[2]TechOptions!R13</f>
        <v>455</v>
      </c>
      <c r="AH20" s="1">
        <f>+[2]TechOptions!S13</f>
        <v>455</v>
      </c>
      <c r="AI20" s="1">
        <f>+[2]TechOptions!T13</f>
        <v>455</v>
      </c>
      <c r="AJ20" s="1">
        <f>+[2]TechOptions!U13</f>
        <v>455</v>
      </c>
      <c r="AK20" s="1">
        <f>+[2]TechOptions!V13</f>
        <v>455</v>
      </c>
      <c r="AL20" s="1">
        <f>+[2]TechOptions!W13</f>
        <v>455</v>
      </c>
      <c r="AM20" s="1">
        <f>+[2]TechOptions!X13</f>
        <v>455</v>
      </c>
      <c r="AN20" s="1">
        <f>+[2]TechOptions!Y13</f>
        <v>455</v>
      </c>
      <c r="AO20" s="1">
        <f>+[2]TechOptions!Z13</f>
        <v>455</v>
      </c>
      <c r="AP20" s="1">
        <f>+[2]TechOptions!AA13</f>
        <v>455</v>
      </c>
      <c r="AQ20" s="1">
        <f>+[2]TechOptions!AL13</f>
        <v>1</v>
      </c>
      <c r="AR20" s="1">
        <v>5</v>
      </c>
      <c r="AZ20" s="18" t="s">
        <v>92</v>
      </c>
      <c r="BA20" s="19"/>
      <c r="BB20" s="19" t="s">
        <v>230</v>
      </c>
      <c r="BC20" s="19"/>
      <c r="BD20" s="19" t="s">
        <v>95</v>
      </c>
      <c r="BE20" s="19"/>
      <c r="BF20" s="19" t="s">
        <v>70</v>
      </c>
    </row>
    <row r="21" spans="1:58" hidden="1">
      <c r="A21" s="1" t="s">
        <v>92</v>
      </c>
      <c r="B21" s="2" t="s">
        <v>181</v>
      </c>
      <c r="C21" s="1" t="s">
        <v>84</v>
      </c>
      <c r="D21" s="2" t="s">
        <v>174</v>
      </c>
      <c r="E21" s="3" t="s">
        <v>240</v>
      </c>
      <c r="F21" s="1" t="s">
        <v>87</v>
      </c>
      <c r="G21" s="2" t="s">
        <v>177</v>
      </c>
      <c r="H21" s="3" t="s">
        <v>241</v>
      </c>
      <c r="I21" s="1" t="s">
        <v>70</v>
      </c>
      <c r="J21" s="2" t="s">
        <v>160</v>
      </c>
      <c r="L21" s="1">
        <f t="shared" si="0"/>
        <v>24</v>
      </c>
      <c r="N21" s="1" t="str">
        <f t="shared" si="1"/>
        <v>DARY-MoTP-Stat-ELC-Motor</v>
      </c>
      <c r="O21" s="1" t="str">
        <f t="shared" si="2"/>
        <v>New Dairy - Motive Power, Stationary  - Electricity</v>
      </c>
      <c r="P21" s="1" t="str">
        <f t="shared" si="3"/>
        <v>INDELC</v>
      </c>
      <c r="Q21" s="1" t="str">
        <f t="shared" si="4"/>
        <v>DARY-MoTP-Stat</v>
      </c>
      <c r="R21" s="1">
        <f>2018</f>
        <v>2018</v>
      </c>
      <c r="S21" s="1">
        <f>+[2]TechOptions!F14</f>
        <v>2020</v>
      </c>
      <c r="T21" s="1">
        <f>+[2]TechOptions!G14</f>
        <v>10</v>
      </c>
      <c r="U21" s="1">
        <f>+ROUND([2]TechOptions!E14,2)</f>
        <v>0.5</v>
      </c>
      <c r="V21" s="1">
        <v>31.536000000000001</v>
      </c>
      <c r="W21" s="1">
        <f>+[2]TechOptions!H14</f>
        <v>0.67500000000000004</v>
      </c>
      <c r="X21" s="1">
        <f>+[2]TechOptions!I14</f>
        <v>0.67500000000000004</v>
      </c>
      <c r="Y21" s="1">
        <f>+[2]TechOptions!J14</f>
        <v>0.67500000000000004</v>
      </c>
      <c r="Z21" s="1">
        <f>+[2]TechOptions!K14</f>
        <v>0.67500000000000004</v>
      </c>
      <c r="AA21" s="1">
        <f>+[2]TechOptions!L14</f>
        <v>0.67500000000000004</v>
      </c>
      <c r="AB21" s="1">
        <f>+[2]TechOptions!M14</f>
        <v>0.67500000000000004</v>
      </c>
      <c r="AC21" s="1">
        <f>+[2]TechOptions!N14</f>
        <v>0.67500000000000004</v>
      </c>
      <c r="AD21" s="1">
        <f>+[2]TechOptions!O14</f>
        <v>0.67500000000000004</v>
      </c>
      <c r="AE21" s="1">
        <f>+[2]TechOptions!P14</f>
        <v>0.67500000000000004</v>
      </c>
      <c r="AF21" s="1">
        <f>+[2]TechOptions!Q14</f>
        <v>0.67500000000000004</v>
      </c>
      <c r="AG21" s="1">
        <f>+[2]TechOptions!R14</f>
        <v>280</v>
      </c>
      <c r="AH21" s="1">
        <f>+[2]TechOptions!S14</f>
        <v>280</v>
      </c>
      <c r="AI21" s="1">
        <f>+[2]TechOptions!T14</f>
        <v>280</v>
      </c>
      <c r="AJ21" s="1">
        <f>+[2]TechOptions!U14</f>
        <v>280</v>
      </c>
      <c r="AK21" s="1">
        <f>+[2]TechOptions!V14</f>
        <v>280</v>
      </c>
      <c r="AL21" s="1">
        <f>+[2]TechOptions!W14</f>
        <v>280</v>
      </c>
      <c r="AM21" s="1">
        <f>+[2]TechOptions!X14</f>
        <v>280</v>
      </c>
      <c r="AN21" s="1">
        <f>+[2]TechOptions!Y14</f>
        <v>280</v>
      </c>
      <c r="AO21" s="1">
        <f>+[2]TechOptions!Z14</f>
        <v>280</v>
      </c>
      <c r="AP21" s="1">
        <f>+[2]TechOptions!AA14</f>
        <v>280</v>
      </c>
      <c r="AQ21" s="1">
        <f>+[2]TechOptions!AL14</f>
        <v>1</v>
      </c>
      <c r="AR21" s="1">
        <v>5</v>
      </c>
      <c r="AZ21" s="16" t="s">
        <v>92</v>
      </c>
      <c r="BA21" s="17"/>
      <c r="BB21" s="17" t="s">
        <v>242</v>
      </c>
      <c r="BC21" s="17"/>
      <c r="BD21" s="17" t="s">
        <v>95</v>
      </c>
      <c r="BE21" s="17"/>
      <c r="BF21" s="17" t="s">
        <v>71</v>
      </c>
    </row>
    <row r="22" spans="1:58" hidden="1">
      <c r="A22" s="1" t="s">
        <v>92</v>
      </c>
      <c r="B22" s="2" t="s">
        <v>181</v>
      </c>
      <c r="C22" s="1" t="s">
        <v>84</v>
      </c>
      <c r="D22" s="2" t="s">
        <v>174</v>
      </c>
      <c r="E22" s="3" t="s">
        <v>240</v>
      </c>
      <c r="F22" s="1" t="s">
        <v>221</v>
      </c>
      <c r="G22" s="2" t="s">
        <v>234</v>
      </c>
      <c r="H22" s="3" t="s">
        <v>243</v>
      </c>
      <c r="I22" s="1" t="s">
        <v>70</v>
      </c>
      <c r="J22" s="2" t="s">
        <v>160</v>
      </c>
      <c r="L22" s="1">
        <f t="shared" si="0"/>
        <v>26</v>
      </c>
      <c r="N22" s="1" t="str">
        <f t="shared" si="1"/>
        <v>DARY-MoTP-Stat-ELC-VSD-Mtr</v>
      </c>
      <c r="O22" s="1" t="str">
        <f t="shared" si="2"/>
        <v>New Dairy - Motive Power, Stationary  - Electricity</v>
      </c>
      <c r="P22" s="1" t="str">
        <f t="shared" si="3"/>
        <v>INDELC</v>
      </c>
      <c r="Q22" s="1" t="str">
        <f t="shared" si="4"/>
        <v>DARY-MoTP-Stat</v>
      </c>
      <c r="R22" s="1">
        <f>2018</f>
        <v>2018</v>
      </c>
      <c r="S22" s="1">
        <f>+[2]TechOptions!F15</f>
        <v>2025</v>
      </c>
      <c r="T22" s="1">
        <f>+[2]TechOptions!G15</f>
        <v>10</v>
      </c>
      <c r="U22" s="1">
        <f>+ROUND([2]TechOptions!E15,2)</f>
        <v>0.5</v>
      </c>
      <c r="V22" s="1">
        <v>31.536000000000001</v>
      </c>
      <c r="W22" s="1">
        <f>+[2]TechOptions!H15</f>
        <v>0.9</v>
      </c>
      <c r="X22" s="1">
        <f>+[2]TechOptions!I15</f>
        <v>0.9</v>
      </c>
      <c r="Y22" s="1">
        <f>+[2]TechOptions!J15</f>
        <v>0.9</v>
      </c>
      <c r="Z22" s="1">
        <f>+[2]TechOptions!K15</f>
        <v>0.9</v>
      </c>
      <c r="AA22" s="1">
        <f>+[2]TechOptions!L15</f>
        <v>0.9</v>
      </c>
      <c r="AB22" s="1">
        <f>+[2]TechOptions!M15</f>
        <v>0.9</v>
      </c>
      <c r="AC22" s="1">
        <f>+[2]TechOptions!N15</f>
        <v>0.9</v>
      </c>
      <c r="AD22" s="1">
        <f>+[2]TechOptions!O15</f>
        <v>0.9</v>
      </c>
      <c r="AE22" s="1">
        <f>+[2]TechOptions!P15</f>
        <v>0.9</v>
      </c>
      <c r="AF22" s="1">
        <f>+[2]TechOptions!Q15</f>
        <v>0.9</v>
      </c>
      <c r="AG22" s="1">
        <f>+[2]TechOptions!R15</f>
        <v>336</v>
      </c>
      <c r="AH22" s="1">
        <f>+[2]TechOptions!S15</f>
        <v>336</v>
      </c>
      <c r="AI22" s="1">
        <f>+[2]TechOptions!T15</f>
        <v>336</v>
      </c>
      <c r="AJ22" s="1">
        <f>+[2]TechOptions!U15</f>
        <v>336</v>
      </c>
      <c r="AK22" s="1">
        <f>+[2]TechOptions!V15</f>
        <v>336</v>
      </c>
      <c r="AL22" s="1">
        <f>+[2]TechOptions!W15</f>
        <v>336</v>
      </c>
      <c r="AM22" s="1">
        <f>+[2]TechOptions!X15</f>
        <v>336</v>
      </c>
      <c r="AN22" s="1">
        <f>+[2]TechOptions!Y15</f>
        <v>336</v>
      </c>
      <c r="AO22" s="1">
        <f>+[2]TechOptions!Z15</f>
        <v>336</v>
      </c>
      <c r="AP22" s="1">
        <f>+[2]TechOptions!AA15</f>
        <v>336</v>
      </c>
      <c r="AQ22" s="1">
        <f>+[2]TechOptions!AL15</f>
        <v>0.5</v>
      </c>
      <c r="AR22" s="1">
        <v>5</v>
      </c>
      <c r="AZ22" s="18" t="s">
        <v>92</v>
      </c>
      <c r="BA22" s="19"/>
      <c r="BB22" s="19" t="s">
        <v>242</v>
      </c>
      <c r="BC22" s="19"/>
      <c r="BD22" s="19" t="s">
        <v>95</v>
      </c>
      <c r="BE22" s="19"/>
      <c r="BF22" s="19" t="s">
        <v>68</v>
      </c>
    </row>
    <row r="23" spans="1:58" hidden="1">
      <c r="A23" s="1" t="s">
        <v>92</v>
      </c>
      <c r="B23" s="2" t="s">
        <v>181</v>
      </c>
      <c r="C23" s="1" t="s">
        <v>230</v>
      </c>
      <c r="D23" s="2" t="s">
        <v>244</v>
      </c>
      <c r="E23" s="3" t="s">
        <v>245</v>
      </c>
      <c r="F23" s="1" t="s">
        <v>231</v>
      </c>
      <c r="G23" s="2" t="s">
        <v>246</v>
      </c>
      <c r="H23" s="3" t="s">
        <v>247</v>
      </c>
      <c r="I23" s="1" t="s">
        <v>70</v>
      </c>
      <c r="J23" s="2" t="s">
        <v>160</v>
      </c>
      <c r="L23" s="1">
        <f t="shared" si="0"/>
        <v>24</v>
      </c>
      <c r="N23" s="1" t="str">
        <f t="shared" si="1"/>
        <v>DARY-PH-MVR_DRY-ELC-HPmp</v>
      </c>
      <c r="O23" s="1" t="str">
        <f t="shared" si="2"/>
        <v>New Dairy - Process Heat: MVR Drying  - Electricity</v>
      </c>
      <c r="P23" s="1" t="str">
        <f t="shared" si="3"/>
        <v>INDELC</v>
      </c>
      <c r="Q23" s="1" t="str">
        <f t="shared" si="4"/>
        <v>DARY-PH-MVR_DRY</v>
      </c>
      <c r="R23" s="1">
        <f>2018</f>
        <v>2018</v>
      </c>
      <c r="S23" s="1">
        <f>+[2]TechOptions!F16</f>
        <v>2025</v>
      </c>
      <c r="T23" s="1">
        <f>+[2]TechOptions!G16</f>
        <v>20</v>
      </c>
      <c r="U23" s="1">
        <f>+ROUND([2]TechOptions!E16,2)</f>
        <v>0.68</v>
      </c>
      <c r="V23" s="1">
        <v>31.536000000000001</v>
      </c>
      <c r="W23" s="1">
        <f>+[2]TechOptions!H16</f>
        <v>3</v>
      </c>
      <c r="X23" s="1">
        <f>+[2]TechOptions!I16</f>
        <v>3</v>
      </c>
      <c r="Y23" s="1">
        <f>+[2]TechOptions!J16</f>
        <v>3</v>
      </c>
      <c r="Z23" s="1">
        <f>+[2]TechOptions!K16</f>
        <v>3</v>
      </c>
      <c r="AA23" s="1">
        <f>+[2]TechOptions!L16</f>
        <v>3</v>
      </c>
      <c r="AB23" s="1">
        <f>+[2]TechOptions!M16</f>
        <v>3</v>
      </c>
      <c r="AC23" s="1">
        <f>+[2]TechOptions!N16</f>
        <v>3</v>
      </c>
      <c r="AD23" s="1">
        <f>+[2]TechOptions!O16</f>
        <v>3</v>
      </c>
      <c r="AE23" s="1">
        <f>+[2]TechOptions!P16</f>
        <v>3</v>
      </c>
      <c r="AF23" s="1">
        <f>+[2]TechOptions!Q16</f>
        <v>3</v>
      </c>
      <c r="AG23" s="1">
        <f>3750/AF23</f>
        <v>1250</v>
      </c>
      <c r="AH23" s="1">
        <f>AG23</f>
        <v>1250</v>
      </c>
      <c r="AI23" s="1">
        <f t="shared" ref="AI23:AP23" si="5">AH23</f>
        <v>1250</v>
      </c>
      <c r="AJ23" s="1">
        <f t="shared" si="5"/>
        <v>1250</v>
      </c>
      <c r="AK23" s="1">
        <f t="shared" si="5"/>
        <v>1250</v>
      </c>
      <c r="AL23" s="1">
        <f t="shared" si="5"/>
        <v>1250</v>
      </c>
      <c r="AM23" s="1">
        <f t="shared" si="5"/>
        <v>1250</v>
      </c>
      <c r="AN23" s="1">
        <f t="shared" si="5"/>
        <v>1250</v>
      </c>
      <c r="AO23" s="1">
        <f t="shared" si="5"/>
        <v>1250</v>
      </c>
      <c r="AP23" s="1">
        <f t="shared" si="5"/>
        <v>1250</v>
      </c>
      <c r="AQ23" s="1">
        <f>+[2]TechOptions!AL16</f>
        <v>0.26700000000000002</v>
      </c>
      <c r="AR23" s="1">
        <v>5</v>
      </c>
      <c r="AZ23" s="16" t="s">
        <v>92</v>
      </c>
      <c r="BA23" s="17"/>
      <c r="BB23" s="17" t="s">
        <v>242</v>
      </c>
      <c r="BC23" s="17"/>
      <c r="BD23" s="17" t="s">
        <v>95</v>
      </c>
      <c r="BE23" s="17"/>
      <c r="BF23" s="17" t="s">
        <v>74</v>
      </c>
    </row>
    <row r="24" spans="1:58" hidden="1">
      <c r="A24" s="1" t="s">
        <v>92</v>
      </c>
      <c r="B24" s="2" t="s">
        <v>181</v>
      </c>
      <c r="C24" s="1" t="s">
        <v>230</v>
      </c>
      <c r="D24" s="2" t="s">
        <v>244</v>
      </c>
      <c r="E24" s="3" t="s">
        <v>245</v>
      </c>
      <c r="F24" s="1" t="s">
        <v>233</v>
      </c>
      <c r="G24" s="2" t="s">
        <v>248</v>
      </c>
      <c r="H24" s="3" t="s">
        <v>249</v>
      </c>
      <c r="I24" s="1" t="s">
        <v>70</v>
      </c>
      <c r="J24" s="2" t="s">
        <v>160</v>
      </c>
      <c r="L24" s="1">
        <f t="shared" si="0"/>
        <v>25</v>
      </c>
      <c r="N24" s="1" t="str">
        <f t="shared" si="1"/>
        <v>DARY-PH-MVR_DRY-ELC-HRCVR</v>
      </c>
      <c r="O24" s="1" t="str">
        <f t="shared" si="2"/>
        <v>New Dairy - Process Heat: MVR Drying  - Electricity</v>
      </c>
      <c r="P24" s="1" t="str">
        <f t="shared" si="3"/>
        <v>INDELC</v>
      </c>
      <c r="Q24" s="1" t="str">
        <f t="shared" si="4"/>
        <v>DARY-PH-MVR_DRY</v>
      </c>
      <c r="R24" s="1">
        <f>2018</f>
        <v>2018</v>
      </c>
      <c r="S24" s="1">
        <f>+[2]TechOptions!F17</f>
        <v>2025</v>
      </c>
      <c r="T24" s="1">
        <f>+[2]TechOptions!G17</f>
        <v>20</v>
      </c>
      <c r="U24" s="1">
        <f>+ROUND([2]TechOptions!E17,2)</f>
        <v>0.68</v>
      </c>
      <c r="V24" s="1">
        <v>31.536000000000001</v>
      </c>
      <c r="W24" s="1">
        <f>+[2]TechOptions!H17</f>
        <v>28.075078208162523</v>
      </c>
      <c r="X24" s="1">
        <f>+[2]TechOptions!I17</f>
        <v>28.075078208162523</v>
      </c>
      <c r="Y24" s="1">
        <f>+[2]TechOptions!J17</f>
        <v>28.075078208162523</v>
      </c>
      <c r="Z24" s="1">
        <f>+[2]TechOptions!K17</f>
        <v>28.075078208162523</v>
      </c>
      <c r="AA24" s="1">
        <f>+[2]TechOptions!L17</f>
        <v>28.075078208162523</v>
      </c>
      <c r="AB24" s="1">
        <f>+[2]TechOptions!M17</f>
        <v>28.075078208162523</v>
      </c>
      <c r="AC24" s="1">
        <f>+[2]TechOptions!N17</f>
        <v>28.075078208162523</v>
      </c>
      <c r="AD24" s="1">
        <f>+[2]TechOptions!O17</f>
        <v>28.075078208162523</v>
      </c>
      <c r="AE24" s="1">
        <f>+[2]TechOptions!P17</f>
        <v>28.075078208162523</v>
      </c>
      <c r="AF24" s="1">
        <f>+[2]TechOptions!Q17</f>
        <v>28.075078208162523</v>
      </c>
      <c r="AG24" s="1">
        <f>+[2]TechOptions!R17</f>
        <v>16350</v>
      </c>
      <c r="AH24" s="1">
        <f>+[2]TechOptions!S17</f>
        <v>16350</v>
      </c>
      <c r="AI24" s="1">
        <f>+[2]TechOptions!T17</f>
        <v>16350</v>
      </c>
      <c r="AJ24" s="1">
        <f>+[2]TechOptions!U17</f>
        <v>16350</v>
      </c>
      <c r="AK24" s="1">
        <f>+[2]TechOptions!V17</f>
        <v>16350</v>
      </c>
      <c r="AL24" s="1">
        <f>+[2]TechOptions!W17</f>
        <v>16350</v>
      </c>
      <c r="AM24" s="1">
        <f>+[2]TechOptions!X17</f>
        <v>16350</v>
      </c>
      <c r="AN24" s="1">
        <f>+[2]TechOptions!Y17</f>
        <v>16350</v>
      </c>
      <c r="AO24" s="1">
        <f>+[2]TechOptions!Z17</f>
        <v>16350</v>
      </c>
      <c r="AP24" s="1">
        <f>+[2]TechOptions!AA17</f>
        <v>16350</v>
      </c>
      <c r="AQ24" s="1">
        <f>+[2]TechOptions!AL17</f>
        <v>0.14599999999999999</v>
      </c>
      <c r="AR24" s="1">
        <v>5</v>
      </c>
      <c r="AZ24" s="18" t="s">
        <v>92</v>
      </c>
      <c r="BA24" s="19"/>
      <c r="BB24" s="19" t="s">
        <v>242</v>
      </c>
      <c r="BC24" s="19"/>
      <c r="BD24" s="19" t="s">
        <v>95</v>
      </c>
      <c r="BE24" s="19"/>
      <c r="BF24" s="19" t="s">
        <v>70</v>
      </c>
    </row>
    <row r="25" spans="1:58" hidden="1">
      <c r="A25" s="1" t="s">
        <v>92</v>
      </c>
      <c r="B25" s="2" t="s">
        <v>181</v>
      </c>
      <c r="C25" s="1" t="s">
        <v>230</v>
      </c>
      <c r="D25" s="2" t="s">
        <v>244</v>
      </c>
      <c r="E25" s="3" t="s">
        <v>245</v>
      </c>
      <c r="F25" s="1" t="s">
        <v>95</v>
      </c>
      <c r="G25" s="2" t="s">
        <v>95</v>
      </c>
      <c r="H25" s="3" t="s">
        <v>250</v>
      </c>
      <c r="I25" s="1" t="s">
        <v>71</v>
      </c>
      <c r="J25" s="2" t="s">
        <v>161</v>
      </c>
      <c r="L25" s="1">
        <f t="shared" si="0"/>
        <v>26</v>
      </c>
      <c r="N25" s="1" t="str">
        <f t="shared" si="1"/>
        <v>DARY-PH-MVR_DRY-COA-Boiler</v>
      </c>
      <c r="O25" s="1" t="str">
        <f t="shared" si="2"/>
        <v>New Dairy - Process Heat: MVR Drying  - Coal</v>
      </c>
      <c r="P25" s="1" t="str">
        <f t="shared" si="3"/>
        <v>INDCOA</v>
      </c>
      <c r="Q25" s="1" t="str">
        <f t="shared" si="4"/>
        <v>DARY-PH-MVR_DRY</v>
      </c>
      <c r="R25" s="1">
        <f>2018</f>
        <v>2018</v>
      </c>
      <c r="S25" s="1">
        <f>+[2]TechOptions!F18</f>
        <v>2020</v>
      </c>
      <c r="T25" s="1">
        <f>+[2]TechOptions!G18</f>
        <v>25</v>
      </c>
      <c r="U25" s="1">
        <f>+ROUND([2]TechOptions!E18,2)</f>
        <v>0.68</v>
      </c>
      <c r="V25" s="1">
        <v>31.536000000000001</v>
      </c>
      <c r="W25" s="1">
        <f>+[2]TechOptions!H18</f>
        <v>0.8</v>
      </c>
      <c r="X25" s="1">
        <f>+[2]TechOptions!I18</f>
        <v>0.8</v>
      </c>
      <c r="Y25" s="1">
        <f>+[2]TechOptions!J18</f>
        <v>0.8</v>
      </c>
      <c r="Z25" s="1">
        <f>+[2]TechOptions!K18</f>
        <v>0.8</v>
      </c>
      <c r="AA25" s="1">
        <f>+[2]TechOptions!L18</f>
        <v>0.8</v>
      </c>
      <c r="AB25" s="1">
        <f>+[2]TechOptions!M18</f>
        <v>0.8</v>
      </c>
      <c r="AC25" s="1">
        <f>+[2]TechOptions!N18</f>
        <v>0.8</v>
      </c>
      <c r="AD25" s="1">
        <f>+[2]TechOptions!O18</f>
        <v>0.8</v>
      </c>
      <c r="AE25" s="1">
        <f>+[2]TechOptions!P18</f>
        <v>0.8</v>
      </c>
      <c r="AF25" s="1">
        <f>+[2]TechOptions!Q18</f>
        <v>0.8</v>
      </c>
      <c r="AG25" s="1">
        <f>+[2]TechOptions!R18</f>
        <v>750</v>
      </c>
      <c r="AH25" s="1">
        <f>+[2]TechOptions!S18</f>
        <v>750</v>
      </c>
      <c r="AI25" s="1">
        <f>+[2]TechOptions!T18</f>
        <v>750</v>
      </c>
      <c r="AJ25" s="1">
        <f>+[2]TechOptions!U18</f>
        <v>750</v>
      </c>
      <c r="AK25" s="1">
        <f>+[2]TechOptions!V18</f>
        <v>750</v>
      </c>
      <c r="AL25" s="1">
        <f>+[2]TechOptions!W18</f>
        <v>750</v>
      </c>
      <c r="AM25" s="1">
        <f>+[2]TechOptions!X18</f>
        <v>750</v>
      </c>
      <c r="AN25" s="1">
        <f>+[2]TechOptions!Y18</f>
        <v>750</v>
      </c>
      <c r="AO25" s="1">
        <f>+[2]TechOptions!Z18</f>
        <v>750</v>
      </c>
      <c r="AP25" s="1">
        <f>+[2]TechOptions!AA18</f>
        <v>750</v>
      </c>
      <c r="AQ25" s="1">
        <f>+[2]TechOptions!AL18</f>
        <v>1</v>
      </c>
      <c r="AR25" s="1">
        <v>5</v>
      </c>
      <c r="AZ25" s="16" t="s">
        <v>92</v>
      </c>
      <c r="BA25" s="17"/>
      <c r="BB25" s="17" t="s">
        <v>242</v>
      </c>
      <c r="BC25" s="17"/>
      <c r="BD25" s="17" t="s">
        <v>97</v>
      </c>
      <c r="BE25" s="17"/>
      <c r="BF25" s="17" t="s">
        <v>70</v>
      </c>
    </row>
    <row r="26" spans="1:58" hidden="1">
      <c r="A26" s="1" t="s">
        <v>92</v>
      </c>
      <c r="B26" s="2" t="s">
        <v>181</v>
      </c>
      <c r="C26" s="1" t="s">
        <v>230</v>
      </c>
      <c r="D26" s="2" t="s">
        <v>244</v>
      </c>
      <c r="E26" s="3" t="s">
        <v>245</v>
      </c>
      <c r="F26" s="1" t="s">
        <v>95</v>
      </c>
      <c r="G26" s="2" t="s">
        <v>95</v>
      </c>
      <c r="H26" s="3" t="s">
        <v>251</v>
      </c>
      <c r="I26" s="1" t="s">
        <v>68</v>
      </c>
      <c r="J26" s="2" t="s">
        <v>159</v>
      </c>
      <c r="L26" s="1">
        <f t="shared" si="0"/>
        <v>26</v>
      </c>
      <c r="N26" s="1" t="str">
        <f t="shared" si="1"/>
        <v>DARY-PH-MVR_DRY-NGA-Boiler</v>
      </c>
      <c r="O26" s="1" t="str">
        <f t="shared" si="2"/>
        <v>New Dairy - Process Heat: MVR Drying  - Natural Gas</v>
      </c>
      <c r="P26" s="1" t="str">
        <f t="shared" si="3"/>
        <v>INDNGA</v>
      </c>
      <c r="Q26" s="1" t="str">
        <f t="shared" si="4"/>
        <v>DARY-PH-MVR_DRY</v>
      </c>
      <c r="R26" s="1">
        <f>2018</f>
        <v>2018</v>
      </c>
      <c r="S26" s="1">
        <f>+[2]TechOptions!F19</f>
        <v>2020</v>
      </c>
      <c r="T26" s="1">
        <f>+[2]TechOptions!G19</f>
        <v>25</v>
      </c>
      <c r="U26" s="1">
        <f>+ROUND([2]TechOptions!E19,2)</f>
        <v>0.68</v>
      </c>
      <c r="V26" s="1">
        <v>31.536000000000001</v>
      </c>
      <c r="W26" s="1">
        <f>+[2]TechOptions!H19</f>
        <v>0.87</v>
      </c>
      <c r="X26" s="1">
        <f>+[2]TechOptions!I19</f>
        <v>0.87</v>
      </c>
      <c r="Y26" s="1">
        <f>+[2]TechOptions!J19</f>
        <v>0.87</v>
      </c>
      <c r="Z26" s="1">
        <f>+[2]TechOptions!K19</f>
        <v>0.87</v>
      </c>
      <c r="AA26" s="1">
        <f>+[2]TechOptions!L19</f>
        <v>0.87</v>
      </c>
      <c r="AB26" s="1">
        <f>+[2]TechOptions!M19</f>
        <v>0.87</v>
      </c>
      <c r="AC26" s="1">
        <f>+[2]TechOptions!N19</f>
        <v>0.87</v>
      </c>
      <c r="AD26" s="1">
        <f>+[2]TechOptions!O19</f>
        <v>0.87</v>
      </c>
      <c r="AE26" s="1">
        <f>+[2]TechOptions!P19</f>
        <v>0.87</v>
      </c>
      <c r="AF26" s="1">
        <f>+[2]TechOptions!Q19</f>
        <v>0.87</v>
      </c>
      <c r="AG26" s="1">
        <f>+[2]TechOptions!R19</f>
        <v>250</v>
      </c>
      <c r="AH26" s="1">
        <f>+[2]TechOptions!S19</f>
        <v>250</v>
      </c>
      <c r="AI26" s="1">
        <f>+[2]TechOptions!T19</f>
        <v>250</v>
      </c>
      <c r="AJ26" s="1">
        <f>+[2]TechOptions!U19</f>
        <v>250</v>
      </c>
      <c r="AK26" s="1">
        <f>+[2]TechOptions!V19</f>
        <v>250</v>
      </c>
      <c r="AL26" s="1">
        <f>+[2]TechOptions!W19</f>
        <v>250</v>
      </c>
      <c r="AM26" s="1">
        <f>+[2]TechOptions!X19</f>
        <v>250</v>
      </c>
      <c r="AN26" s="1">
        <f>+[2]TechOptions!Y19</f>
        <v>250</v>
      </c>
      <c r="AO26" s="1">
        <f>+[2]TechOptions!Z19</f>
        <v>250</v>
      </c>
      <c r="AP26" s="1">
        <f>+[2]TechOptions!AA19</f>
        <v>250</v>
      </c>
      <c r="AQ26" s="1">
        <f>+[2]TechOptions!AL19</f>
        <v>1</v>
      </c>
      <c r="AR26" s="1">
        <v>5</v>
      </c>
      <c r="AZ26" s="18" t="s">
        <v>92</v>
      </c>
      <c r="BA26" s="19"/>
      <c r="BB26" s="19" t="s">
        <v>252</v>
      </c>
      <c r="BC26" s="19"/>
      <c r="BD26" s="19" t="s">
        <v>95</v>
      </c>
      <c r="BE26" s="19"/>
      <c r="BF26" s="19" t="s">
        <v>71</v>
      </c>
    </row>
    <row r="27" spans="1:58" hidden="1">
      <c r="A27" s="1" t="s">
        <v>92</v>
      </c>
      <c r="B27" s="2" t="s">
        <v>181</v>
      </c>
      <c r="C27" s="1" t="s">
        <v>230</v>
      </c>
      <c r="D27" s="2" t="s">
        <v>244</v>
      </c>
      <c r="E27" s="3" t="s">
        <v>245</v>
      </c>
      <c r="F27" s="1" t="s">
        <v>95</v>
      </c>
      <c r="G27" s="2" t="s">
        <v>95</v>
      </c>
      <c r="H27" s="3" t="s">
        <v>253</v>
      </c>
      <c r="I27" s="1" t="s">
        <v>74</v>
      </c>
      <c r="J27" s="2" t="s">
        <v>164</v>
      </c>
      <c r="L27" s="1">
        <f t="shared" si="0"/>
        <v>26</v>
      </c>
      <c r="N27" s="1" t="str">
        <f t="shared" si="1"/>
        <v>DARY-PH-MVR_DRY-WOD-Boiler</v>
      </c>
      <c r="O27" s="1" t="str">
        <f t="shared" si="2"/>
        <v>New Dairy - Process Heat: MVR Drying  - Wood</v>
      </c>
      <c r="P27" s="1" t="str">
        <f t="shared" si="3"/>
        <v>INDWOD</v>
      </c>
      <c r="Q27" s="1" t="str">
        <f t="shared" si="4"/>
        <v>DARY-PH-MVR_DRY</v>
      </c>
      <c r="R27" s="1">
        <f>2018</f>
        <v>2018</v>
      </c>
      <c r="S27" s="1">
        <f>+[2]TechOptions!F20</f>
        <v>2025</v>
      </c>
      <c r="T27" s="1">
        <f>+[2]TechOptions!G20</f>
        <v>25</v>
      </c>
      <c r="U27" s="1">
        <f>+ROUND([2]TechOptions!E20,2)</f>
        <v>0.68</v>
      </c>
      <c r="V27" s="1">
        <v>31.536000000000001</v>
      </c>
      <c r="W27" s="1">
        <f>+[2]TechOptions!H20</f>
        <v>0.85</v>
      </c>
      <c r="X27" s="1">
        <f>+[2]TechOptions!I20</f>
        <v>0.85</v>
      </c>
      <c r="Y27" s="1">
        <f>+[2]TechOptions!J20</f>
        <v>0.85</v>
      </c>
      <c r="Z27" s="1">
        <f>+[2]TechOptions!K20</f>
        <v>0.85</v>
      </c>
      <c r="AA27" s="1">
        <f>+[2]TechOptions!L20</f>
        <v>0.85</v>
      </c>
      <c r="AB27" s="1">
        <f>+[2]TechOptions!M20</f>
        <v>0.85</v>
      </c>
      <c r="AC27" s="1">
        <f>+[2]TechOptions!N20</f>
        <v>0.85</v>
      </c>
      <c r="AD27" s="1">
        <f>+[2]TechOptions!O20</f>
        <v>0.85</v>
      </c>
      <c r="AE27" s="1">
        <f>+[2]TechOptions!P20</f>
        <v>0.85</v>
      </c>
      <c r="AF27" s="1">
        <f>+[2]TechOptions!Q20</f>
        <v>0.85</v>
      </c>
      <c r="AG27" s="1">
        <f>+[2]TechOptions!R20</f>
        <v>1100</v>
      </c>
      <c r="AH27" s="1">
        <f>+[2]TechOptions!S20</f>
        <v>1100</v>
      </c>
      <c r="AI27" s="1">
        <f>+[2]TechOptions!T20</f>
        <v>1100</v>
      </c>
      <c r="AJ27" s="1">
        <f>+[2]TechOptions!U20</f>
        <v>1100</v>
      </c>
      <c r="AK27" s="1">
        <f>+[2]TechOptions!V20</f>
        <v>1100</v>
      </c>
      <c r="AL27" s="1">
        <f>+[2]TechOptions!W20</f>
        <v>1100</v>
      </c>
      <c r="AM27" s="1">
        <f>+[2]TechOptions!X20</f>
        <v>1100</v>
      </c>
      <c r="AN27" s="1">
        <f>+[2]TechOptions!Y20</f>
        <v>1100</v>
      </c>
      <c r="AO27" s="1">
        <f>+[2]TechOptions!Z20</f>
        <v>1100</v>
      </c>
      <c r="AP27" s="1">
        <f>+[2]TechOptions!AA20</f>
        <v>1100</v>
      </c>
      <c r="AQ27" s="1">
        <f>+[2]TechOptions!AL20</f>
        <v>1</v>
      </c>
      <c r="AR27" s="1">
        <v>5</v>
      </c>
      <c r="AZ27" s="16" t="s">
        <v>92</v>
      </c>
      <c r="BA27" s="17"/>
      <c r="BB27" s="17" t="s">
        <v>252</v>
      </c>
      <c r="BC27" s="17"/>
      <c r="BD27" s="17" t="s">
        <v>95</v>
      </c>
      <c r="BE27" s="17"/>
      <c r="BF27" s="17" t="s">
        <v>68</v>
      </c>
    </row>
    <row r="28" spans="1:58">
      <c r="A28" s="1" t="s">
        <v>92</v>
      </c>
      <c r="B28" s="2" t="s">
        <v>181</v>
      </c>
      <c r="C28" s="1" t="s">
        <v>230</v>
      </c>
      <c r="D28" s="2" t="s">
        <v>244</v>
      </c>
      <c r="E28" s="3" t="s">
        <v>245</v>
      </c>
      <c r="F28" s="1" t="s">
        <v>95</v>
      </c>
      <c r="G28" s="2" t="s">
        <v>95</v>
      </c>
      <c r="H28" s="3" t="s">
        <v>254</v>
      </c>
      <c r="I28" s="1" t="s">
        <v>70</v>
      </c>
      <c r="J28" s="2" t="s">
        <v>160</v>
      </c>
      <c r="L28" s="1">
        <f t="shared" si="0"/>
        <v>26</v>
      </c>
      <c r="N28" s="1" t="str">
        <f t="shared" si="1"/>
        <v>DARY-PH-MVR_DRY-ELC-Boiler</v>
      </c>
      <c r="O28" s="1" t="str">
        <f t="shared" si="2"/>
        <v>New Dairy - Process Heat: MVR Drying  - Electricity</v>
      </c>
      <c r="P28" s="1" t="str">
        <f t="shared" si="3"/>
        <v>INDELC</v>
      </c>
      <c r="Q28" s="1" t="str">
        <f t="shared" si="4"/>
        <v>DARY-PH-MVR_DRY</v>
      </c>
      <c r="R28" s="1">
        <f>2018</f>
        <v>2018</v>
      </c>
      <c r="S28" s="1">
        <f>+[2]TechOptions!F21</f>
        <v>2025</v>
      </c>
      <c r="T28" s="1">
        <f>+[2]TechOptions!G21</f>
        <v>25</v>
      </c>
      <c r="U28" s="1">
        <f>+ROUND([2]TechOptions!E21,2)</f>
        <v>0.68</v>
      </c>
      <c r="V28" s="1">
        <v>31.536000000000001</v>
      </c>
      <c r="W28" s="1">
        <f>+[2]TechOptions!H21</f>
        <v>0.99</v>
      </c>
      <c r="X28" s="1">
        <f>+[2]TechOptions!I21</f>
        <v>0.99</v>
      </c>
      <c r="Y28" s="1">
        <f>+[2]TechOptions!J21</f>
        <v>0.99</v>
      </c>
      <c r="Z28" s="1">
        <f>+[2]TechOptions!K21</f>
        <v>0.99</v>
      </c>
      <c r="AA28" s="1">
        <f>+[2]TechOptions!L21</f>
        <v>0.99</v>
      </c>
      <c r="AB28" s="1">
        <f>+[2]TechOptions!M21</f>
        <v>0.99</v>
      </c>
      <c r="AC28" s="1">
        <f>+[2]TechOptions!N21</f>
        <v>0.99</v>
      </c>
      <c r="AD28" s="1">
        <f>+[2]TechOptions!O21</f>
        <v>0.99</v>
      </c>
      <c r="AE28" s="1">
        <f>+[2]TechOptions!P21</f>
        <v>0.99</v>
      </c>
      <c r="AF28" s="1">
        <f>+[2]TechOptions!Q21</f>
        <v>0.99</v>
      </c>
      <c r="AG28" s="30">
        <f>AV3</f>
        <v>370.49433333333332</v>
      </c>
      <c r="AH28" s="30">
        <f>AG28</f>
        <v>370.49433333333332</v>
      </c>
      <c r="AI28" s="30">
        <f>AJ28</f>
        <v>250</v>
      </c>
      <c r="AJ28" s="30">
        <f>+[2]TechOptions!U21</f>
        <v>250</v>
      </c>
      <c r="AK28" s="30">
        <f>+[2]TechOptions!V21</f>
        <v>250</v>
      </c>
      <c r="AL28" s="30">
        <f>+[2]TechOptions!W21</f>
        <v>250</v>
      </c>
      <c r="AM28" s="30">
        <f>+[2]TechOptions!X21</f>
        <v>250</v>
      </c>
      <c r="AN28" s="30">
        <f>+[2]TechOptions!Y21</f>
        <v>250</v>
      </c>
      <c r="AO28" s="30">
        <f>+[2]TechOptions!Z21</f>
        <v>250</v>
      </c>
      <c r="AP28" s="30">
        <f>+[2]TechOptions!AA21</f>
        <v>250</v>
      </c>
      <c r="AQ28" s="1">
        <f>+[2]TechOptions!AL21</f>
        <v>1</v>
      </c>
      <c r="AR28" s="1">
        <v>5</v>
      </c>
      <c r="AZ28" s="18" t="s">
        <v>92</v>
      </c>
      <c r="BA28" s="19"/>
      <c r="BB28" s="19" t="s">
        <v>252</v>
      </c>
      <c r="BC28" s="19"/>
      <c r="BD28" s="19" t="s">
        <v>97</v>
      </c>
      <c r="BE28" s="19"/>
      <c r="BF28" s="19" t="s">
        <v>70</v>
      </c>
    </row>
    <row r="29" spans="1:58" hidden="1">
      <c r="A29" s="1" t="s">
        <v>92</v>
      </c>
      <c r="B29" s="2" t="s">
        <v>181</v>
      </c>
      <c r="C29" s="1" t="s">
        <v>242</v>
      </c>
      <c r="D29" s="2" t="s">
        <v>255</v>
      </c>
      <c r="E29" s="3" t="s">
        <v>256</v>
      </c>
      <c r="F29" s="1" t="s">
        <v>95</v>
      </c>
      <c r="G29" s="2" t="s">
        <v>95</v>
      </c>
      <c r="H29" s="3" t="s">
        <v>257</v>
      </c>
      <c r="I29" s="1" t="s">
        <v>71</v>
      </c>
      <c r="J29" s="2" t="s">
        <v>161</v>
      </c>
      <c r="L29" s="1">
        <f t="shared" si="0"/>
        <v>26</v>
      </c>
      <c r="N29" s="1" t="str">
        <f t="shared" si="1"/>
        <v>DARY-PH-MVR_PRE-COA-Boiler</v>
      </c>
      <c r="O29" s="1" t="str">
        <f t="shared" si="2"/>
        <v>New Dairy - Process Heat: MVR Evaporation Preheat  - Coal</v>
      </c>
      <c r="P29" s="1" t="str">
        <f t="shared" si="3"/>
        <v>INDCOA</v>
      </c>
      <c r="Q29" s="1" t="str">
        <f t="shared" si="4"/>
        <v>DARY-PH-MVR_PRE</v>
      </c>
      <c r="R29" s="1">
        <f>2018</f>
        <v>2018</v>
      </c>
      <c r="S29" s="1">
        <f>+[2]TechOptions!F22</f>
        <v>2020</v>
      </c>
      <c r="T29" s="1">
        <f>+[2]TechOptions!G22</f>
        <v>25</v>
      </c>
      <c r="U29" s="1">
        <f>+ROUND([2]TechOptions!E22,2)</f>
        <v>0.68</v>
      </c>
      <c r="V29" s="1">
        <v>31.536000000000001</v>
      </c>
      <c r="W29" s="1">
        <f>+[2]TechOptions!H22</f>
        <v>0.8</v>
      </c>
      <c r="X29" s="1">
        <f>+[2]TechOptions!I22</f>
        <v>0.8</v>
      </c>
      <c r="Y29" s="1">
        <f>+[2]TechOptions!J22</f>
        <v>0.8</v>
      </c>
      <c r="Z29" s="1">
        <f>+[2]TechOptions!K22</f>
        <v>0.8</v>
      </c>
      <c r="AA29" s="1">
        <f>+[2]TechOptions!L22</f>
        <v>0.8</v>
      </c>
      <c r="AB29" s="1">
        <f>+[2]TechOptions!M22</f>
        <v>0.8</v>
      </c>
      <c r="AC29" s="1">
        <f>+[2]TechOptions!N22</f>
        <v>0.8</v>
      </c>
      <c r="AD29" s="1">
        <f>+[2]TechOptions!O22</f>
        <v>0.8</v>
      </c>
      <c r="AE29" s="1">
        <f>+[2]TechOptions!P22</f>
        <v>0.8</v>
      </c>
      <c r="AF29" s="1">
        <f>+[2]TechOptions!Q22</f>
        <v>0.8</v>
      </c>
      <c r="AG29" s="1">
        <f>+[2]TechOptions!R22</f>
        <v>750</v>
      </c>
      <c r="AH29" s="1">
        <f>+[2]TechOptions!S22</f>
        <v>750</v>
      </c>
      <c r="AI29" s="1">
        <f>+[2]TechOptions!T22</f>
        <v>750</v>
      </c>
      <c r="AJ29" s="1">
        <f>+[2]TechOptions!U22</f>
        <v>750</v>
      </c>
      <c r="AK29" s="1">
        <f>+[2]TechOptions!V22</f>
        <v>750</v>
      </c>
      <c r="AL29" s="1">
        <f>+[2]TechOptions!W22</f>
        <v>750</v>
      </c>
      <c r="AM29" s="1">
        <f>+[2]TechOptions!X22</f>
        <v>750</v>
      </c>
      <c r="AN29" s="1">
        <f>+[2]TechOptions!Y22</f>
        <v>750</v>
      </c>
      <c r="AO29" s="1">
        <f>+[2]TechOptions!Z22</f>
        <v>750</v>
      </c>
      <c r="AP29" s="1">
        <f>+[2]TechOptions!AA22</f>
        <v>750</v>
      </c>
      <c r="AQ29" s="1">
        <f>+[2]TechOptions!AL22</f>
        <v>1</v>
      </c>
      <c r="AR29" s="1">
        <v>5</v>
      </c>
      <c r="AZ29" s="16" t="s">
        <v>92</v>
      </c>
      <c r="BA29" s="17"/>
      <c r="BB29" s="17" t="s">
        <v>252</v>
      </c>
      <c r="BC29" s="17"/>
      <c r="BD29" s="17" t="s">
        <v>95</v>
      </c>
      <c r="BE29" s="17"/>
      <c r="BF29" s="17" t="s">
        <v>74</v>
      </c>
    </row>
    <row r="30" spans="1:58" hidden="1">
      <c r="A30" s="1" t="s">
        <v>92</v>
      </c>
      <c r="B30" s="2" t="s">
        <v>181</v>
      </c>
      <c r="C30" s="1" t="s">
        <v>242</v>
      </c>
      <c r="D30" s="2" t="s">
        <v>255</v>
      </c>
      <c r="E30" s="3" t="s">
        <v>256</v>
      </c>
      <c r="F30" s="1" t="s">
        <v>95</v>
      </c>
      <c r="G30" s="2" t="s">
        <v>95</v>
      </c>
      <c r="H30" s="3" t="s">
        <v>258</v>
      </c>
      <c r="I30" s="1" t="s">
        <v>68</v>
      </c>
      <c r="J30" s="2" t="s">
        <v>159</v>
      </c>
      <c r="L30" s="1">
        <f t="shared" si="0"/>
        <v>26</v>
      </c>
      <c r="N30" s="1" t="str">
        <f t="shared" si="1"/>
        <v>DARY-PH-MVR_PRE-NGA-Boiler</v>
      </c>
      <c r="O30" s="1" t="str">
        <f t="shared" si="2"/>
        <v>New Dairy - Process Heat: MVR Evaporation Preheat  - Natural Gas</v>
      </c>
      <c r="P30" s="1" t="str">
        <f t="shared" si="3"/>
        <v>INDNGA</v>
      </c>
      <c r="Q30" s="1" t="str">
        <f t="shared" si="4"/>
        <v>DARY-PH-MVR_PRE</v>
      </c>
      <c r="R30" s="1">
        <f>2018</f>
        <v>2018</v>
      </c>
      <c r="S30" s="1">
        <f>+[2]TechOptions!F23</f>
        <v>2020</v>
      </c>
      <c r="T30" s="1">
        <f>+[2]TechOptions!G23</f>
        <v>25</v>
      </c>
      <c r="U30" s="1">
        <f>+ROUND([2]TechOptions!E23,2)</f>
        <v>0.68</v>
      </c>
      <c r="V30" s="1">
        <v>31.536000000000001</v>
      </c>
      <c r="W30" s="1">
        <f>+[2]TechOptions!H23</f>
        <v>0.87</v>
      </c>
      <c r="X30" s="1">
        <f>+[2]TechOptions!I23</f>
        <v>0.87</v>
      </c>
      <c r="Y30" s="1">
        <f>+[2]TechOptions!J23</f>
        <v>0.87</v>
      </c>
      <c r="Z30" s="1">
        <f>+[2]TechOptions!K23</f>
        <v>0.87</v>
      </c>
      <c r="AA30" s="1">
        <f>+[2]TechOptions!L23</f>
        <v>0.87</v>
      </c>
      <c r="AB30" s="1">
        <f>+[2]TechOptions!M23</f>
        <v>0.87</v>
      </c>
      <c r="AC30" s="1">
        <f>+[2]TechOptions!N23</f>
        <v>0.87</v>
      </c>
      <c r="AD30" s="1">
        <f>+[2]TechOptions!O23</f>
        <v>0.87</v>
      </c>
      <c r="AE30" s="1">
        <f>+[2]TechOptions!P23</f>
        <v>0.87</v>
      </c>
      <c r="AF30" s="1">
        <f>+[2]TechOptions!Q23</f>
        <v>0.87</v>
      </c>
      <c r="AG30" s="1">
        <f>+[2]TechOptions!R23</f>
        <v>250</v>
      </c>
      <c r="AH30" s="1">
        <f>+[2]TechOptions!S23</f>
        <v>250</v>
      </c>
      <c r="AI30" s="1">
        <f>+[2]TechOptions!T23</f>
        <v>250</v>
      </c>
      <c r="AJ30" s="1">
        <f>+[2]TechOptions!U23</f>
        <v>250</v>
      </c>
      <c r="AK30" s="1">
        <f>+[2]TechOptions!V23</f>
        <v>250</v>
      </c>
      <c r="AL30" s="1">
        <f>+[2]TechOptions!W23</f>
        <v>250</v>
      </c>
      <c r="AM30" s="1">
        <f>+[2]TechOptions!X23</f>
        <v>250</v>
      </c>
      <c r="AN30" s="1">
        <f>+[2]TechOptions!Y23</f>
        <v>250</v>
      </c>
      <c r="AO30" s="1">
        <f>+[2]TechOptions!Z23</f>
        <v>250</v>
      </c>
      <c r="AP30" s="1">
        <f>+[2]TechOptions!AA23</f>
        <v>250</v>
      </c>
      <c r="AQ30" s="1">
        <f>+[2]TechOptions!AL23</f>
        <v>1</v>
      </c>
      <c r="AR30" s="1">
        <v>5</v>
      </c>
      <c r="AZ30" s="18" t="s">
        <v>92</v>
      </c>
      <c r="BA30" s="19"/>
      <c r="BB30" s="19" t="s">
        <v>252</v>
      </c>
      <c r="BC30" s="19"/>
      <c r="BD30" s="19" t="s">
        <v>95</v>
      </c>
      <c r="BE30" s="19"/>
      <c r="BF30" s="19" t="s">
        <v>70</v>
      </c>
    </row>
    <row r="31" spans="1:58" hidden="1">
      <c r="A31" s="1" t="s">
        <v>92</v>
      </c>
      <c r="B31" s="2" t="s">
        <v>181</v>
      </c>
      <c r="C31" s="1" t="s">
        <v>242</v>
      </c>
      <c r="D31" s="2" t="s">
        <v>255</v>
      </c>
      <c r="E31" s="3" t="s">
        <v>256</v>
      </c>
      <c r="F31" s="1" t="s">
        <v>95</v>
      </c>
      <c r="G31" s="2" t="s">
        <v>95</v>
      </c>
      <c r="H31" s="3" t="s">
        <v>259</v>
      </c>
      <c r="I31" s="1" t="s">
        <v>74</v>
      </c>
      <c r="J31" s="2" t="s">
        <v>164</v>
      </c>
      <c r="L31" s="1">
        <f t="shared" si="0"/>
        <v>26</v>
      </c>
      <c r="N31" s="1" t="str">
        <f t="shared" si="1"/>
        <v>DARY-PH-MVR_PRE-WOD-Boiler</v>
      </c>
      <c r="O31" s="1" t="str">
        <f t="shared" si="2"/>
        <v>New Dairy - Process Heat: MVR Evaporation Preheat  - Wood</v>
      </c>
      <c r="P31" s="1" t="str">
        <f t="shared" si="3"/>
        <v>INDWOD</v>
      </c>
      <c r="Q31" s="1" t="str">
        <f t="shared" si="4"/>
        <v>DARY-PH-MVR_PRE</v>
      </c>
      <c r="R31" s="1">
        <f>2018</f>
        <v>2018</v>
      </c>
      <c r="S31" s="1">
        <f>+[2]TechOptions!F24</f>
        <v>2025</v>
      </c>
      <c r="T31" s="1">
        <f>+[2]TechOptions!G24</f>
        <v>25</v>
      </c>
      <c r="U31" s="1">
        <f>+ROUND([2]TechOptions!E24,2)</f>
        <v>0.68</v>
      </c>
      <c r="V31" s="1">
        <v>31.536000000000001</v>
      </c>
      <c r="W31" s="1">
        <f>+[2]TechOptions!H24</f>
        <v>0.85</v>
      </c>
      <c r="X31" s="1">
        <f>+[2]TechOptions!I24</f>
        <v>0.85</v>
      </c>
      <c r="Y31" s="1">
        <f>+[2]TechOptions!J24</f>
        <v>0.85</v>
      </c>
      <c r="Z31" s="1">
        <f>+[2]TechOptions!K24</f>
        <v>0.85</v>
      </c>
      <c r="AA31" s="1">
        <f>+[2]TechOptions!L24</f>
        <v>0.85</v>
      </c>
      <c r="AB31" s="1">
        <f>+[2]TechOptions!M24</f>
        <v>0.85</v>
      </c>
      <c r="AC31" s="1">
        <f>+[2]TechOptions!N24</f>
        <v>0.85</v>
      </c>
      <c r="AD31" s="1">
        <f>+[2]TechOptions!O24</f>
        <v>0.85</v>
      </c>
      <c r="AE31" s="1">
        <f>+[2]TechOptions!P24</f>
        <v>0.85</v>
      </c>
      <c r="AF31" s="1">
        <f>+[2]TechOptions!Q24</f>
        <v>0.85</v>
      </c>
      <c r="AG31" s="1">
        <f>+[2]TechOptions!R24</f>
        <v>1100</v>
      </c>
      <c r="AH31" s="1">
        <f>+[2]TechOptions!S24</f>
        <v>1100</v>
      </c>
      <c r="AI31" s="1">
        <f>+[2]TechOptions!T24</f>
        <v>1100</v>
      </c>
      <c r="AJ31" s="1">
        <f>+[2]TechOptions!U24</f>
        <v>1100</v>
      </c>
      <c r="AK31" s="1">
        <f>+[2]TechOptions!V24</f>
        <v>1100</v>
      </c>
      <c r="AL31" s="1">
        <f>+[2]TechOptions!W24</f>
        <v>1100</v>
      </c>
      <c r="AM31" s="1">
        <f>+[2]TechOptions!X24</f>
        <v>1100</v>
      </c>
      <c r="AN31" s="1">
        <f>+[2]TechOptions!Y24</f>
        <v>1100</v>
      </c>
      <c r="AO31" s="1">
        <f>+[2]TechOptions!Z24</f>
        <v>1100</v>
      </c>
      <c r="AP31" s="1">
        <f>+[2]TechOptions!AA24</f>
        <v>1100</v>
      </c>
      <c r="AQ31" s="1">
        <f>+[2]TechOptions!AL24</f>
        <v>1</v>
      </c>
      <c r="AR31" s="1">
        <v>5</v>
      </c>
      <c r="AZ31" s="16" t="s">
        <v>92</v>
      </c>
      <c r="BA31" s="17"/>
      <c r="BB31" s="17" t="s">
        <v>260</v>
      </c>
      <c r="BC31" s="17"/>
      <c r="BD31" s="17" t="s">
        <v>95</v>
      </c>
      <c r="BE31" s="17"/>
      <c r="BF31" s="17" t="s">
        <v>74</v>
      </c>
    </row>
    <row r="32" spans="1:58">
      <c r="A32" s="1" t="s">
        <v>92</v>
      </c>
      <c r="B32" s="2" t="s">
        <v>181</v>
      </c>
      <c r="C32" s="1" t="s">
        <v>242</v>
      </c>
      <c r="D32" s="2" t="s">
        <v>255</v>
      </c>
      <c r="E32" s="3" t="s">
        <v>256</v>
      </c>
      <c r="F32" s="1" t="s">
        <v>95</v>
      </c>
      <c r="G32" s="2" t="s">
        <v>95</v>
      </c>
      <c r="H32" s="3" t="s">
        <v>261</v>
      </c>
      <c r="I32" s="1" t="s">
        <v>70</v>
      </c>
      <c r="J32" s="2" t="s">
        <v>160</v>
      </c>
      <c r="L32" s="1">
        <f t="shared" si="0"/>
        <v>26</v>
      </c>
      <c r="N32" s="1" t="str">
        <f t="shared" si="1"/>
        <v>DARY-PH-MVR_PRE-ELC-Boiler</v>
      </c>
      <c r="O32" s="1" t="str">
        <f t="shared" si="2"/>
        <v>New Dairy - Process Heat: MVR Evaporation Preheat  - Electricity</v>
      </c>
      <c r="P32" s="1" t="str">
        <f t="shared" si="3"/>
        <v>INDELC</v>
      </c>
      <c r="Q32" s="1" t="str">
        <f t="shared" si="4"/>
        <v>DARY-PH-MVR_PRE</v>
      </c>
      <c r="R32" s="1">
        <f>2018</f>
        <v>2018</v>
      </c>
      <c r="S32" s="1">
        <f>+[2]TechOptions!F25</f>
        <v>2025</v>
      </c>
      <c r="T32" s="1">
        <f>+[2]TechOptions!G25</f>
        <v>25</v>
      </c>
      <c r="U32" s="1">
        <f>+ROUND([2]TechOptions!E25,2)</f>
        <v>0.68</v>
      </c>
      <c r="V32" s="1">
        <v>31.536000000000001</v>
      </c>
      <c r="W32" s="1">
        <f>+[2]TechOptions!H25</f>
        <v>0.99</v>
      </c>
      <c r="X32" s="1">
        <f>+[2]TechOptions!I25</f>
        <v>0.99</v>
      </c>
      <c r="Y32" s="1">
        <f>+[2]TechOptions!J25</f>
        <v>0.99</v>
      </c>
      <c r="Z32" s="1">
        <f>+[2]TechOptions!K25</f>
        <v>0.99</v>
      </c>
      <c r="AA32" s="1">
        <f>+[2]TechOptions!L25</f>
        <v>0.99</v>
      </c>
      <c r="AB32" s="1">
        <f>+[2]TechOptions!M25</f>
        <v>0.99</v>
      </c>
      <c r="AC32" s="1">
        <f>+[2]TechOptions!N25</f>
        <v>0.99</v>
      </c>
      <c r="AD32" s="1">
        <f>+[2]TechOptions!O25</f>
        <v>0.99</v>
      </c>
      <c r="AE32" s="1">
        <f>+[2]TechOptions!P25</f>
        <v>0.99</v>
      </c>
      <c r="AF32" s="1">
        <f>+[2]TechOptions!Q25</f>
        <v>0.99</v>
      </c>
      <c r="AG32" s="30">
        <f>AG28</f>
        <v>370.49433333333332</v>
      </c>
      <c r="AH32" s="30">
        <f t="shared" ref="AH32:AP32" si="6">AH28</f>
        <v>370.49433333333332</v>
      </c>
      <c r="AI32" s="30">
        <f t="shared" si="6"/>
        <v>250</v>
      </c>
      <c r="AJ32" s="30">
        <f t="shared" si="6"/>
        <v>250</v>
      </c>
      <c r="AK32" s="30">
        <f t="shared" si="6"/>
        <v>250</v>
      </c>
      <c r="AL32" s="30">
        <f t="shared" si="6"/>
        <v>250</v>
      </c>
      <c r="AM32" s="30">
        <f t="shared" si="6"/>
        <v>250</v>
      </c>
      <c r="AN32" s="30">
        <f t="shared" si="6"/>
        <v>250</v>
      </c>
      <c r="AO32" s="30">
        <f t="shared" si="6"/>
        <v>250</v>
      </c>
      <c r="AP32" s="30">
        <f t="shared" si="6"/>
        <v>250</v>
      </c>
      <c r="AQ32" s="1">
        <f>+[2]TechOptions!AL25</f>
        <v>1</v>
      </c>
      <c r="AR32" s="1">
        <v>5</v>
      </c>
      <c r="AZ32" s="18" t="s">
        <v>92</v>
      </c>
      <c r="BA32" s="19"/>
      <c r="BB32" s="19" t="s">
        <v>260</v>
      </c>
      <c r="BC32" s="19"/>
      <c r="BD32" s="19" t="s">
        <v>95</v>
      </c>
      <c r="BE32" s="19"/>
      <c r="BF32" s="19" t="s">
        <v>70</v>
      </c>
    </row>
    <row r="33" spans="1:58" hidden="1">
      <c r="A33" s="1" t="s">
        <v>92</v>
      </c>
      <c r="B33" s="2" t="s">
        <v>181</v>
      </c>
      <c r="C33" s="1" t="s">
        <v>242</v>
      </c>
      <c r="D33" s="2" t="s">
        <v>255</v>
      </c>
      <c r="E33" s="3" t="s">
        <v>256</v>
      </c>
      <c r="F33" s="1" t="s">
        <v>97</v>
      </c>
      <c r="G33" s="2" t="s">
        <v>97</v>
      </c>
      <c r="H33" s="3" t="s">
        <v>262</v>
      </c>
      <c r="I33" s="1" t="s">
        <v>70</v>
      </c>
      <c r="J33" s="2" t="s">
        <v>160</v>
      </c>
      <c r="L33" s="1">
        <f t="shared" si="0"/>
        <v>23</v>
      </c>
      <c r="N33" s="1" t="str">
        <f t="shared" si="1"/>
        <v>DARY-PH-MVR_PRE-ELC-Fan</v>
      </c>
      <c r="O33" s="1" t="str">
        <f t="shared" si="2"/>
        <v>New Dairy - Process Heat: MVR Evaporation Preheat  - Electricity</v>
      </c>
      <c r="P33" s="1" t="str">
        <f t="shared" si="3"/>
        <v>INDELC</v>
      </c>
      <c r="Q33" s="1" t="str">
        <f t="shared" si="4"/>
        <v>DARY-PH-MVR_PRE</v>
      </c>
      <c r="R33" s="1">
        <f>2018</f>
        <v>2018</v>
      </c>
      <c r="S33" s="1">
        <f>+[2]TechOptions!F26</f>
        <v>2025</v>
      </c>
      <c r="T33" s="1">
        <f>+[2]TechOptions!G26</f>
        <v>25</v>
      </c>
      <c r="U33" s="1">
        <f>+ROUND([2]TechOptions!E26,2)</f>
        <v>0.68</v>
      </c>
      <c r="V33" s="1">
        <v>31.536000000000001</v>
      </c>
      <c r="W33" s="1">
        <f>+[2]TechOptions!H26</f>
        <v>51.77</v>
      </c>
      <c r="X33" s="1">
        <f>+[2]TechOptions!I26</f>
        <v>51.77</v>
      </c>
      <c r="Y33" s="1">
        <f>+[2]TechOptions!J26</f>
        <v>51.77</v>
      </c>
      <c r="Z33" s="1">
        <f>+[2]TechOptions!K26</f>
        <v>51.77</v>
      </c>
      <c r="AA33" s="1">
        <f>+[2]TechOptions!L26</f>
        <v>51.77</v>
      </c>
      <c r="AB33" s="1">
        <f>+[2]TechOptions!M26</f>
        <v>51.77</v>
      </c>
      <c r="AC33" s="1">
        <f>+[2]TechOptions!N26</f>
        <v>51.77</v>
      </c>
      <c r="AD33" s="1">
        <f>+[2]TechOptions!O26</f>
        <v>51.77</v>
      </c>
      <c r="AE33" s="1">
        <f>+[2]TechOptions!P26</f>
        <v>51.77</v>
      </c>
      <c r="AF33" s="1">
        <f>+[2]TechOptions!Q26</f>
        <v>51.77</v>
      </c>
      <c r="AG33" s="1">
        <f>+[2]TechOptions!R26</f>
        <v>27761</v>
      </c>
      <c r="AH33" s="1">
        <f>+[2]TechOptions!S26</f>
        <v>27761</v>
      </c>
      <c r="AI33" s="1">
        <f>+[2]TechOptions!T26</f>
        <v>27761</v>
      </c>
      <c r="AJ33" s="1">
        <f>+[2]TechOptions!U26</f>
        <v>27761</v>
      </c>
      <c r="AK33" s="1">
        <f>+[2]TechOptions!V26</f>
        <v>27761</v>
      </c>
      <c r="AL33" s="1">
        <f>+[2]TechOptions!W26</f>
        <v>27761</v>
      </c>
      <c r="AM33" s="1">
        <f>+[2]TechOptions!X26</f>
        <v>27761</v>
      </c>
      <c r="AN33" s="1">
        <f>+[2]TechOptions!Y26</f>
        <v>27761</v>
      </c>
      <c r="AO33" s="1">
        <f>+[2]TechOptions!Z26</f>
        <v>27761</v>
      </c>
      <c r="AP33" s="1">
        <f>+[2]TechOptions!AA26</f>
        <v>27761</v>
      </c>
      <c r="AQ33" s="1">
        <f>+[2]TechOptions!AL26</f>
        <v>0.45300000000000001</v>
      </c>
      <c r="AR33" s="1">
        <v>5</v>
      </c>
      <c r="AZ33" s="16" t="s">
        <v>92</v>
      </c>
      <c r="BA33" s="17"/>
      <c r="BB33" s="17" t="s">
        <v>260</v>
      </c>
      <c r="BC33" s="17"/>
      <c r="BD33" s="17" t="s">
        <v>231</v>
      </c>
      <c r="BE33" s="17"/>
      <c r="BF33" s="17" t="s">
        <v>70</v>
      </c>
    </row>
    <row r="34" spans="1:58" hidden="1">
      <c r="A34" s="1" t="s">
        <v>92</v>
      </c>
      <c r="B34" s="2" t="s">
        <v>181</v>
      </c>
      <c r="C34" s="1" t="s">
        <v>252</v>
      </c>
      <c r="D34" s="2" t="s">
        <v>263</v>
      </c>
      <c r="E34" s="3" t="s">
        <v>264</v>
      </c>
      <c r="F34" s="1" t="s">
        <v>95</v>
      </c>
      <c r="G34" s="2" t="s">
        <v>95</v>
      </c>
      <c r="H34" s="3" t="s">
        <v>265</v>
      </c>
      <c r="I34" s="1" t="s">
        <v>71</v>
      </c>
      <c r="J34" s="2" t="s">
        <v>161</v>
      </c>
      <c r="L34" s="1">
        <f t="shared" si="0"/>
        <v>26</v>
      </c>
      <c r="N34" s="1" t="str">
        <f t="shared" si="1"/>
        <v>DARY-PH-TVR_EVP-COA-Boiler</v>
      </c>
      <c r="O34" s="1" t="str">
        <f t="shared" si="2"/>
        <v>New Dairy - Process Heat: TVR Evaporation  - Coal</v>
      </c>
      <c r="P34" s="1" t="str">
        <f t="shared" si="3"/>
        <v>INDCOA</v>
      </c>
      <c r="Q34" s="1" t="str">
        <f t="shared" si="4"/>
        <v>DARY-PH-TVR_EVP</v>
      </c>
      <c r="R34" s="1">
        <f>2018</f>
        <v>2018</v>
      </c>
      <c r="S34" s="1">
        <f>+[2]TechOptions!F27</f>
        <v>2020</v>
      </c>
      <c r="T34" s="1">
        <f>+[2]TechOptions!G27</f>
        <v>25</v>
      </c>
      <c r="U34" s="1">
        <f>+ROUND([2]TechOptions!E27,2)</f>
        <v>0.68</v>
      </c>
      <c r="V34" s="1">
        <v>31.536000000000001</v>
      </c>
      <c r="W34" s="1">
        <f>+[2]TechOptions!H27</f>
        <v>0.8</v>
      </c>
      <c r="X34" s="1">
        <f>+[2]TechOptions!I27</f>
        <v>0.8</v>
      </c>
      <c r="Y34" s="1">
        <f>+[2]TechOptions!J27</f>
        <v>0.8</v>
      </c>
      <c r="Z34" s="1">
        <f>+[2]TechOptions!K27</f>
        <v>0.8</v>
      </c>
      <c r="AA34" s="1">
        <f>+[2]TechOptions!L27</f>
        <v>0.8</v>
      </c>
      <c r="AB34" s="1">
        <f>+[2]TechOptions!M27</f>
        <v>0.8</v>
      </c>
      <c r="AC34" s="1">
        <f>+[2]TechOptions!N27</f>
        <v>0.8</v>
      </c>
      <c r="AD34" s="1">
        <f>+[2]TechOptions!O27</f>
        <v>0.8</v>
      </c>
      <c r="AE34" s="1">
        <f>+[2]TechOptions!P27</f>
        <v>0.8</v>
      </c>
      <c r="AF34" s="1">
        <f>+[2]TechOptions!Q27</f>
        <v>0.8</v>
      </c>
      <c r="AG34" s="1">
        <f>+[2]TechOptions!R27</f>
        <v>750</v>
      </c>
      <c r="AH34" s="1">
        <f>+[2]TechOptions!S27</f>
        <v>750</v>
      </c>
      <c r="AI34" s="1">
        <f>+[2]TechOptions!T27</f>
        <v>750</v>
      </c>
      <c r="AJ34" s="1">
        <f>+[2]TechOptions!U27</f>
        <v>750</v>
      </c>
      <c r="AK34" s="1">
        <f>+[2]TechOptions!V27</f>
        <v>750</v>
      </c>
      <c r="AL34" s="1">
        <f>+[2]TechOptions!W27</f>
        <v>750</v>
      </c>
      <c r="AM34" s="1">
        <f>+[2]TechOptions!X27</f>
        <v>750</v>
      </c>
      <c r="AN34" s="1">
        <f>+[2]TechOptions!Y27</f>
        <v>750</v>
      </c>
      <c r="AO34" s="1">
        <f>+[2]TechOptions!Z27</f>
        <v>750</v>
      </c>
      <c r="AP34" s="1">
        <f>+[2]TechOptions!AA27</f>
        <v>750</v>
      </c>
      <c r="AQ34" s="1">
        <f>+[2]TechOptions!AL27</f>
        <v>1</v>
      </c>
      <c r="AR34" s="1">
        <v>5</v>
      </c>
      <c r="AZ34" s="18" t="s">
        <v>92</v>
      </c>
      <c r="BA34" s="19"/>
      <c r="BB34" s="19" t="s">
        <v>260</v>
      </c>
      <c r="BC34" s="19"/>
      <c r="BD34" s="19" t="s">
        <v>233</v>
      </c>
      <c r="BE34" s="19"/>
      <c r="BF34" s="19" t="s">
        <v>70</v>
      </c>
    </row>
    <row r="35" spans="1:58" hidden="1">
      <c r="A35" s="1" t="s">
        <v>92</v>
      </c>
      <c r="B35" s="2" t="s">
        <v>181</v>
      </c>
      <c r="C35" s="1" t="s">
        <v>252</v>
      </c>
      <c r="D35" s="2" t="s">
        <v>263</v>
      </c>
      <c r="E35" s="3" t="s">
        <v>264</v>
      </c>
      <c r="F35" s="1" t="s">
        <v>95</v>
      </c>
      <c r="G35" s="2" t="s">
        <v>95</v>
      </c>
      <c r="H35" s="3" t="s">
        <v>266</v>
      </c>
      <c r="I35" s="1" t="s">
        <v>68</v>
      </c>
      <c r="J35" s="2" t="s">
        <v>159</v>
      </c>
      <c r="L35" s="1">
        <f t="shared" si="0"/>
        <v>26</v>
      </c>
      <c r="N35" s="1" t="str">
        <f t="shared" si="1"/>
        <v>DARY-PH-TVR_EVP-NGA-Boiler</v>
      </c>
      <c r="O35" s="1" t="str">
        <f t="shared" si="2"/>
        <v>New Dairy - Process Heat: TVR Evaporation  - Natural Gas</v>
      </c>
      <c r="P35" s="1" t="str">
        <f t="shared" si="3"/>
        <v>INDNGA</v>
      </c>
      <c r="Q35" s="1" t="str">
        <f t="shared" si="4"/>
        <v>DARY-PH-TVR_EVP</v>
      </c>
      <c r="R35" s="1">
        <f>2018</f>
        <v>2018</v>
      </c>
      <c r="S35" s="1">
        <f>+[2]TechOptions!F28</f>
        <v>2020</v>
      </c>
      <c r="T35" s="1">
        <f>+[2]TechOptions!G28</f>
        <v>25</v>
      </c>
      <c r="U35" s="1">
        <f>+ROUND([2]TechOptions!E28,2)</f>
        <v>0.68</v>
      </c>
      <c r="V35" s="1">
        <v>31.536000000000001</v>
      </c>
      <c r="W35" s="1">
        <f>+[2]TechOptions!H28</f>
        <v>0.87</v>
      </c>
      <c r="X35" s="1">
        <f>+[2]TechOptions!I28</f>
        <v>0.87</v>
      </c>
      <c r="Y35" s="1">
        <f>+[2]TechOptions!J28</f>
        <v>0.87</v>
      </c>
      <c r="Z35" s="1">
        <f>+[2]TechOptions!K28</f>
        <v>0.87</v>
      </c>
      <c r="AA35" s="1">
        <f>+[2]TechOptions!L28</f>
        <v>0.87</v>
      </c>
      <c r="AB35" s="1">
        <f>+[2]TechOptions!M28</f>
        <v>0.87</v>
      </c>
      <c r="AC35" s="1">
        <f>+[2]TechOptions!N28</f>
        <v>0.87</v>
      </c>
      <c r="AD35" s="1">
        <f>+[2]TechOptions!O28</f>
        <v>0.87</v>
      </c>
      <c r="AE35" s="1">
        <f>+[2]TechOptions!P28</f>
        <v>0.87</v>
      </c>
      <c r="AF35" s="1">
        <f>+[2]TechOptions!Q28</f>
        <v>0.87</v>
      </c>
      <c r="AG35" s="1">
        <f>+[2]TechOptions!R28</f>
        <v>250</v>
      </c>
      <c r="AH35" s="1">
        <f>+[2]TechOptions!S28</f>
        <v>250</v>
      </c>
      <c r="AI35" s="1">
        <f>+[2]TechOptions!T28</f>
        <v>250</v>
      </c>
      <c r="AJ35" s="1">
        <f>+[2]TechOptions!U28</f>
        <v>250</v>
      </c>
      <c r="AK35" s="1">
        <f>+[2]TechOptions!V28</f>
        <v>250</v>
      </c>
      <c r="AL35" s="1">
        <f>+[2]TechOptions!W28</f>
        <v>250</v>
      </c>
      <c r="AM35" s="1">
        <f>+[2]TechOptions!X28</f>
        <v>250</v>
      </c>
      <c r="AN35" s="1">
        <f>+[2]TechOptions!Y28</f>
        <v>250</v>
      </c>
      <c r="AO35" s="1">
        <f>+[2]TechOptions!Z28</f>
        <v>250</v>
      </c>
      <c r="AP35" s="1">
        <f>+[2]TechOptions!AA28</f>
        <v>250</v>
      </c>
      <c r="AQ35" s="1">
        <f>+[2]TechOptions!AL28</f>
        <v>1</v>
      </c>
      <c r="AR35" s="1">
        <v>5</v>
      </c>
      <c r="AZ35" s="16" t="s">
        <v>92</v>
      </c>
      <c r="BA35" s="17"/>
      <c r="BB35" s="17" t="s">
        <v>260</v>
      </c>
      <c r="BC35" s="17"/>
      <c r="BD35" s="17" t="s">
        <v>95</v>
      </c>
      <c r="BE35" s="17"/>
      <c r="BF35" s="17" t="s">
        <v>71</v>
      </c>
    </row>
    <row r="36" spans="1:58" hidden="1">
      <c r="A36" s="1" t="s">
        <v>92</v>
      </c>
      <c r="B36" s="2" t="s">
        <v>181</v>
      </c>
      <c r="C36" s="1" t="s">
        <v>252</v>
      </c>
      <c r="D36" s="2" t="s">
        <v>263</v>
      </c>
      <c r="E36" s="3" t="s">
        <v>264</v>
      </c>
      <c r="F36" s="1" t="s">
        <v>97</v>
      </c>
      <c r="G36" s="2" t="s">
        <v>97</v>
      </c>
      <c r="H36" s="3" t="s">
        <v>267</v>
      </c>
      <c r="I36" s="1" t="s">
        <v>70</v>
      </c>
      <c r="J36" s="2" t="s">
        <v>160</v>
      </c>
      <c r="L36" s="1">
        <f t="shared" si="0"/>
        <v>23</v>
      </c>
      <c r="N36" s="1" t="str">
        <f t="shared" si="1"/>
        <v>DARY-PH-TVR_EVP-ELC-Fan</v>
      </c>
      <c r="O36" s="1" t="str">
        <f t="shared" si="2"/>
        <v>New Dairy - Process Heat: TVR Evaporation  - Electricity</v>
      </c>
      <c r="P36" s="1" t="str">
        <f t="shared" si="3"/>
        <v>INDELC</v>
      </c>
      <c r="Q36" s="1" t="str">
        <f t="shared" si="4"/>
        <v>DARY-PH-TVR_EVP</v>
      </c>
      <c r="R36" s="1">
        <f>2018</f>
        <v>2018</v>
      </c>
      <c r="S36" s="1">
        <f>+[2]TechOptions!F29</f>
        <v>2025</v>
      </c>
      <c r="T36" s="1">
        <f>+[2]TechOptions!G29</f>
        <v>25</v>
      </c>
      <c r="U36" s="1">
        <f>+ROUND([2]TechOptions!E29,2)</f>
        <v>0.68</v>
      </c>
      <c r="V36" s="1">
        <v>31.536000000000001</v>
      </c>
      <c r="W36" s="1">
        <f>+[2]TechOptions!H29</f>
        <v>4.04</v>
      </c>
      <c r="X36" s="1">
        <f>+[2]TechOptions!I29</f>
        <v>4.04</v>
      </c>
      <c r="Y36" s="1">
        <f>+[2]TechOptions!J29</f>
        <v>4.04</v>
      </c>
      <c r="Z36" s="1">
        <f>+[2]TechOptions!K29</f>
        <v>4.04</v>
      </c>
      <c r="AA36" s="1">
        <f>+[2]TechOptions!L29</f>
        <v>4.04</v>
      </c>
      <c r="AB36" s="1">
        <f>+[2]TechOptions!M29</f>
        <v>4.04</v>
      </c>
      <c r="AC36" s="1">
        <f>+[2]TechOptions!N29</f>
        <v>4.04</v>
      </c>
      <c r="AD36" s="1">
        <f>+[2]TechOptions!O29</f>
        <v>4.04</v>
      </c>
      <c r="AE36" s="1">
        <f>+[2]TechOptions!P29</f>
        <v>4.04</v>
      </c>
      <c r="AF36" s="1">
        <f>+[2]TechOptions!Q29</f>
        <v>4.04</v>
      </c>
      <c r="AG36" s="1">
        <f>+[2]TechOptions!R29</f>
        <v>2872</v>
      </c>
      <c r="AH36" s="1">
        <f>+[2]TechOptions!S29</f>
        <v>2872</v>
      </c>
      <c r="AI36" s="1">
        <f>+[2]TechOptions!T29</f>
        <v>2872</v>
      </c>
      <c r="AJ36" s="1">
        <f>+[2]TechOptions!U29</f>
        <v>2872</v>
      </c>
      <c r="AK36" s="1">
        <f>+[2]TechOptions!V29</f>
        <v>2872</v>
      </c>
      <c r="AL36" s="1">
        <f>+[2]TechOptions!W29</f>
        <v>2872</v>
      </c>
      <c r="AM36" s="1">
        <f>+[2]TechOptions!X29</f>
        <v>2872</v>
      </c>
      <c r="AN36" s="1">
        <f>+[2]TechOptions!Y29</f>
        <v>2872</v>
      </c>
      <c r="AO36" s="1">
        <f>+[2]TechOptions!Z29</f>
        <v>2872</v>
      </c>
      <c r="AP36" s="1">
        <f>+[2]TechOptions!AA29</f>
        <v>2872</v>
      </c>
      <c r="AQ36" s="1">
        <f>+[2]TechOptions!AL29</f>
        <v>0.89300000000000002</v>
      </c>
      <c r="AR36" s="1">
        <v>5</v>
      </c>
      <c r="AZ36" s="18" t="s">
        <v>92</v>
      </c>
      <c r="BA36" s="19"/>
      <c r="BB36" s="19" t="s">
        <v>260</v>
      </c>
      <c r="BC36" s="19"/>
      <c r="BD36" s="19" t="s">
        <v>95</v>
      </c>
      <c r="BE36" s="19"/>
      <c r="BF36" s="19" t="s">
        <v>68</v>
      </c>
    </row>
    <row r="37" spans="1:58" hidden="1">
      <c r="A37" s="1" t="s">
        <v>92</v>
      </c>
      <c r="B37" s="2" t="s">
        <v>181</v>
      </c>
      <c r="C37" s="1" t="s">
        <v>252</v>
      </c>
      <c r="D37" s="2" t="s">
        <v>263</v>
      </c>
      <c r="E37" s="3" t="s">
        <v>264</v>
      </c>
      <c r="F37" s="1" t="s">
        <v>95</v>
      </c>
      <c r="G37" s="2" t="s">
        <v>95</v>
      </c>
      <c r="H37" s="3" t="s">
        <v>268</v>
      </c>
      <c r="I37" s="1" t="s">
        <v>74</v>
      </c>
      <c r="J37" s="2" t="s">
        <v>164</v>
      </c>
      <c r="L37" s="1">
        <f t="shared" si="0"/>
        <v>26</v>
      </c>
      <c r="N37" s="1" t="str">
        <f t="shared" si="1"/>
        <v>DARY-PH-TVR_EVP-WOD-Boiler</v>
      </c>
      <c r="O37" s="1" t="str">
        <f t="shared" si="2"/>
        <v>New Dairy - Process Heat: TVR Evaporation  - Wood</v>
      </c>
      <c r="P37" s="1" t="str">
        <f t="shared" si="3"/>
        <v>INDWOD</v>
      </c>
      <c r="Q37" s="1" t="str">
        <f t="shared" si="4"/>
        <v>DARY-PH-TVR_EVP</v>
      </c>
      <c r="R37" s="1">
        <f>2018</f>
        <v>2018</v>
      </c>
      <c r="S37" s="1">
        <f>+[2]TechOptions!F30</f>
        <v>2025</v>
      </c>
      <c r="T37" s="1">
        <f>+[2]TechOptions!G30</f>
        <v>25</v>
      </c>
      <c r="U37" s="1">
        <f>+ROUND([2]TechOptions!E30,2)</f>
        <v>0.68</v>
      </c>
      <c r="V37" s="1">
        <v>31.536000000000001</v>
      </c>
      <c r="W37" s="1">
        <f>+[2]TechOptions!H30</f>
        <v>0.85</v>
      </c>
      <c r="X37" s="1">
        <f>+[2]TechOptions!I30</f>
        <v>0.85</v>
      </c>
      <c r="Y37" s="1">
        <f>+[2]TechOptions!J30</f>
        <v>0.85</v>
      </c>
      <c r="Z37" s="1">
        <f>+[2]TechOptions!K30</f>
        <v>0.85</v>
      </c>
      <c r="AA37" s="1">
        <f>+[2]TechOptions!L30</f>
        <v>0.85</v>
      </c>
      <c r="AB37" s="1">
        <f>+[2]TechOptions!M30</f>
        <v>0.85</v>
      </c>
      <c r="AC37" s="1">
        <f>+[2]TechOptions!N30</f>
        <v>0.85</v>
      </c>
      <c r="AD37" s="1">
        <f>+[2]TechOptions!O30</f>
        <v>0.85</v>
      </c>
      <c r="AE37" s="1">
        <f>+[2]TechOptions!P30</f>
        <v>0.85</v>
      </c>
      <c r="AF37" s="1">
        <f>+[2]TechOptions!Q30</f>
        <v>0.85</v>
      </c>
      <c r="AG37" s="1">
        <f>+[2]TechOptions!R30</f>
        <v>1100</v>
      </c>
      <c r="AH37" s="1">
        <f>+[2]TechOptions!S30</f>
        <v>1100</v>
      </c>
      <c r="AI37" s="1">
        <f>+[2]TechOptions!T30</f>
        <v>1100</v>
      </c>
      <c r="AJ37" s="1">
        <f>+[2]TechOptions!U30</f>
        <v>1100</v>
      </c>
      <c r="AK37" s="1">
        <f>+[2]TechOptions!V30</f>
        <v>1100</v>
      </c>
      <c r="AL37" s="1">
        <f>+[2]TechOptions!W30</f>
        <v>1100</v>
      </c>
      <c r="AM37" s="1">
        <f>+[2]TechOptions!X30</f>
        <v>1100</v>
      </c>
      <c r="AN37" s="1">
        <f>+[2]TechOptions!Y30</f>
        <v>1100</v>
      </c>
      <c r="AO37" s="1">
        <f>+[2]TechOptions!Z30</f>
        <v>1100</v>
      </c>
      <c r="AP37" s="1">
        <f>+[2]TechOptions!AA30</f>
        <v>1100</v>
      </c>
      <c r="AQ37" s="1">
        <f>+[2]TechOptions!AL30</f>
        <v>1</v>
      </c>
      <c r="AR37" s="1">
        <v>5</v>
      </c>
      <c r="AZ37" s="16" t="s">
        <v>92</v>
      </c>
      <c r="BA37" s="17"/>
      <c r="BB37" s="17" t="s">
        <v>269</v>
      </c>
      <c r="BC37" s="17"/>
      <c r="BD37" s="17" t="s">
        <v>95</v>
      </c>
      <c r="BE37" s="17"/>
      <c r="BF37" s="17" t="s">
        <v>71</v>
      </c>
    </row>
    <row r="38" spans="1:58">
      <c r="A38" s="1" t="s">
        <v>92</v>
      </c>
      <c r="B38" s="2" t="s">
        <v>181</v>
      </c>
      <c r="C38" s="1" t="s">
        <v>252</v>
      </c>
      <c r="D38" s="2" t="s">
        <v>263</v>
      </c>
      <c r="E38" s="3" t="s">
        <v>264</v>
      </c>
      <c r="F38" s="1" t="s">
        <v>95</v>
      </c>
      <c r="G38" s="2" t="s">
        <v>95</v>
      </c>
      <c r="H38" s="3" t="s">
        <v>270</v>
      </c>
      <c r="I38" s="1" t="s">
        <v>70</v>
      </c>
      <c r="J38" s="2" t="s">
        <v>160</v>
      </c>
      <c r="L38" s="1">
        <f t="shared" si="0"/>
        <v>26</v>
      </c>
      <c r="N38" s="1" t="str">
        <f t="shared" si="1"/>
        <v>DARY-PH-TVR_EVP-ELC-Boiler</v>
      </c>
      <c r="O38" s="1" t="str">
        <f t="shared" si="2"/>
        <v>New Dairy - Process Heat: TVR Evaporation  - Electricity</v>
      </c>
      <c r="P38" s="1" t="str">
        <f t="shared" si="3"/>
        <v>INDELC</v>
      </c>
      <c r="Q38" s="1" t="str">
        <f t="shared" si="4"/>
        <v>DARY-PH-TVR_EVP</v>
      </c>
      <c r="R38" s="1">
        <f>2018</f>
        <v>2018</v>
      </c>
      <c r="S38" s="1">
        <f>+[2]TechOptions!F31</f>
        <v>2025</v>
      </c>
      <c r="T38" s="1">
        <f>+[2]TechOptions!G31</f>
        <v>25</v>
      </c>
      <c r="U38" s="1">
        <f>+ROUND([2]TechOptions!E31,2)</f>
        <v>0.68</v>
      </c>
      <c r="V38" s="1">
        <v>31.536000000000001</v>
      </c>
      <c r="W38" s="1">
        <f>+[2]TechOptions!H31</f>
        <v>0.99</v>
      </c>
      <c r="X38" s="1">
        <f>+[2]TechOptions!I31</f>
        <v>0.99</v>
      </c>
      <c r="Y38" s="1">
        <f>+[2]TechOptions!J31</f>
        <v>0.99</v>
      </c>
      <c r="Z38" s="1">
        <f>+[2]TechOptions!K31</f>
        <v>0.99</v>
      </c>
      <c r="AA38" s="1">
        <f>+[2]TechOptions!L31</f>
        <v>0.99</v>
      </c>
      <c r="AB38" s="1">
        <f>+[2]TechOptions!M31</f>
        <v>0.99</v>
      </c>
      <c r="AC38" s="1">
        <f>+[2]TechOptions!N31</f>
        <v>0.99</v>
      </c>
      <c r="AD38" s="1">
        <f>+[2]TechOptions!O31</f>
        <v>0.99</v>
      </c>
      <c r="AE38" s="1">
        <f>+[2]TechOptions!P31</f>
        <v>0.99</v>
      </c>
      <c r="AF38" s="1">
        <f>+[2]TechOptions!Q31</f>
        <v>0.99</v>
      </c>
      <c r="AG38" s="30">
        <f>AG32</f>
        <v>370.49433333333332</v>
      </c>
      <c r="AH38" s="30">
        <f t="shared" ref="AH38:AQ38" si="7">AH32</f>
        <v>370.49433333333332</v>
      </c>
      <c r="AI38" s="30">
        <f t="shared" si="7"/>
        <v>250</v>
      </c>
      <c r="AJ38" s="30">
        <f t="shared" si="7"/>
        <v>250</v>
      </c>
      <c r="AK38" s="30">
        <f t="shared" si="7"/>
        <v>250</v>
      </c>
      <c r="AL38" s="30">
        <f t="shared" si="7"/>
        <v>250</v>
      </c>
      <c r="AM38" s="30">
        <f t="shared" si="7"/>
        <v>250</v>
      </c>
      <c r="AN38" s="30">
        <f t="shared" si="7"/>
        <v>250</v>
      </c>
      <c r="AO38" s="30">
        <f t="shared" si="7"/>
        <v>250</v>
      </c>
      <c r="AP38" s="30">
        <f t="shared" si="7"/>
        <v>250</v>
      </c>
      <c r="AQ38" s="30">
        <f t="shared" si="7"/>
        <v>1</v>
      </c>
      <c r="AR38" s="1">
        <v>5</v>
      </c>
      <c r="AZ38" s="18" t="s">
        <v>92</v>
      </c>
      <c r="BA38" s="19"/>
      <c r="BB38" s="19" t="s">
        <v>269</v>
      </c>
      <c r="BC38" s="19"/>
      <c r="BD38" s="19" t="s">
        <v>95</v>
      </c>
      <c r="BE38" s="19"/>
      <c r="BF38" s="19" t="s">
        <v>68</v>
      </c>
    </row>
    <row r="39" spans="1:58" hidden="1">
      <c r="A39" s="1" t="s">
        <v>92</v>
      </c>
      <c r="B39" s="2" t="s">
        <v>181</v>
      </c>
      <c r="C39" s="1" t="s">
        <v>260</v>
      </c>
      <c r="D39" s="2" t="s">
        <v>271</v>
      </c>
      <c r="E39" s="3" t="s">
        <v>272</v>
      </c>
      <c r="F39" s="1" t="s">
        <v>95</v>
      </c>
      <c r="G39" s="2" t="s">
        <v>95</v>
      </c>
      <c r="H39" s="3" t="s">
        <v>273</v>
      </c>
      <c r="I39" s="1" t="s">
        <v>74</v>
      </c>
      <c r="J39" s="2" t="s">
        <v>164</v>
      </c>
      <c r="L39" s="1">
        <f t="shared" si="0"/>
        <v>26</v>
      </c>
      <c r="N39" s="1" t="str">
        <f t="shared" si="1"/>
        <v>DARY-PH-TVR_DRY-WOD-Boiler</v>
      </c>
      <c r="O39" s="1" t="str">
        <f t="shared" si="2"/>
        <v>New Dairy - Process Heat: TVR Drying  - Wood</v>
      </c>
      <c r="P39" s="1" t="str">
        <f t="shared" si="3"/>
        <v>INDWOD</v>
      </c>
      <c r="Q39" s="1" t="str">
        <f t="shared" si="4"/>
        <v>DARY-PH-TVR_DRY</v>
      </c>
      <c r="R39" s="1">
        <f>2018</f>
        <v>2018</v>
      </c>
      <c r="S39" s="1">
        <f>+[2]TechOptions!F32</f>
        <v>2025</v>
      </c>
      <c r="T39" s="1">
        <f>+[2]TechOptions!G32</f>
        <v>25</v>
      </c>
      <c r="U39" s="1">
        <f>+ROUND([2]TechOptions!E32,2)</f>
        <v>0.68</v>
      </c>
      <c r="V39" s="1">
        <v>31.536000000000001</v>
      </c>
      <c r="W39" s="1">
        <f>+[2]TechOptions!H32</f>
        <v>0.85</v>
      </c>
      <c r="X39" s="1">
        <f>+[2]TechOptions!I32</f>
        <v>0.85</v>
      </c>
      <c r="Y39" s="1">
        <f>+[2]TechOptions!J32</f>
        <v>0.85</v>
      </c>
      <c r="Z39" s="1">
        <f>+[2]TechOptions!K32</f>
        <v>0.85</v>
      </c>
      <c r="AA39" s="1">
        <f>+[2]TechOptions!L32</f>
        <v>0.85</v>
      </c>
      <c r="AB39" s="1">
        <f>+[2]TechOptions!M32</f>
        <v>0.85</v>
      </c>
      <c r="AC39" s="1">
        <f>+[2]TechOptions!N32</f>
        <v>0.85</v>
      </c>
      <c r="AD39" s="1">
        <f>+[2]TechOptions!O32</f>
        <v>0.85</v>
      </c>
      <c r="AE39" s="1">
        <f>+[2]TechOptions!P32</f>
        <v>0.85</v>
      </c>
      <c r="AF39" s="1">
        <f>+[2]TechOptions!Q32</f>
        <v>0.85</v>
      </c>
      <c r="AG39" s="1">
        <f>+[2]TechOptions!R32</f>
        <v>1100</v>
      </c>
      <c r="AH39" s="1">
        <f>+[2]TechOptions!S32</f>
        <v>1100</v>
      </c>
      <c r="AI39" s="1">
        <f>+[2]TechOptions!T32</f>
        <v>1100</v>
      </c>
      <c r="AJ39" s="1">
        <f>+[2]TechOptions!U32</f>
        <v>1100</v>
      </c>
      <c r="AK39" s="1">
        <f>+[2]TechOptions!V32</f>
        <v>1100</v>
      </c>
      <c r="AL39" s="1">
        <f>+[2]TechOptions!W32</f>
        <v>1100</v>
      </c>
      <c r="AM39" s="1">
        <f>+[2]TechOptions!X32</f>
        <v>1100</v>
      </c>
      <c r="AN39" s="1">
        <f>+[2]TechOptions!Y32</f>
        <v>1100</v>
      </c>
      <c r="AO39" s="1">
        <f>+[2]TechOptions!Z32</f>
        <v>1100</v>
      </c>
      <c r="AP39" s="1">
        <f>+[2]TechOptions!AA32</f>
        <v>1100</v>
      </c>
      <c r="AQ39" s="1">
        <f>+[2]TechOptions!AL32</f>
        <v>1</v>
      </c>
      <c r="AR39" s="1">
        <v>5</v>
      </c>
      <c r="AZ39" s="16" t="s">
        <v>92</v>
      </c>
      <c r="BA39" s="17"/>
      <c r="BB39" s="17" t="s">
        <v>269</v>
      </c>
      <c r="BC39" s="17"/>
      <c r="BD39" s="17" t="s">
        <v>95</v>
      </c>
      <c r="BE39" s="17"/>
      <c r="BF39" s="17" t="s">
        <v>74</v>
      </c>
    </row>
    <row r="40" spans="1:58">
      <c r="A40" s="1" t="s">
        <v>92</v>
      </c>
      <c r="B40" s="2" t="s">
        <v>181</v>
      </c>
      <c r="C40" s="1" t="s">
        <v>260</v>
      </c>
      <c r="D40" s="2" t="s">
        <v>271</v>
      </c>
      <c r="E40" s="3" t="s">
        <v>272</v>
      </c>
      <c r="F40" s="1" t="s">
        <v>95</v>
      </c>
      <c r="G40" s="2" t="s">
        <v>95</v>
      </c>
      <c r="H40" s="3" t="s">
        <v>274</v>
      </c>
      <c r="I40" s="1" t="s">
        <v>70</v>
      </c>
      <c r="J40" s="2" t="s">
        <v>160</v>
      </c>
      <c r="L40" s="1">
        <f t="shared" si="0"/>
        <v>26</v>
      </c>
      <c r="N40" s="1" t="str">
        <f t="shared" si="1"/>
        <v>DARY-PH-TVR_DRY-ELC-Boiler</v>
      </c>
      <c r="O40" s="1" t="str">
        <f t="shared" si="2"/>
        <v>New Dairy - Process Heat: TVR Drying  - Electricity</v>
      </c>
      <c r="P40" s="1" t="str">
        <f t="shared" si="3"/>
        <v>INDELC</v>
      </c>
      <c r="Q40" s="1" t="str">
        <f t="shared" si="4"/>
        <v>DARY-PH-TVR_DRY</v>
      </c>
      <c r="R40" s="1">
        <f>2018</f>
        <v>2018</v>
      </c>
      <c r="S40" s="1">
        <f>+[2]TechOptions!F33</f>
        <v>2025</v>
      </c>
      <c r="T40" s="1">
        <f>+[2]TechOptions!G33</f>
        <v>25</v>
      </c>
      <c r="U40" s="1">
        <f>+ROUND([2]TechOptions!E33,2)</f>
        <v>0.68</v>
      </c>
      <c r="V40" s="1">
        <v>31.536000000000001</v>
      </c>
      <c r="W40" s="1">
        <f>+[2]TechOptions!H33</f>
        <v>0.99</v>
      </c>
      <c r="X40" s="1">
        <f>+[2]TechOptions!I33</f>
        <v>0.99</v>
      </c>
      <c r="Y40" s="1">
        <f>+[2]TechOptions!J33</f>
        <v>0.99</v>
      </c>
      <c r="Z40" s="1">
        <f>+[2]TechOptions!K33</f>
        <v>0.99</v>
      </c>
      <c r="AA40" s="1">
        <f>+[2]TechOptions!L33</f>
        <v>0.99</v>
      </c>
      <c r="AB40" s="1">
        <f>+[2]TechOptions!M33</f>
        <v>0.99</v>
      </c>
      <c r="AC40" s="1">
        <f>+[2]TechOptions!N33</f>
        <v>0.99</v>
      </c>
      <c r="AD40" s="1">
        <f>+[2]TechOptions!O33</f>
        <v>0.99</v>
      </c>
      <c r="AE40" s="1">
        <f>+[2]TechOptions!P33</f>
        <v>0.99</v>
      </c>
      <c r="AF40" s="1">
        <f>+[2]TechOptions!Q33</f>
        <v>0.99</v>
      </c>
      <c r="AG40" s="30">
        <f>AG38</f>
        <v>370.49433333333332</v>
      </c>
      <c r="AH40" s="30">
        <f t="shared" ref="AH40:AP40" si="8">AH38</f>
        <v>370.49433333333332</v>
      </c>
      <c r="AI40" s="30">
        <f t="shared" si="8"/>
        <v>250</v>
      </c>
      <c r="AJ40" s="30">
        <f t="shared" si="8"/>
        <v>250</v>
      </c>
      <c r="AK40" s="30">
        <f t="shared" si="8"/>
        <v>250</v>
      </c>
      <c r="AL40" s="30">
        <f t="shared" si="8"/>
        <v>250</v>
      </c>
      <c r="AM40" s="30">
        <f t="shared" si="8"/>
        <v>250</v>
      </c>
      <c r="AN40" s="30">
        <f t="shared" si="8"/>
        <v>250</v>
      </c>
      <c r="AO40" s="30">
        <f t="shared" si="8"/>
        <v>250</v>
      </c>
      <c r="AP40" s="30">
        <f t="shared" si="8"/>
        <v>250</v>
      </c>
      <c r="AQ40" s="1">
        <f>+[2]TechOptions!AL33</f>
        <v>1</v>
      </c>
      <c r="AR40" s="1">
        <v>5</v>
      </c>
      <c r="AZ40" s="18" t="s">
        <v>92</v>
      </c>
      <c r="BA40" s="19"/>
      <c r="BB40" s="19" t="s">
        <v>269</v>
      </c>
      <c r="BC40" s="19"/>
      <c r="BD40" s="19" t="s">
        <v>95</v>
      </c>
      <c r="BE40" s="19"/>
      <c r="BF40" s="19" t="s">
        <v>70</v>
      </c>
    </row>
    <row r="41" spans="1:58" hidden="1">
      <c r="A41" s="1" t="s">
        <v>92</v>
      </c>
      <c r="B41" s="2" t="s">
        <v>181</v>
      </c>
      <c r="C41" s="1" t="s">
        <v>260</v>
      </c>
      <c r="D41" s="2" t="s">
        <v>271</v>
      </c>
      <c r="E41" s="3" t="s">
        <v>272</v>
      </c>
      <c r="F41" s="1" t="s">
        <v>231</v>
      </c>
      <c r="G41" s="2" t="s">
        <v>246</v>
      </c>
      <c r="H41" s="3" t="s">
        <v>275</v>
      </c>
      <c r="I41" s="1" t="s">
        <v>70</v>
      </c>
      <c r="J41" s="2" t="s">
        <v>160</v>
      </c>
      <c r="L41" s="1">
        <f t="shared" si="0"/>
        <v>24</v>
      </c>
      <c r="N41" s="1" t="str">
        <f t="shared" si="1"/>
        <v>DARY-PH-TVR_DRY-ELC-HPmp</v>
      </c>
      <c r="O41" s="1" t="str">
        <f t="shared" si="2"/>
        <v>New Dairy - Process Heat: TVR Drying  - Electricity</v>
      </c>
      <c r="P41" s="1" t="str">
        <f t="shared" si="3"/>
        <v>INDELC</v>
      </c>
      <c r="Q41" s="1" t="str">
        <f t="shared" si="4"/>
        <v>DARY-PH-TVR_DRY</v>
      </c>
      <c r="R41" s="1">
        <f>2018</f>
        <v>2018</v>
      </c>
      <c r="S41" s="1">
        <f>+[2]TechOptions!F34</f>
        <v>2025</v>
      </c>
      <c r="T41" s="1">
        <f>+[2]TechOptions!G34</f>
        <v>20</v>
      </c>
      <c r="U41" s="1">
        <f>+ROUND([2]TechOptions!E34,2)</f>
        <v>0.68</v>
      </c>
      <c r="V41" s="1">
        <v>31.536000000000001</v>
      </c>
      <c r="W41" s="1">
        <f>+[2]TechOptions!H34</f>
        <v>3</v>
      </c>
      <c r="X41" s="1">
        <f>+[2]TechOptions!I34</f>
        <v>3</v>
      </c>
      <c r="Y41" s="1">
        <f>+[2]TechOptions!J34</f>
        <v>3</v>
      </c>
      <c r="Z41" s="1">
        <f>+[2]TechOptions!K34</f>
        <v>3</v>
      </c>
      <c r="AA41" s="1">
        <f>+[2]TechOptions!L34</f>
        <v>3</v>
      </c>
      <c r="AB41" s="1">
        <f>+[2]TechOptions!M34</f>
        <v>3</v>
      </c>
      <c r="AC41" s="1">
        <f>+[2]TechOptions!N34</f>
        <v>3</v>
      </c>
      <c r="AD41" s="1">
        <f>+[2]TechOptions!O34</f>
        <v>3</v>
      </c>
      <c r="AE41" s="1">
        <f>+[2]TechOptions!P34</f>
        <v>3</v>
      </c>
      <c r="AF41" s="1">
        <f>+[2]TechOptions!Q34</f>
        <v>3</v>
      </c>
      <c r="AG41" s="1">
        <f>6843/AF41</f>
        <v>2281</v>
      </c>
      <c r="AH41" s="1">
        <f>+[2]TechOptions!S34</f>
        <v>6843</v>
      </c>
      <c r="AI41" s="1">
        <f>+[2]TechOptions!T34</f>
        <v>6843</v>
      </c>
      <c r="AJ41" s="1">
        <f>+[2]TechOptions!U34</f>
        <v>6843</v>
      </c>
      <c r="AK41" s="1">
        <f>+[2]TechOptions!V34</f>
        <v>6843</v>
      </c>
      <c r="AL41" s="1">
        <f>+[2]TechOptions!W34</f>
        <v>6843</v>
      </c>
      <c r="AM41" s="1">
        <f>+[2]TechOptions!X34</f>
        <v>6843</v>
      </c>
      <c r="AN41" s="1">
        <f>+[2]TechOptions!Y34</f>
        <v>6843</v>
      </c>
      <c r="AO41" s="1">
        <f>+[2]TechOptions!Z34</f>
        <v>6843</v>
      </c>
      <c r="AP41" s="1">
        <f>+[2]TechOptions!AA34</f>
        <v>6843</v>
      </c>
      <c r="AQ41" s="1">
        <f>+[2]TechOptions!AL34</f>
        <v>0.29799999999999999</v>
      </c>
      <c r="AR41" s="1">
        <v>5</v>
      </c>
      <c r="AZ41" s="16" t="s">
        <v>92</v>
      </c>
      <c r="BA41" s="17"/>
      <c r="BB41" s="17" t="s">
        <v>269</v>
      </c>
      <c r="BC41" s="17"/>
      <c r="BD41" s="17" t="s">
        <v>97</v>
      </c>
      <c r="BE41" s="17"/>
      <c r="BF41" s="17" t="s">
        <v>70</v>
      </c>
    </row>
    <row r="42" spans="1:58" hidden="1">
      <c r="A42" s="1" t="s">
        <v>92</v>
      </c>
      <c r="B42" s="2" t="s">
        <v>181</v>
      </c>
      <c r="C42" s="1" t="s">
        <v>260</v>
      </c>
      <c r="D42" s="2" t="s">
        <v>271</v>
      </c>
      <c r="E42" s="3" t="s">
        <v>272</v>
      </c>
      <c r="F42" s="1" t="s">
        <v>233</v>
      </c>
      <c r="G42" s="2" t="s">
        <v>248</v>
      </c>
      <c r="H42" s="3" t="s">
        <v>276</v>
      </c>
      <c r="I42" s="1" t="s">
        <v>70</v>
      </c>
      <c r="J42" s="2" t="s">
        <v>160</v>
      </c>
      <c r="L42" s="1">
        <f t="shared" si="0"/>
        <v>25</v>
      </c>
      <c r="N42" s="1" t="str">
        <f t="shared" si="1"/>
        <v>DARY-PH-TVR_DRY-ELC-HRCVR</v>
      </c>
      <c r="O42" s="1" t="str">
        <f t="shared" si="2"/>
        <v>New Dairy - Process Heat: TVR Drying  - Electricity</v>
      </c>
      <c r="P42" s="1" t="str">
        <f t="shared" si="3"/>
        <v>INDELC</v>
      </c>
      <c r="Q42" s="1" t="str">
        <f t="shared" si="4"/>
        <v>DARY-PH-TVR_DRY</v>
      </c>
      <c r="R42" s="1">
        <f>2018</f>
        <v>2018</v>
      </c>
      <c r="S42" s="1">
        <f>+[2]TechOptions!F35</f>
        <v>2025</v>
      </c>
      <c r="T42" s="1">
        <f>+[2]TechOptions!G35</f>
        <v>20</v>
      </c>
      <c r="U42" s="1">
        <f>+ROUND([2]TechOptions!E35,2)</f>
        <v>0.68</v>
      </c>
      <c r="V42" s="1">
        <v>31.536000000000001</v>
      </c>
      <c r="W42" s="1">
        <f>+[2]TechOptions!H35</f>
        <v>9.64</v>
      </c>
      <c r="X42" s="1">
        <f>+[2]TechOptions!I35</f>
        <v>9.64</v>
      </c>
      <c r="Y42" s="1">
        <f>+[2]TechOptions!J35</f>
        <v>9.64</v>
      </c>
      <c r="Z42" s="1">
        <f>+[2]TechOptions!K35</f>
        <v>9.64</v>
      </c>
      <c r="AA42" s="1">
        <f>+[2]TechOptions!L35</f>
        <v>9.64</v>
      </c>
      <c r="AB42" s="1">
        <f>+[2]TechOptions!M35</f>
        <v>9.64</v>
      </c>
      <c r="AC42" s="1">
        <f>+[2]TechOptions!N35</f>
        <v>9.64</v>
      </c>
      <c r="AD42" s="1">
        <f>+[2]TechOptions!O35</f>
        <v>9.64</v>
      </c>
      <c r="AE42" s="1">
        <f>+[2]TechOptions!P35</f>
        <v>9.64</v>
      </c>
      <c r="AF42" s="1">
        <f>+[2]TechOptions!Q35</f>
        <v>9.64</v>
      </c>
      <c r="AG42" s="1">
        <f>+[2]TechOptions!R35</f>
        <v>427</v>
      </c>
      <c r="AH42" s="1">
        <f>+[2]TechOptions!S35</f>
        <v>427</v>
      </c>
      <c r="AI42" s="1">
        <f>+[2]TechOptions!T35</f>
        <v>427</v>
      </c>
      <c r="AJ42" s="1">
        <f>+[2]TechOptions!U35</f>
        <v>427</v>
      </c>
      <c r="AK42" s="1">
        <f>+[2]TechOptions!V35</f>
        <v>427</v>
      </c>
      <c r="AL42" s="1">
        <f>+[2]TechOptions!W35</f>
        <v>427</v>
      </c>
      <c r="AM42" s="1">
        <f>+[2]TechOptions!X35</f>
        <v>427</v>
      </c>
      <c r="AN42" s="1">
        <f>+[2]TechOptions!Y35</f>
        <v>427</v>
      </c>
      <c r="AO42" s="1">
        <f>+[2]TechOptions!Z35</f>
        <v>427</v>
      </c>
      <c r="AP42" s="1">
        <f>+[2]TechOptions!AA35</f>
        <v>427</v>
      </c>
      <c r="AQ42" s="1">
        <f>+[2]TechOptions!AL35</f>
        <v>0.42399999999999999</v>
      </c>
      <c r="AR42" s="1">
        <v>5</v>
      </c>
      <c r="AZ42" s="18" t="s">
        <v>92</v>
      </c>
      <c r="BA42" s="19"/>
      <c r="BB42" s="19" t="s">
        <v>277</v>
      </c>
      <c r="BC42" s="19"/>
      <c r="BD42" s="19" t="s">
        <v>97</v>
      </c>
      <c r="BE42" s="19"/>
      <c r="BF42" s="19" t="s">
        <v>70</v>
      </c>
    </row>
    <row r="43" spans="1:58" hidden="1">
      <c r="A43" s="1" t="s">
        <v>92</v>
      </c>
      <c r="B43" s="2" t="s">
        <v>181</v>
      </c>
      <c r="C43" s="1" t="s">
        <v>260</v>
      </c>
      <c r="D43" s="2" t="s">
        <v>271</v>
      </c>
      <c r="E43" s="3" t="s">
        <v>272</v>
      </c>
      <c r="F43" s="1" t="s">
        <v>95</v>
      </c>
      <c r="G43" s="2" t="s">
        <v>95</v>
      </c>
      <c r="H43" s="3" t="s">
        <v>278</v>
      </c>
      <c r="I43" s="1" t="s">
        <v>71</v>
      </c>
      <c r="J43" s="2" t="s">
        <v>161</v>
      </c>
      <c r="L43" s="1">
        <f t="shared" si="0"/>
        <v>26</v>
      </c>
      <c r="N43" s="1" t="str">
        <f t="shared" si="1"/>
        <v>DARY-PH-TVR_DRY-COA-Boiler</v>
      </c>
      <c r="O43" s="1" t="str">
        <f t="shared" si="2"/>
        <v>New Dairy - Process Heat: TVR Drying  - Coal</v>
      </c>
      <c r="P43" s="1" t="str">
        <f t="shared" si="3"/>
        <v>INDCOA</v>
      </c>
      <c r="Q43" s="1" t="str">
        <f t="shared" si="4"/>
        <v>DARY-PH-TVR_DRY</v>
      </c>
      <c r="R43" s="1">
        <f>2018</f>
        <v>2018</v>
      </c>
      <c r="S43" s="1">
        <f>+[2]TechOptions!F36</f>
        <v>2020</v>
      </c>
      <c r="T43" s="1">
        <f>+[2]TechOptions!G36</f>
        <v>25</v>
      </c>
      <c r="U43" s="1">
        <f>+ROUND([2]TechOptions!E36,2)</f>
        <v>0.68</v>
      </c>
      <c r="V43" s="1">
        <v>31.536000000000001</v>
      </c>
      <c r="W43" s="1">
        <f>+[2]TechOptions!H36</f>
        <v>0.8</v>
      </c>
      <c r="X43" s="1">
        <f>+[2]TechOptions!I36</f>
        <v>0.8</v>
      </c>
      <c r="Y43" s="1">
        <f>+[2]TechOptions!J36</f>
        <v>0.8</v>
      </c>
      <c r="Z43" s="1">
        <f>+[2]TechOptions!K36</f>
        <v>0.8</v>
      </c>
      <c r="AA43" s="1">
        <f>+[2]TechOptions!L36</f>
        <v>0.8</v>
      </c>
      <c r="AB43" s="1">
        <f>+[2]TechOptions!M36</f>
        <v>0.8</v>
      </c>
      <c r="AC43" s="1">
        <f>+[2]TechOptions!N36</f>
        <v>0.8</v>
      </c>
      <c r="AD43" s="1">
        <f>+[2]TechOptions!O36</f>
        <v>0.8</v>
      </c>
      <c r="AE43" s="1">
        <f>+[2]TechOptions!P36</f>
        <v>0.8</v>
      </c>
      <c r="AF43" s="1">
        <f>+[2]TechOptions!Q36</f>
        <v>0.8</v>
      </c>
      <c r="AG43" s="1">
        <f>+[2]TechOptions!R36</f>
        <v>750</v>
      </c>
      <c r="AH43" s="1">
        <f>+[2]TechOptions!S36</f>
        <v>750</v>
      </c>
      <c r="AI43" s="1">
        <f>+[2]TechOptions!T36</f>
        <v>750</v>
      </c>
      <c r="AJ43" s="1">
        <f>+[2]TechOptions!U36</f>
        <v>750</v>
      </c>
      <c r="AK43" s="1">
        <f>+[2]TechOptions!V36</f>
        <v>750</v>
      </c>
      <c r="AL43" s="1">
        <f>+[2]TechOptions!W36</f>
        <v>750</v>
      </c>
      <c r="AM43" s="1">
        <f>+[2]TechOptions!X36</f>
        <v>750</v>
      </c>
      <c r="AN43" s="1">
        <f>+[2]TechOptions!Y36</f>
        <v>750</v>
      </c>
      <c r="AO43" s="1">
        <f>+[2]TechOptions!Z36</f>
        <v>750</v>
      </c>
      <c r="AP43" s="1">
        <f>+[2]TechOptions!AA36</f>
        <v>750</v>
      </c>
      <c r="AQ43" s="1">
        <f>+[2]TechOptions!AL36</f>
        <v>1</v>
      </c>
      <c r="AR43" s="1">
        <v>5</v>
      </c>
      <c r="AZ43" s="16" t="s">
        <v>92</v>
      </c>
      <c r="BA43" s="17"/>
      <c r="BB43" s="17" t="s">
        <v>279</v>
      </c>
      <c r="BC43" s="17"/>
      <c r="BD43" s="17" t="s">
        <v>95</v>
      </c>
      <c r="BE43" s="17"/>
      <c r="BF43" s="17" t="s">
        <v>82</v>
      </c>
    </row>
    <row r="44" spans="1:58" hidden="1">
      <c r="A44" s="1" t="s">
        <v>92</v>
      </c>
      <c r="B44" s="2" t="s">
        <v>181</v>
      </c>
      <c r="C44" s="1" t="s">
        <v>260</v>
      </c>
      <c r="D44" s="2" t="s">
        <v>271</v>
      </c>
      <c r="E44" s="3" t="s">
        <v>272</v>
      </c>
      <c r="F44" s="1" t="s">
        <v>95</v>
      </c>
      <c r="G44" s="2" t="s">
        <v>95</v>
      </c>
      <c r="H44" s="3" t="s">
        <v>280</v>
      </c>
      <c r="I44" s="1" t="s">
        <v>68</v>
      </c>
      <c r="J44" s="2" t="s">
        <v>159</v>
      </c>
      <c r="L44" s="1">
        <f t="shared" si="0"/>
        <v>26</v>
      </c>
      <c r="N44" s="1" t="str">
        <f t="shared" si="1"/>
        <v>DARY-PH-TVR_DRY-NGA-Boiler</v>
      </c>
      <c r="O44" s="1" t="str">
        <f t="shared" si="2"/>
        <v>New Dairy - Process Heat: TVR Drying  - Natural Gas</v>
      </c>
      <c r="P44" s="1" t="str">
        <f t="shared" si="3"/>
        <v>INDNGA</v>
      </c>
      <c r="Q44" s="1" t="str">
        <f t="shared" si="4"/>
        <v>DARY-PH-TVR_DRY</v>
      </c>
      <c r="R44" s="1">
        <f>2018</f>
        <v>2018</v>
      </c>
      <c r="S44" s="1">
        <f>+[2]TechOptions!F37</f>
        <v>2020</v>
      </c>
      <c r="T44" s="1">
        <f>+[2]TechOptions!G37</f>
        <v>25</v>
      </c>
      <c r="U44" s="1">
        <f>+ROUND([2]TechOptions!E37,2)</f>
        <v>0.68</v>
      </c>
      <c r="V44" s="1">
        <v>31.536000000000001</v>
      </c>
      <c r="W44" s="1">
        <f>+[2]TechOptions!H37</f>
        <v>0.87</v>
      </c>
      <c r="X44" s="1">
        <f>+[2]TechOptions!I37</f>
        <v>0.87</v>
      </c>
      <c r="Y44" s="1">
        <f>+[2]TechOptions!J37</f>
        <v>0.87</v>
      </c>
      <c r="Z44" s="1">
        <f>+[2]TechOptions!K37</f>
        <v>0.87</v>
      </c>
      <c r="AA44" s="1">
        <f>+[2]TechOptions!L37</f>
        <v>0.87</v>
      </c>
      <c r="AB44" s="1">
        <f>+[2]TechOptions!M37</f>
        <v>0.87</v>
      </c>
      <c r="AC44" s="1">
        <f>+[2]TechOptions!N37</f>
        <v>0.87</v>
      </c>
      <c r="AD44" s="1">
        <f>+[2]TechOptions!O37</f>
        <v>0.87</v>
      </c>
      <c r="AE44" s="1">
        <f>+[2]TechOptions!P37</f>
        <v>0.87</v>
      </c>
      <c r="AF44" s="1">
        <f>+[2]TechOptions!Q37</f>
        <v>0.87</v>
      </c>
      <c r="AG44" s="1">
        <f>+[2]TechOptions!R37</f>
        <v>250</v>
      </c>
      <c r="AH44" s="1">
        <f>+[2]TechOptions!S37</f>
        <v>250</v>
      </c>
      <c r="AI44" s="1">
        <f>+[2]TechOptions!T37</f>
        <v>250</v>
      </c>
      <c r="AJ44" s="1">
        <f>+[2]TechOptions!U37</f>
        <v>250</v>
      </c>
      <c r="AK44" s="1">
        <f>+[2]TechOptions!V37</f>
        <v>250</v>
      </c>
      <c r="AL44" s="1">
        <f>+[2]TechOptions!W37</f>
        <v>250</v>
      </c>
      <c r="AM44" s="1">
        <f>+[2]TechOptions!X37</f>
        <v>250</v>
      </c>
      <c r="AN44" s="1">
        <f>+[2]TechOptions!Y37</f>
        <v>250</v>
      </c>
      <c r="AO44" s="1">
        <f>+[2]TechOptions!Z37</f>
        <v>250</v>
      </c>
      <c r="AP44" s="1">
        <f>+[2]TechOptions!AA37</f>
        <v>250</v>
      </c>
      <c r="AQ44" s="1">
        <f>+[2]TechOptions!AL37</f>
        <v>1</v>
      </c>
      <c r="AR44" s="1">
        <v>5</v>
      </c>
      <c r="AZ44" s="18" t="s">
        <v>92</v>
      </c>
      <c r="BA44" s="19"/>
      <c r="BB44" s="19" t="s">
        <v>279</v>
      </c>
      <c r="BC44" s="19"/>
      <c r="BD44" s="19" t="s">
        <v>108</v>
      </c>
      <c r="BE44" s="19"/>
      <c r="BF44" s="19" t="s">
        <v>109</v>
      </c>
    </row>
    <row r="45" spans="1:58" hidden="1">
      <c r="A45" s="1" t="s">
        <v>92</v>
      </c>
      <c r="B45" s="2" t="s">
        <v>181</v>
      </c>
      <c r="C45" s="1" t="s">
        <v>269</v>
      </c>
      <c r="D45" s="2" t="s">
        <v>281</v>
      </c>
      <c r="E45" s="3" t="s">
        <v>282</v>
      </c>
      <c r="F45" s="1" t="s">
        <v>95</v>
      </c>
      <c r="G45" s="2" t="s">
        <v>95</v>
      </c>
      <c r="H45" s="3" t="s">
        <v>283</v>
      </c>
      <c r="I45" s="1" t="s">
        <v>71</v>
      </c>
      <c r="J45" s="2" t="s">
        <v>161</v>
      </c>
      <c r="L45" s="1">
        <f t="shared" si="0"/>
        <v>26</v>
      </c>
      <c r="N45" s="1" t="str">
        <f t="shared" si="1"/>
        <v>DARY-PH-MVR_TVR-COA-Boiler</v>
      </c>
      <c r="O45" s="1" t="str">
        <f t="shared" si="2"/>
        <v>New Dairy - Process Heat: MVR Evaporation TVR  - Coal</v>
      </c>
      <c r="P45" s="1" t="str">
        <f t="shared" si="3"/>
        <v>INDCOA</v>
      </c>
      <c r="Q45" s="1" t="str">
        <f t="shared" si="4"/>
        <v>DARY-PH-MVR_TVR</v>
      </c>
      <c r="R45" s="1">
        <f>2018</f>
        <v>2018</v>
      </c>
      <c r="S45" s="1">
        <f>+[2]TechOptions!F38</f>
        <v>2020</v>
      </c>
      <c r="T45" s="1">
        <f>+[2]TechOptions!G38</f>
        <v>25</v>
      </c>
      <c r="U45" s="1">
        <f>+ROUND([2]TechOptions!E38,2)</f>
        <v>0.68</v>
      </c>
      <c r="V45" s="1">
        <v>31.536000000000001</v>
      </c>
      <c r="W45" s="1">
        <f>+[2]TechOptions!H38</f>
        <v>0.8</v>
      </c>
      <c r="X45" s="1">
        <f>+[2]TechOptions!I38</f>
        <v>0.8</v>
      </c>
      <c r="Y45" s="1">
        <f>+[2]TechOptions!J38</f>
        <v>0.8</v>
      </c>
      <c r="Z45" s="1">
        <f>+[2]TechOptions!K38</f>
        <v>0.8</v>
      </c>
      <c r="AA45" s="1">
        <f>+[2]TechOptions!L38</f>
        <v>0.8</v>
      </c>
      <c r="AB45" s="1">
        <f>+[2]TechOptions!M38</f>
        <v>0.8</v>
      </c>
      <c r="AC45" s="1">
        <f>+[2]TechOptions!N38</f>
        <v>0.8</v>
      </c>
      <c r="AD45" s="1">
        <f>+[2]TechOptions!O38</f>
        <v>0.8</v>
      </c>
      <c r="AE45" s="1">
        <f>+[2]TechOptions!P38</f>
        <v>0.8</v>
      </c>
      <c r="AF45" s="1">
        <f>+[2]TechOptions!Q38</f>
        <v>0.8</v>
      </c>
      <c r="AG45" s="1">
        <f>+[2]TechOptions!R38</f>
        <v>750</v>
      </c>
      <c r="AH45" s="1">
        <f>+[2]TechOptions!S38</f>
        <v>750</v>
      </c>
      <c r="AI45" s="1">
        <f>+[2]TechOptions!T38</f>
        <v>750</v>
      </c>
      <c r="AJ45" s="1">
        <f>+[2]TechOptions!U38</f>
        <v>750</v>
      </c>
      <c r="AK45" s="1">
        <f>+[2]TechOptions!V38</f>
        <v>750</v>
      </c>
      <c r="AL45" s="1">
        <f>+[2]TechOptions!W38</f>
        <v>750</v>
      </c>
      <c r="AM45" s="1">
        <f>+[2]TechOptions!X38</f>
        <v>750</v>
      </c>
      <c r="AN45" s="1">
        <f>+[2]TechOptions!Y38</f>
        <v>750</v>
      </c>
      <c r="AO45" s="1">
        <f>+[2]TechOptions!Z38</f>
        <v>750</v>
      </c>
      <c r="AP45" s="1">
        <f>+[2]TechOptions!AA38</f>
        <v>750</v>
      </c>
      <c r="AQ45" s="1">
        <f>+[2]TechOptions!AL38</f>
        <v>1</v>
      </c>
      <c r="AR45" s="1">
        <v>5</v>
      </c>
      <c r="AZ45" s="16" t="s">
        <v>92</v>
      </c>
      <c r="BA45" s="17"/>
      <c r="BB45" s="17" t="s">
        <v>279</v>
      </c>
      <c r="BC45" s="17"/>
      <c r="BD45" s="17" t="s">
        <v>95</v>
      </c>
      <c r="BE45" s="17"/>
      <c r="BF45" s="17" t="s">
        <v>111</v>
      </c>
    </row>
    <row r="46" spans="1:58" hidden="1">
      <c r="A46" s="1" t="s">
        <v>92</v>
      </c>
      <c r="B46" s="2" t="s">
        <v>181</v>
      </c>
      <c r="C46" s="1" t="s">
        <v>269</v>
      </c>
      <c r="D46" s="2" t="s">
        <v>281</v>
      </c>
      <c r="E46" s="3" t="s">
        <v>282</v>
      </c>
      <c r="F46" s="1" t="s">
        <v>95</v>
      </c>
      <c r="G46" s="2" t="s">
        <v>95</v>
      </c>
      <c r="H46" s="3" t="s">
        <v>284</v>
      </c>
      <c r="I46" s="1" t="s">
        <v>68</v>
      </c>
      <c r="J46" s="2" t="s">
        <v>159</v>
      </c>
      <c r="L46" s="1">
        <f t="shared" si="0"/>
        <v>26</v>
      </c>
      <c r="N46" s="1" t="str">
        <f t="shared" si="1"/>
        <v>DARY-PH-MVR_TVR-NGA-Boiler</v>
      </c>
      <c r="O46" s="1" t="str">
        <f t="shared" si="2"/>
        <v>New Dairy - Process Heat: MVR Evaporation TVR  - Natural Gas</v>
      </c>
      <c r="P46" s="1" t="str">
        <f t="shared" si="3"/>
        <v>INDNGA</v>
      </c>
      <c r="Q46" s="1" t="str">
        <f t="shared" si="4"/>
        <v>DARY-PH-MVR_TVR</v>
      </c>
      <c r="R46" s="1">
        <f>2018</f>
        <v>2018</v>
      </c>
      <c r="S46" s="1">
        <f>+[2]TechOptions!F39</f>
        <v>2020</v>
      </c>
      <c r="T46" s="1">
        <f>+[2]TechOptions!G39</f>
        <v>25</v>
      </c>
      <c r="U46" s="1">
        <f>+ROUND([2]TechOptions!E39,2)</f>
        <v>0.68</v>
      </c>
      <c r="V46" s="1">
        <v>31.536000000000001</v>
      </c>
      <c r="W46" s="1">
        <f>+[2]TechOptions!H39</f>
        <v>0.87</v>
      </c>
      <c r="X46" s="1">
        <f>+[2]TechOptions!I39</f>
        <v>0.87</v>
      </c>
      <c r="Y46" s="1">
        <f>+[2]TechOptions!J39</f>
        <v>0.87</v>
      </c>
      <c r="Z46" s="1">
        <f>+[2]TechOptions!K39</f>
        <v>0.87</v>
      </c>
      <c r="AA46" s="1">
        <f>+[2]TechOptions!L39</f>
        <v>0.87</v>
      </c>
      <c r="AB46" s="1">
        <f>+[2]TechOptions!M39</f>
        <v>0.87</v>
      </c>
      <c r="AC46" s="1">
        <f>+[2]TechOptions!N39</f>
        <v>0.87</v>
      </c>
      <c r="AD46" s="1">
        <f>+[2]TechOptions!O39</f>
        <v>0.87</v>
      </c>
      <c r="AE46" s="1">
        <f>+[2]TechOptions!P39</f>
        <v>0.87</v>
      </c>
      <c r="AF46" s="1">
        <f>+[2]TechOptions!Q39</f>
        <v>0.87</v>
      </c>
      <c r="AG46" s="1">
        <f>+[2]TechOptions!R39</f>
        <v>250</v>
      </c>
      <c r="AH46" s="1">
        <f>+[2]TechOptions!S39</f>
        <v>250</v>
      </c>
      <c r="AI46" s="1">
        <f>+[2]TechOptions!T39</f>
        <v>250</v>
      </c>
      <c r="AJ46" s="1">
        <f>+[2]TechOptions!U39</f>
        <v>250</v>
      </c>
      <c r="AK46" s="1">
        <f>+[2]TechOptions!V39</f>
        <v>250</v>
      </c>
      <c r="AL46" s="1">
        <f>+[2]TechOptions!W39</f>
        <v>250</v>
      </c>
      <c r="AM46" s="1">
        <f>+[2]TechOptions!X39</f>
        <v>250</v>
      </c>
      <c r="AN46" s="1">
        <f>+[2]TechOptions!Y39</f>
        <v>250</v>
      </c>
      <c r="AO46" s="1">
        <f>+[2]TechOptions!Z39</f>
        <v>250</v>
      </c>
      <c r="AP46" s="1">
        <f>+[2]TechOptions!AA39</f>
        <v>250</v>
      </c>
      <c r="AQ46" s="1">
        <f>+[2]TechOptions!AL39</f>
        <v>1</v>
      </c>
      <c r="AR46" s="1">
        <v>5</v>
      </c>
      <c r="AZ46" s="18" t="s">
        <v>92</v>
      </c>
      <c r="BA46" s="19"/>
      <c r="BB46" s="19" t="s">
        <v>279</v>
      </c>
      <c r="BC46" s="19"/>
      <c r="BD46" s="19" t="s">
        <v>95</v>
      </c>
      <c r="BE46" s="19"/>
      <c r="BF46" s="19" t="s">
        <v>70</v>
      </c>
    </row>
    <row r="47" spans="1:58" hidden="1">
      <c r="A47" s="1" t="s">
        <v>92</v>
      </c>
      <c r="B47" s="2" t="s">
        <v>181</v>
      </c>
      <c r="C47" s="1" t="s">
        <v>269</v>
      </c>
      <c r="D47" s="2" t="s">
        <v>281</v>
      </c>
      <c r="E47" s="3" t="s">
        <v>282</v>
      </c>
      <c r="F47" s="1" t="s">
        <v>95</v>
      </c>
      <c r="G47" s="2" t="s">
        <v>95</v>
      </c>
      <c r="H47" s="3" t="s">
        <v>285</v>
      </c>
      <c r="I47" s="1" t="s">
        <v>74</v>
      </c>
      <c r="J47" s="2" t="s">
        <v>164</v>
      </c>
      <c r="L47" s="1">
        <f t="shared" si="0"/>
        <v>26</v>
      </c>
      <c r="N47" s="1" t="str">
        <f t="shared" si="1"/>
        <v>DARY-PH-MVR_TVR-WOD-Boiler</v>
      </c>
      <c r="O47" s="1" t="str">
        <f t="shared" si="2"/>
        <v>New Dairy - Process Heat: MVR Evaporation TVR  - Wood</v>
      </c>
      <c r="P47" s="1" t="str">
        <f t="shared" si="3"/>
        <v>INDWOD</v>
      </c>
      <c r="Q47" s="1" t="str">
        <f t="shared" si="4"/>
        <v>DARY-PH-MVR_TVR</v>
      </c>
      <c r="R47" s="1">
        <f>2018</f>
        <v>2018</v>
      </c>
      <c r="S47" s="1">
        <f>+[2]TechOptions!F40</f>
        <v>2025</v>
      </c>
      <c r="T47" s="1">
        <f>+[2]TechOptions!G40</f>
        <v>25</v>
      </c>
      <c r="U47" s="1">
        <f>+ROUND([2]TechOptions!E40,2)</f>
        <v>0.68</v>
      </c>
      <c r="V47" s="1">
        <v>31.536000000000001</v>
      </c>
      <c r="W47" s="1">
        <f>+[2]TechOptions!H40</f>
        <v>0.85</v>
      </c>
      <c r="X47" s="1">
        <f>+[2]TechOptions!I40</f>
        <v>0.85</v>
      </c>
      <c r="Y47" s="1">
        <f>+[2]TechOptions!J40</f>
        <v>0.85</v>
      </c>
      <c r="Z47" s="1">
        <f>+[2]TechOptions!K40</f>
        <v>0.85</v>
      </c>
      <c r="AA47" s="1">
        <f>+[2]TechOptions!L40</f>
        <v>0.85</v>
      </c>
      <c r="AB47" s="1">
        <f>+[2]TechOptions!M40</f>
        <v>0.85</v>
      </c>
      <c r="AC47" s="1">
        <f>+[2]TechOptions!N40</f>
        <v>0.85</v>
      </c>
      <c r="AD47" s="1">
        <f>+[2]TechOptions!O40</f>
        <v>0.85</v>
      </c>
      <c r="AE47" s="1">
        <f>+[2]TechOptions!P40</f>
        <v>0.85</v>
      </c>
      <c r="AF47" s="1">
        <f>+[2]TechOptions!Q40</f>
        <v>0.85</v>
      </c>
      <c r="AG47" s="1">
        <f>+[2]TechOptions!R40</f>
        <v>1100</v>
      </c>
      <c r="AH47" s="1">
        <f>+[2]TechOptions!S40</f>
        <v>1100</v>
      </c>
      <c r="AI47" s="1">
        <f>+[2]TechOptions!T40</f>
        <v>1100</v>
      </c>
      <c r="AJ47" s="1">
        <f>+[2]TechOptions!U40</f>
        <v>1100</v>
      </c>
      <c r="AK47" s="1">
        <f>+[2]TechOptions!V40</f>
        <v>1100</v>
      </c>
      <c r="AL47" s="1">
        <f>+[2]TechOptions!W40</f>
        <v>1100</v>
      </c>
      <c r="AM47" s="1">
        <f>+[2]TechOptions!X40</f>
        <v>1100</v>
      </c>
      <c r="AN47" s="1">
        <f>+[2]TechOptions!Y40</f>
        <v>1100</v>
      </c>
      <c r="AO47" s="1">
        <f>+[2]TechOptions!Z40</f>
        <v>1100</v>
      </c>
      <c r="AP47" s="1">
        <f>+[2]TechOptions!AA40</f>
        <v>1100</v>
      </c>
      <c r="AQ47" s="1">
        <f>+[2]TechOptions!AL40</f>
        <v>1</v>
      </c>
      <c r="AR47" s="1">
        <v>5</v>
      </c>
      <c r="AZ47" s="16" t="s">
        <v>92</v>
      </c>
      <c r="BA47" s="17"/>
      <c r="BB47" s="17" t="s">
        <v>279</v>
      </c>
      <c r="BC47" s="17"/>
      <c r="BD47" s="17" t="s">
        <v>95</v>
      </c>
      <c r="BE47" s="17"/>
      <c r="BF47" s="17" t="s">
        <v>74</v>
      </c>
    </row>
    <row r="48" spans="1:58">
      <c r="A48" s="1" t="s">
        <v>92</v>
      </c>
      <c r="B48" s="2" t="s">
        <v>181</v>
      </c>
      <c r="C48" s="1" t="s">
        <v>269</v>
      </c>
      <c r="D48" s="2" t="s">
        <v>281</v>
      </c>
      <c r="E48" s="3" t="s">
        <v>282</v>
      </c>
      <c r="F48" s="1" t="s">
        <v>95</v>
      </c>
      <c r="G48" s="2" t="s">
        <v>95</v>
      </c>
      <c r="H48" s="3" t="s">
        <v>286</v>
      </c>
      <c r="I48" s="1" t="s">
        <v>70</v>
      </c>
      <c r="J48" s="2" t="s">
        <v>160</v>
      </c>
      <c r="L48" s="1">
        <f t="shared" si="0"/>
        <v>26</v>
      </c>
      <c r="N48" s="1" t="str">
        <f t="shared" si="1"/>
        <v>DARY-PH-MVR_TVR-ELC-Boiler</v>
      </c>
      <c r="O48" s="1" t="str">
        <f t="shared" si="2"/>
        <v>New Dairy - Process Heat: MVR Evaporation TVR  - Electricity</v>
      </c>
      <c r="P48" s="1" t="str">
        <f t="shared" si="3"/>
        <v>INDELC</v>
      </c>
      <c r="Q48" s="1" t="str">
        <f t="shared" si="4"/>
        <v>DARY-PH-MVR_TVR</v>
      </c>
      <c r="R48" s="1">
        <f>2018</f>
        <v>2018</v>
      </c>
      <c r="S48" s="1">
        <f>+[2]TechOptions!F41</f>
        <v>2025</v>
      </c>
      <c r="T48" s="1">
        <f>+[2]TechOptions!G41</f>
        <v>25</v>
      </c>
      <c r="U48" s="1">
        <f>+ROUND([2]TechOptions!E41,2)</f>
        <v>0.68</v>
      </c>
      <c r="V48" s="1">
        <v>31.536000000000001</v>
      </c>
      <c r="W48" s="1">
        <f>+[2]TechOptions!H41</f>
        <v>0.99</v>
      </c>
      <c r="X48" s="1">
        <f>+[2]TechOptions!I41</f>
        <v>0.99</v>
      </c>
      <c r="Y48" s="1">
        <f>+[2]TechOptions!J41</f>
        <v>0.99</v>
      </c>
      <c r="Z48" s="1">
        <f>+[2]TechOptions!K41</f>
        <v>0.99</v>
      </c>
      <c r="AA48" s="1">
        <f>+[2]TechOptions!L41</f>
        <v>0.99</v>
      </c>
      <c r="AB48" s="1">
        <f>+[2]TechOptions!M41</f>
        <v>0.99</v>
      </c>
      <c r="AC48" s="1">
        <f>+[2]TechOptions!N41</f>
        <v>0.99</v>
      </c>
      <c r="AD48" s="1">
        <f>+[2]TechOptions!O41</f>
        <v>0.99</v>
      </c>
      <c r="AE48" s="1">
        <f>+[2]TechOptions!P41</f>
        <v>0.99</v>
      </c>
      <c r="AF48" s="1">
        <f>+[2]TechOptions!Q41</f>
        <v>0.99</v>
      </c>
      <c r="AG48" s="30">
        <f>AG40</f>
        <v>370.49433333333332</v>
      </c>
      <c r="AH48" s="30">
        <f t="shared" ref="AH48:AP48" si="9">AH40</f>
        <v>370.49433333333332</v>
      </c>
      <c r="AI48" s="30">
        <f t="shared" si="9"/>
        <v>250</v>
      </c>
      <c r="AJ48" s="30">
        <f t="shared" si="9"/>
        <v>250</v>
      </c>
      <c r="AK48" s="30">
        <f t="shared" si="9"/>
        <v>250</v>
      </c>
      <c r="AL48" s="30">
        <f t="shared" si="9"/>
        <v>250</v>
      </c>
      <c r="AM48" s="30">
        <f t="shared" si="9"/>
        <v>250</v>
      </c>
      <c r="AN48" s="30">
        <f t="shared" si="9"/>
        <v>250</v>
      </c>
      <c r="AO48" s="30">
        <f t="shared" si="9"/>
        <v>250</v>
      </c>
      <c r="AP48" s="30">
        <f t="shared" si="9"/>
        <v>250</v>
      </c>
      <c r="AQ48" s="1">
        <f>+[2]TechOptions!AL41</f>
        <v>1</v>
      </c>
      <c r="AR48" s="1">
        <v>5</v>
      </c>
      <c r="AZ48" s="18" t="s">
        <v>92</v>
      </c>
      <c r="BA48" s="19"/>
      <c r="BB48" s="19" t="s">
        <v>279</v>
      </c>
      <c r="BC48" s="19"/>
      <c r="BD48" s="19" t="s">
        <v>231</v>
      </c>
      <c r="BE48" s="19"/>
      <c r="BF48" s="19" t="s">
        <v>70</v>
      </c>
    </row>
    <row r="49" spans="1:58" hidden="1">
      <c r="A49" s="1" t="s">
        <v>92</v>
      </c>
      <c r="B49" s="2" t="s">
        <v>181</v>
      </c>
      <c r="C49" s="1" t="s">
        <v>269</v>
      </c>
      <c r="D49" s="2" t="s">
        <v>281</v>
      </c>
      <c r="E49" s="3" t="s">
        <v>282</v>
      </c>
      <c r="F49" s="1" t="s">
        <v>97</v>
      </c>
      <c r="G49" s="2" t="s">
        <v>97</v>
      </c>
      <c r="H49" s="3" t="s">
        <v>287</v>
      </c>
      <c r="I49" s="1" t="s">
        <v>70</v>
      </c>
      <c r="J49" s="2" t="s">
        <v>160</v>
      </c>
      <c r="L49" s="1">
        <f t="shared" si="0"/>
        <v>23</v>
      </c>
      <c r="N49" s="1" t="str">
        <f t="shared" si="1"/>
        <v>DARY-PH-MVR_TVR-ELC-Fan</v>
      </c>
      <c r="O49" s="1" t="str">
        <f t="shared" si="2"/>
        <v>New Dairy - Process Heat: MVR Evaporation TVR  - Electricity</v>
      </c>
      <c r="P49" s="1" t="str">
        <f t="shared" si="3"/>
        <v>INDELC</v>
      </c>
      <c r="Q49" s="1" t="str">
        <f t="shared" si="4"/>
        <v>DARY-PH-MVR_TVR</v>
      </c>
      <c r="R49" s="1">
        <f>2018</f>
        <v>2018</v>
      </c>
      <c r="S49" s="1">
        <f>+[2]TechOptions!F42</f>
        <v>2025</v>
      </c>
      <c r="T49" s="1">
        <f>+[2]TechOptions!G42</f>
        <v>25</v>
      </c>
      <c r="U49" s="1">
        <f>+ROUND([2]TechOptions!E42,2)</f>
        <v>0.68</v>
      </c>
      <c r="V49" s="1">
        <v>31.536000000000001</v>
      </c>
      <c r="W49" s="1">
        <f>+[2]TechOptions!H42</f>
        <v>18.02</v>
      </c>
      <c r="X49" s="1">
        <f>+[2]TechOptions!I42</f>
        <v>18.02</v>
      </c>
      <c r="Y49" s="1">
        <f>+[2]TechOptions!J42</f>
        <v>18.02</v>
      </c>
      <c r="Z49" s="1">
        <f>+[2]TechOptions!K42</f>
        <v>18.02</v>
      </c>
      <c r="AA49" s="1">
        <f>+[2]TechOptions!L42</f>
        <v>18.02</v>
      </c>
      <c r="AB49" s="1">
        <f>+[2]TechOptions!M42</f>
        <v>18.02</v>
      </c>
      <c r="AC49" s="1">
        <f>+[2]TechOptions!N42</f>
        <v>18.02</v>
      </c>
      <c r="AD49" s="1">
        <f>+[2]TechOptions!O42</f>
        <v>18.02</v>
      </c>
      <c r="AE49" s="1">
        <f>+[2]TechOptions!P42</f>
        <v>18.02</v>
      </c>
      <c r="AF49" s="1">
        <f>+[2]TechOptions!Q42</f>
        <v>18.02</v>
      </c>
      <c r="AG49" s="1">
        <f>+[2]TechOptions!R42</f>
        <v>17573</v>
      </c>
      <c r="AH49" s="1">
        <f>+[2]TechOptions!S42</f>
        <v>17573</v>
      </c>
      <c r="AI49" s="1">
        <f>+[2]TechOptions!T42</f>
        <v>17573</v>
      </c>
      <c r="AJ49" s="1">
        <f>+[2]TechOptions!U42</f>
        <v>17573</v>
      </c>
      <c r="AK49" s="1">
        <f>+[2]TechOptions!V42</f>
        <v>17573</v>
      </c>
      <c r="AL49" s="1">
        <f>+[2]TechOptions!W42</f>
        <v>17573</v>
      </c>
      <c r="AM49" s="1">
        <f>+[2]TechOptions!X42</f>
        <v>17573</v>
      </c>
      <c r="AN49" s="1">
        <f>+[2]TechOptions!Y42</f>
        <v>17573</v>
      </c>
      <c r="AO49" s="1">
        <f>+[2]TechOptions!Z42</f>
        <v>17573</v>
      </c>
      <c r="AP49" s="1">
        <f>+[2]TechOptions!AA42</f>
        <v>17573</v>
      </c>
      <c r="AQ49" s="1">
        <f>+[2]TechOptions!AL42</f>
        <v>1</v>
      </c>
      <c r="AR49" s="1">
        <v>5</v>
      </c>
      <c r="AZ49" s="16" t="s">
        <v>92</v>
      </c>
      <c r="BA49" s="17"/>
      <c r="BB49" s="17" t="s">
        <v>101</v>
      </c>
      <c r="BC49" s="17"/>
      <c r="BD49" s="17" t="s">
        <v>102</v>
      </c>
      <c r="BE49" s="17"/>
      <c r="BF49" s="17" t="s">
        <v>70</v>
      </c>
    </row>
    <row r="50" spans="1:58" hidden="1">
      <c r="A50" s="1" t="s">
        <v>92</v>
      </c>
      <c r="B50" s="2" t="s">
        <v>181</v>
      </c>
      <c r="C50" s="1" t="s">
        <v>277</v>
      </c>
      <c r="D50" s="2" t="s">
        <v>288</v>
      </c>
      <c r="E50" s="3" t="s">
        <v>289</v>
      </c>
      <c r="F50" s="1" t="s">
        <v>97</v>
      </c>
      <c r="G50" s="2" t="s">
        <v>97</v>
      </c>
      <c r="H50" s="3" t="s">
        <v>290</v>
      </c>
      <c r="I50" s="1" t="s">
        <v>70</v>
      </c>
      <c r="J50" s="2" t="s">
        <v>160</v>
      </c>
      <c r="L50" s="1">
        <f t="shared" si="0"/>
        <v>23</v>
      </c>
      <c r="N50" s="1" t="str">
        <f t="shared" si="1"/>
        <v>DARY-PH-MVR_Fan-ELC-Fan</v>
      </c>
      <c r="O50" s="1" t="str">
        <f t="shared" si="2"/>
        <v>New Dairy - Process Heat: MVR Fan  - Electricity</v>
      </c>
      <c r="P50" s="1" t="str">
        <f t="shared" si="3"/>
        <v>INDELC</v>
      </c>
      <c r="Q50" s="1" t="str">
        <f t="shared" si="4"/>
        <v>DARY-PH-MVR_Fan</v>
      </c>
      <c r="R50" s="1">
        <f>2018</f>
        <v>2018</v>
      </c>
      <c r="S50" s="1">
        <f>+[2]TechOptions!F43</f>
        <v>2020</v>
      </c>
      <c r="T50" s="1">
        <f>+[2]TechOptions!G43</f>
        <v>25</v>
      </c>
      <c r="U50" s="1">
        <f>+ROUND([2]TechOptions!E43,2)</f>
        <v>0.68</v>
      </c>
      <c r="V50" s="1">
        <v>31.536000000000001</v>
      </c>
      <c r="W50" s="1">
        <f>+[2]TechOptions!H43</f>
        <v>43.433917555665673</v>
      </c>
      <c r="X50" s="1">
        <f>+[2]TechOptions!I43</f>
        <v>43.433917555665673</v>
      </c>
      <c r="Y50" s="1">
        <f>+[2]TechOptions!J43</f>
        <v>43.433917555665673</v>
      </c>
      <c r="Z50" s="1">
        <f>+[2]TechOptions!K43</f>
        <v>43.433917555665673</v>
      </c>
      <c r="AA50" s="1">
        <f>+[2]TechOptions!L43</f>
        <v>43.433917555665673</v>
      </c>
      <c r="AB50" s="1">
        <f>+[2]TechOptions!M43</f>
        <v>43.433917555665673</v>
      </c>
      <c r="AC50" s="1">
        <f>+[2]TechOptions!N43</f>
        <v>43.433917555665673</v>
      </c>
      <c r="AD50" s="1">
        <f>+[2]TechOptions!O43</f>
        <v>43.433917555665673</v>
      </c>
      <c r="AE50" s="1">
        <f>+[2]TechOptions!P43</f>
        <v>43.433917555665673</v>
      </c>
      <c r="AF50" s="1">
        <f>+[2]TechOptions!Q43</f>
        <v>43.433917555665673</v>
      </c>
      <c r="AG50" s="1">
        <f>+[2]TechOptions!R43</f>
        <v>17573</v>
      </c>
      <c r="AH50" s="1">
        <f>+[2]TechOptions!S43</f>
        <v>17573</v>
      </c>
      <c r="AI50" s="1">
        <f>+[2]TechOptions!T43</f>
        <v>17573</v>
      </c>
      <c r="AJ50" s="1">
        <f>+[2]TechOptions!U43</f>
        <v>17573</v>
      </c>
      <c r="AK50" s="1">
        <f>+[2]TechOptions!V43</f>
        <v>17573</v>
      </c>
      <c r="AL50" s="1">
        <f>+[2]TechOptions!W43</f>
        <v>17573</v>
      </c>
      <c r="AM50" s="1">
        <f>+[2]TechOptions!X43</f>
        <v>17573</v>
      </c>
      <c r="AN50" s="1">
        <f>+[2]TechOptions!Y43</f>
        <v>17573</v>
      </c>
      <c r="AO50" s="1">
        <f>+[2]TechOptions!Z43</f>
        <v>17573</v>
      </c>
      <c r="AP50" s="1">
        <f>+[2]TechOptions!AA43</f>
        <v>17573</v>
      </c>
      <c r="AQ50" s="1">
        <f>+[2]TechOptions!AL43</f>
        <v>1</v>
      </c>
      <c r="AR50" s="1">
        <v>5</v>
      </c>
      <c r="AZ50" s="18" t="s">
        <v>92</v>
      </c>
      <c r="BA50" s="19"/>
      <c r="BB50" s="19" t="s">
        <v>101</v>
      </c>
      <c r="BC50" s="19"/>
      <c r="BD50" s="19" t="s">
        <v>102</v>
      </c>
      <c r="BE50" s="19"/>
      <c r="BF50" s="19" t="s">
        <v>82</v>
      </c>
    </row>
    <row r="51" spans="1:58" hidden="1">
      <c r="A51" s="1" t="s">
        <v>92</v>
      </c>
      <c r="B51" s="2" t="s">
        <v>181</v>
      </c>
      <c r="C51" s="1" t="s">
        <v>279</v>
      </c>
      <c r="D51" s="2" t="s">
        <v>291</v>
      </c>
      <c r="E51" s="3" t="s">
        <v>292</v>
      </c>
      <c r="F51" s="1" t="s">
        <v>95</v>
      </c>
      <c r="G51" s="2" t="s">
        <v>95</v>
      </c>
      <c r="H51" s="3" t="s">
        <v>293</v>
      </c>
      <c r="I51" s="1" t="s">
        <v>82</v>
      </c>
      <c r="J51" s="2" t="s">
        <v>172</v>
      </c>
      <c r="L51" s="1">
        <f t="shared" si="0"/>
        <v>25</v>
      </c>
      <c r="N51" s="1" t="str">
        <f t="shared" si="1"/>
        <v>DARY-PH-STM_HW-DSL-Boiler</v>
      </c>
      <c r="O51" s="1" t="str">
        <f t="shared" si="2"/>
        <v>New Dairy - Process Heat: Steam/Hot Water  - Diesel</v>
      </c>
      <c r="P51" s="1" t="str">
        <f t="shared" si="3"/>
        <v>INDDSL</v>
      </c>
      <c r="Q51" s="1" t="str">
        <f t="shared" si="4"/>
        <v>DARY-PH-STM_HW</v>
      </c>
      <c r="R51" s="1">
        <f>2018</f>
        <v>2018</v>
      </c>
      <c r="S51" s="1">
        <f>+[2]TechOptions!F44</f>
        <v>2020</v>
      </c>
      <c r="T51" s="1">
        <f>+[2]TechOptions!G44</f>
        <v>25</v>
      </c>
      <c r="U51" s="1">
        <f>+ROUND([2]TechOptions!E44,2)</f>
        <v>0.68</v>
      </c>
      <c r="V51" s="1">
        <v>31.536000000000001</v>
      </c>
      <c r="W51" s="1">
        <f>+[2]TechOptions!H44</f>
        <v>0.85</v>
      </c>
      <c r="X51" s="1">
        <f>+[2]TechOptions!I44</f>
        <v>0.85</v>
      </c>
      <c r="Y51" s="1">
        <f>+[2]TechOptions!J44</f>
        <v>0.85</v>
      </c>
      <c r="Z51" s="1">
        <f>+[2]TechOptions!K44</f>
        <v>0.85</v>
      </c>
      <c r="AA51" s="1">
        <f>+[2]TechOptions!L44</f>
        <v>0.85</v>
      </c>
      <c r="AB51" s="1">
        <f>+[2]TechOptions!M44</f>
        <v>0.85</v>
      </c>
      <c r="AC51" s="1">
        <f>+[2]TechOptions!N44</f>
        <v>0.85</v>
      </c>
      <c r="AD51" s="1">
        <f>+[2]TechOptions!O44</f>
        <v>0.85</v>
      </c>
      <c r="AE51" s="1">
        <f>+[2]TechOptions!P44</f>
        <v>0.85</v>
      </c>
      <c r="AF51" s="1">
        <f>+[2]TechOptions!Q44</f>
        <v>0.85</v>
      </c>
      <c r="AG51" s="1">
        <f>+[2]TechOptions!R44</f>
        <v>300</v>
      </c>
      <c r="AH51" s="1">
        <f>+[2]TechOptions!S44</f>
        <v>300</v>
      </c>
      <c r="AI51" s="1">
        <f>+[2]TechOptions!T44</f>
        <v>300</v>
      </c>
      <c r="AJ51" s="1">
        <f>+[2]TechOptions!U44</f>
        <v>300</v>
      </c>
      <c r="AK51" s="1">
        <f>+[2]TechOptions!V44</f>
        <v>300</v>
      </c>
      <c r="AL51" s="1">
        <f>+[2]TechOptions!W44</f>
        <v>300</v>
      </c>
      <c r="AM51" s="1">
        <f>+[2]TechOptions!X44</f>
        <v>300</v>
      </c>
      <c r="AN51" s="1">
        <f>+[2]TechOptions!Y44</f>
        <v>300</v>
      </c>
      <c r="AO51" s="1">
        <f>+[2]TechOptions!Z44</f>
        <v>300</v>
      </c>
      <c r="AP51" s="1">
        <f>+[2]TechOptions!AA44</f>
        <v>300</v>
      </c>
      <c r="AQ51" s="1">
        <f>+[2]TechOptions!AL44</f>
        <v>1</v>
      </c>
      <c r="AR51" s="1">
        <v>5</v>
      </c>
      <c r="AZ51" s="16" t="s">
        <v>92</v>
      </c>
      <c r="BA51" s="17"/>
      <c r="BB51" s="17" t="s">
        <v>103</v>
      </c>
      <c r="BC51" s="17"/>
      <c r="BD51" s="17" t="s">
        <v>103</v>
      </c>
      <c r="BE51" s="17"/>
      <c r="BF51" s="17" t="s">
        <v>70</v>
      </c>
    </row>
    <row r="52" spans="1:58" hidden="1">
      <c r="A52" s="1" t="s">
        <v>92</v>
      </c>
      <c r="B52" s="2" t="s">
        <v>181</v>
      </c>
      <c r="C52" s="1" t="s">
        <v>279</v>
      </c>
      <c r="D52" s="2" t="s">
        <v>291</v>
      </c>
      <c r="E52" s="3" t="s">
        <v>292</v>
      </c>
      <c r="F52" s="1" t="s">
        <v>108</v>
      </c>
      <c r="G52" s="2" t="s">
        <v>195</v>
      </c>
      <c r="H52" s="3" t="s">
        <v>294</v>
      </c>
      <c r="I52" s="1" t="s">
        <v>109</v>
      </c>
      <c r="J52" s="2" t="s">
        <v>196</v>
      </c>
      <c r="L52" s="1">
        <f t="shared" si="0"/>
        <v>23</v>
      </c>
      <c r="N52" s="1" t="str">
        <f t="shared" si="1"/>
        <v>DARY-PH-STM_HW-GEO-Heat</v>
      </c>
      <c r="O52" s="1" t="str">
        <f t="shared" si="2"/>
        <v>New Dairy - Process Heat: Steam/Hot Water  - Geothermal</v>
      </c>
      <c r="P52" s="1" t="str">
        <f t="shared" si="3"/>
        <v>INDGEO</v>
      </c>
      <c r="Q52" s="1" t="str">
        <f t="shared" si="4"/>
        <v>DARY-PH-STM_HW</v>
      </c>
      <c r="R52" s="1">
        <f>2018</f>
        <v>2018</v>
      </c>
      <c r="S52" s="1">
        <f>+[2]TechOptions!F45</f>
        <v>2020</v>
      </c>
      <c r="T52" s="1">
        <f>+[2]TechOptions!G45</f>
        <v>10</v>
      </c>
      <c r="U52" s="1">
        <f>+ROUND([2]TechOptions!E45,2)</f>
        <v>0.68</v>
      </c>
      <c r="V52" s="1">
        <v>31.536000000000001</v>
      </c>
      <c r="W52" s="1">
        <f>+[2]TechOptions!H45</f>
        <v>0.97012399999999988</v>
      </c>
      <c r="X52" s="1">
        <f>+[2]TechOptions!I45</f>
        <v>0.97012399999999988</v>
      </c>
      <c r="Y52" s="1">
        <f>+[2]TechOptions!J45</f>
        <v>0.97012399999999988</v>
      </c>
      <c r="Z52" s="1">
        <f>+[2]TechOptions!K45</f>
        <v>0.97012399999999988</v>
      </c>
      <c r="AA52" s="1">
        <f>+[2]TechOptions!L45</f>
        <v>0.97012399999999988</v>
      </c>
      <c r="AB52" s="1">
        <f>+[2]TechOptions!M45</f>
        <v>0.97012399999999988</v>
      </c>
      <c r="AC52" s="1">
        <f>+[2]TechOptions!N45</f>
        <v>0.97012399999999988</v>
      </c>
      <c r="AD52" s="1">
        <f>+[2]TechOptions!O45</f>
        <v>0.97012399999999988</v>
      </c>
      <c r="AE52" s="1">
        <f>+[2]TechOptions!P45</f>
        <v>0.97012399999999988</v>
      </c>
      <c r="AF52" s="1">
        <f>+[2]TechOptions!Q45</f>
        <v>0.97012399999999988</v>
      </c>
      <c r="AG52" s="1">
        <f>+[2]TechOptions!R45</f>
        <v>100</v>
      </c>
      <c r="AH52" s="1">
        <f>+[2]TechOptions!S45</f>
        <v>100</v>
      </c>
      <c r="AI52" s="1">
        <f>+[2]TechOptions!T45</f>
        <v>100</v>
      </c>
      <c r="AJ52" s="1">
        <f>+[2]TechOptions!U45</f>
        <v>100</v>
      </c>
      <c r="AK52" s="1">
        <f>+[2]TechOptions!V45</f>
        <v>100</v>
      </c>
      <c r="AL52" s="1">
        <f>+[2]TechOptions!W45</f>
        <v>100</v>
      </c>
      <c r="AM52" s="1">
        <f>+[2]TechOptions!X45</f>
        <v>100</v>
      </c>
      <c r="AN52" s="1">
        <f>+[2]TechOptions!Y45</f>
        <v>100</v>
      </c>
      <c r="AO52" s="1">
        <f>+[2]TechOptions!Z45</f>
        <v>100</v>
      </c>
      <c r="AP52" s="1">
        <f>+[2]TechOptions!AA45</f>
        <v>100</v>
      </c>
      <c r="AQ52" s="1">
        <f>+[2]TechOptions!AL45</f>
        <v>0.31</v>
      </c>
      <c r="AR52" s="1">
        <v>5</v>
      </c>
      <c r="AZ52" s="18" t="s">
        <v>104</v>
      </c>
      <c r="BA52" s="19"/>
      <c r="BB52" s="19" t="s">
        <v>84</v>
      </c>
      <c r="BC52" s="19"/>
      <c r="BD52" s="19" t="s">
        <v>85</v>
      </c>
      <c r="BE52" s="19"/>
      <c r="BF52" s="19" t="s">
        <v>83</v>
      </c>
    </row>
    <row r="53" spans="1:58" hidden="1">
      <c r="A53" s="1" t="s">
        <v>92</v>
      </c>
      <c r="B53" s="2" t="s">
        <v>181</v>
      </c>
      <c r="C53" s="1" t="s">
        <v>279</v>
      </c>
      <c r="D53" s="2" t="s">
        <v>291</v>
      </c>
      <c r="E53" s="3" t="s">
        <v>292</v>
      </c>
      <c r="F53" s="1" t="s">
        <v>95</v>
      </c>
      <c r="G53" s="2" t="s">
        <v>95</v>
      </c>
      <c r="H53" s="3" t="s">
        <v>295</v>
      </c>
      <c r="I53" s="1" t="s">
        <v>111</v>
      </c>
      <c r="J53" s="2" t="s">
        <v>197</v>
      </c>
      <c r="L53" s="1">
        <f t="shared" si="0"/>
        <v>25</v>
      </c>
      <c r="N53" s="1" t="str">
        <f t="shared" si="1"/>
        <v>DARY-PH-STM_HW-LPG-Boiler</v>
      </c>
      <c r="O53" s="1" t="str">
        <f t="shared" si="2"/>
        <v>New Dairy - Process Heat: Steam/Hot Water  - LPG</v>
      </c>
      <c r="P53" s="1" t="str">
        <f t="shared" si="3"/>
        <v>INDLPG</v>
      </c>
      <c r="Q53" s="1" t="str">
        <f t="shared" si="4"/>
        <v>DARY-PH-STM_HW</v>
      </c>
      <c r="R53" s="1">
        <f>2018</f>
        <v>2018</v>
      </c>
      <c r="S53" s="1">
        <f>+[2]TechOptions!F46</f>
        <v>2020</v>
      </c>
      <c r="T53" s="1">
        <f>+[2]TechOptions!G46</f>
        <v>25</v>
      </c>
      <c r="U53" s="1">
        <f>+ROUND([2]TechOptions!E46,2)</f>
        <v>0.68</v>
      </c>
      <c r="V53" s="1">
        <v>31.536000000000001</v>
      </c>
      <c r="W53" s="1">
        <f>+[2]TechOptions!H46</f>
        <v>0.87</v>
      </c>
      <c r="X53" s="1">
        <f>+[2]TechOptions!I46</f>
        <v>0.87</v>
      </c>
      <c r="Y53" s="1">
        <f>+[2]TechOptions!J46</f>
        <v>0.87</v>
      </c>
      <c r="Z53" s="1">
        <f>+[2]TechOptions!K46</f>
        <v>0.87</v>
      </c>
      <c r="AA53" s="1">
        <f>+[2]TechOptions!L46</f>
        <v>0.87</v>
      </c>
      <c r="AB53" s="1">
        <f>+[2]TechOptions!M46</f>
        <v>0.87</v>
      </c>
      <c r="AC53" s="1">
        <f>+[2]TechOptions!N46</f>
        <v>0.87</v>
      </c>
      <c r="AD53" s="1">
        <f>+[2]TechOptions!O46</f>
        <v>0.87</v>
      </c>
      <c r="AE53" s="1">
        <f>+[2]TechOptions!P46</f>
        <v>0.87</v>
      </c>
      <c r="AF53" s="1">
        <f>+[2]TechOptions!Q46</f>
        <v>0.87</v>
      </c>
      <c r="AG53" s="1">
        <f>+[2]TechOptions!R46</f>
        <v>350</v>
      </c>
      <c r="AH53" s="1">
        <f>+[2]TechOptions!S46</f>
        <v>350</v>
      </c>
      <c r="AI53" s="1">
        <f>+[2]TechOptions!T46</f>
        <v>350</v>
      </c>
      <c r="AJ53" s="1">
        <f>+[2]TechOptions!U46</f>
        <v>350</v>
      </c>
      <c r="AK53" s="1">
        <f>+[2]TechOptions!V46</f>
        <v>350</v>
      </c>
      <c r="AL53" s="1">
        <f>+[2]TechOptions!W46</f>
        <v>350</v>
      </c>
      <c r="AM53" s="1">
        <f>+[2]TechOptions!X46</f>
        <v>350</v>
      </c>
      <c r="AN53" s="1">
        <f>+[2]TechOptions!Y46</f>
        <v>350</v>
      </c>
      <c r="AO53" s="1">
        <f>+[2]TechOptions!Z46</f>
        <v>350</v>
      </c>
      <c r="AP53" s="1">
        <f>+[2]TechOptions!AA46</f>
        <v>350</v>
      </c>
      <c r="AQ53" s="1">
        <f>+[2]TechOptions!AL46</f>
        <v>1</v>
      </c>
      <c r="AR53" s="1">
        <v>5</v>
      </c>
      <c r="AZ53" s="16" t="s">
        <v>104</v>
      </c>
      <c r="BA53" s="17"/>
      <c r="BB53" s="17" t="s">
        <v>84</v>
      </c>
      <c r="BC53" s="17"/>
      <c r="BD53" s="17" t="s">
        <v>85</v>
      </c>
      <c r="BE53" s="17"/>
      <c r="BF53" s="17" t="s">
        <v>82</v>
      </c>
    </row>
    <row r="54" spans="1:58">
      <c r="A54" s="2" t="s">
        <v>92</v>
      </c>
      <c r="B54" s="2" t="s">
        <v>181</v>
      </c>
      <c r="C54" s="2" t="s">
        <v>279</v>
      </c>
      <c r="D54" s="2" t="s">
        <v>291</v>
      </c>
      <c r="E54" s="3" t="s">
        <v>292</v>
      </c>
      <c r="F54" s="2" t="s">
        <v>95</v>
      </c>
      <c r="G54" s="2" t="s">
        <v>95</v>
      </c>
      <c r="H54" s="3" t="s">
        <v>296</v>
      </c>
      <c r="I54" s="2" t="s">
        <v>70</v>
      </c>
      <c r="J54" s="2" t="s">
        <v>160</v>
      </c>
      <c r="L54" s="1">
        <f t="shared" si="0"/>
        <v>25</v>
      </c>
      <c r="N54" s="1" t="str">
        <f t="shared" si="1"/>
        <v>DARY-PH-STM_HW-ELC-Boiler</v>
      </c>
      <c r="O54" s="1" t="str">
        <f t="shared" si="2"/>
        <v>New Dairy - Process Heat: Steam/Hot Water  - Electricity</v>
      </c>
      <c r="P54" s="1" t="str">
        <f t="shared" si="3"/>
        <v>INDELC</v>
      </c>
      <c r="Q54" s="1" t="str">
        <f t="shared" si="4"/>
        <v>DARY-PH-STM_HW</v>
      </c>
      <c r="R54" s="1">
        <f>2018</f>
        <v>2018</v>
      </c>
      <c r="S54" s="1">
        <f>+[2]TechOptions!F47</f>
        <v>2025</v>
      </c>
      <c r="T54" s="1">
        <f>+[2]TechOptions!G47</f>
        <v>25</v>
      </c>
      <c r="U54" s="1">
        <f>+ROUND([2]TechOptions!E47,2)</f>
        <v>0.5</v>
      </c>
      <c r="V54" s="1">
        <v>31.536000000000001</v>
      </c>
      <c r="W54" s="1">
        <f>+[2]TechOptions!H47</f>
        <v>0.99</v>
      </c>
      <c r="X54" s="1">
        <f>+[2]TechOptions!I47</f>
        <v>0.99</v>
      </c>
      <c r="Y54" s="1">
        <f>+[2]TechOptions!J47</f>
        <v>0.99</v>
      </c>
      <c r="Z54" s="1">
        <f>+[2]TechOptions!K47</f>
        <v>0.99</v>
      </c>
      <c r="AA54" s="1">
        <f>+[2]TechOptions!L47</f>
        <v>0.99</v>
      </c>
      <c r="AB54" s="1">
        <f>+[2]TechOptions!M47</f>
        <v>0.99</v>
      </c>
      <c r="AC54" s="1">
        <f>+[2]TechOptions!N47</f>
        <v>0.99</v>
      </c>
      <c r="AD54" s="1">
        <f>+[2]TechOptions!O47</f>
        <v>0.99</v>
      </c>
      <c r="AE54" s="1">
        <f>+[2]TechOptions!P47</f>
        <v>0.99</v>
      </c>
      <c r="AF54" s="1">
        <f>+[2]TechOptions!Q47</f>
        <v>0.99</v>
      </c>
      <c r="AG54" s="30">
        <f>AG48</f>
        <v>370.49433333333332</v>
      </c>
      <c r="AH54" s="30">
        <f t="shared" ref="AH54:AP54" si="10">AH48</f>
        <v>370.49433333333332</v>
      </c>
      <c r="AI54" s="30">
        <f t="shared" si="10"/>
        <v>250</v>
      </c>
      <c r="AJ54" s="30">
        <f t="shared" si="10"/>
        <v>250</v>
      </c>
      <c r="AK54" s="30">
        <f t="shared" si="10"/>
        <v>250</v>
      </c>
      <c r="AL54" s="30">
        <f t="shared" si="10"/>
        <v>250</v>
      </c>
      <c r="AM54" s="30">
        <f t="shared" si="10"/>
        <v>250</v>
      </c>
      <c r="AN54" s="30">
        <f t="shared" si="10"/>
        <v>250</v>
      </c>
      <c r="AO54" s="30">
        <f t="shared" si="10"/>
        <v>250</v>
      </c>
      <c r="AP54" s="30">
        <f t="shared" si="10"/>
        <v>250</v>
      </c>
      <c r="AQ54" s="1">
        <v>1</v>
      </c>
      <c r="AR54" s="1">
        <v>5</v>
      </c>
      <c r="AZ54" s="18" t="s">
        <v>104</v>
      </c>
      <c r="BA54" s="19"/>
      <c r="BB54" s="19" t="s">
        <v>84</v>
      </c>
      <c r="BC54" s="19"/>
      <c r="BD54" s="19" t="s">
        <v>87</v>
      </c>
      <c r="BE54" s="19"/>
      <c r="BF54" s="19" t="s">
        <v>70</v>
      </c>
    </row>
    <row r="55" spans="1:58" hidden="1">
      <c r="A55" s="2" t="s">
        <v>92</v>
      </c>
      <c r="B55" s="2" t="s">
        <v>181</v>
      </c>
      <c r="C55" s="2" t="s">
        <v>279</v>
      </c>
      <c r="D55" s="2" t="s">
        <v>291</v>
      </c>
      <c r="E55" s="3" t="s">
        <v>292</v>
      </c>
      <c r="F55" s="2" t="s">
        <v>95</v>
      </c>
      <c r="G55" s="2" t="s">
        <v>95</v>
      </c>
      <c r="H55" s="3" t="s">
        <v>297</v>
      </c>
      <c r="I55" s="2" t="s">
        <v>74</v>
      </c>
      <c r="J55" s="2" t="s">
        <v>164</v>
      </c>
      <c r="L55" s="1">
        <f t="shared" si="0"/>
        <v>25</v>
      </c>
      <c r="N55" s="1" t="str">
        <f t="shared" si="1"/>
        <v>DARY-PH-STM_HW-WOD-Boiler</v>
      </c>
      <c r="O55" s="1" t="str">
        <f t="shared" si="2"/>
        <v>New Dairy - Process Heat: Steam/Hot Water  - Wood</v>
      </c>
      <c r="P55" s="1" t="str">
        <f t="shared" si="3"/>
        <v>INDWOD</v>
      </c>
      <c r="Q55" s="1" t="str">
        <f t="shared" si="4"/>
        <v>DARY-PH-STM_HW</v>
      </c>
      <c r="R55" s="1">
        <f>2018</f>
        <v>2018</v>
      </c>
      <c r="S55" s="1">
        <f>+[2]TechOptions!F48</f>
        <v>2025</v>
      </c>
      <c r="T55" s="1">
        <f>+[2]TechOptions!G48</f>
        <v>25</v>
      </c>
      <c r="U55" s="1">
        <f>+ROUND([2]TechOptions!E48,2)</f>
        <v>0.5</v>
      </c>
      <c r="V55" s="1">
        <v>31.536000000000001</v>
      </c>
      <c r="W55" s="1">
        <f>+[2]TechOptions!H48</f>
        <v>0.85</v>
      </c>
      <c r="X55" s="1">
        <f>+[2]TechOptions!I48</f>
        <v>0.85</v>
      </c>
      <c r="Y55" s="1">
        <f>+[2]TechOptions!J48</f>
        <v>0.85</v>
      </c>
      <c r="Z55" s="1">
        <f>+[2]TechOptions!K48</f>
        <v>0.85</v>
      </c>
      <c r="AA55" s="1">
        <f>+[2]TechOptions!L48</f>
        <v>0.85</v>
      </c>
      <c r="AB55" s="1">
        <f>+[2]TechOptions!M48</f>
        <v>0.85</v>
      </c>
      <c r="AC55" s="1">
        <f>+[2]TechOptions!N48</f>
        <v>0.85</v>
      </c>
      <c r="AD55" s="1">
        <f>+[2]TechOptions!O48</f>
        <v>0.85</v>
      </c>
      <c r="AE55" s="1">
        <f>+[2]TechOptions!P48</f>
        <v>0.85</v>
      </c>
      <c r="AF55" s="1">
        <f>+[2]TechOptions!Q48</f>
        <v>0.85</v>
      </c>
      <c r="AG55" s="1">
        <f>+[2]TechOptions!R48</f>
        <v>2000</v>
      </c>
      <c r="AH55" s="1">
        <f>+[2]TechOptions!S48</f>
        <v>2000</v>
      </c>
      <c r="AI55" s="1">
        <f>+[2]TechOptions!T48</f>
        <v>2000</v>
      </c>
      <c r="AJ55" s="1">
        <f>+[2]TechOptions!U48</f>
        <v>2000</v>
      </c>
      <c r="AK55" s="1">
        <f>+[2]TechOptions!V48</f>
        <v>2000</v>
      </c>
      <c r="AL55" s="1">
        <f>+[2]TechOptions!W48</f>
        <v>2000</v>
      </c>
      <c r="AM55" s="1">
        <f>+[2]TechOptions!X48</f>
        <v>2000</v>
      </c>
      <c r="AN55" s="1">
        <f>+[2]TechOptions!Y48</f>
        <v>2000</v>
      </c>
      <c r="AO55" s="1">
        <f>+[2]TechOptions!Z48</f>
        <v>2000</v>
      </c>
      <c r="AP55" s="1">
        <f>+[2]TechOptions!AA48</f>
        <v>2000</v>
      </c>
      <c r="AQ55" s="1">
        <f>+[2]TechOptions!AL48</f>
        <v>1</v>
      </c>
      <c r="AR55" s="1">
        <v>5</v>
      </c>
      <c r="AZ55" s="16" t="s">
        <v>104</v>
      </c>
      <c r="BA55" s="17"/>
      <c r="BB55" s="17" t="s">
        <v>84</v>
      </c>
      <c r="BC55" s="17"/>
      <c r="BD55" s="17" t="s">
        <v>221</v>
      </c>
      <c r="BE55" s="17"/>
      <c r="BF55" s="17" t="s">
        <v>70</v>
      </c>
    </row>
    <row r="56" spans="1:58" hidden="1">
      <c r="A56" s="2" t="s">
        <v>92</v>
      </c>
      <c r="B56" s="2" t="s">
        <v>181</v>
      </c>
      <c r="C56" s="2" t="s">
        <v>279</v>
      </c>
      <c r="D56" s="2" t="s">
        <v>291</v>
      </c>
      <c r="E56" s="3" t="s">
        <v>292</v>
      </c>
      <c r="F56" s="2" t="s">
        <v>231</v>
      </c>
      <c r="G56" s="2" t="s">
        <v>246</v>
      </c>
      <c r="H56" s="3" t="s">
        <v>298</v>
      </c>
      <c r="I56" s="2" t="s">
        <v>70</v>
      </c>
      <c r="J56" s="2" t="s">
        <v>160</v>
      </c>
      <c r="L56" s="1">
        <f t="shared" si="0"/>
        <v>23</v>
      </c>
      <c r="N56" s="1" t="str">
        <f t="shared" si="1"/>
        <v>DARY-PH-STM_HW-ELC-HPmp</v>
      </c>
      <c r="O56" s="1" t="str">
        <f t="shared" si="2"/>
        <v>New Dairy - Process Heat: Steam/Hot Water  - Electricity</v>
      </c>
      <c r="P56" s="1" t="str">
        <f t="shared" si="3"/>
        <v>INDELC</v>
      </c>
      <c r="Q56" s="1" t="str">
        <f t="shared" si="4"/>
        <v>DARY-PH-STM_HW</v>
      </c>
      <c r="R56" s="1">
        <f>2018</f>
        <v>2018</v>
      </c>
      <c r="S56" s="1">
        <f>+[2]TechOptions!F49</f>
        <v>2025</v>
      </c>
      <c r="T56" s="1">
        <f>+[2]TechOptions!G49</f>
        <v>20</v>
      </c>
      <c r="U56" s="1">
        <f>+ROUND([2]TechOptions!E49,2)</f>
        <v>0.5</v>
      </c>
      <c r="V56" s="1">
        <v>31.536000000000001</v>
      </c>
      <c r="W56" s="1">
        <f>+[2]TechOptions!H49</f>
        <v>3.5</v>
      </c>
      <c r="X56" s="1">
        <f>+[2]TechOptions!I49</f>
        <v>3.5</v>
      </c>
      <c r="Y56" s="1">
        <f>+[2]TechOptions!J49</f>
        <v>3.5</v>
      </c>
      <c r="Z56" s="1">
        <f>+[2]TechOptions!K49</f>
        <v>3.5</v>
      </c>
      <c r="AA56" s="1">
        <f>+[2]TechOptions!L49</f>
        <v>3.5</v>
      </c>
      <c r="AB56" s="1">
        <f>+[2]TechOptions!M49</f>
        <v>3.5</v>
      </c>
      <c r="AC56" s="1">
        <f>+[2]TechOptions!N49</f>
        <v>3.5</v>
      </c>
      <c r="AD56" s="1">
        <f>+[2]TechOptions!O49</f>
        <v>3.5</v>
      </c>
      <c r="AE56" s="1">
        <f>+[2]TechOptions!P49</f>
        <v>3.5</v>
      </c>
      <c r="AF56" s="1">
        <f>+[2]TechOptions!Q49</f>
        <v>3.5</v>
      </c>
      <c r="AG56" s="1">
        <f>3750/AF56</f>
        <v>1071.4285714285713</v>
      </c>
      <c r="AH56" s="1">
        <f>AG56</f>
        <v>1071.4285714285713</v>
      </c>
      <c r="AI56" s="1">
        <f t="shared" ref="AI56:AP56" si="11">AH56</f>
        <v>1071.4285714285713</v>
      </c>
      <c r="AJ56" s="1">
        <f t="shared" si="11"/>
        <v>1071.4285714285713</v>
      </c>
      <c r="AK56" s="1">
        <f t="shared" si="11"/>
        <v>1071.4285714285713</v>
      </c>
      <c r="AL56" s="1">
        <f t="shared" si="11"/>
        <v>1071.4285714285713</v>
      </c>
      <c r="AM56" s="1">
        <f t="shared" si="11"/>
        <v>1071.4285714285713</v>
      </c>
      <c r="AN56" s="1">
        <f t="shared" si="11"/>
        <v>1071.4285714285713</v>
      </c>
      <c r="AO56" s="1">
        <f t="shared" si="11"/>
        <v>1071.4285714285713</v>
      </c>
      <c r="AP56" s="1">
        <f t="shared" si="11"/>
        <v>1071.4285714285713</v>
      </c>
      <c r="AQ56" s="1">
        <v>0.6</v>
      </c>
      <c r="AR56" s="1">
        <v>5</v>
      </c>
      <c r="AZ56" s="18" t="s">
        <v>104</v>
      </c>
      <c r="BA56" s="19"/>
      <c r="BB56" s="19" t="s">
        <v>93</v>
      </c>
      <c r="BC56" s="19"/>
      <c r="BD56" s="19" t="s">
        <v>90</v>
      </c>
      <c r="BE56" s="19"/>
      <c r="BF56" s="19" t="s">
        <v>68</v>
      </c>
    </row>
    <row r="57" spans="1:58" hidden="1">
      <c r="A57" s="1" t="s">
        <v>92</v>
      </c>
      <c r="B57" s="2" t="s">
        <v>181</v>
      </c>
      <c r="C57" s="1" t="s">
        <v>101</v>
      </c>
      <c r="D57" s="2" t="s">
        <v>188</v>
      </c>
      <c r="E57" s="3" t="s">
        <v>299</v>
      </c>
      <c r="F57" s="1" t="s">
        <v>102</v>
      </c>
      <c r="G57" s="2" t="s">
        <v>188</v>
      </c>
      <c r="H57" s="3" t="s">
        <v>300</v>
      </c>
      <c r="I57" s="1" t="s">
        <v>70</v>
      </c>
      <c r="J57" s="2" t="s">
        <v>160</v>
      </c>
      <c r="L57" s="1">
        <f t="shared" si="0"/>
        <v>18</v>
      </c>
      <c r="N57" s="1" t="str">
        <f t="shared" si="1"/>
        <v>DARY-Pump-ELC-Pump</v>
      </c>
      <c r="O57" s="1" t="str">
        <f t="shared" si="2"/>
        <v>New Dairy - Pumping  - Electricity</v>
      </c>
      <c r="P57" s="1" t="str">
        <f t="shared" si="3"/>
        <v>INDELC</v>
      </c>
      <c r="Q57" s="1" t="str">
        <f t="shared" si="4"/>
        <v>DARY-Pump</v>
      </c>
      <c r="R57" s="1">
        <f>2018</f>
        <v>2018</v>
      </c>
      <c r="S57" s="1">
        <f>+[2]TechOptions!F50</f>
        <v>2020</v>
      </c>
      <c r="T57" s="1">
        <f>+[2]TechOptions!G50</f>
        <v>10</v>
      </c>
      <c r="U57" s="1">
        <f>+ROUND([2]TechOptions!E50,2)</f>
        <v>0.5</v>
      </c>
      <c r="V57" s="1">
        <v>31.536000000000001</v>
      </c>
      <c r="W57" s="1">
        <f>+[2]TechOptions!H50</f>
        <v>0.75</v>
      </c>
      <c r="X57" s="1">
        <f>+[2]TechOptions!I50</f>
        <v>0.75</v>
      </c>
      <c r="Y57" s="1">
        <f>+[2]TechOptions!J50</f>
        <v>0.75</v>
      </c>
      <c r="Z57" s="1">
        <f>+[2]TechOptions!K50</f>
        <v>0.75</v>
      </c>
      <c r="AA57" s="1">
        <f>+[2]TechOptions!L50</f>
        <v>0.75</v>
      </c>
      <c r="AB57" s="1">
        <f>+[2]TechOptions!M50</f>
        <v>0.75</v>
      </c>
      <c r="AC57" s="1">
        <f>+[2]TechOptions!N50</f>
        <v>0.75</v>
      </c>
      <c r="AD57" s="1">
        <f>+[2]TechOptions!O50</f>
        <v>0.75</v>
      </c>
      <c r="AE57" s="1">
        <f>+[2]TechOptions!P50</f>
        <v>0.75</v>
      </c>
      <c r="AF57" s="1">
        <f>+[2]TechOptions!Q50</f>
        <v>0.75</v>
      </c>
      <c r="AG57" s="1">
        <f>+[2]TechOptions!R50</f>
        <v>2308</v>
      </c>
      <c r="AH57" s="1">
        <f>+[2]TechOptions!S50</f>
        <v>2308</v>
      </c>
      <c r="AI57" s="1">
        <f>+[2]TechOptions!T50</f>
        <v>2308</v>
      </c>
      <c r="AJ57" s="1">
        <f>+[2]TechOptions!U50</f>
        <v>2308</v>
      </c>
      <c r="AK57" s="1">
        <f>+[2]TechOptions!V50</f>
        <v>2308</v>
      </c>
      <c r="AL57" s="1">
        <f>+[2]TechOptions!W50</f>
        <v>2308</v>
      </c>
      <c r="AM57" s="1">
        <f>+[2]TechOptions!X50</f>
        <v>2308</v>
      </c>
      <c r="AN57" s="1">
        <f>+[2]TechOptions!Y50</f>
        <v>2308</v>
      </c>
      <c r="AO57" s="1">
        <f>+[2]TechOptions!Z50</f>
        <v>2308</v>
      </c>
      <c r="AP57" s="1">
        <f>+[2]TechOptions!AA50</f>
        <v>2308</v>
      </c>
      <c r="AQ57" s="1">
        <f>+[2]TechOptions!AL50</f>
        <v>1</v>
      </c>
      <c r="AR57" s="1">
        <v>5</v>
      </c>
      <c r="AZ57" s="16" t="s">
        <v>104</v>
      </c>
      <c r="BA57" s="17"/>
      <c r="BB57" s="17" t="s">
        <v>93</v>
      </c>
      <c r="BC57" s="17"/>
      <c r="BD57" s="17" t="s">
        <v>91</v>
      </c>
      <c r="BE57" s="17"/>
      <c r="BF57" s="17" t="s">
        <v>70</v>
      </c>
    </row>
    <row r="58" spans="1:58" hidden="1">
      <c r="A58" s="1" t="s">
        <v>92</v>
      </c>
      <c r="B58" s="2" t="s">
        <v>181</v>
      </c>
      <c r="C58" s="1" t="s">
        <v>101</v>
      </c>
      <c r="D58" s="2" t="s">
        <v>188</v>
      </c>
      <c r="E58" s="3" t="s">
        <v>299</v>
      </c>
      <c r="F58" s="1" t="s">
        <v>102</v>
      </c>
      <c r="G58" s="2" t="s">
        <v>188</v>
      </c>
      <c r="H58" s="3" t="s">
        <v>301</v>
      </c>
      <c r="I58" s="1" t="s">
        <v>82</v>
      </c>
      <c r="J58" s="2" t="s">
        <v>172</v>
      </c>
      <c r="L58" s="1">
        <f t="shared" si="0"/>
        <v>18</v>
      </c>
      <c r="N58" s="1" t="str">
        <f t="shared" si="1"/>
        <v>DARY-Pump-DSL-Pump</v>
      </c>
      <c r="O58" s="1" t="str">
        <f t="shared" si="2"/>
        <v>New Dairy - Pumping  - Diesel</v>
      </c>
      <c r="P58" s="1" t="str">
        <f t="shared" si="3"/>
        <v>INDDSL</v>
      </c>
      <c r="Q58" s="1" t="str">
        <f t="shared" si="4"/>
        <v>DARY-Pump</v>
      </c>
      <c r="R58" s="1">
        <f>2018</f>
        <v>2018</v>
      </c>
      <c r="S58" s="1">
        <f>+[2]TechOptions!F51</f>
        <v>2025</v>
      </c>
      <c r="T58" s="1">
        <f>+[2]TechOptions!G51</f>
        <v>10</v>
      </c>
      <c r="U58" s="1">
        <f>+ROUND([2]TechOptions!E51,2)</f>
        <v>0.5</v>
      </c>
      <c r="V58" s="1">
        <v>31.536000000000001</v>
      </c>
      <c r="W58" s="1">
        <f>+[2]TechOptions!H51</f>
        <v>0.05</v>
      </c>
      <c r="X58" s="1">
        <f>+[2]TechOptions!I51</f>
        <v>0.05</v>
      </c>
      <c r="Y58" s="1">
        <f>+[2]TechOptions!J51</f>
        <v>0.05</v>
      </c>
      <c r="Z58" s="1">
        <f>+[2]TechOptions!K51</f>
        <v>0.05</v>
      </c>
      <c r="AA58" s="1">
        <f>+[2]TechOptions!L51</f>
        <v>0.05</v>
      </c>
      <c r="AB58" s="1">
        <f>+[2]TechOptions!M51</f>
        <v>0.05</v>
      </c>
      <c r="AC58" s="1">
        <f>+[2]TechOptions!N51</f>
        <v>0.05</v>
      </c>
      <c r="AD58" s="1">
        <f>+[2]TechOptions!O51</f>
        <v>0.05</v>
      </c>
      <c r="AE58" s="1">
        <f>+[2]TechOptions!P51</f>
        <v>0.05</v>
      </c>
      <c r="AF58" s="1">
        <f>+[2]TechOptions!Q51</f>
        <v>0.05</v>
      </c>
      <c r="AG58" s="1">
        <f>+[2]TechOptions!R51</f>
        <v>462</v>
      </c>
      <c r="AH58" s="1">
        <f>+[2]TechOptions!S51</f>
        <v>462</v>
      </c>
      <c r="AI58" s="1">
        <f>+[2]TechOptions!T51</f>
        <v>462</v>
      </c>
      <c r="AJ58" s="1">
        <f>+[2]TechOptions!U51</f>
        <v>462</v>
      </c>
      <c r="AK58" s="1">
        <f>+[2]TechOptions!V51</f>
        <v>462</v>
      </c>
      <c r="AL58" s="1">
        <f>+[2]TechOptions!W51</f>
        <v>462</v>
      </c>
      <c r="AM58" s="1">
        <f>+[2]TechOptions!X51</f>
        <v>462</v>
      </c>
      <c r="AN58" s="1">
        <f>+[2]TechOptions!Y51</f>
        <v>462</v>
      </c>
      <c r="AO58" s="1">
        <f>+[2]TechOptions!Z51</f>
        <v>462</v>
      </c>
      <c r="AP58" s="1">
        <f>+[2]TechOptions!AA51</f>
        <v>462</v>
      </c>
      <c r="AQ58" s="1">
        <f>+[2]TechOptions!AL51</f>
        <v>1</v>
      </c>
      <c r="AR58" s="1">
        <v>5</v>
      </c>
      <c r="AZ58" s="18" t="s">
        <v>104</v>
      </c>
      <c r="BA58" s="19"/>
      <c r="BB58" s="19" t="s">
        <v>302</v>
      </c>
      <c r="BC58" s="19"/>
      <c r="BD58" s="19" t="s">
        <v>106</v>
      </c>
      <c r="BE58" s="19"/>
      <c r="BF58" s="19" t="s">
        <v>68</v>
      </c>
    </row>
    <row r="59" spans="1:58" hidden="1">
      <c r="A59" s="1" t="s">
        <v>92</v>
      </c>
      <c r="B59" s="2" t="s">
        <v>181</v>
      </c>
      <c r="C59" s="1" t="s">
        <v>103</v>
      </c>
      <c r="D59" s="2" t="s">
        <v>189</v>
      </c>
      <c r="E59" s="3" t="s">
        <v>303</v>
      </c>
      <c r="F59" s="1" t="s">
        <v>103</v>
      </c>
      <c r="G59" s="2" t="s">
        <v>190</v>
      </c>
      <c r="H59" s="3" t="s">
        <v>304</v>
      </c>
      <c r="I59" s="1" t="s">
        <v>70</v>
      </c>
      <c r="J59" s="2" t="s">
        <v>160</v>
      </c>
      <c r="L59" s="1">
        <f t="shared" si="0"/>
        <v>22</v>
      </c>
      <c r="N59" s="1" t="str">
        <f t="shared" si="1"/>
        <v>DARY-RFGR-ELC-Refriger</v>
      </c>
      <c r="O59" s="1" t="str">
        <f t="shared" si="2"/>
        <v>New Dairy - Refrigeration  - Electricity</v>
      </c>
      <c r="P59" s="1" t="str">
        <f t="shared" si="3"/>
        <v>INDELC</v>
      </c>
      <c r="Q59" s="1" t="str">
        <f t="shared" si="4"/>
        <v>DARY-RFGR</v>
      </c>
      <c r="R59" s="1">
        <f>2018</f>
        <v>2018</v>
      </c>
      <c r="S59" s="1">
        <f>+[2]TechOptions!F52</f>
        <v>2020</v>
      </c>
      <c r="T59" s="1">
        <f>+[2]TechOptions!G52</f>
        <v>1</v>
      </c>
      <c r="U59" s="1">
        <f>+ROUND([2]TechOptions!E52,2)</f>
        <v>1</v>
      </c>
      <c r="V59" s="1">
        <v>31.536000000000001</v>
      </c>
      <c r="W59" s="1">
        <f>+[2]TechOptions!H52</f>
        <v>1</v>
      </c>
      <c r="X59" s="1">
        <f>+[2]TechOptions!I52</f>
        <v>1</v>
      </c>
      <c r="Y59" s="1">
        <f>+[2]TechOptions!J52</f>
        <v>1</v>
      </c>
      <c r="Z59" s="1">
        <f>+[2]TechOptions!K52</f>
        <v>1</v>
      </c>
      <c r="AA59" s="1">
        <f>+[2]TechOptions!L52</f>
        <v>1</v>
      </c>
      <c r="AB59" s="1">
        <f>+[2]TechOptions!M52</f>
        <v>1</v>
      </c>
      <c r="AC59" s="1">
        <f>+[2]TechOptions!N52</f>
        <v>1</v>
      </c>
      <c r="AD59" s="1">
        <f>+[2]TechOptions!O52</f>
        <v>1</v>
      </c>
      <c r="AE59" s="1">
        <f>+[2]TechOptions!P52</f>
        <v>1</v>
      </c>
      <c r="AF59" s="1">
        <f>+[2]TechOptions!Q52</f>
        <v>1</v>
      </c>
      <c r="AG59" s="1">
        <f>+[2]TechOptions!R52</f>
        <v>0</v>
      </c>
      <c r="AH59" s="1">
        <f>+[2]TechOptions!S52</f>
        <v>0</v>
      </c>
      <c r="AI59" s="1">
        <f>+[2]TechOptions!T52</f>
        <v>0</v>
      </c>
      <c r="AJ59" s="1">
        <f>+[2]TechOptions!U52</f>
        <v>0</v>
      </c>
      <c r="AK59" s="1">
        <f>+[2]TechOptions!V52</f>
        <v>0</v>
      </c>
      <c r="AL59" s="1">
        <f>+[2]TechOptions!W52</f>
        <v>0</v>
      </c>
      <c r="AM59" s="1">
        <f>+[2]TechOptions!X52</f>
        <v>0</v>
      </c>
      <c r="AN59" s="1">
        <f>+[2]TechOptions!Y52</f>
        <v>0</v>
      </c>
      <c r="AO59" s="1">
        <f>+[2]TechOptions!Z52</f>
        <v>0</v>
      </c>
      <c r="AP59" s="1">
        <f>+[2]TechOptions!AA52</f>
        <v>0</v>
      </c>
      <c r="AQ59" s="1">
        <f>+[2]TechOptions!AL52</f>
        <v>1</v>
      </c>
      <c r="AR59" s="1">
        <v>5</v>
      </c>
      <c r="AZ59" s="16" t="s">
        <v>104</v>
      </c>
      <c r="BA59" s="17"/>
      <c r="BB59" s="17" t="s">
        <v>302</v>
      </c>
      <c r="BC59" s="17"/>
      <c r="BD59" s="17" t="s">
        <v>106</v>
      </c>
      <c r="BE59" s="17"/>
      <c r="BF59" s="17" t="s">
        <v>70</v>
      </c>
    </row>
    <row r="60" spans="1:58" hidden="1">
      <c r="A60" s="1" t="s">
        <v>104</v>
      </c>
      <c r="B60" s="2" t="s">
        <v>191</v>
      </c>
      <c r="C60" s="1" t="s">
        <v>84</v>
      </c>
      <c r="D60" s="2" t="s">
        <v>174</v>
      </c>
      <c r="E60" s="3" t="s">
        <v>305</v>
      </c>
      <c r="F60" s="1" t="s">
        <v>85</v>
      </c>
      <c r="G60" s="2" t="s">
        <v>553</v>
      </c>
      <c r="H60" s="3" t="s">
        <v>558</v>
      </c>
      <c r="I60" s="1" t="s">
        <v>83</v>
      </c>
      <c r="J60" s="2" t="s">
        <v>173</v>
      </c>
      <c r="L60" s="1">
        <f t="shared" si="0"/>
        <v>25</v>
      </c>
      <c r="N60" s="1" t="str">
        <f t="shared" si="1"/>
        <v>FOOD-MoTP-Stat-PET-st_ngn</v>
      </c>
      <c r="O60" s="1" t="str">
        <f t="shared" si="2"/>
        <v>New Food - Motive Power, Stationary  - Petrol</v>
      </c>
      <c r="P60" s="1" t="str">
        <f t="shared" si="3"/>
        <v>INDPET</v>
      </c>
      <c r="Q60" s="1" t="str">
        <f t="shared" si="4"/>
        <v>FOOD-MoTP-Stat</v>
      </c>
      <c r="R60" s="1">
        <f>2018</f>
        <v>2018</v>
      </c>
      <c r="S60" s="1">
        <f>+[2]TechOptions!F53</f>
        <v>2025</v>
      </c>
      <c r="T60" s="1">
        <f>+[2]TechOptions!G53</f>
        <v>15</v>
      </c>
      <c r="U60" s="1">
        <f>+ROUND([2]TechOptions!E53,2)</f>
        <v>0.5</v>
      </c>
      <c r="V60" s="1">
        <v>31.536000000000001</v>
      </c>
      <c r="W60" s="1">
        <f>+[2]TechOptions!H53</f>
        <v>0.18</v>
      </c>
      <c r="X60" s="1">
        <f>+[2]TechOptions!I53</f>
        <v>0.18</v>
      </c>
      <c r="Y60" s="1">
        <f>+[2]TechOptions!J53</f>
        <v>0.18</v>
      </c>
      <c r="Z60" s="1">
        <f>+[2]TechOptions!K53</f>
        <v>0.18</v>
      </c>
      <c r="AA60" s="1">
        <f>+[2]TechOptions!L53</f>
        <v>0.18</v>
      </c>
      <c r="AB60" s="1">
        <f>+[2]TechOptions!M53</f>
        <v>0.18</v>
      </c>
      <c r="AC60" s="1">
        <f>+[2]TechOptions!N53</f>
        <v>0.18</v>
      </c>
      <c r="AD60" s="1">
        <f>+[2]TechOptions!O53</f>
        <v>0.18</v>
      </c>
      <c r="AE60" s="1">
        <f>+[2]TechOptions!P53</f>
        <v>0.18</v>
      </c>
      <c r="AF60" s="1">
        <f>+[2]TechOptions!Q53</f>
        <v>0.18</v>
      </c>
      <c r="AG60" s="1">
        <f>+[2]TechOptions!R53</f>
        <v>350</v>
      </c>
      <c r="AH60" s="1">
        <f>+[2]TechOptions!S53</f>
        <v>350</v>
      </c>
      <c r="AI60" s="1">
        <f>+[2]TechOptions!T53</f>
        <v>350</v>
      </c>
      <c r="AJ60" s="1">
        <f>+[2]TechOptions!U53</f>
        <v>350</v>
      </c>
      <c r="AK60" s="1">
        <f>+[2]TechOptions!V53</f>
        <v>350</v>
      </c>
      <c r="AL60" s="1">
        <f>+[2]TechOptions!W53</f>
        <v>350</v>
      </c>
      <c r="AM60" s="1">
        <f>+[2]TechOptions!X53</f>
        <v>350</v>
      </c>
      <c r="AN60" s="1">
        <f>+[2]TechOptions!Y53</f>
        <v>350</v>
      </c>
      <c r="AO60" s="1">
        <f>+[2]TechOptions!Z53</f>
        <v>350</v>
      </c>
      <c r="AP60" s="1">
        <f>+[2]TechOptions!AA53</f>
        <v>350</v>
      </c>
      <c r="AQ60" s="1">
        <f>+[2]TechOptions!AL53</f>
        <v>1</v>
      </c>
      <c r="AR60" s="1">
        <v>5</v>
      </c>
      <c r="AZ60" s="18" t="s">
        <v>104</v>
      </c>
      <c r="BA60" s="19"/>
      <c r="BB60" s="19" t="s">
        <v>302</v>
      </c>
      <c r="BC60" s="19"/>
      <c r="BD60" s="19" t="s">
        <v>106</v>
      </c>
      <c r="BE60" s="19"/>
      <c r="BF60" s="19" t="s">
        <v>71</v>
      </c>
    </row>
    <row r="61" spans="1:58" hidden="1">
      <c r="A61" s="1" t="s">
        <v>104</v>
      </c>
      <c r="B61" s="2" t="s">
        <v>191</v>
      </c>
      <c r="C61" s="1" t="s">
        <v>84</v>
      </c>
      <c r="D61" s="2" t="s">
        <v>174</v>
      </c>
      <c r="E61" s="3" t="s">
        <v>305</v>
      </c>
      <c r="F61" s="1" t="s">
        <v>85</v>
      </c>
      <c r="G61" s="2" t="s">
        <v>553</v>
      </c>
      <c r="H61" s="3" t="s">
        <v>559</v>
      </c>
      <c r="I61" s="1" t="s">
        <v>82</v>
      </c>
      <c r="J61" s="2" t="s">
        <v>172</v>
      </c>
      <c r="L61" s="1">
        <f t="shared" si="0"/>
        <v>25</v>
      </c>
      <c r="N61" s="1" t="str">
        <f t="shared" si="1"/>
        <v>FOOD-MoTP-Stat-DSL-st_ngn</v>
      </c>
      <c r="O61" s="1" t="str">
        <f t="shared" si="2"/>
        <v>New Food - Motive Power, Stationary  - Diesel</v>
      </c>
      <c r="P61" s="1" t="str">
        <f t="shared" si="3"/>
        <v>INDDSL</v>
      </c>
      <c r="Q61" s="1" t="str">
        <f t="shared" si="4"/>
        <v>FOOD-MoTP-Stat</v>
      </c>
      <c r="R61" s="1">
        <f>2018</f>
        <v>2018</v>
      </c>
      <c r="S61" s="1">
        <f>+[2]TechOptions!F54</f>
        <v>2025</v>
      </c>
      <c r="T61" s="1">
        <f>+[2]TechOptions!G54</f>
        <v>20</v>
      </c>
      <c r="U61" s="1">
        <f>+ROUND([2]TechOptions!E54,2)</f>
        <v>0.5</v>
      </c>
      <c r="V61" s="1">
        <v>31.536000000000001</v>
      </c>
      <c r="W61" s="1">
        <f>+[2]TechOptions!H54</f>
        <v>0.22</v>
      </c>
      <c r="X61" s="1">
        <f>+[2]TechOptions!I54</f>
        <v>0.22</v>
      </c>
      <c r="Y61" s="1">
        <f>+[2]TechOptions!J54</f>
        <v>0.22</v>
      </c>
      <c r="Z61" s="1">
        <f>+[2]TechOptions!K54</f>
        <v>0.22</v>
      </c>
      <c r="AA61" s="1">
        <f>+[2]TechOptions!L54</f>
        <v>0.22</v>
      </c>
      <c r="AB61" s="1">
        <f>+[2]TechOptions!M54</f>
        <v>0.22</v>
      </c>
      <c r="AC61" s="1">
        <f>+[2]TechOptions!N54</f>
        <v>0.22</v>
      </c>
      <c r="AD61" s="1">
        <f>+[2]TechOptions!O54</f>
        <v>0.22</v>
      </c>
      <c r="AE61" s="1">
        <f>+[2]TechOptions!P54</f>
        <v>0.22</v>
      </c>
      <c r="AF61" s="1">
        <f>+[2]TechOptions!Q54</f>
        <v>0.22</v>
      </c>
      <c r="AG61" s="1">
        <f>+[2]TechOptions!R54</f>
        <v>455</v>
      </c>
      <c r="AH61" s="1">
        <f>+[2]TechOptions!S54</f>
        <v>455</v>
      </c>
      <c r="AI61" s="1">
        <f>+[2]TechOptions!T54</f>
        <v>455</v>
      </c>
      <c r="AJ61" s="1">
        <f>+[2]TechOptions!U54</f>
        <v>455</v>
      </c>
      <c r="AK61" s="1">
        <f>+[2]TechOptions!V54</f>
        <v>455</v>
      </c>
      <c r="AL61" s="1">
        <f>+[2]TechOptions!W54</f>
        <v>455</v>
      </c>
      <c r="AM61" s="1">
        <f>+[2]TechOptions!X54</f>
        <v>455</v>
      </c>
      <c r="AN61" s="1">
        <f>+[2]TechOptions!Y54</f>
        <v>455</v>
      </c>
      <c r="AO61" s="1">
        <f>+[2]TechOptions!Z54</f>
        <v>455</v>
      </c>
      <c r="AP61" s="1">
        <f>+[2]TechOptions!AA54</f>
        <v>455</v>
      </c>
      <c r="AQ61" s="1">
        <f>+[2]TechOptions!AL54</f>
        <v>1</v>
      </c>
      <c r="AR61" s="1">
        <v>5</v>
      </c>
      <c r="AZ61" s="16" t="s">
        <v>104</v>
      </c>
      <c r="BA61" s="17"/>
      <c r="BB61" s="17" t="s">
        <v>279</v>
      </c>
      <c r="BC61" s="17"/>
      <c r="BD61" s="17" t="s">
        <v>95</v>
      </c>
      <c r="BE61" s="17"/>
      <c r="BF61" s="17" t="s">
        <v>74</v>
      </c>
    </row>
    <row r="62" spans="1:58" hidden="1">
      <c r="A62" s="1" t="s">
        <v>104</v>
      </c>
      <c r="B62" s="2" t="s">
        <v>191</v>
      </c>
      <c r="C62" s="1" t="s">
        <v>84</v>
      </c>
      <c r="D62" s="2" t="s">
        <v>174</v>
      </c>
      <c r="E62" s="3" t="s">
        <v>305</v>
      </c>
      <c r="F62" s="1" t="s">
        <v>87</v>
      </c>
      <c r="G62" s="2" t="s">
        <v>177</v>
      </c>
      <c r="H62" s="3" t="s">
        <v>306</v>
      </c>
      <c r="I62" s="1" t="s">
        <v>70</v>
      </c>
      <c r="J62" s="2" t="s">
        <v>160</v>
      </c>
      <c r="L62" s="1">
        <f t="shared" si="0"/>
        <v>24</v>
      </c>
      <c r="N62" s="1" t="str">
        <f t="shared" si="1"/>
        <v>FOOD-MoTP-Stat-ELC-Motor</v>
      </c>
      <c r="O62" s="1" t="str">
        <f t="shared" si="2"/>
        <v>New Food - Motive Power, Stationary  - Electricity</v>
      </c>
      <c r="P62" s="1" t="str">
        <f t="shared" si="3"/>
        <v>INDELC</v>
      </c>
      <c r="Q62" s="1" t="str">
        <f t="shared" si="4"/>
        <v>FOOD-MoTP-Stat</v>
      </c>
      <c r="R62" s="1">
        <f>2018</f>
        <v>2018</v>
      </c>
      <c r="S62" s="1">
        <f>+[2]TechOptions!F55</f>
        <v>2020</v>
      </c>
      <c r="T62" s="1">
        <f>+[2]TechOptions!G55</f>
        <v>10</v>
      </c>
      <c r="U62" s="1">
        <f>+ROUND([2]TechOptions!E55,2)</f>
        <v>0.5</v>
      </c>
      <c r="V62" s="1">
        <v>31.536000000000001</v>
      </c>
      <c r="W62" s="1">
        <f>+[2]TechOptions!H55</f>
        <v>0.67500000000000004</v>
      </c>
      <c r="X62" s="1">
        <f>+[2]TechOptions!I55</f>
        <v>0.67500000000000004</v>
      </c>
      <c r="Y62" s="1">
        <f>+[2]TechOptions!J55</f>
        <v>0.67500000000000004</v>
      </c>
      <c r="Z62" s="1">
        <f>+[2]TechOptions!K55</f>
        <v>0.67500000000000004</v>
      </c>
      <c r="AA62" s="1">
        <f>+[2]TechOptions!L55</f>
        <v>0.67500000000000004</v>
      </c>
      <c r="AB62" s="1">
        <f>+[2]TechOptions!M55</f>
        <v>0.67500000000000004</v>
      </c>
      <c r="AC62" s="1">
        <f>+[2]TechOptions!N55</f>
        <v>0.67500000000000004</v>
      </c>
      <c r="AD62" s="1">
        <f>+[2]TechOptions!O55</f>
        <v>0.67500000000000004</v>
      </c>
      <c r="AE62" s="1">
        <f>+[2]TechOptions!P55</f>
        <v>0.67500000000000004</v>
      </c>
      <c r="AF62" s="1">
        <f>+[2]TechOptions!Q55</f>
        <v>0.67500000000000004</v>
      </c>
      <c r="AG62" s="1">
        <f>+[2]TechOptions!R55</f>
        <v>280</v>
      </c>
      <c r="AH62" s="1">
        <f>+[2]TechOptions!S55</f>
        <v>280</v>
      </c>
      <c r="AI62" s="1">
        <f>+[2]TechOptions!T55</f>
        <v>280</v>
      </c>
      <c r="AJ62" s="1">
        <f>+[2]TechOptions!U55</f>
        <v>280</v>
      </c>
      <c r="AK62" s="1">
        <f>+[2]TechOptions!V55</f>
        <v>280</v>
      </c>
      <c r="AL62" s="1">
        <f>+[2]TechOptions!W55</f>
        <v>280</v>
      </c>
      <c r="AM62" s="1">
        <f>+[2]TechOptions!X55</f>
        <v>280</v>
      </c>
      <c r="AN62" s="1">
        <f>+[2]TechOptions!Y55</f>
        <v>280</v>
      </c>
      <c r="AO62" s="1">
        <f>+[2]TechOptions!Z55</f>
        <v>280</v>
      </c>
      <c r="AP62" s="1">
        <f>+[2]TechOptions!AA55</f>
        <v>280</v>
      </c>
      <c r="AQ62" s="1">
        <f>+[2]TechOptions!AL55</f>
        <v>1</v>
      </c>
      <c r="AR62" s="1">
        <v>5</v>
      </c>
      <c r="AZ62" s="18" t="s">
        <v>104</v>
      </c>
      <c r="BA62" s="19"/>
      <c r="BB62" s="19" t="s">
        <v>279</v>
      </c>
      <c r="BC62" s="19"/>
      <c r="BD62" s="19" t="s">
        <v>108</v>
      </c>
      <c r="BE62" s="19"/>
      <c r="BF62" s="19" t="s">
        <v>110</v>
      </c>
    </row>
    <row r="63" spans="1:58" hidden="1">
      <c r="A63" s="1" t="s">
        <v>104</v>
      </c>
      <c r="B63" s="2" t="s">
        <v>191</v>
      </c>
      <c r="C63" s="1" t="s">
        <v>84</v>
      </c>
      <c r="D63" s="2" t="s">
        <v>174</v>
      </c>
      <c r="E63" s="3" t="s">
        <v>305</v>
      </c>
      <c r="F63" s="1" t="s">
        <v>221</v>
      </c>
      <c r="G63" s="2" t="s">
        <v>234</v>
      </c>
      <c r="H63" s="3" t="s">
        <v>307</v>
      </c>
      <c r="I63" s="1" t="s">
        <v>70</v>
      </c>
      <c r="J63" s="2" t="s">
        <v>160</v>
      </c>
      <c r="L63" s="1">
        <f t="shared" si="0"/>
        <v>26</v>
      </c>
      <c r="N63" s="1" t="str">
        <f t="shared" si="1"/>
        <v>FOOD-MoTP-Stat-ELC-VSD-Mtr</v>
      </c>
      <c r="O63" s="1" t="str">
        <f t="shared" si="2"/>
        <v>New Food - Motive Power, Stationary  - Electricity</v>
      </c>
      <c r="P63" s="1" t="str">
        <f t="shared" si="3"/>
        <v>INDELC</v>
      </c>
      <c r="Q63" s="1" t="str">
        <f t="shared" si="4"/>
        <v>FOOD-MoTP-Stat</v>
      </c>
      <c r="R63" s="1">
        <f>2018</f>
        <v>2018</v>
      </c>
      <c r="S63" s="1">
        <f>+[2]TechOptions!F56</f>
        <v>2025</v>
      </c>
      <c r="T63" s="1">
        <f>+[2]TechOptions!G56</f>
        <v>10</v>
      </c>
      <c r="U63" s="1">
        <f>+ROUND([2]TechOptions!E56,2)</f>
        <v>0.5</v>
      </c>
      <c r="V63" s="1">
        <v>31.536000000000001</v>
      </c>
      <c r="W63" s="1">
        <f>+[2]TechOptions!H56</f>
        <v>0.9</v>
      </c>
      <c r="X63" s="1">
        <f>+[2]TechOptions!I56</f>
        <v>0.9</v>
      </c>
      <c r="Y63" s="1">
        <f>+[2]TechOptions!J56</f>
        <v>0.9</v>
      </c>
      <c r="Z63" s="1">
        <f>+[2]TechOptions!K56</f>
        <v>0.9</v>
      </c>
      <c r="AA63" s="1">
        <f>+[2]TechOptions!L56</f>
        <v>0.9</v>
      </c>
      <c r="AB63" s="1">
        <f>+[2]TechOptions!M56</f>
        <v>0.9</v>
      </c>
      <c r="AC63" s="1">
        <f>+[2]TechOptions!N56</f>
        <v>0.9</v>
      </c>
      <c r="AD63" s="1">
        <f>+[2]TechOptions!O56</f>
        <v>0.9</v>
      </c>
      <c r="AE63" s="1">
        <f>+[2]TechOptions!P56</f>
        <v>0.9</v>
      </c>
      <c r="AF63" s="1">
        <f>+[2]TechOptions!Q56</f>
        <v>0.9</v>
      </c>
      <c r="AG63" s="1">
        <f>+[2]TechOptions!R56</f>
        <v>336</v>
      </c>
      <c r="AH63" s="1">
        <f>+[2]TechOptions!S56</f>
        <v>336</v>
      </c>
      <c r="AI63" s="1">
        <f>+[2]TechOptions!T56</f>
        <v>336</v>
      </c>
      <c r="AJ63" s="1">
        <f>+[2]TechOptions!U56</f>
        <v>336</v>
      </c>
      <c r="AK63" s="1">
        <f>+[2]TechOptions!V56</f>
        <v>336</v>
      </c>
      <c r="AL63" s="1">
        <f>+[2]TechOptions!W56</f>
        <v>336</v>
      </c>
      <c r="AM63" s="1">
        <f>+[2]TechOptions!X56</f>
        <v>336</v>
      </c>
      <c r="AN63" s="1">
        <f>+[2]TechOptions!Y56</f>
        <v>336</v>
      </c>
      <c r="AO63" s="1">
        <f>+[2]TechOptions!Z56</f>
        <v>336</v>
      </c>
      <c r="AP63" s="1">
        <f>+[2]TechOptions!AA56</f>
        <v>336</v>
      </c>
      <c r="AQ63" s="1">
        <f>+[2]TechOptions!AL56</f>
        <v>0.5</v>
      </c>
      <c r="AR63" s="1">
        <v>5</v>
      </c>
      <c r="AZ63" s="16" t="s">
        <v>104</v>
      </c>
      <c r="BA63" s="17"/>
      <c r="BB63" s="17" t="s">
        <v>279</v>
      </c>
      <c r="BC63" s="17"/>
      <c r="BD63" s="17" t="s">
        <v>231</v>
      </c>
      <c r="BE63" s="17"/>
      <c r="BF63" s="17" t="s">
        <v>70</v>
      </c>
    </row>
    <row r="64" spans="1:58" hidden="1">
      <c r="A64" s="1" t="s">
        <v>104</v>
      </c>
      <c r="B64" s="2" t="s">
        <v>191</v>
      </c>
      <c r="C64" s="1" t="s">
        <v>93</v>
      </c>
      <c r="D64" s="2" t="s">
        <v>182</v>
      </c>
      <c r="E64" s="3" t="s">
        <v>308</v>
      </c>
      <c r="F64" s="1" t="s">
        <v>90</v>
      </c>
      <c r="G64" s="2" t="s">
        <v>90</v>
      </c>
      <c r="H64" s="3" t="s">
        <v>309</v>
      </c>
      <c r="I64" s="1" t="s">
        <v>68</v>
      </c>
      <c r="J64" s="2" t="s">
        <v>159</v>
      </c>
      <c r="L64" s="1">
        <f t="shared" si="0"/>
        <v>23</v>
      </c>
      <c r="N64" s="1" t="str">
        <f t="shared" si="1"/>
        <v>FOOD-PH-DirH-NGA-Burner</v>
      </c>
      <c r="O64" s="1" t="str">
        <f t="shared" si="2"/>
        <v>New Food - Process Heat: Direct Heat  - Natural Gas</v>
      </c>
      <c r="P64" s="1" t="str">
        <f t="shared" si="3"/>
        <v>INDNGA</v>
      </c>
      <c r="Q64" s="1" t="str">
        <f t="shared" si="4"/>
        <v>FOOD-PH-DirH</v>
      </c>
      <c r="R64" s="1">
        <f>2018</f>
        <v>2018</v>
      </c>
      <c r="S64" s="1">
        <f>+[2]TechOptions!F57</f>
        <v>2025</v>
      </c>
      <c r="T64" s="1">
        <f>+[2]TechOptions!G57</f>
        <v>13</v>
      </c>
      <c r="U64" s="1">
        <f>+ROUND([2]TechOptions!E57,2)</f>
        <v>0.9</v>
      </c>
      <c r="V64" s="1">
        <v>31.536000000000001</v>
      </c>
      <c r="W64" s="1">
        <f>+[2]TechOptions!H57</f>
        <v>0.8</v>
      </c>
      <c r="X64" s="1">
        <f>+[2]TechOptions!I57</f>
        <v>0.8</v>
      </c>
      <c r="Y64" s="1">
        <f>+[2]TechOptions!J57</f>
        <v>0.8</v>
      </c>
      <c r="Z64" s="1">
        <f>+[2]TechOptions!K57</f>
        <v>0.8</v>
      </c>
      <c r="AA64" s="1">
        <f>+[2]TechOptions!L57</f>
        <v>0.8</v>
      </c>
      <c r="AB64" s="1">
        <f>+[2]TechOptions!M57</f>
        <v>0.8</v>
      </c>
      <c r="AC64" s="1">
        <f>+[2]TechOptions!N57</f>
        <v>0.8</v>
      </c>
      <c r="AD64" s="1">
        <f>+[2]TechOptions!O57</f>
        <v>0.8</v>
      </c>
      <c r="AE64" s="1">
        <f>+[2]TechOptions!P57</f>
        <v>0.8</v>
      </c>
      <c r="AF64" s="1">
        <f>+[2]TechOptions!Q57</f>
        <v>0.8</v>
      </c>
      <c r="AG64" s="1">
        <f>+[2]TechOptions!R57</f>
        <v>313</v>
      </c>
      <c r="AH64" s="1">
        <f>+[2]TechOptions!S57</f>
        <v>313</v>
      </c>
      <c r="AI64" s="1">
        <f>+[2]TechOptions!T57</f>
        <v>313</v>
      </c>
      <c r="AJ64" s="1">
        <f>+[2]TechOptions!U57</f>
        <v>313</v>
      </c>
      <c r="AK64" s="1">
        <f>+[2]TechOptions!V57</f>
        <v>313</v>
      </c>
      <c r="AL64" s="1">
        <f>+[2]TechOptions!W57</f>
        <v>313</v>
      </c>
      <c r="AM64" s="1">
        <f>+[2]TechOptions!X57</f>
        <v>313</v>
      </c>
      <c r="AN64" s="1">
        <f>+[2]TechOptions!Y57</f>
        <v>313</v>
      </c>
      <c r="AO64" s="1">
        <f>+[2]TechOptions!Z57</f>
        <v>313</v>
      </c>
      <c r="AP64" s="1">
        <f>+[2]TechOptions!AA57</f>
        <v>313</v>
      </c>
      <c r="AQ64" s="1">
        <f>+[2]TechOptions!AL57</f>
        <v>1</v>
      </c>
      <c r="AR64" s="1">
        <v>5</v>
      </c>
      <c r="AZ64" s="18" t="s">
        <v>104</v>
      </c>
      <c r="BA64" s="19"/>
      <c r="BB64" s="19" t="s">
        <v>279</v>
      </c>
      <c r="BC64" s="19"/>
      <c r="BD64" s="19" t="s">
        <v>108</v>
      </c>
      <c r="BE64" s="19"/>
      <c r="BF64" s="19" t="s">
        <v>86</v>
      </c>
    </row>
    <row r="65" spans="1:58" hidden="1">
      <c r="A65" s="1" t="s">
        <v>104</v>
      </c>
      <c r="B65" s="2" t="s">
        <v>191</v>
      </c>
      <c r="C65" s="1" t="s">
        <v>93</v>
      </c>
      <c r="D65" s="2" t="s">
        <v>182</v>
      </c>
      <c r="E65" s="3" t="s">
        <v>308</v>
      </c>
      <c r="F65" s="1" t="s">
        <v>91</v>
      </c>
      <c r="G65" s="2" t="s">
        <v>180</v>
      </c>
      <c r="H65" s="3" t="s">
        <v>310</v>
      </c>
      <c r="I65" s="1" t="s">
        <v>70</v>
      </c>
      <c r="J65" s="2" t="s">
        <v>160</v>
      </c>
      <c r="L65" s="1">
        <f t="shared" si="0"/>
        <v>23</v>
      </c>
      <c r="N65" s="1" t="str">
        <f t="shared" si="1"/>
        <v>FOOD-PH-DirH-ELC-Heater</v>
      </c>
      <c r="O65" s="1" t="str">
        <f t="shared" si="2"/>
        <v>New Food - Process Heat: Direct Heat  - Electricity</v>
      </c>
      <c r="P65" s="1" t="str">
        <f t="shared" si="3"/>
        <v>INDELC</v>
      </c>
      <c r="Q65" s="1" t="str">
        <f t="shared" si="4"/>
        <v>FOOD-PH-DirH</v>
      </c>
      <c r="R65" s="1">
        <f>2018</f>
        <v>2018</v>
      </c>
      <c r="S65" s="1">
        <f>+[2]TechOptions!F58</f>
        <v>2020</v>
      </c>
      <c r="T65" s="1">
        <f>+[2]TechOptions!G58</f>
        <v>3</v>
      </c>
      <c r="U65" s="1">
        <f>+ROUND([2]TechOptions!E58,2)</f>
        <v>0.9</v>
      </c>
      <c r="V65" s="1">
        <v>31.536000000000001</v>
      </c>
      <c r="W65" s="1">
        <f>+[2]TechOptions!H58</f>
        <v>0.99970008997300808</v>
      </c>
      <c r="X65" s="1">
        <f>+[2]TechOptions!I58</f>
        <v>0.99970008997300808</v>
      </c>
      <c r="Y65" s="1">
        <f>+[2]TechOptions!J58</f>
        <v>0.99970008997300808</v>
      </c>
      <c r="Z65" s="1">
        <f>+[2]TechOptions!K58</f>
        <v>0.99970008997300808</v>
      </c>
      <c r="AA65" s="1">
        <f>+[2]TechOptions!L58</f>
        <v>0.99970008997300808</v>
      </c>
      <c r="AB65" s="1">
        <f>+[2]TechOptions!M58</f>
        <v>0.99970008997300808</v>
      </c>
      <c r="AC65" s="1">
        <f>+[2]TechOptions!N58</f>
        <v>0.99970008997300808</v>
      </c>
      <c r="AD65" s="1">
        <f>+[2]TechOptions!O58</f>
        <v>0.99970008997300808</v>
      </c>
      <c r="AE65" s="1">
        <f>+[2]TechOptions!P58</f>
        <v>0.99970008997300808</v>
      </c>
      <c r="AF65" s="1">
        <f>+[2]TechOptions!Q58</f>
        <v>0.99970008997300808</v>
      </c>
      <c r="AG65" s="1">
        <f>+[2]TechOptions!R58</f>
        <v>80</v>
      </c>
      <c r="AH65" s="1">
        <f>+[2]TechOptions!S58</f>
        <v>80</v>
      </c>
      <c r="AI65" s="1">
        <f>+[2]TechOptions!T58</f>
        <v>80</v>
      </c>
      <c r="AJ65" s="1">
        <f>+[2]TechOptions!U58</f>
        <v>80</v>
      </c>
      <c r="AK65" s="1">
        <f>+[2]TechOptions!V58</f>
        <v>80</v>
      </c>
      <c r="AL65" s="1">
        <f>+[2]TechOptions!W58</f>
        <v>80</v>
      </c>
      <c r="AM65" s="1">
        <f>+[2]TechOptions!X58</f>
        <v>80</v>
      </c>
      <c r="AN65" s="1">
        <f>+[2]TechOptions!Y58</f>
        <v>80</v>
      </c>
      <c r="AO65" s="1">
        <f>+[2]TechOptions!Z58</f>
        <v>80</v>
      </c>
      <c r="AP65" s="1">
        <f>+[2]TechOptions!AA58</f>
        <v>80</v>
      </c>
      <c r="AQ65" s="1">
        <f>+[2]TechOptions!AL58</f>
        <v>0.87</v>
      </c>
      <c r="AR65" s="1">
        <v>5</v>
      </c>
      <c r="AZ65" s="16" t="s">
        <v>104</v>
      </c>
      <c r="BA65" s="17"/>
      <c r="BB65" s="17" t="s">
        <v>279</v>
      </c>
      <c r="BC65" s="17"/>
      <c r="BD65" s="17" t="s">
        <v>95</v>
      </c>
      <c r="BE65" s="17"/>
      <c r="BF65" s="17" t="s">
        <v>82</v>
      </c>
    </row>
    <row r="66" spans="1:58" hidden="1">
      <c r="A66" s="1" t="s">
        <v>104</v>
      </c>
      <c r="B66" s="2" t="s">
        <v>191</v>
      </c>
      <c r="C66" s="1" t="s">
        <v>302</v>
      </c>
      <c r="D66" s="2" t="s">
        <v>311</v>
      </c>
      <c r="E66" s="3" t="s">
        <v>312</v>
      </c>
      <c r="F66" s="1" t="s">
        <v>106</v>
      </c>
      <c r="G66" s="2" t="s">
        <v>193</v>
      </c>
      <c r="H66" s="3" t="s">
        <v>313</v>
      </c>
      <c r="I66" s="1" t="s">
        <v>68</v>
      </c>
      <c r="J66" s="2" t="s">
        <v>159</v>
      </c>
      <c r="L66" s="1">
        <f t="shared" si="0"/>
        <v>20</v>
      </c>
      <c r="N66" s="1" t="str">
        <f t="shared" si="1"/>
        <v>FOOD-PH-OVN-NGA-Oven</v>
      </c>
      <c r="O66" s="1" t="str">
        <f t="shared" si="2"/>
        <v>New Food - Process Heat: Oven  - Natural Gas</v>
      </c>
      <c r="P66" s="1" t="str">
        <f t="shared" si="3"/>
        <v>INDNGA</v>
      </c>
      <c r="Q66" s="1" t="str">
        <f t="shared" si="4"/>
        <v>FOOD-PH-OVN</v>
      </c>
      <c r="R66" s="1">
        <f>2018</f>
        <v>2018</v>
      </c>
      <c r="S66" s="1">
        <f>+[2]TechOptions!F59</f>
        <v>2020</v>
      </c>
      <c r="T66" s="1">
        <f>+[2]TechOptions!G59</f>
        <v>10</v>
      </c>
      <c r="U66" s="1">
        <f>+ROUND([2]TechOptions!E59,2)</f>
        <v>0.9</v>
      </c>
      <c r="V66" s="1">
        <v>31.536000000000001</v>
      </c>
      <c r="W66" s="1">
        <f>+[2]TechOptions!H59</f>
        <v>0.5</v>
      </c>
      <c r="X66" s="1">
        <f>+[2]TechOptions!I59</f>
        <v>0.5</v>
      </c>
      <c r="Y66" s="1">
        <f>+[2]TechOptions!J59</f>
        <v>0.5</v>
      </c>
      <c r="Z66" s="1">
        <f>+[2]TechOptions!K59</f>
        <v>0.5</v>
      </c>
      <c r="AA66" s="1">
        <f>+[2]TechOptions!L59</f>
        <v>0.5</v>
      </c>
      <c r="AB66" s="1">
        <f>+[2]TechOptions!M59</f>
        <v>0.5</v>
      </c>
      <c r="AC66" s="1">
        <f>+[2]TechOptions!N59</f>
        <v>0.5</v>
      </c>
      <c r="AD66" s="1">
        <f>+[2]TechOptions!O59</f>
        <v>0.5</v>
      </c>
      <c r="AE66" s="1">
        <f>+[2]TechOptions!P59</f>
        <v>0.5</v>
      </c>
      <c r="AF66" s="1">
        <f>+[2]TechOptions!Q59</f>
        <v>0.5</v>
      </c>
      <c r="AG66" s="1">
        <f>+[2]TechOptions!R59</f>
        <v>100</v>
      </c>
      <c r="AH66" s="1">
        <f>+[2]TechOptions!S59</f>
        <v>100</v>
      </c>
      <c r="AI66" s="1">
        <f>+[2]TechOptions!T59</f>
        <v>100</v>
      </c>
      <c r="AJ66" s="1">
        <f>+[2]TechOptions!U59</f>
        <v>100</v>
      </c>
      <c r="AK66" s="1">
        <f>+[2]TechOptions!V59</f>
        <v>100</v>
      </c>
      <c r="AL66" s="1">
        <f>+[2]TechOptions!W59</f>
        <v>100</v>
      </c>
      <c r="AM66" s="1">
        <f>+[2]TechOptions!X59</f>
        <v>100</v>
      </c>
      <c r="AN66" s="1">
        <f>+[2]TechOptions!Y59</f>
        <v>100</v>
      </c>
      <c r="AO66" s="1">
        <f>+[2]TechOptions!Z59</f>
        <v>100</v>
      </c>
      <c r="AP66" s="1">
        <f>+[2]TechOptions!AA59</f>
        <v>100</v>
      </c>
      <c r="AQ66" s="1">
        <f>+[2]TechOptions!AL59</f>
        <v>1</v>
      </c>
      <c r="AR66" s="1">
        <v>5</v>
      </c>
      <c r="AZ66" s="18" t="s">
        <v>104</v>
      </c>
      <c r="BA66" s="19"/>
      <c r="BB66" s="19" t="s">
        <v>279</v>
      </c>
      <c r="BC66" s="19"/>
      <c r="BD66" s="19" t="s">
        <v>108</v>
      </c>
      <c r="BE66" s="19"/>
      <c r="BF66" s="19" t="s">
        <v>111</v>
      </c>
    </row>
    <row r="67" spans="1:58" hidden="1">
      <c r="A67" s="1" t="s">
        <v>104</v>
      </c>
      <c r="B67" s="2" t="s">
        <v>191</v>
      </c>
      <c r="C67" s="1" t="s">
        <v>302</v>
      </c>
      <c r="D67" s="2" t="s">
        <v>311</v>
      </c>
      <c r="E67" s="3" t="s">
        <v>312</v>
      </c>
      <c r="F67" s="1" t="s">
        <v>106</v>
      </c>
      <c r="G67" s="2" t="s">
        <v>193</v>
      </c>
      <c r="H67" s="3" t="s">
        <v>314</v>
      </c>
      <c r="I67" s="1" t="s">
        <v>70</v>
      </c>
      <c r="J67" s="2" t="s">
        <v>160</v>
      </c>
      <c r="L67" s="1">
        <f t="shared" si="0"/>
        <v>20</v>
      </c>
      <c r="N67" s="1" t="str">
        <f t="shared" si="1"/>
        <v>FOOD-PH-OVN-ELC-Oven</v>
      </c>
      <c r="O67" s="1" t="str">
        <f t="shared" si="2"/>
        <v>New Food - Process Heat: Oven  - Electricity</v>
      </c>
      <c r="P67" s="1" t="str">
        <f t="shared" si="3"/>
        <v>INDELC</v>
      </c>
      <c r="Q67" s="1" t="str">
        <f t="shared" si="4"/>
        <v>FOOD-PH-OVN</v>
      </c>
      <c r="R67" s="1">
        <f>2018</f>
        <v>2018</v>
      </c>
      <c r="S67" s="1">
        <f>+[2]TechOptions!F60</f>
        <v>2020</v>
      </c>
      <c r="T67" s="1">
        <f>+[2]TechOptions!G60</f>
        <v>10</v>
      </c>
      <c r="U67" s="1">
        <f>+ROUND([2]TechOptions!E60,2)</f>
        <v>0.9</v>
      </c>
      <c r="V67" s="1">
        <v>31.536000000000001</v>
      </c>
      <c r="W67" s="1">
        <f>+[2]TechOptions!H60</f>
        <v>0.5</v>
      </c>
      <c r="X67" s="1">
        <f>+[2]TechOptions!I60</f>
        <v>0.5</v>
      </c>
      <c r="Y67" s="1">
        <f>+[2]TechOptions!J60</f>
        <v>0.5</v>
      </c>
      <c r="Z67" s="1">
        <f>+[2]TechOptions!K60</f>
        <v>0.5</v>
      </c>
      <c r="AA67" s="1">
        <f>+[2]TechOptions!L60</f>
        <v>0.5</v>
      </c>
      <c r="AB67" s="1">
        <f>+[2]TechOptions!M60</f>
        <v>0.5</v>
      </c>
      <c r="AC67" s="1">
        <f>+[2]TechOptions!N60</f>
        <v>0.5</v>
      </c>
      <c r="AD67" s="1">
        <f>+[2]TechOptions!O60</f>
        <v>0.5</v>
      </c>
      <c r="AE67" s="1">
        <f>+[2]TechOptions!P60</f>
        <v>0.5</v>
      </c>
      <c r="AF67" s="1">
        <f>+[2]TechOptions!Q60</f>
        <v>0.5</v>
      </c>
      <c r="AG67" s="1">
        <f>+[2]TechOptions!R60</f>
        <v>100</v>
      </c>
      <c r="AH67" s="1">
        <f>+[2]TechOptions!S60</f>
        <v>100</v>
      </c>
      <c r="AI67" s="1">
        <f>+[2]TechOptions!T60</f>
        <v>100</v>
      </c>
      <c r="AJ67" s="1">
        <f>+[2]TechOptions!U60</f>
        <v>100</v>
      </c>
      <c r="AK67" s="1">
        <f>+[2]TechOptions!V60</f>
        <v>100</v>
      </c>
      <c r="AL67" s="1">
        <f>+[2]TechOptions!W60</f>
        <v>100</v>
      </c>
      <c r="AM67" s="1">
        <f>+[2]TechOptions!X60</f>
        <v>100</v>
      </c>
      <c r="AN67" s="1">
        <f>+[2]TechOptions!Y60</f>
        <v>100</v>
      </c>
      <c r="AO67" s="1">
        <f>+[2]TechOptions!Z60</f>
        <v>100</v>
      </c>
      <c r="AP67" s="1">
        <f>+[2]TechOptions!AA60</f>
        <v>100</v>
      </c>
      <c r="AQ67" s="1">
        <f>+[2]TechOptions!AL60</f>
        <v>1</v>
      </c>
      <c r="AR67" s="1">
        <v>5</v>
      </c>
      <c r="AZ67" s="16" t="s">
        <v>104</v>
      </c>
      <c r="BA67" s="17"/>
      <c r="BB67" s="17" t="s">
        <v>279</v>
      </c>
      <c r="BC67" s="17"/>
      <c r="BD67" s="17" t="s">
        <v>95</v>
      </c>
      <c r="BE67" s="17"/>
      <c r="BF67" s="17" t="s">
        <v>71</v>
      </c>
    </row>
    <row r="68" spans="1:58" hidden="1">
      <c r="A68" s="1" t="s">
        <v>104</v>
      </c>
      <c r="B68" s="2" t="s">
        <v>191</v>
      </c>
      <c r="C68" s="1" t="s">
        <v>302</v>
      </c>
      <c r="D68" s="2" t="s">
        <v>311</v>
      </c>
      <c r="E68" s="3" t="s">
        <v>312</v>
      </c>
      <c r="F68" s="1" t="s">
        <v>106</v>
      </c>
      <c r="G68" s="2" t="s">
        <v>193</v>
      </c>
      <c r="H68" s="3" t="s">
        <v>315</v>
      </c>
      <c r="I68" s="1" t="s">
        <v>71</v>
      </c>
      <c r="J68" s="2" t="s">
        <v>161</v>
      </c>
      <c r="L68" s="1">
        <f t="shared" si="0"/>
        <v>20</v>
      </c>
      <c r="N68" s="1" t="str">
        <f t="shared" si="1"/>
        <v>FOOD-PH-OVN-COA-Oven</v>
      </c>
      <c r="O68" s="1" t="str">
        <f t="shared" si="2"/>
        <v>New Food - Process Heat: Oven  - Coal</v>
      </c>
      <c r="P68" s="1" t="str">
        <f t="shared" si="3"/>
        <v>INDCOA</v>
      </c>
      <c r="Q68" s="1" t="str">
        <f t="shared" si="4"/>
        <v>FOOD-PH-OVN</v>
      </c>
      <c r="R68" s="1">
        <f>2018</f>
        <v>2018</v>
      </c>
      <c r="S68" s="1">
        <f>+[2]TechOptions!F61</f>
        <v>2020</v>
      </c>
      <c r="T68" s="1">
        <f>+[2]TechOptions!G61</f>
        <v>10</v>
      </c>
      <c r="U68" s="1">
        <f>+ROUND([2]TechOptions!E61,2)</f>
        <v>0.9</v>
      </c>
      <c r="V68" s="1">
        <v>31.536000000000001</v>
      </c>
      <c r="W68" s="1">
        <f>+[2]TechOptions!H61</f>
        <v>0.5</v>
      </c>
      <c r="X68" s="1">
        <f>+[2]TechOptions!I61</f>
        <v>0.5</v>
      </c>
      <c r="Y68" s="1">
        <f>+[2]TechOptions!J61</f>
        <v>0.5</v>
      </c>
      <c r="Z68" s="1">
        <f>+[2]TechOptions!K61</f>
        <v>0.5</v>
      </c>
      <c r="AA68" s="1">
        <f>+[2]TechOptions!L61</f>
        <v>0.5</v>
      </c>
      <c r="AB68" s="1">
        <f>+[2]TechOptions!M61</f>
        <v>0.5</v>
      </c>
      <c r="AC68" s="1">
        <f>+[2]TechOptions!N61</f>
        <v>0.5</v>
      </c>
      <c r="AD68" s="1">
        <f>+[2]TechOptions!O61</f>
        <v>0.5</v>
      </c>
      <c r="AE68" s="1">
        <f>+[2]TechOptions!P61</f>
        <v>0.5</v>
      </c>
      <c r="AF68" s="1">
        <f>+[2]TechOptions!Q61</f>
        <v>0.5</v>
      </c>
      <c r="AG68" s="1">
        <f>+[2]TechOptions!R61</f>
        <v>100</v>
      </c>
      <c r="AH68" s="1">
        <f>+[2]TechOptions!S61</f>
        <v>100</v>
      </c>
      <c r="AI68" s="1">
        <f>+[2]TechOptions!T61</f>
        <v>100</v>
      </c>
      <c r="AJ68" s="1">
        <f>+[2]TechOptions!U61</f>
        <v>100</v>
      </c>
      <c r="AK68" s="1">
        <f>+[2]TechOptions!V61</f>
        <v>100</v>
      </c>
      <c r="AL68" s="1">
        <f>+[2]TechOptions!W61</f>
        <v>100</v>
      </c>
      <c r="AM68" s="1">
        <f>+[2]TechOptions!X61</f>
        <v>100</v>
      </c>
      <c r="AN68" s="1">
        <f>+[2]TechOptions!Y61</f>
        <v>100</v>
      </c>
      <c r="AO68" s="1">
        <f>+[2]TechOptions!Z61</f>
        <v>100</v>
      </c>
      <c r="AP68" s="1">
        <f>+[2]TechOptions!AA61</f>
        <v>100</v>
      </c>
      <c r="AQ68" s="1">
        <f>+[2]TechOptions!AL61</f>
        <v>0.1</v>
      </c>
      <c r="AR68" s="1">
        <v>5</v>
      </c>
      <c r="AZ68" s="18" t="s">
        <v>104</v>
      </c>
      <c r="BA68" s="19"/>
      <c r="BB68" s="19" t="s">
        <v>279</v>
      </c>
      <c r="BC68" s="19"/>
      <c r="BD68" s="19" t="s">
        <v>95</v>
      </c>
      <c r="BE68" s="19"/>
      <c r="BF68" s="19" t="s">
        <v>68</v>
      </c>
    </row>
    <row r="69" spans="1:58" hidden="1">
      <c r="A69" s="2" t="s">
        <v>104</v>
      </c>
      <c r="B69" s="2" t="s">
        <v>191</v>
      </c>
      <c r="C69" s="2" t="s">
        <v>279</v>
      </c>
      <c r="D69" s="2" t="s">
        <v>291</v>
      </c>
      <c r="E69" s="3" t="s">
        <v>316</v>
      </c>
      <c r="F69" s="2" t="s">
        <v>95</v>
      </c>
      <c r="G69" s="2" t="s">
        <v>95</v>
      </c>
      <c r="H69" s="3" t="s">
        <v>317</v>
      </c>
      <c r="I69" s="2" t="s">
        <v>74</v>
      </c>
      <c r="J69" s="2" t="s">
        <v>164</v>
      </c>
      <c r="L69" s="1">
        <f t="shared" si="0"/>
        <v>25</v>
      </c>
      <c r="N69" s="1" t="str">
        <f t="shared" si="1"/>
        <v>FOOD-PH-STM_HW-WOD-Boiler</v>
      </c>
      <c r="O69" s="1" t="str">
        <f t="shared" si="2"/>
        <v>New Food - Process Heat: Steam/Hot Water  - Wood</v>
      </c>
      <c r="P69" s="1" t="str">
        <f t="shared" si="3"/>
        <v>INDWOD</v>
      </c>
      <c r="Q69" s="1" t="str">
        <f t="shared" si="4"/>
        <v>FOOD-PH-STM_HW</v>
      </c>
      <c r="R69" s="1">
        <f>2018</f>
        <v>2018</v>
      </c>
      <c r="S69" s="1">
        <f>+[2]TechOptions!F62</f>
        <v>2025</v>
      </c>
      <c r="T69" s="1">
        <f>+[2]TechOptions!G62</f>
        <v>25</v>
      </c>
      <c r="U69" s="1">
        <f>+ROUND([2]TechOptions!E62,2)</f>
        <v>0.5</v>
      </c>
      <c r="V69" s="1">
        <v>31.536000000000001</v>
      </c>
      <c r="W69" s="1">
        <f>+[2]TechOptions!H62</f>
        <v>0.85</v>
      </c>
      <c r="X69" s="1">
        <f>+[2]TechOptions!I62</f>
        <v>0.85</v>
      </c>
      <c r="Y69" s="1">
        <f>+[2]TechOptions!J62</f>
        <v>0.85</v>
      </c>
      <c r="Z69" s="1">
        <f>+[2]TechOptions!K62</f>
        <v>0.85</v>
      </c>
      <c r="AA69" s="1">
        <f>+[2]TechOptions!L62</f>
        <v>0.85</v>
      </c>
      <c r="AB69" s="1">
        <f>+[2]TechOptions!M62</f>
        <v>0.85</v>
      </c>
      <c r="AC69" s="1">
        <f>+[2]TechOptions!N62</f>
        <v>0.85</v>
      </c>
      <c r="AD69" s="1">
        <f>+[2]TechOptions!O62</f>
        <v>0.85</v>
      </c>
      <c r="AE69" s="1">
        <f>+[2]TechOptions!P62</f>
        <v>0.85</v>
      </c>
      <c r="AF69" s="1">
        <f>+[2]TechOptions!Q62</f>
        <v>0.85</v>
      </c>
      <c r="AG69" s="1">
        <f>+[2]TechOptions!R62</f>
        <v>2000</v>
      </c>
      <c r="AH69" s="1">
        <f>+[2]TechOptions!S62</f>
        <v>2000</v>
      </c>
      <c r="AI69" s="1">
        <f>+[2]TechOptions!T62</f>
        <v>2000</v>
      </c>
      <c r="AJ69" s="1">
        <f>+[2]TechOptions!U62</f>
        <v>2000</v>
      </c>
      <c r="AK69" s="1">
        <f>+[2]TechOptions!V62</f>
        <v>2000</v>
      </c>
      <c r="AL69" s="1">
        <f>+[2]TechOptions!W62</f>
        <v>2000</v>
      </c>
      <c r="AM69" s="1">
        <f>+[2]TechOptions!X62</f>
        <v>2000</v>
      </c>
      <c r="AN69" s="1">
        <f>+[2]TechOptions!Y62</f>
        <v>2000</v>
      </c>
      <c r="AO69" s="1">
        <f>+[2]TechOptions!Z62</f>
        <v>2000</v>
      </c>
      <c r="AP69" s="1">
        <f>+[2]TechOptions!AA62</f>
        <v>2000</v>
      </c>
      <c r="AQ69" s="1">
        <f>+[2]TechOptions!AL62</f>
        <v>1</v>
      </c>
      <c r="AR69" s="1">
        <v>5</v>
      </c>
      <c r="AZ69" s="16" t="s">
        <v>104</v>
      </c>
      <c r="BA69" s="17"/>
      <c r="BB69" s="17" t="s">
        <v>279</v>
      </c>
      <c r="BC69" s="17"/>
      <c r="BD69" s="17" t="s">
        <v>95</v>
      </c>
      <c r="BE69" s="17"/>
      <c r="BF69" s="17" t="s">
        <v>70</v>
      </c>
    </row>
    <row r="70" spans="1:58" hidden="1">
      <c r="A70" s="2" t="s">
        <v>104</v>
      </c>
      <c r="B70" s="2" t="s">
        <v>191</v>
      </c>
      <c r="C70" s="2" t="s">
        <v>279</v>
      </c>
      <c r="D70" s="2" t="s">
        <v>291</v>
      </c>
      <c r="E70" s="3" t="s">
        <v>316</v>
      </c>
      <c r="F70" s="2" t="s">
        <v>108</v>
      </c>
      <c r="G70" s="2" t="s">
        <v>195</v>
      </c>
      <c r="H70" s="3" t="s">
        <v>318</v>
      </c>
      <c r="I70" s="2" t="s">
        <v>110</v>
      </c>
      <c r="J70" s="2" t="s">
        <v>218</v>
      </c>
      <c r="L70" s="1">
        <f t="shared" si="0"/>
        <v>23</v>
      </c>
      <c r="N70" s="1" t="str">
        <f t="shared" si="1"/>
        <v>FOOD-PH-STM_HW-BGS-Heat</v>
      </c>
      <c r="O70" s="1" t="str">
        <f t="shared" si="2"/>
        <v>New Food - Process Heat: Steam/Hot Water  - Biogas</v>
      </c>
      <c r="P70" s="1" t="str">
        <f t="shared" si="3"/>
        <v>INDBIG</v>
      </c>
      <c r="Q70" s="1" t="str">
        <f t="shared" si="4"/>
        <v>FOOD-PH-STM_HW</v>
      </c>
      <c r="R70" s="1">
        <f>2018</f>
        <v>2018</v>
      </c>
      <c r="S70" s="1">
        <f>+[2]TechOptions!F63</f>
        <v>2025</v>
      </c>
      <c r="T70" s="1">
        <f>+[2]TechOptions!G63</f>
        <v>10</v>
      </c>
      <c r="U70" s="1">
        <f>+ROUND([2]TechOptions!E63,2)</f>
        <v>0.5</v>
      </c>
      <c r="V70" s="1">
        <v>31.536000000000001</v>
      </c>
      <c r="W70" s="1">
        <f>+[2]TechOptions!H63</f>
        <v>0.97012399999999988</v>
      </c>
      <c r="X70" s="1">
        <f>+[2]TechOptions!I63</f>
        <v>0.97012399999999988</v>
      </c>
      <c r="Y70" s="1">
        <f>+[2]TechOptions!J63</f>
        <v>0.97012399999999988</v>
      </c>
      <c r="Z70" s="1">
        <f>+[2]TechOptions!K63</f>
        <v>0.97012399999999988</v>
      </c>
      <c r="AA70" s="1">
        <f>+[2]TechOptions!L63</f>
        <v>0.97012399999999988</v>
      </c>
      <c r="AB70" s="1">
        <f>+[2]TechOptions!M63</f>
        <v>0.97012399999999988</v>
      </c>
      <c r="AC70" s="1">
        <f>+[2]TechOptions!N63</f>
        <v>0.97012399999999988</v>
      </c>
      <c r="AD70" s="1">
        <f>+[2]TechOptions!O63</f>
        <v>0.97012399999999988</v>
      </c>
      <c r="AE70" s="1">
        <f>+[2]TechOptions!P63</f>
        <v>0.97012399999999988</v>
      </c>
      <c r="AF70" s="1">
        <f>+[2]TechOptions!Q63</f>
        <v>0.97012399999999988</v>
      </c>
      <c r="AG70" s="1">
        <f>+[2]TechOptions!R63</f>
        <v>100</v>
      </c>
      <c r="AH70" s="1">
        <f>+[2]TechOptions!S63</f>
        <v>100</v>
      </c>
      <c r="AI70" s="1">
        <f>+[2]TechOptions!T63</f>
        <v>100</v>
      </c>
      <c r="AJ70" s="1">
        <f>+[2]TechOptions!U63</f>
        <v>100</v>
      </c>
      <c r="AK70" s="1">
        <f>+[2]TechOptions!V63</f>
        <v>100</v>
      </c>
      <c r="AL70" s="1">
        <f>+[2]TechOptions!W63</f>
        <v>100</v>
      </c>
      <c r="AM70" s="1">
        <f>+[2]TechOptions!X63</f>
        <v>100</v>
      </c>
      <c r="AN70" s="1">
        <f>+[2]TechOptions!Y63</f>
        <v>100</v>
      </c>
      <c r="AO70" s="1">
        <f>+[2]TechOptions!Z63</f>
        <v>100</v>
      </c>
      <c r="AP70" s="1">
        <f>+[2]TechOptions!AA63</f>
        <v>100</v>
      </c>
      <c r="AQ70" s="1">
        <f>+[2]TechOptions!AL63</f>
        <v>0.05</v>
      </c>
      <c r="AR70" s="1">
        <v>5</v>
      </c>
      <c r="AZ70" s="18" t="s">
        <v>104</v>
      </c>
      <c r="BA70" s="19"/>
      <c r="BB70" s="19" t="s">
        <v>279</v>
      </c>
      <c r="BC70" s="19"/>
      <c r="BD70" s="19" t="s">
        <v>319</v>
      </c>
      <c r="BE70" s="19"/>
      <c r="BF70" s="19" t="s">
        <v>70</v>
      </c>
    </row>
    <row r="71" spans="1:58" hidden="1">
      <c r="A71" s="2" t="s">
        <v>104</v>
      </c>
      <c r="B71" s="2" t="s">
        <v>191</v>
      </c>
      <c r="C71" s="2" t="s">
        <v>279</v>
      </c>
      <c r="D71" s="2" t="s">
        <v>291</v>
      </c>
      <c r="E71" s="3" t="s">
        <v>316</v>
      </c>
      <c r="F71" s="2" t="s">
        <v>231</v>
      </c>
      <c r="G71" s="2" t="s">
        <v>246</v>
      </c>
      <c r="H71" s="3" t="s">
        <v>320</v>
      </c>
      <c r="I71" s="2" t="s">
        <v>70</v>
      </c>
      <c r="J71" s="2" t="s">
        <v>160</v>
      </c>
      <c r="L71" s="1">
        <f t="shared" si="0"/>
        <v>23</v>
      </c>
      <c r="N71" s="1" t="str">
        <f t="shared" si="1"/>
        <v>FOOD-PH-STM_HW-ELC-HPmp</v>
      </c>
      <c r="O71" s="1" t="str">
        <f t="shared" si="2"/>
        <v>New Food - Process Heat: Steam/Hot Water  - Electricity</v>
      </c>
      <c r="P71" s="1" t="str">
        <f t="shared" si="3"/>
        <v>INDELC</v>
      </c>
      <c r="Q71" s="1" t="str">
        <f t="shared" si="4"/>
        <v>FOOD-PH-STM_HW</v>
      </c>
      <c r="R71" s="1">
        <f>2018</f>
        <v>2018</v>
      </c>
      <c r="S71" s="1">
        <f>+[2]TechOptions!F64</f>
        <v>2025</v>
      </c>
      <c r="T71" s="1">
        <f>+[2]TechOptions!G64</f>
        <v>20</v>
      </c>
      <c r="U71" s="1">
        <f>+ROUND([2]TechOptions!E64,2)</f>
        <v>0.5</v>
      </c>
      <c r="V71" s="1">
        <v>31.536000000000001</v>
      </c>
      <c r="W71" s="1">
        <f>+[2]TechOptions!H64</f>
        <v>3.5</v>
      </c>
      <c r="X71" s="1">
        <f>+[2]TechOptions!I64</f>
        <v>3.5</v>
      </c>
      <c r="Y71" s="1">
        <f>+[2]TechOptions!J64</f>
        <v>3.5</v>
      </c>
      <c r="Z71" s="1">
        <f>+[2]TechOptions!K64</f>
        <v>3.5</v>
      </c>
      <c r="AA71" s="1">
        <f>+[2]TechOptions!L64</f>
        <v>3.5</v>
      </c>
      <c r="AB71" s="1">
        <f>+[2]TechOptions!M64</f>
        <v>3.5</v>
      </c>
      <c r="AC71" s="1">
        <f>+[2]TechOptions!N64</f>
        <v>3.5</v>
      </c>
      <c r="AD71" s="1">
        <f>+[2]TechOptions!O64</f>
        <v>3.5</v>
      </c>
      <c r="AE71" s="1">
        <f>+[2]TechOptions!P64</f>
        <v>3.5</v>
      </c>
      <c r="AF71" s="1">
        <f>+[2]TechOptions!Q64</f>
        <v>3.5</v>
      </c>
      <c r="AG71" s="1">
        <f>AG56</f>
        <v>1071.4285714285713</v>
      </c>
      <c r="AH71" s="1">
        <f>AG71</f>
        <v>1071.4285714285713</v>
      </c>
      <c r="AI71" s="1">
        <f t="shared" ref="AI71:AP71" si="12">AH71</f>
        <v>1071.4285714285713</v>
      </c>
      <c r="AJ71" s="1">
        <f t="shared" si="12"/>
        <v>1071.4285714285713</v>
      </c>
      <c r="AK71" s="1">
        <f t="shared" si="12"/>
        <v>1071.4285714285713</v>
      </c>
      <c r="AL71" s="1">
        <f t="shared" si="12"/>
        <v>1071.4285714285713</v>
      </c>
      <c r="AM71" s="1">
        <f t="shared" si="12"/>
        <v>1071.4285714285713</v>
      </c>
      <c r="AN71" s="1">
        <f t="shared" si="12"/>
        <v>1071.4285714285713</v>
      </c>
      <c r="AO71" s="1">
        <f t="shared" si="12"/>
        <v>1071.4285714285713</v>
      </c>
      <c r="AP71" s="1">
        <f t="shared" si="12"/>
        <v>1071.4285714285713</v>
      </c>
      <c r="AQ71" s="1">
        <v>0.1</v>
      </c>
      <c r="AR71" s="1">
        <v>5</v>
      </c>
      <c r="AZ71" s="16" t="s">
        <v>104</v>
      </c>
      <c r="BA71" s="17"/>
      <c r="BB71" s="17" t="s">
        <v>279</v>
      </c>
      <c r="BC71" s="17"/>
      <c r="BD71" s="17" t="s">
        <v>321</v>
      </c>
      <c r="BE71" s="17"/>
      <c r="BF71" s="17" t="s">
        <v>70</v>
      </c>
    </row>
    <row r="72" spans="1:58" hidden="1">
      <c r="A72" s="1" t="s">
        <v>104</v>
      </c>
      <c r="B72" s="2" t="s">
        <v>191</v>
      </c>
      <c r="C72" s="1" t="s">
        <v>279</v>
      </c>
      <c r="D72" s="2" t="s">
        <v>291</v>
      </c>
      <c r="E72" s="3" t="s">
        <v>316</v>
      </c>
      <c r="F72" s="1" t="s">
        <v>108</v>
      </c>
      <c r="G72" s="2" t="s">
        <v>195</v>
      </c>
      <c r="H72" s="3" t="s">
        <v>322</v>
      </c>
      <c r="I72" s="1" t="s">
        <v>86</v>
      </c>
      <c r="J72" s="2" t="s">
        <v>176</v>
      </c>
      <c r="L72" s="1">
        <f t="shared" si="0"/>
        <v>23</v>
      </c>
      <c r="N72" s="1" t="str">
        <f t="shared" si="1"/>
        <v>FOOD-PH-STM_HW-FOL-Heat</v>
      </c>
      <c r="O72" s="1" t="str">
        <f t="shared" si="2"/>
        <v>New Food - Process Heat: Steam/Hot Water  - Fuel Oil</v>
      </c>
      <c r="P72" s="1" t="str">
        <f t="shared" si="3"/>
        <v>INDFOL</v>
      </c>
      <c r="Q72" s="1" t="str">
        <f t="shared" si="4"/>
        <v>FOOD-PH-STM_HW</v>
      </c>
      <c r="R72" s="1">
        <f>2018</f>
        <v>2018</v>
      </c>
      <c r="S72" s="1">
        <f>+[2]TechOptions!F65</f>
        <v>2025</v>
      </c>
      <c r="T72" s="1">
        <f>+[2]TechOptions!G65</f>
        <v>25</v>
      </c>
      <c r="U72" s="1">
        <f>+ROUND([2]TechOptions!E65,2)</f>
        <v>0.5</v>
      </c>
      <c r="V72" s="1">
        <v>31.536000000000001</v>
      </c>
      <c r="W72" s="1">
        <f>+[2]TechOptions!H65</f>
        <v>0.85</v>
      </c>
      <c r="X72" s="1">
        <f>+[2]TechOptions!I65</f>
        <v>0.85</v>
      </c>
      <c r="Y72" s="1">
        <f>+[2]TechOptions!J65</f>
        <v>0.85</v>
      </c>
      <c r="Z72" s="1">
        <f>+[2]TechOptions!K65</f>
        <v>0.85</v>
      </c>
      <c r="AA72" s="1">
        <f>+[2]TechOptions!L65</f>
        <v>0.85</v>
      </c>
      <c r="AB72" s="1">
        <f>+[2]TechOptions!M65</f>
        <v>0.85</v>
      </c>
      <c r="AC72" s="1">
        <f>+[2]TechOptions!N65</f>
        <v>0.85</v>
      </c>
      <c r="AD72" s="1">
        <f>+[2]TechOptions!O65</f>
        <v>0.85</v>
      </c>
      <c r="AE72" s="1">
        <f>+[2]TechOptions!P65</f>
        <v>0.85</v>
      </c>
      <c r="AF72" s="1">
        <f>+[2]TechOptions!Q65</f>
        <v>0.85</v>
      </c>
      <c r="AG72" s="1">
        <f>+[2]TechOptions!R65</f>
        <v>300</v>
      </c>
      <c r="AH72" s="1">
        <f>+[2]TechOptions!S65</f>
        <v>300</v>
      </c>
      <c r="AI72" s="1">
        <f>+[2]TechOptions!T65</f>
        <v>300</v>
      </c>
      <c r="AJ72" s="1">
        <f>+[2]TechOptions!U65</f>
        <v>300</v>
      </c>
      <c r="AK72" s="1">
        <f>+[2]TechOptions!V65</f>
        <v>300</v>
      </c>
      <c r="AL72" s="1">
        <f>+[2]TechOptions!W65</f>
        <v>300</v>
      </c>
      <c r="AM72" s="1">
        <f>+[2]TechOptions!X65</f>
        <v>300</v>
      </c>
      <c r="AN72" s="1">
        <f>+[2]TechOptions!Y65</f>
        <v>300</v>
      </c>
      <c r="AO72" s="1">
        <f>+[2]TechOptions!Z65</f>
        <v>300</v>
      </c>
      <c r="AP72" s="1">
        <f>+[2]TechOptions!AA65</f>
        <v>300</v>
      </c>
      <c r="AQ72" s="1">
        <f>+[2]TechOptions!AL65</f>
        <v>0.05</v>
      </c>
      <c r="AR72" s="1">
        <v>5</v>
      </c>
      <c r="AZ72" s="18" t="s">
        <v>104</v>
      </c>
      <c r="BA72" s="19"/>
      <c r="BB72" s="19" t="s">
        <v>101</v>
      </c>
      <c r="BC72" s="19"/>
      <c r="BD72" s="19" t="s">
        <v>102</v>
      </c>
      <c r="BE72" s="19"/>
      <c r="BF72" s="19" t="s">
        <v>70</v>
      </c>
    </row>
    <row r="73" spans="1:58" hidden="1">
      <c r="A73" s="1" t="s">
        <v>104</v>
      </c>
      <c r="B73" s="2" t="s">
        <v>191</v>
      </c>
      <c r="C73" s="1" t="s">
        <v>279</v>
      </c>
      <c r="D73" s="2" t="s">
        <v>291</v>
      </c>
      <c r="E73" s="3" t="s">
        <v>316</v>
      </c>
      <c r="F73" s="1" t="s">
        <v>95</v>
      </c>
      <c r="G73" s="2" t="s">
        <v>95</v>
      </c>
      <c r="H73" s="3" t="s">
        <v>323</v>
      </c>
      <c r="I73" s="1" t="s">
        <v>82</v>
      </c>
      <c r="J73" s="2" t="s">
        <v>172</v>
      </c>
      <c r="L73" s="1">
        <f t="shared" si="0"/>
        <v>25</v>
      </c>
      <c r="N73" s="1" t="str">
        <f t="shared" si="1"/>
        <v>FOOD-PH-STM_HW-DSL-Boiler</v>
      </c>
      <c r="O73" s="1" t="str">
        <f t="shared" si="2"/>
        <v>New Food - Process Heat: Steam/Hot Water  - Diesel</v>
      </c>
      <c r="P73" s="1" t="str">
        <f t="shared" si="3"/>
        <v>INDDSL</v>
      </c>
      <c r="Q73" s="1" t="str">
        <f t="shared" si="4"/>
        <v>FOOD-PH-STM_HW</v>
      </c>
      <c r="R73" s="1">
        <f>2018</f>
        <v>2018</v>
      </c>
      <c r="S73" s="1">
        <f>+[2]TechOptions!F66</f>
        <v>2025</v>
      </c>
      <c r="T73" s="1">
        <f>+[2]TechOptions!G66</f>
        <v>25</v>
      </c>
      <c r="U73" s="1">
        <f>+ROUND([2]TechOptions!E66,2)</f>
        <v>0.68</v>
      </c>
      <c r="V73" s="1">
        <v>31.536000000000001</v>
      </c>
      <c r="W73" s="1">
        <f>+[2]TechOptions!H66</f>
        <v>0.85</v>
      </c>
      <c r="X73" s="1">
        <f>+[2]TechOptions!I66</f>
        <v>0.85</v>
      </c>
      <c r="Y73" s="1">
        <f>+[2]TechOptions!J66</f>
        <v>0.85</v>
      </c>
      <c r="Z73" s="1">
        <f>+[2]TechOptions!K66</f>
        <v>0.85</v>
      </c>
      <c r="AA73" s="1">
        <f>+[2]TechOptions!L66</f>
        <v>0.85</v>
      </c>
      <c r="AB73" s="1">
        <f>+[2]TechOptions!M66</f>
        <v>0.85</v>
      </c>
      <c r="AC73" s="1">
        <f>+[2]TechOptions!N66</f>
        <v>0.85</v>
      </c>
      <c r="AD73" s="1">
        <f>+[2]TechOptions!O66</f>
        <v>0.85</v>
      </c>
      <c r="AE73" s="1">
        <f>+[2]TechOptions!P66</f>
        <v>0.85</v>
      </c>
      <c r="AF73" s="1">
        <f>+[2]TechOptions!Q66</f>
        <v>0.85</v>
      </c>
      <c r="AG73" s="1">
        <f>+[2]TechOptions!R66</f>
        <v>300</v>
      </c>
      <c r="AH73" s="1">
        <f>+[2]TechOptions!S66</f>
        <v>300</v>
      </c>
      <c r="AI73" s="1">
        <f>+[2]TechOptions!T66</f>
        <v>300</v>
      </c>
      <c r="AJ73" s="1">
        <f>+[2]TechOptions!U66</f>
        <v>300</v>
      </c>
      <c r="AK73" s="1">
        <f>+[2]TechOptions!V66</f>
        <v>300</v>
      </c>
      <c r="AL73" s="1">
        <f>+[2]TechOptions!W66</f>
        <v>300</v>
      </c>
      <c r="AM73" s="1">
        <f>+[2]TechOptions!X66</f>
        <v>300</v>
      </c>
      <c r="AN73" s="1">
        <f>+[2]TechOptions!Y66</f>
        <v>300</v>
      </c>
      <c r="AO73" s="1">
        <f>+[2]TechOptions!Z66</f>
        <v>300</v>
      </c>
      <c r="AP73" s="1">
        <f>+[2]TechOptions!AA66</f>
        <v>300</v>
      </c>
      <c r="AQ73" s="1">
        <f>+[2]TechOptions!AL66</f>
        <v>1</v>
      </c>
      <c r="AR73" s="1">
        <v>5</v>
      </c>
      <c r="AZ73" s="16" t="s">
        <v>104</v>
      </c>
      <c r="BA73" s="17"/>
      <c r="BB73" s="17" t="s">
        <v>101</v>
      </c>
      <c r="BC73" s="17"/>
      <c r="BD73" s="17" t="s">
        <v>102</v>
      </c>
      <c r="BE73" s="17"/>
      <c r="BF73" s="17" t="s">
        <v>82</v>
      </c>
    </row>
    <row r="74" spans="1:58" hidden="1">
      <c r="A74" s="1" t="s">
        <v>104</v>
      </c>
      <c r="B74" s="2" t="s">
        <v>191</v>
      </c>
      <c r="C74" s="1" t="s">
        <v>279</v>
      </c>
      <c r="D74" s="2" t="s">
        <v>291</v>
      </c>
      <c r="E74" s="3" t="s">
        <v>316</v>
      </c>
      <c r="F74" s="1" t="s">
        <v>108</v>
      </c>
      <c r="G74" s="2" t="s">
        <v>195</v>
      </c>
      <c r="H74" s="3" t="s">
        <v>324</v>
      </c>
      <c r="I74" s="1" t="s">
        <v>111</v>
      </c>
      <c r="J74" s="2" t="s">
        <v>197</v>
      </c>
      <c r="L74" s="1">
        <f t="shared" ref="L74:L137" si="13">+LEN(N74)</f>
        <v>23</v>
      </c>
      <c r="N74" s="1" t="str">
        <f t="shared" ref="N74:N137" si="14">+H74</f>
        <v>FOOD-PH-STM_HW-LPG-Heat</v>
      </c>
      <c r="O74" s="1" t="str">
        <f t="shared" ref="O74:O137" si="15">+"New "&amp;A74&amp;" - "&amp;C74&amp;"  - "&amp;I74</f>
        <v>New Food - Process Heat: Steam/Hot Water  - LPG</v>
      </c>
      <c r="P74" s="1" t="str">
        <f t="shared" ref="P74:P137" si="16">+J74</f>
        <v>INDLPG</v>
      </c>
      <c r="Q74" s="1" t="str">
        <f t="shared" ref="Q74:Q137" si="17">+E74</f>
        <v>FOOD-PH-STM_HW</v>
      </c>
      <c r="R74" s="1">
        <f>2018</f>
        <v>2018</v>
      </c>
      <c r="S74" s="1">
        <f>+[2]TechOptions!F67</f>
        <v>2025</v>
      </c>
      <c r="T74" s="1">
        <f>+[2]TechOptions!G67</f>
        <v>25</v>
      </c>
      <c r="U74" s="1">
        <f>+ROUND([2]TechOptions!E67,2)</f>
        <v>0.5</v>
      </c>
      <c r="V74" s="1">
        <v>31.536000000000001</v>
      </c>
      <c r="W74" s="1">
        <f>+[2]TechOptions!H67</f>
        <v>0.87</v>
      </c>
      <c r="X74" s="1">
        <f>+[2]TechOptions!I67</f>
        <v>0.87</v>
      </c>
      <c r="Y74" s="1">
        <f>+[2]TechOptions!J67</f>
        <v>0.87</v>
      </c>
      <c r="Z74" s="1">
        <f>+[2]TechOptions!K67</f>
        <v>0.87</v>
      </c>
      <c r="AA74" s="1">
        <f>+[2]TechOptions!L67</f>
        <v>0.87</v>
      </c>
      <c r="AB74" s="1">
        <f>+[2]TechOptions!M67</f>
        <v>0.87</v>
      </c>
      <c r="AC74" s="1">
        <f>+[2]TechOptions!N67</f>
        <v>0.87</v>
      </c>
      <c r="AD74" s="1">
        <f>+[2]TechOptions!O67</f>
        <v>0.87</v>
      </c>
      <c r="AE74" s="1">
        <f>+[2]TechOptions!P67</f>
        <v>0.87</v>
      </c>
      <c r="AF74" s="1">
        <f>+[2]TechOptions!Q67</f>
        <v>0.87</v>
      </c>
      <c r="AG74" s="1">
        <f>+[2]TechOptions!R67</f>
        <v>350</v>
      </c>
      <c r="AH74" s="1">
        <f>+[2]TechOptions!S67</f>
        <v>350</v>
      </c>
      <c r="AI74" s="1">
        <f>+[2]TechOptions!T67</f>
        <v>350</v>
      </c>
      <c r="AJ74" s="1">
        <f>+[2]TechOptions!U67</f>
        <v>350</v>
      </c>
      <c r="AK74" s="1">
        <f>+[2]TechOptions!V67</f>
        <v>350</v>
      </c>
      <c r="AL74" s="1">
        <f>+[2]TechOptions!W67</f>
        <v>350</v>
      </c>
      <c r="AM74" s="1">
        <f>+[2]TechOptions!X67</f>
        <v>350</v>
      </c>
      <c r="AN74" s="1">
        <f>+[2]TechOptions!Y67</f>
        <v>350</v>
      </c>
      <c r="AO74" s="1">
        <f>+[2]TechOptions!Z67</f>
        <v>350</v>
      </c>
      <c r="AP74" s="1">
        <f>+[2]TechOptions!AA67</f>
        <v>350</v>
      </c>
      <c r="AQ74" s="1">
        <f>+[2]TechOptions!AL67</f>
        <v>0.05</v>
      </c>
      <c r="AR74" s="1">
        <v>5</v>
      </c>
      <c r="AZ74" s="18" t="s">
        <v>104</v>
      </c>
      <c r="BA74" s="19"/>
      <c r="BB74" s="19" t="s">
        <v>103</v>
      </c>
      <c r="BC74" s="19"/>
      <c r="BD74" s="19" t="s">
        <v>103</v>
      </c>
      <c r="BE74" s="19"/>
      <c r="BF74" s="19" t="s">
        <v>70</v>
      </c>
    </row>
    <row r="75" spans="1:58" hidden="1">
      <c r="A75" s="1" t="s">
        <v>104</v>
      </c>
      <c r="B75" s="2" t="s">
        <v>191</v>
      </c>
      <c r="C75" s="1" t="s">
        <v>279</v>
      </c>
      <c r="D75" s="2" t="s">
        <v>291</v>
      </c>
      <c r="E75" s="3" t="s">
        <v>316</v>
      </c>
      <c r="F75" s="1" t="s">
        <v>95</v>
      </c>
      <c r="G75" s="2" t="s">
        <v>95</v>
      </c>
      <c r="H75" s="3" t="s">
        <v>325</v>
      </c>
      <c r="I75" s="1" t="s">
        <v>71</v>
      </c>
      <c r="J75" s="2" t="s">
        <v>161</v>
      </c>
      <c r="L75" s="1">
        <f t="shared" si="13"/>
        <v>25</v>
      </c>
      <c r="N75" s="1" t="str">
        <f t="shared" si="14"/>
        <v>FOOD-PH-STM_HW-COA-Boiler</v>
      </c>
      <c r="O75" s="1" t="str">
        <f t="shared" si="15"/>
        <v>New Food - Process Heat: Steam/Hot Water  - Coal</v>
      </c>
      <c r="P75" s="1" t="str">
        <f t="shared" si="16"/>
        <v>INDCOA</v>
      </c>
      <c r="Q75" s="1" t="str">
        <f t="shared" si="17"/>
        <v>FOOD-PH-STM_HW</v>
      </c>
      <c r="R75" s="1">
        <f>2018</f>
        <v>2018</v>
      </c>
      <c r="S75" s="1">
        <f>+[2]TechOptions!F68</f>
        <v>2020</v>
      </c>
      <c r="T75" s="1">
        <f>+[2]TechOptions!G68</f>
        <v>25</v>
      </c>
      <c r="U75" s="1">
        <f>+ROUND([2]TechOptions!E68,2)</f>
        <v>0.68</v>
      </c>
      <c r="V75" s="1">
        <v>31.536000000000001</v>
      </c>
      <c r="W75" s="1">
        <f>+[2]TechOptions!H68</f>
        <v>0.8</v>
      </c>
      <c r="X75" s="1">
        <f>+[2]TechOptions!I68</f>
        <v>0.8</v>
      </c>
      <c r="Y75" s="1">
        <f>+[2]TechOptions!J68</f>
        <v>0.8</v>
      </c>
      <c r="Z75" s="1">
        <f>+[2]TechOptions!K68</f>
        <v>0.8</v>
      </c>
      <c r="AA75" s="1">
        <f>+[2]TechOptions!L68</f>
        <v>0.8</v>
      </c>
      <c r="AB75" s="1">
        <f>+[2]TechOptions!M68</f>
        <v>0.8</v>
      </c>
      <c r="AC75" s="1">
        <f>+[2]TechOptions!N68</f>
        <v>0.8</v>
      </c>
      <c r="AD75" s="1">
        <f>+[2]TechOptions!O68</f>
        <v>0.8</v>
      </c>
      <c r="AE75" s="1">
        <f>+[2]TechOptions!P68</f>
        <v>0.8</v>
      </c>
      <c r="AF75" s="1">
        <f>+[2]TechOptions!Q68</f>
        <v>0.8</v>
      </c>
      <c r="AG75" s="1">
        <f>+[2]TechOptions!R68</f>
        <v>750</v>
      </c>
      <c r="AH75" s="1">
        <f>+[2]TechOptions!S68</f>
        <v>750</v>
      </c>
      <c r="AI75" s="1">
        <f>+[2]TechOptions!T68</f>
        <v>750</v>
      </c>
      <c r="AJ75" s="1">
        <f>+[2]TechOptions!U68</f>
        <v>750</v>
      </c>
      <c r="AK75" s="1">
        <f>+[2]TechOptions!V68</f>
        <v>750</v>
      </c>
      <c r="AL75" s="1">
        <f>+[2]TechOptions!W68</f>
        <v>750</v>
      </c>
      <c r="AM75" s="1">
        <f>+[2]TechOptions!X68</f>
        <v>750</v>
      </c>
      <c r="AN75" s="1">
        <f>+[2]TechOptions!Y68</f>
        <v>750</v>
      </c>
      <c r="AO75" s="1">
        <f>+[2]TechOptions!Z68</f>
        <v>750</v>
      </c>
      <c r="AP75" s="1">
        <f>+[2]TechOptions!AA68</f>
        <v>750</v>
      </c>
      <c r="AQ75" s="1">
        <f>+[2]TechOptions!AL68</f>
        <v>1</v>
      </c>
      <c r="AR75" s="1">
        <v>5</v>
      </c>
      <c r="AZ75" s="16" t="s">
        <v>112</v>
      </c>
      <c r="BA75" s="17"/>
      <c r="BB75" s="17" t="s">
        <v>326</v>
      </c>
      <c r="BC75" s="17"/>
      <c r="BD75" s="17" t="s">
        <v>327</v>
      </c>
      <c r="BE75" s="17"/>
      <c r="BF75" s="17" t="s">
        <v>71</v>
      </c>
    </row>
    <row r="76" spans="1:58" hidden="1">
      <c r="A76" s="1" t="s">
        <v>104</v>
      </c>
      <c r="B76" s="2" t="s">
        <v>191</v>
      </c>
      <c r="C76" s="1" t="s">
        <v>279</v>
      </c>
      <c r="D76" s="2" t="s">
        <v>291</v>
      </c>
      <c r="E76" s="3" t="s">
        <v>316</v>
      </c>
      <c r="F76" s="1" t="s">
        <v>95</v>
      </c>
      <c r="G76" s="2" t="s">
        <v>95</v>
      </c>
      <c r="H76" s="3" t="s">
        <v>328</v>
      </c>
      <c r="I76" s="1" t="s">
        <v>68</v>
      </c>
      <c r="J76" s="2" t="s">
        <v>159</v>
      </c>
      <c r="L76" s="1">
        <f t="shared" si="13"/>
        <v>25</v>
      </c>
      <c r="N76" s="1" t="str">
        <f t="shared" si="14"/>
        <v>FOOD-PH-STM_HW-NGA-Boiler</v>
      </c>
      <c r="O76" s="1" t="str">
        <f t="shared" si="15"/>
        <v>New Food - Process Heat: Steam/Hot Water  - Natural Gas</v>
      </c>
      <c r="P76" s="1" t="str">
        <f t="shared" si="16"/>
        <v>INDNGA</v>
      </c>
      <c r="Q76" s="1" t="str">
        <f t="shared" si="17"/>
        <v>FOOD-PH-STM_HW</v>
      </c>
      <c r="R76" s="1">
        <f>2018</f>
        <v>2018</v>
      </c>
      <c r="S76" s="1">
        <f>+[2]TechOptions!F69</f>
        <v>2020</v>
      </c>
      <c r="T76" s="1">
        <f>+[2]TechOptions!G69</f>
        <v>25</v>
      </c>
      <c r="U76" s="1">
        <f>+ROUND([2]TechOptions!E69,2)</f>
        <v>0.68</v>
      </c>
      <c r="V76" s="1">
        <v>31.536000000000001</v>
      </c>
      <c r="W76" s="1">
        <f>+[2]TechOptions!H69</f>
        <v>0.87</v>
      </c>
      <c r="X76" s="1">
        <f>+[2]TechOptions!I69</f>
        <v>0.87</v>
      </c>
      <c r="Y76" s="1">
        <f>+[2]TechOptions!J69</f>
        <v>0.87</v>
      </c>
      <c r="Z76" s="1">
        <f>+[2]TechOptions!K69</f>
        <v>0.87</v>
      </c>
      <c r="AA76" s="1">
        <f>+[2]TechOptions!L69</f>
        <v>0.87</v>
      </c>
      <c r="AB76" s="1">
        <f>+[2]TechOptions!M69</f>
        <v>0.87</v>
      </c>
      <c r="AC76" s="1">
        <f>+[2]TechOptions!N69</f>
        <v>0.87</v>
      </c>
      <c r="AD76" s="1">
        <f>+[2]TechOptions!O69</f>
        <v>0.87</v>
      </c>
      <c r="AE76" s="1">
        <f>+[2]TechOptions!P69</f>
        <v>0.87</v>
      </c>
      <c r="AF76" s="1">
        <f>+[2]TechOptions!Q69</f>
        <v>0.87</v>
      </c>
      <c r="AG76" s="1">
        <f>+[2]TechOptions!R69</f>
        <v>250</v>
      </c>
      <c r="AH76" s="1">
        <f>+[2]TechOptions!S69</f>
        <v>250</v>
      </c>
      <c r="AI76" s="1">
        <f>+[2]TechOptions!T69</f>
        <v>250</v>
      </c>
      <c r="AJ76" s="1">
        <f>+[2]TechOptions!U69</f>
        <v>250</v>
      </c>
      <c r="AK76" s="1">
        <f>+[2]TechOptions!V69</f>
        <v>250</v>
      </c>
      <c r="AL76" s="1">
        <f>+[2]TechOptions!W69</f>
        <v>250</v>
      </c>
      <c r="AM76" s="1">
        <f>+[2]TechOptions!X69</f>
        <v>250</v>
      </c>
      <c r="AN76" s="1">
        <f>+[2]TechOptions!Y69</f>
        <v>250</v>
      </c>
      <c r="AO76" s="1">
        <f>+[2]TechOptions!Z69</f>
        <v>250</v>
      </c>
      <c r="AP76" s="1">
        <f>+[2]TechOptions!AA69</f>
        <v>250</v>
      </c>
      <c r="AQ76" s="1">
        <f>+[2]TechOptions!AL69</f>
        <v>1</v>
      </c>
      <c r="AR76" s="1">
        <v>5</v>
      </c>
      <c r="AZ76" s="18" t="s">
        <v>112</v>
      </c>
      <c r="BA76" s="19"/>
      <c r="BB76" s="19" t="s">
        <v>84</v>
      </c>
      <c r="BC76" s="19"/>
      <c r="BD76" s="19" t="s">
        <v>85</v>
      </c>
      <c r="BE76" s="19"/>
      <c r="BF76" s="19" t="s">
        <v>82</v>
      </c>
    </row>
    <row r="77" spans="1:58">
      <c r="A77" s="1" t="s">
        <v>104</v>
      </c>
      <c r="B77" s="2" t="s">
        <v>191</v>
      </c>
      <c r="C77" s="1" t="s">
        <v>279</v>
      </c>
      <c r="D77" s="2" t="s">
        <v>291</v>
      </c>
      <c r="E77" s="3" t="s">
        <v>316</v>
      </c>
      <c r="F77" s="1" t="s">
        <v>95</v>
      </c>
      <c r="G77" s="2" t="s">
        <v>95</v>
      </c>
      <c r="H77" s="3" t="s">
        <v>329</v>
      </c>
      <c r="I77" s="1" t="s">
        <v>70</v>
      </c>
      <c r="J77" s="2" t="s">
        <v>160</v>
      </c>
      <c r="L77" s="1">
        <f t="shared" si="13"/>
        <v>25</v>
      </c>
      <c r="N77" s="1" t="str">
        <f t="shared" si="14"/>
        <v>FOOD-PH-STM_HW-ELC-Boiler</v>
      </c>
      <c r="O77" s="1" t="str">
        <f t="shared" si="15"/>
        <v>New Food - Process Heat: Steam/Hot Water  - Electricity</v>
      </c>
      <c r="P77" s="1" t="str">
        <f t="shared" si="16"/>
        <v>INDELC</v>
      </c>
      <c r="Q77" s="1" t="str">
        <f t="shared" si="17"/>
        <v>FOOD-PH-STM_HW</v>
      </c>
      <c r="R77" s="1">
        <f>2018</f>
        <v>2018</v>
      </c>
      <c r="S77" s="1">
        <f>+[2]TechOptions!F70</f>
        <v>2025</v>
      </c>
      <c r="T77" s="1">
        <f>+[2]TechOptions!G70</f>
        <v>25</v>
      </c>
      <c r="U77" s="1">
        <f>+ROUND([2]TechOptions!E70,2)</f>
        <v>0.5</v>
      </c>
      <c r="V77" s="1">
        <v>31.536000000000001</v>
      </c>
      <c r="W77" s="1">
        <f>+[2]TechOptions!H70</f>
        <v>0.99</v>
      </c>
      <c r="X77" s="1">
        <f>+[2]TechOptions!I70</f>
        <v>0.99</v>
      </c>
      <c r="Y77" s="1">
        <f>+[2]TechOptions!J70</f>
        <v>0.99</v>
      </c>
      <c r="Z77" s="1">
        <f>+[2]TechOptions!K70</f>
        <v>0.99</v>
      </c>
      <c r="AA77" s="1">
        <f>+[2]TechOptions!L70</f>
        <v>0.99</v>
      </c>
      <c r="AB77" s="1">
        <f>+[2]TechOptions!M70</f>
        <v>0.99</v>
      </c>
      <c r="AC77" s="1">
        <f>+[2]TechOptions!N70</f>
        <v>0.99</v>
      </c>
      <c r="AD77" s="1">
        <f>+[2]TechOptions!O70</f>
        <v>0.99</v>
      </c>
      <c r="AE77" s="1">
        <f>+[2]TechOptions!P70</f>
        <v>0.99</v>
      </c>
      <c r="AF77" s="1">
        <f>+[2]TechOptions!Q70</f>
        <v>0.99</v>
      </c>
      <c r="AG77" s="30">
        <f>AG28</f>
        <v>370.49433333333332</v>
      </c>
      <c r="AH77" s="30">
        <f t="shared" ref="AH77:AP77" si="18">AH28</f>
        <v>370.49433333333332</v>
      </c>
      <c r="AI77" s="30">
        <f t="shared" si="18"/>
        <v>250</v>
      </c>
      <c r="AJ77" s="30">
        <f t="shared" si="18"/>
        <v>250</v>
      </c>
      <c r="AK77" s="30">
        <f t="shared" si="18"/>
        <v>250</v>
      </c>
      <c r="AL77" s="30">
        <f t="shared" si="18"/>
        <v>250</v>
      </c>
      <c r="AM77" s="30">
        <f t="shared" si="18"/>
        <v>250</v>
      </c>
      <c r="AN77" s="30">
        <f t="shared" si="18"/>
        <v>250</v>
      </c>
      <c r="AO77" s="30">
        <f t="shared" si="18"/>
        <v>250</v>
      </c>
      <c r="AP77" s="30">
        <f t="shared" si="18"/>
        <v>250</v>
      </c>
      <c r="AQ77" s="1">
        <v>1</v>
      </c>
      <c r="AR77" s="1">
        <v>5</v>
      </c>
      <c r="AZ77" s="16" t="s">
        <v>112</v>
      </c>
      <c r="BA77" s="17"/>
      <c r="BB77" s="17" t="s">
        <v>84</v>
      </c>
      <c r="BC77" s="17"/>
      <c r="BD77" s="17" t="s">
        <v>87</v>
      </c>
      <c r="BE77" s="17"/>
      <c r="BF77" s="17" t="s">
        <v>70</v>
      </c>
    </row>
    <row r="78" spans="1:58" hidden="1">
      <c r="A78" s="1" t="s">
        <v>104</v>
      </c>
      <c r="B78" s="2" t="s">
        <v>191</v>
      </c>
      <c r="C78" s="1" t="s">
        <v>279</v>
      </c>
      <c r="D78" s="2" t="s">
        <v>291</v>
      </c>
      <c r="E78" s="3" t="s">
        <v>316</v>
      </c>
      <c r="F78" s="1" t="s">
        <v>319</v>
      </c>
      <c r="G78" s="2" t="s">
        <v>330</v>
      </c>
      <c r="H78" s="3" t="s">
        <v>331</v>
      </c>
      <c r="I78" s="1" t="s">
        <v>70</v>
      </c>
      <c r="J78" s="2" t="s">
        <v>160</v>
      </c>
      <c r="L78" s="1">
        <f t="shared" si="13"/>
        <v>22</v>
      </c>
      <c r="N78" s="1" t="str">
        <f t="shared" si="14"/>
        <v>FOOD-PH-STM_HW-ELC-MWO</v>
      </c>
      <c r="O78" s="1" t="str">
        <f t="shared" si="15"/>
        <v>New Food - Process Heat: Steam/Hot Water  - Electricity</v>
      </c>
      <c r="P78" s="1" t="str">
        <f t="shared" si="16"/>
        <v>INDELC</v>
      </c>
      <c r="Q78" s="1" t="str">
        <f t="shared" si="17"/>
        <v>FOOD-PH-STM_HW</v>
      </c>
      <c r="R78" s="1">
        <f>2018</f>
        <v>2018</v>
      </c>
      <c r="S78" s="1">
        <f>+[2]TechOptions!F71</f>
        <v>2025</v>
      </c>
      <c r="T78" s="1">
        <f>+[2]TechOptions!G71</f>
        <v>25</v>
      </c>
      <c r="U78" s="1">
        <f>+ROUND([2]TechOptions!E71,2)</f>
        <v>0.68</v>
      </c>
      <c r="V78" s="1">
        <v>31.536000000000001</v>
      </c>
      <c r="W78" s="1">
        <f>+[2]TechOptions!H71</f>
        <v>1.18</v>
      </c>
      <c r="X78" s="1">
        <f>+[2]TechOptions!I71</f>
        <v>1.18</v>
      </c>
      <c r="Y78" s="1">
        <f>+[2]TechOptions!J71</f>
        <v>1.18</v>
      </c>
      <c r="Z78" s="1">
        <f>+[2]TechOptions!K71</f>
        <v>1.18</v>
      </c>
      <c r="AA78" s="1">
        <f>+[2]TechOptions!L71</f>
        <v>1.18</v>
      </c>
      <c r="AB78" s="1">
        <f>+[2]TechOptions!M71</f>
        <v>1.18</v>
      </c>
      <c r="AC78" s="1">
        <f>+[2]TechOptions!N71</f>
        <v>1.18</v>
      </c>
      <c r="AD78" s="1">
        <f>+[2]TechOptions!O71</f>
        <v>1.18</v>
      </c>
      <c r="AE78" s="1">
        <f>+[2]TechOptions!P71</f>
        <v>1.18</v>
      </c>
      <c r="AF78" s="1">
        <f>+[2]TechOptions!Q71</f>
        <v>1.18</v>
      </c>
      <c r="AG78" s="1">
        <f>+[2]TechOptions!R71</f>
        <v>3000</v>
      </c>
      <c r="AH78" s="1">
        <f>+[2]TechOptions!S71</f>
        <v>3000</v>
      </c>
      <c r="AI78" s="1">
        <f>+[2]TechOptions!T71</f>
        <v>3000</v>
      </c>
      <c r="AJ78" s="1">
        <f>+[2]TechOptions!U71</f>
        <v>3000</v>
      </c>
      <c r="AK78" s="1">
        <f>+[2]TechOptions!V71</f>
        <v>3000</v>
      </c>
      <c r="AL78" s="1">
        <f>+[2]TechOptions!W71</f>
        <v>3000</v>
      </c>
      <c r="AM78" s="1">
        <f>+[2]TechOptions!X71</f>
        <v>3000</v>
      </c>
      <c r="AN78" s="1">
        <f>+[2]TechOptions!Y71</f>
        <v>3000</v>
      </c>
      <c r="AO78" s="1">
        <f>+[2]TechOptions!Z71</f>
        <v>3000</v>
      </c>
      <c r="AP78" s="1">
        <f>+[2]TechOptions!AA71</f>
        <v>3000</v>
      </c>
      <c r="AQ78" s="1">
        <f>+[2]TechOptions!AL71</f>
        <v>0.05</v>
      </c>
      <c r="AR78" s="1">
        <v>5</v>
      </c>
      <c r="AZ78" s="18" t="s">
        <v>112</v>
      </c>
      <c r="BA78" s="19"/>
      <c r="BB78" s="19" t="s">
        <v>84</v>
      </c>
      <c r="BC78" s="19"/>
      <c r="BD78" s="19" t="s">
        <v>85</v>
      </c>
      <c r="BE78" s="19"/>
      <c r="BF78" s="19" t="s">
        <v>83</v>
      </c>
    </row>
    <row r="79" spans="1:58" hidden="1">
      <c r="A79" s="1" t="s">
        <v>104</v>
      </c>
      <c r="B79" s="2" t="s">
        <v>191</v>
      </c>
      <c r="C79" s="1" t="s">
        <v>279</v>
      </c>
      <c r="D79" s="2" t="s">
        <v>291</v>
      </c>
      <c r="E79" s="3" t="s">
        <v>316</v>
      </c>
      <c r="F79" s="1" t="s">
        <v>321</v>
      </c>
      <c r="G79" s="2" t="s">
        <v>332</v>
      </c>
      <c r="H79" s="3" t="s">
        <v>333</v>
      </c>
      <c r="I79" s="1" t="s">
        <v>70</v>
      </c>
      <c r="J79" s="2" t="s">
        <v>160</v>
      </c>
      <c r="L79" s="1">
        <f t="shared" si="13"/>
        <v>26</v>
      </c>
      <c r="N79" s="1" t="str">
        <f t="shared" si="14"/>
        <v>FOOD-PH-STM_HW-ELC-ELCTECH</v>
      </c>
      <c r="O79" s="1" t="str">
        <f t="shared" si="15"/>
        <v>New Food - Process Heat: Steam/Hot Water  - Electricity</v>
      </c>
      <c r="P79" s="1" t="str">
        <f t="shared" si="16"/>
        <v>INDELC</v>
      </c>
      <c r="Q79" s="1" t="str">
        <f t="shared" si="17"/>
        <v>FOOD-PH-STM_HW</v>
      </c>
      <c r="R79" s="1">
        <f>2018</f>
        <v>2018</v>
      </c>
      <c r="S79" s="1">
        <f>+[2]TechOptions!F72</f>
        <v>2025</v>
      </c>
      <c r="T79" s="1">
        <f>+[2]TechOptions!G72</f>
        <v>25</v>
      </c>
      <c r="U79" s="1">
        <f>+ROUND([2]TechOptions!E72,2)</f>
        <v>0.68</v>
      </c>
      <c r="V79" s="1">
        <v>31.536000000000001</v>
      </c>
      <c r="W79" s="1">
        <f>+[2]TechOptions!H72</f>
        <v>1.18</v>
      </c>
      <c r="X79" s="1">
        <f>+[2]TechOptions!I72</f>
        <v>1.18</v>
      </c>
      <c r="Y79" s="1">
        <f>+[2]TechOptions!J72</f>
        <v>1.18</v>
      </c>
      <c r="Z79" s="1">
        <f>+[2]TechOptions!K72</f>
        <v>1.18</v>
      </c>
      <c r="AA79" s="1">
        <f>+[2]TechOptions!L72</f>
        <v>1.18</v>
      </c>
      <c r="AB79" s="1">
        <f>+[2]TechOptions!M72</f>
        <v>1.18</v>
      </c>
      <c r="AC79" s="1">
        <f>+[2]TechOptions!N72</f>
        <v>1.18</v>
      </c>
      <c r="AD79" s="1">
        <f>+[2]TechOptions!O72</f>
        <v>1.18</v>
      </c>
      <c r="AE79" s="1">
        <f>+[2]TechOptions!P72</f>
        <v>1.18</v>
      </c>
      <c r="AF79" s="1">
        <f>+[2]TechOptions!Q72</f>
        <v>1.18</v>
      </c>
      <c r="AG79" s="1">
        <f>+[2]TechOptions!R72</f>
        <v>3000</v>
      </c>
      <c r="AH79" s="1">
        <f>+[2]TechOptions!S72</f>
        <v>3000</v>
      </c>
      <c r="AI79" s="1">
        <f>+[2]TechOptions!T72</f>
        <v>3000</v>
      </c>
      <c r="AJ79" s="1">
        <f>+[2]TechOptions!U72</f>
        <v>3000</v>
      </c>
      <c r="AK79" s="1">
        <f>+[2]TechOptions!V72</f>
        <v>3000</v>
      </c>
      <c r="AL79" s="1">
        <f>+[2]TechOptions!W72</f>
        <v>3000</v>
      </c>
      <c r="AM79" s="1">
        <f>+[2]TechOptions!X72</f>
        <v>3000</v>
      </c>
      <c r="AN79" s="1">
        <f>+[2]TechOptions!Y72</f>
        <v>3000</v>
      </c>
      <c r="AO79" s="1">
        <f>+[2]TechOptions!Z72</f>
        <v>3000</v>
      </c>
      <c r="AP79" s="1">
        <f>+[2]TechOptions!AA72</f>
        <v>3000</v>
      </c>
      <c r="AQ79" s="1">
        <f>+[2]TechOptions!AL72</f>
        <v>0.05</v>
      </c>
      <c r="AR79" s="1">
        <v>5</v>
      </c>
      <c r="AZ79" s="16" t="s">
        <v>112</v>
      </c>
      <c r="BA79" s="17"/>
      <c r="BB79" s="17" t="s">
        <v>84</v>
      </c>
      <c r="BC79" s="17"/>
      <c r="BD79" s="17" t="s">
        <v>221</v>
      </c>
      <c r="BE79" s="17"/>
      <c r="BF79" s="17" t="s">
        <v>70</v>
      </c>
    </row>
    <row r="80" spans="1:58" hidden="1">
      <c r="A80" s="1" t="s">
        <v>104</v>
      </c>
      <c r="B80" s="2" t="s">
        <v>191</v>
      </c>
      <c r="C80" s="1" t="s">
        <v>101</v>
      </c>
      <c r="D80" s="2" t="s">
        <v>188</v>
      </c>
      <c r="E80" s="3" t="s">
        <v>334</v>
      </c>
      <c r="F80" s="1" t="s">
        <v>102</v>
      </c>
      <c r="G80" s="2" t="s">
        <v>188</v>
      </c>
      <c r="H80" s="3" t="s">
        <v>335</v>
      </c>
      <c r="I80" s="1" t="s">
        <v>70</v>
      </c>
      <c r="J80" s="2" t="s">
        <v>160</v>
      </c>
      <c r="L80" s="1">
        <f t="shared" si="13"/>
        <v>18</v>
      </c>
      <c r="N80" s="1" t="str">
        <f t="shared" si="14"/>
        <v>FOOD-Pump-ELC-Pump</v>
      </c>
      <c r="O80" s="1" t="str">
        <f t="shared" si="15"/>
        <v>New Food - Pumping  - Electricity</v>
      </c>
      <c r="P80" s="1" t="str">
        <f t="shared" si="16"/>
        <v>INDELC</v>
      </c>
      <c r="Q80" s="1" t="str">
        <f t="shared" si="17"/>
        <v>FOOD-Pump</v>
      </c>
      <c r="R80" s="1">
        <f>2018</f>
        <v>2018</v>
      </c>
      <c r="S80" s="1">
        <f>+[2]TechOptions!F73</f>
        <v>2020</v>
      </c>
      <c r="T80" s="1">
        <f>+[2]TechOptions!G73</f>
        <v>10</v>
      </c>
      <c r="U80" s="1">
        <f>+ROUND([2]TechOptions!E73,2)</f>
        <v>0.5</v>
      </c>
      <c r="V80" s="1">
        <v>31.536000000000001</v>
      </c>
      <c r="W80" s="1">
        <f>+[2]TechOptions!H73</f>
        <v>0.75</v>
      </c>
      <c r="X80" s="1">
        <f>+[2]TechOptions!I73</f>
        <v>0.75</v>
      </c>
      <c r="Y80" s="1">
        <f>+[2]TechOptions!J73</f>
        <v>0.75</v>
      </c>
      <c r="Z80" s="1">
        <f>+[2]TechOptions!K73</f>
        <v>0.75</v>
      </c>
      <c r="AA80" s="1">
        <f>+[2]TechOptions!L73</f>
        <v>0.75</v>
      </c>
      <c r="AB80" s="1">
        <f>+[2]TechOptions!M73</f>
        <v>0.75</v>
      </c>
      <c r="AC80" s="1">
        <f>+[2]TechOptions!N73</f>
        <v>0.75</v>
      </c>
      <c r="AD80" s="1">
        <f>+[2]TechOptions!O73</f>
        <v>0.75</v>
      </c>
      <c r="AE80" s="1">
        <f>+[2]TechOptions!P73</f>
        <v>0.75</v>
      </c>
      <c r="AF80" s="1">
        <f>+[2]TechOptions!Q73</f>
        <v>0.75</v>
      </c>
      <c r="AG80" s="1">
        <f>+[2]TechOptions!R73</f>
        <v>2308</v>
      </c>
      <c r="AH80" s="1">
        <f>+[2]TechOptions!S73</f>
        <v>2308</v>
      </c>
      <c r="AI80" s="1">
        <f>+[2]TechOptions!T73</f>
        <v>2308</v>
      </c>
      <c r="AJ80" s="1">
        <f>+[2]TechOptions!U73</f>
        <v>2308</v>
      </c>
      <c r="AK80" s="1">
        <f>+[2]TechOptions!V73</f>
        <v>2308</v>
      </c>
      <c r="AL80" s="1">
        <f>+[2]TechOptions!W73</f>
        <v>2308</v>
      </c>
      <c r="AM80" s="1">
        <f>+[2]TechOptions!X73</f>
        <v>2308</v>
      </c>
      <c r="AN80" s="1">
        <f>+[2]TechOptions!Y73</f>
        <v>2308</v>
      </c>
      <c r="AO80" s="1">
        <f>+[2]TechOptions!Z73</f>
        <v>2308</v>
      </c>
      <c r="AP80" s="1">
        <f>+[2]TechOptions!AA73</f>
        <v>2308</v>
      </c>
      <c r="AQ80" s="1">
        <f>+[2]TechOptions!AL73</f>
        <v>1</v>
      </c>
      <c r="AR80" s="1">
        <v>5</v>
      </c>
      <c r="AZ80" s="18" t="s">
        <v>112</v>
      </c>
      <c r="BA80" s="19"/>
      <c r="BB80" s="19" t="s">
        <v>66</v>
      </c>
      <c r="BC80" s="19"/>
      <c r="BD80" s="19" t="s">
        <v>67</v>
      </c>
      <c r="BE80" s="19"/>
      <c r="BF80" s="19" t="s">
        <v>71</v>
      </c>
    </row>
    <row r="81" spans="1:58" hidden="1">
      <c r="A81" s="1" t="s">
        <v>104</v>
      </c>
      <c r="B81" s="2" t="s">
        <v>191</v>
      </c>
      <c r="C81" s="1" t="s">
        <v>101</v>
      </c>
      <c r="D81" s="2" t="s">
        <v>188</v>
      </c>
      <c r="E81" s="3" t="s">
        <v>334</v>
      </c>
      <c r="F81" s="1" t="s">
        <v>102</v>
      </c>
      <c r="G81" s="2" t="s">
        <v>188</v>
      </c>
      <c r="H81" s="3" t="s">
        <v>336</v>
      </c>
      <c r="I81" s="1" t="s">
        <v>82</v>
      </c>
      <c r="J81" s="2" t="s">
        <v>172</v>
      </c>
      <c r="L81" s="1">
        <f t="shared" si="13"/>
        <v>18</v>
      </c>
      <c r="N81" s="1" t="str">
        <f t="shared" si="14"/>
        <v>FOOD-Pump-DSL-Pump</v>
      </c>
      <c r="O81" s="1" t="str">
        <f t="shared" si="15"/>
        <v>New Food - Pumping  - Diesel</v>
      </c>
      <c r="P81" s="1" t="str">
        <f t="shared" si="16"/>
        <v>INDDSL</v>
      </c>
      <c r="Q81" s="1" t="str">
        <f t="shared" si="17"/>
        <v>FOOD-Pump</v>
      </c>
      <c r="R81" s="1">
        <f>2018</f>
        <v>2018</v>
      </c>
      <c r="S81" s="1">
        <f>+[2]TechOptions!F74</f>
        <v>2025</v>
      </c>
      <c r="T81" s="1">
        <f>+[2]TechOptions!G74</f>
        <v>10</v>
      </c>
      <c r="U81" s="1">
        <f>+ROUND([2]TechOptions!E74,2)</f>
        <v>0.5</v>
      </c>
      <c r="V81" s="1">
        <v>31.536000000000001</v>
      </c>
      <c r="W81" s="1">
        <f>+[2]TechOptions!H74</f>
        <v>0.05</v>
      </c>
      <c r="X81" s="1">
        <f>+[2]TechOptions!I74</f>
        <v>0.05</v>
      </c>
      <c r="Y81" s="1">
        <f>+[2]TechOptions!J74</f>
        <v>0.05</v>
      </c>
      <c r="Z81" s="1">
        <f>+[2]TechOptions!K74</f>
        <v>0.05</v>
      </c>
      <c r="AA81" s="1">
        <f>+[2]TechOptions!L74</f>
        <v>0.05</v>
      </c>
      <c r="AB81" s="1">
        <f>+[2]TechOptions!M74</f>
        <v>0.05</v>
      </c>
      <c r="AC81" s="1">
        <f>+[2]TechOptions!N74</f>
        <v>0.05</v>
      </c>
      <c r="AD81" s="1">
        <f>+[2]TechOptions!O74</f>
        <v>0.05</v>
      </c>
      <c r="AE81" s="1">
        <f>+[2]TechOptions!P74</f>
        <v>0.05</v>
      </c>
      <c r="AF81" s="1">
        <f>+[2]TechOptions!Q74</f>
        <v>0.05</v>
      </c>
      <c r="AG81" s="1">
        <f>+[2]TechOptions!R74</f>
        <v>462</v>
      </c>
      <c r="AH81" s="1">
        <f>+[2]TechOptions!S74</f>
        <v>462</v>
      </c>
      <c r="AI81" s="1">
        <f>+[2]TechOptions!T74</f>
        <v>462</v>
      </c>
      <c r="AJ81" s="1">
        <f>+[2]TechOptions!U74</f>
        <v>462</v>
      </c>
      <c r="AK81" s="1">
        <f>+[2]TechOptions!V74</f>
        <v>462</v>
      </c>
      <c r="AL81" s="1">
        <f>+[2]TechOptions!W74</f>
        <v>462</v>
      </c>
      <c r="AM81" s="1">
        <f>+[2]TechOptions!X74</f>
        <v>462</v>
      </c>
      <c r="AN81" s="1">
        <f>+[2]TechOptions!Y74</f>
        <v>462</v>
      </c>
      <c r="AO81" s="1">
        <f>+[2]TechOptions!Z74</f>
        <v>462</v>
      </c>
      <c r="AP81" s="1">
        <f>+[2]TechOptions!AA74</f>
        <v>462</v>
      </c>
      <c r="AQ81" s="1">
        <f>+[2]TechOptions!AL74</f>
        <v>1</v>
      </c>
      <c r="AR81" s="1">
        <v>5</v>
      </c>
      <c r="AZ81" s="16" t="s">
        <v>112</v>
      </c>
      <c r="BA81" s="17"/>
      <c r="BB81" s="17" t="s">
        <v>66</v>
      </c>
      <c r="BC81" s="17"/>
      <c r="BD81" s="17" t="s">
        <v>69</v>
      </c>
      <c r="BE81" s="17"/>
      <c r="BF81" s="17" t="s">
        <v>70</v>
      </c>
    </row>
    <row r="82" spans="1:58" hidden="1">
      <c r="A82" s="1" t="s">
        <v>104</v>
      </c>
      <c r="B82" s="2" t="s">
        <v>191</v>
      </c>
      <c r="C82" s="1" t="s">
        <v>103</v>
      </c>
      <c r="D82" s="2" t="s">
        <v>189</v>
      </c>
      <c r="E82" s="3" t="s">
        <v>337</v>
      </c>
      <c r="F82" s="1" t="s">
        <v>103</v>
      </c>
      <c r="G82" s="2" t="s">
        <v>190</v>
      </c>
      <c r="H82" s="3" t="s">
        <v>338</v>
      </c>
      <c r="I82" s="1" t="s">
        <v>70</v>
      </c>
      <c r="J82" s="2" t="s">
        <v>160</v>
      </c>
      <c r="L82" s="1">
        <f t="shared" si="13"/>
        <v>22</v>
      </c>
      <c r="N82" s="1" t="str">
        <f t="shared" si="14"/>
        <v>FOOD-RFGR-ELC-Refriger</v>
      </c>
      <c r="O82" s="1" t="str">
        <f t="shared" si="15"/>
        <v>New Food - Refrigeration  - Electricity</v>
      </c>
      <c r="P82" s="1" t="str">
        <f t="shared" si="16"/>
        <v>INDELC</v>
      </c>
      <c r="Q82" s="1" t="str">
        <f t="shared" si="17"/>
        <v>FOOD-RFGR</v>
      </c>
      <c r="R82" s="1">
        <f>2018</f>
        <v>2018</v>
      </c>
      <c r="S82" s="1">
        <f>+[2]TechOptions!F75</f>
        <v>2020</v>
      </c>
      <c r="T82" s="1">
        <f>+[2]TechOptions!G75</f>
        <v>1</v>
      </c>
      <c r="U82" s="1">
        <f>+ROUND([2]TechOptions!E75,2)</f>
        <v>1</v>
      </c>
      <c r="V82" s="1">
        <v>31.536000000000001</v>
      </c>
      <c r="W82" s="1">
        <f>+[2]TechOptions!H75</f>
        <v>1</v>
      </c>
      <c r="X82" s="1">
        <f>+[2]TechOptions!I75</f>
        <v>1</v>
      </c>
      <c r="Y82" s="1">
        <f>+[2]TechOptions!J75</f>
        <v>1</v>
      </c>
      <c r="Z82" s="1">
        <f>+[2]TechOptions!K75</f>
        <v>1</v>
      </c>
      <c r="AA82" s="1">
        <f>+[2]TechOptions!L75</f>
        <v>1</v>
      </c>
      <c r="AB82" s="1">
        <f>+[2]TechOptions!M75</f>
        <v>1</v>
      </c>
      <c r="AC82" s="1">
        <f>+[2]TechOptions!N75</f>
        <v>1</v>
      </c>
      <c r="AD82" s="1">
        <f>+[2]TechOptions!O75</f>
        <v>1</v>
      </c>
      <c r="AE82" s="1">
        <f>+[2]TechOptions!P75</f>
        <v>1</v>
      </c>
      <c r="AF82" s="1">
        <f>+[2]TechOptions!Q75</f>
        <v>1</v>
      </c>
      <c r="AG82" s="1">
        <f>+[2]TechOptions!R75</f>
        <v>0</v>
      </c>
      <c r="AH82" s="1">
        <f>+[2]TechOptions!S75</f>
        <v>0</v>
      </c>
      <c r="AI82" s="1">
        <f>+[2]TechOptions!T75</f>
        <v>0</v>
      </c>
      <c r="AJ82" s="1">
        <f>+[2]TechOptions!U75</f>
        <v>0</v>
      </c>
      <c r="AK82" s="1">
        <f>+[2]TechOptions!V75</f>
        <v>0</v>
      </c>
      <c r="AL82" s="1">
        <f>+[2]TechOptions!W75</f>
        <v>0</v>
      </c>
      <c r="AM82" s="1">
        <f>+[2]TechOptions!X75</f>
        <v>0</v>
      </c>
      <c r="AN82" s="1">
        <f>+[2]TechOptions!Y75</f>
        <v>0</v>
      </c>
      <c r="AO82" s="1">
        <f>+[2]TechOptions!Z75</f>
        <v>0</v>
      </c>
      <c r="AP82" s="1">
        <f>+[2]TechOptions!AA75</f>
        <v>0</v>
      </c>
      <c r="AQ82" s="1">
        <f>+[2]TechOptions!AL75</f>
        <v>1</v>
      </c>
      <c r="AR82" s="1">
        <v>5</v>
      </c>
      <c r="AZ82" s="18" t="s">
        <v>112</v>
      </c>
      <c r="BA82" s="19"/>
      <c r="BB82" s="19" t="s">
        <v>66</v>
      </c>
      <c r="BC82" s="19"/>
      <c r="BD82" s="19" t="s">
        <v>67</v>
      </c>
      <c r="BE82" s="19"/>
      <c r="BF82" s="19" t="s">
        <v>68</v>
      </c>
    </row>
    <row r="83" spans="1:58" hidden="1">
      <c r="A83" s="1" t="s">
        <v>112</v>
      </c>
      <c r="B83" s="2" t="s">
        <v>198</v>
      </c>
      <c r="C83" s="1" t="s">
        <v>326</v>
      </c>
      <c r="D83" s="2" t="s">
        <v>202</v>
      </c>
      <c r="E83" s="3" t="s">
        <v>339</v>
      </c>
      <c r="F83" s="1" t="s">
        <v>327</v>
      </c>
      <c r="G83" s="2" t="s">
        <v>340</v>
      </c>
      <c r="H83" s="3" t="s">
        <v>341</v>
      </c>
      <c r="I83" s="1" t="s">
        <v>71</v>
      </c>
      <c r="J83" s="2" t="s">
        <v>161</v>
      </c>
      <c r="L83" s="1">
        <f t="shared" si="13"/>
        <v>16</v>
      </c>
      <c r="N83" s="1" t="str">
        <f t="shared" si="14"/>
        <v>IIS-FDSTCK-COA-_</v>
      </c>
      <c r="O83" s="1" t="str">
        <f t="shared" si="15"/>
        <v>New Iron/Steel - Steel production (feedstock)  - Coal</v>
      </c>
      <c r="P83" s="1" t="str">
        <f t="shared" si="16"/>
        <v>INDCOA</v>
      </c>
      <c r="Q83" s="1" t="str">
        <f t="shared" si="17"/>
        <v>IIS-FDSTCK</v>
      </c>
      <c r="R83" s="1">
        <f>2018</f>
        <v>2018</v>
      </c>
      <c r="S83" s="1">
        <f>+[2]TechOptions!F76</f>
        <v>2020</v>
      </c>
      <c r="T83" s="1">
        <f>+[2]TechOptions!G76</f>
        <v>100</v>
      </c>
      <c r="U83" s="1">
        <f>+ROUND([2]TechOptions!E76,2)</f>
        <v>0.9</v>
      </c>
      <c r="V83" s="1">
        <v>31.536000000000001</v>
      </c>
      <c r="W83" s="1">
        <f>+[2]TechOptions!H76</f>
        <v>1</v>
      </c>
      <c r="X83" s="1">
        <f>+[2]TechOptions!I76</f>
        <v>1</v>
      </c>
      <c r="Y83" s="1">
        <f>+[2]TechOptions!J76</f>
        <v>1</v>
      </c>
      <c r="Z83" s="1">
        <f>+[2]TechOptions!K76</f>
        <v>1</v>
      </c>
      <c r="AA83" s="1">
        <f>+[2]TechOptions!L76</f>
        <v>1</v>
      </c>
      <c r="AB83" s="1">
        <f>+[2]TechOptions!M76</f>
        <v>1</v>
      </c>
      <c r="AC83" s="1">
        <f>+[2]TechOptions!N76</f>
        <v>1</v>
      </c>
      <c r="AD83" s="1">
        <f>+[2]TechOptions!O76</f>
        <v>1</v>
      </c>
      <c r="AE83" s="1">
        <f>+[2]TechOptions!P76</f>
        <v>1</v>
      </c>
      <c r="AF83" s="1">
        <f>+[2]TechOptions!Q76</f>
        <v>1</v>
      </c>
      <c r="AG83" s="1">
        <f>+[2]TechOptions!R76</f>
        <v>0</v>
      </c>
      <c r="AH83" s="1">
        <f>+[2]TechOptions!S76</f>
        <v>0</v>
      </c>
      <c r="AI83" s="1">
        <f>+[2]TechOptions!T76</f>
        <v>0</v>
      </c>
      <c r="AJ83" s="1">
        <f>+[2]TechOptions!U76</f>
        <v>0</v>
      </c>
      <c r="AK83" s="1">
        <f>+[2]TechOptions!V76</f>
        <v>0</v>
      </c>
      <c r="AL83" s="1">
        <f>+[2]TechOptions!W76</f>
        <v>0</v>
      </c>
      <c r="AM83" s="1">
        <f>+[2]TechOptions!X76</f>
        <v>0</v>
      </c>
      <c r="AN83" s="1">
        <f>+[2]TechOptions!Y76</f>
        <v>0</v>
      </c>
      <c r="AO83" s="1">
        <f>+[2]TechOptions!Z76</f>
        <v>0</v>
      </c>
      <c r="AP83" s="1">
        <f>+[2]TechOptions!AA76</f>
        <v>0</v>
      </c>
      <c r="AQ83" s="1">
        <f>+[2]TechOptions!AL76</f>
        <v>1</v>
      </c>
      <c r="AR83" s="1">
        <v>5</v>
      </c>
      <c r="AZ83" s="16" t="s">
        <v>112</v>
      </c>
      <c r="BA83" s="17"/>
      <c r="BB83" s="17" t="s">
        <v>66</v>
      </c>
      <c r="BC83" s="17"/>
      <c r="BD83" s="17" t="s">
        <v>67</v>
      </c>
      <c r="BE83" s="17"/>
      <c r="BF83" s="17" t="s">
        <v>74</v>
      </c>
    </row>
    <row r="84" spans="1:58" hidden="1">
      <c r="A84" s="1" t="s">
        <v>112</v>
      </c>
      <c r="B84" s="2" t="s">
        <v>198</v>
      </c>
      <c r="C84" s="1" t="s">
        <v>84</v>
      </c>
      <c r="D84" s="2" t="s">
        <v>174</v>
      </c>
      <c r="E84" s="3" t="s">
        <v>342</v>
      </c>
      <c r="F84" s="1" t="s">
        <v>85</v>
      </c>
      <c r="G84" s="2" t="s">
        <v>553</v>
      </c>
      <c r="H84" s="3" t="s">
        <v>560</v>
      </c>
      <c r="I84" s="1" t="s">
        <v>82</v>
      </c>
      <c r="J84" s="2" t="s">
        <v>172</v>
      </c>
      <c r="L84" s="1">
        <f t="shared" si="13"/>
        <v>24</v>
      </c>
      <c r="N84" s="1" t="str">
        <f t="shared" si="14"/>
        <v>IIS-MoTP-Stat-DSL-st_ngn</v>
      </c>
      <c r="O84" s="1" t="str">
        <f t="shared" si="15"/>
        <v>New Iron/Steel - Motive Power, Stationary  - Diesel</v>
      </c>
      <c r="P84" s="1" t="str">
        <f t="shared" si="16"/>
        <v>INDDSL</v>
      </c>
      <c r="Q84" s="1" t="str">
        <f t="shared" si="17"/>
        <v>IIS-MoTP-Stat</v>
      </c>
      <c r="R84" s="1">
        <f>2018</f>
        <v>2018</v>
      </c>
      <c r="S84" s="1">
        <f>+[2]TechOptions!F77</f>
        <v>2025</v>
      </c>
      <c r="T84" s="1">
        <f>+[2]TechOptions!G77</f>
        <v>20</v>
      </c>
      <c r="U84" s="1">
        <f>+ROUND([2]TechOptions!E77,2)</f>
        <v>0.5</v>
      </c>
      <c r="V84" s="1">
        <v>31.536000000000001</v>
      </c>
      <c r="W84" s="1">
        <f>+[2]TechOptions!H77</f>
        <v>0.22</v>
      </c>
      <c r="X84" s="1">
        <f>+[2]TechOptions!I77</f>
        <v>0.22</v>
      </c>
      <c r="Y84" s="1">
        <f>+[2]TechOptions!J77</f>
        <v>0.22</v>
      </c>
      <c r="Z84" s="1">
        <f>+[2]TechOptions!K77</f>
        <v>0.22</v>
      </c>
      <c r="AA84" s="1">
        <f>+[2]TechOptions!L77</f>
        <v>0.22</v>
      </c>
      <c r="AB84" s="1">
        <f>+[2]TechOptions!M77</f>
        <v>0.22</v>
      </c>
      <c r="AC84" s="1">
        <f>+[2]TechOptions!N77</f>
        <v>0.22</v>
      </c>
      <c r="AD84" s="1">
        <f>+[2]TechOptions!O77</f>
        <v>0.22</v>
      </c>
      <c r="AE84" s="1">
        <f>+[2]TechOptions!P77</f>
        <v>0.22</v>
      </c>
      <c r="AF84" s="1">
        <f>+[2]TechOptions!Q77</f>
        <v>0.22</v>
      </c>
      <c r="AG84" s="1">
        <f>+[2]TechOptions!R77</f>
        <v>455</v>
      </c>
      <c r="AH84" s="1">
        <f>+[2]TechOptions!S77</f>
        <v>455</v>
      </c>
      <c r="AI84" s="1">
        <f>+[2]TechOptions!T77</f>
        <v>455</v>
      </c>
      <c r="AJ84" s="1">
        <f>+[2]TechOptions!U77</f>
        <v>455</v>
      </c>
      <c r="AK84" s="1">
        <f>+[2]TechOptions!V77</f>
        <v>455</v>
      </c>
      <c r="AL84" s="1">
        <f>+[2]TechOptions!W77</f>
        <v>455</v>
      </c>
      <c r="AM84" s="1">
        <f>+[2]TechOptions!X77</f>
        <v>455</v>
      </c>
      <c r="AN84" s="1">
        <f>+[2]TechOptions!Y77</f>
        <v>455</v>
      </c>
      <c r="AO84" s="1">
        <f>+[2]TechOptions!Z77</f>
        <v>455</v>
      </c>
      <c r="AP84" s="1">
        <f>+[2]TechOptions!AA77</f>
        <v>455</v>
      </c>
      <c r="AQ84" s="1">
        <f>+[2]TechOptions!AL77</f>
        <v>1</v>
      </c>
      <c r="AR84" s="1">
        <v>5</v>
      </c>
      <c r="AZ84" s="18" t="s">
        <v>112</v>
      </c>
      <c r="BA84" s="19"/>
      <c r="BB84" s="19" t="s">
        <v>66</v>
      </c>
      <c r="BC84" s="19"/>
      <c r="BD84" s="19" t="s">
        <v>67</v>
      </c>
      <c r="BE84" s="19"/>
      <c r="BF84" s="19" t="s">
        <v>111</v>
      </c>
    </row>
    <row r="85" spans="1:58" hidden="1">
      <c r="A85" s="1" t="s">
        <v>112</v>
      </c>
      <c r="B85" s="2" t="s">
        <v>198</v>
      </c>
      <c r="C85" s="1" t="s">
        <v>84</v>
      </c>
      <c r="D85" s="2" t="s">
        <v>174</v>
      </c>
      <c r="E85" s="3" t="s">
        <v>342</v>
      </c>
      <c r="F85" s="1" t="s">
        <v>87</v>
      </c>
      <c r="G85" s="2" t="s">
        <v>177</v>
      </c>
      <c r="H85" s="3" t="s">
        <v>343</v>
      </c>
      <c r="I85" s="1" t="s">
        <v>70</v>
      </c>
      <c r="J85" s="2" t="s">
        <v>160</v>
      </c>
      <c r="L85" s="1">
        <f t="shared" si="13"/>
        <v>23</v>
      </c>
      <c r="N85" s="1" t="str">
        <f t="shared" si="14"/>
        <v>IIS-MoTP-Stat-ELC-Motor</v>
      </c>
      <c r="O85" s="1" t="str">
        <f t="shared" si="15"/>
        <v>New Iron/Steel - Motive Power, Stationary  - Electricity</v>
      </c>
      <c r="P85" s="1" t="str">
        <f t="shared" si="16"/>
        <v>INDELC</v>
      </c>
      <c r="Q85" s="1" t="str">
        <f t="shared" si="17"/>
        <v>IIS-MoTP-Stat</v>
      </c>
      <c r="R85" s="1">
        <f>2018</f>
        <v>2018</v>
      </c>
      <c r="S85" s="1">
        <f>+[2]TechOptions!F78</f>
        <v>2020</v>
      </c>
      <c r="T85" s="1">
        <f>+[2]TechOptions!G78</f>
        <v>10</v>
      </c>
      <c r="U85" s="1">
        <f>+ROUND([2]TechOptions!E78,2)</f>
        <v>0.5</v>
      </c>
      <c r="V85" s="1">
        <v>31.536000000000001</v>
      </c>
      <c r="W85" s="1">
        <f>+[2]TechOptions!H78</f>
        <v>0.67500000000000004</v>
      </c>
      <c r="X85" s="1">
        <f>+[2]TechOptions!I78</f>
        <v>0.67500000000000004</v>
      </c>
      <c r="Y85" s="1">
        <f>+[2]TechOptions!J78</f>
        <v>0.67500000000000004</v>
      </c>
      <c r="Z85" s="1">
        <f>+[2]TechOptions!K78</f>
        <v>0.67500000000000004</v>
      </c>
      <c r="AA85" s="1">
        <f>+[2]TechOptions!L78</f>
        <v>0.67500000000000004</v>
      </c>
      <c r="AB85" s="1">
        <f>+[2]TechOptions!M78</f>
        <v>0.67500000000000004</v>
      </c>
      <c r="AC85" s="1">
        <f>+[2]TechOptions!N78</f>
        <v>0.67500000000000004</v>
      </c>
      <c r="AD85" s="1">
        <f>+[2]TechOptions!O78</f>
        <v>0.67500000000000004</v>
      </c>
      <c r="AE85" s="1">
        <f>+[2]TechOptions!P78</f>
        <v>0.67500000000000004</v>
      </c>
      <c r="AF85" s="1">
        <f>+[2]TechOptions!Q78</f>
        <v>0.67500000000000004</v>
      </c>
      <c r="AG85" s="1">
        <f>+[2]TechOptions!R78</f>
        <v>280</v>
      </c>
      <c r="AH85" s="1">
        <f>+[2]TechOptions!S78</f>
        <v>280</v>
      </c>
      <c r="AI85" s="1">
        <f>+[2]TechOptions!T78</f>
        <v>280</v>
      </c>
      <c r="AJ85" s="1">
        <f>+[2]TechOptions!U78</f>
        <v>280</v>
      </c>
      <c r="AK85" s="1">
        <f>+[2]TechOptions!V78</f>
        <v>280</v>
      </c>
      <c r="AL85" s="1">
        <f>+[2]TechOptions!W78</f>
        <v>280</v>
      </c>
      <c r="AM85" s="1">
        <f>+[2]TechOptions!X78</f>
        <v>280</v>
      </c>
      <c r="AN85" s="1">
        <f>+[2]TechOptions!Y78</f>
        <v>280</v>
      </c>
      <c r="AO85" s="1">
        <f>+[2]TechOptions!Z78</f>
        <v>280</v>
      </c>
      <c r="AP85" s="1">
        <f>+[2]TechOptions!AA78</f>
        <v>280</v>
      </c>
      <c r="AQ85" s="1">
        <f>+[2]TechOptions!AL78</f>
        <v>1</v>
      </c>
      <c r="AR85" s="1">
        <v>5</v>
      </c>
      <c r="AZ85" s="16" t="s">
        <v>113</v>
      </c>
      <c r="BA85" s="17"/>
      <c r="BB85" s="17" t="s">
        <v>84</v>
      </c>
      <c r="BC85" s="17"/>
      <c r="BD85" s="17" t="s">
        <v>85</v>
      </c>
      <c r="BE85" s="17"/>
      <c r="BF85" s="17" t="s">
        <v>82</v>
      </c>
    </row>
    <row r="86" spans="1:58" hidden="1">
      <c r="A86" s="1" t="s">
        <v>112</v>
      </c>
      <c r="B86" s="2" t="s">
        <v>198</v>
      </c>
      <c r="C86" s="1" t="s">
        <v>84</v>
      </c>
      <c r="D86" s="2" t="s">
        <v>174</v>
      </c>
      <c r="E86" s="3" t="s">
        <v>342</v>
      </c>
      <c r="F86" s="1" t="s">
        <v>85</v>
      </c>
      <c r="G86" s="2" t="s">
        <v>553</v>
      </c>
      <c r="H86" s="3" t="s">
        <v>561</v>
      </c>
      <c r="I86" s="1" t="s">
        <v>83</v>
      </c>
      <c r="J86" s="2" t="s">
        <v>173</v>
      </c>
      <c r="L86" s="1">
        <f t="shared" si="13"/>
        <v>24</v>
      </c>
      <c r="N86" s="1" t="str">
        <f t="shared" si="14"/>
        <v>IIS-MoTP-Stat-PET-st_ngn</v>
      </c>
      <c r="O86" s="1" t="str">
        <f t="shared" si="15"/>
        <v>New Iron/Steel - Motive Power, Stationary  - Petrol</v>
      </c>
      <c r="P86" s="1" t="str">
        <f t="shared" si="16"/>
        <v>INDPET</v>
      </c>
      <c r="Q86" s="1" t="str">
        <f t="shared" si="17"/>
        <v>IIS-MoTP-Stat</v>
      </c>
      <c r="R86" s="1">
        <f>2018</f>
        <v>2018</v>
      </c>
      <c r="S86" s="1">
        <f>+[2]TechOptions!F79</f>
        <v>2025</v>
      </c>
      <c r="T86" s="1">
        <f>+[2]TechOptions!G79</f>
        <v>15</v>
      </c>
      <c r="U86" s="1">
        <f>+ROUND([2]TechOptions!E79,2)</f>
        <v>0.5</v>
      </c>
      <c r="V86" s="1">
        <v>31.536000000000001</v>
      </c>
      <c r="W86" s="1">
        <f>+[2]TechOptions!H79</f>
        <v>0.18</v>
      </c>
      <c r="X86" s="1">
        <f>+[2]TechOptions!I79</f>
        <v>0.18</v>
      </c>
      <c r="Y86" s="1">
        <f>+[2]TechOptions!J79</f>
        <v>0.18</v>
      </c>
      <c r="Z86" s="1">
        <f>+[2]TechOptions!K79</f>
        <v>0.18</v>
      </c>
      <c r="AA86" s="1">
        <f>+[2]TechOptions!L79</f>
        <v>0.18</v>
      </c>
      <c r="AB86" s="1">
        <f>+[2]TechOptions!M79</f>
        <v>0.18</v>
      </c>
      <c r="AC86" s="1">
        <f>+[2]TechOptions!N79</f>
        <v>0.18</v>
      </c>
      <c r="AD86" s="1">
        <f>+[2]TechOptions!O79</f>
        <v>0.18</v>
      </c>
      <c r="AE86" s="1">
        <f>+[2]TechOptions!P79</f>
        <v>0.18</v>
      </c>
      <c r="AF86" s="1">
        <f>+[2]TechOptions!Q79</f>
        <v>0.18</v>
      </c>
      <c r="AG86" s="1">
        <f>+[2]TechOptions!R79</f>
        <v>350</v>
      </c>
      <c r="AH86" s="1">
        <f>+[2]TechOptions!S79</f>
        <v>350</v>
      </c>
      <c r="AI86" s="1">
        <f>+[2]TechOptions!T79</f>
        <v>350</v>
      </c>
      <c r="AJ86" s="1">
        <f>+[2]TechOptions!U79</f>
        <v>350</v>
      </c>
      <c r="AK86" s="1">
        <f>+[2]TechOptions!V79</f>
        <v>350</v>
      </c>
      <c r="AL86" s="1">
        <f>+[2]TechOptions!W79</f>
        <v>350</v>
      </c>
      <c r="AM86" s="1">
        <f>+[2]TechOptions!X79</f>
        <v>350</v>
      </c>
      <c r="AN86" s="1">
        <f>+[2]TechOptions!Y79</f>
        <v>350</v>
      </c>
      <c r="AO86" s="1">
        <f>+[2]TechOptions!Z79</f>
        <v>350</v>
      </c>
      <c r="AP86" s="1">
        <f>+[2]TechOptions!AA79</f>
        <v>350</v>
      </c>
      <c r="AQ86" s="1">
        <f>+[2]TechOptions!AL79</f>
        <v>1</v>
      </c>
      <c r="AR86" s="1">
        <v>5</v>
      </c>
      <c r="AZ86" s="18" t="s">
        <v>113</v>
      </c>
      <c r="BA86" s="19"/>
      <c r="BB86" s="19" t="s">
        <v>84</v>
      </c>
      <c r="BC86" s="19"/>
      <c r="BD86" s="19" t="s">
        <v>87</v>
      </c>
      <c r="BE86" s="19"/>
      <c r="BF86" s="19" t="s">
        <v>70</v>
      </c>
    </row>
    <row r="87" spans="1:58" hidden="1">
      <c r="A87" s="1" t="s">
        <v>112</v>
      </c>
      <c r="B87" s="2" t="s">
        <v>198</v>
      </c>
      <c r="C87" s="1" t="s">
        <v>84</v>
      </c>
      <c r="D87" s="2" t="s">
        <v>174</v>
      </c>
      <c r="E87" s="3" t="s">
        <v>342</v>
      </c>
      <c r="F87" s="1" t="s">
        <v>221</v>
      </c>
      <c r="G87" s="2" t="s">
        <v>234</v>
      </c>
      <c r="H87" s="3" t="s">
        <v>344</v>
      </c>
      <c r="I87" s="1" t="s">
        <v>70</v>
      </c>
      <c r="J87" s="2" t="s">
        <v>160</v>
      </c>
      <c r="L87" s="1">
        <f t="shared" si="13"/>
        <v>25</v>
      </c>
      <c r="N87" s="1" t="str">
        <f t="shared" si="14"/>
        <v>IIS-MoTP-Stat-ELC-VSD-Mtr</v>
      </c>
      <c r="O87" s="1" t="str">
        <f t="shared" si="15"/>
        <v>New Iron/Steel - Motive Power, Stationary  - Electricity</v>
      </c>
      <c r="P87" s="1" t="str">
        <f t="shared" si="16"/>
        <v>INDELC</v>
      </c>
      <c r="Q87" s="1" t="str">
        <f t="shared" si="17"/>
        <v>IIS-MoTP-Stat</v>
      </c>
      <c r="R87" s="1">
        <f>2018</f>
        <v>2018</v>
      </c>
      <c r="S87" s="1">
        <f>+[2]TechOptions!F80</f>
        <v>2025</v>
      </c>
      <c r="T87" s="1">
        <f>+[2]TechOptions!G80</f>
        <v>10</v>
      </c>
      <c r="U87" s="1">
        <f>+ROUND([2]TechOptions!E80,2)</f>
        <v>0.5</v>
      </c>
      <c r="V87" s="1">
        <v>31.536000000000001</v>
      </c>
      <c r="W87" s="1">
        <f>+[2]TechOptions!H80</f>
        <v>0.9</v>
      </c>
      <c r="X87" s="1">
        <f>+[2]TechOptions!I80</f>
        <v>0.9</v>
      </c>
      <c r="Y87" s="1">
        <f>+[2]TechOptions!J80</f>
        <v>0.9</v>
      </c>
      <c r="Z87" s="1">
        <f>+[2]TechOptions!K80</f>
        <v>0.9</v>
      </c>
      <c r="AA87" s="1">
        <f>+[2]TechOptions!L80</f>
        <v>0.9</v>
      </c>
      <c r="AB87" s="1">
        <f>+[2]TechOptions!M80</f>
        <v>0.9</v>
      </c>
      <c r="AC87" s="1">
        <f>+[2]TechOptions!N80</f>
        <v>0.9</v>
      </c>
      <c r="AD87" s="1">
        <f>+[2]TechOptions!O80</f>
        <v>0.9</v>
      </c>
      <c r="AE87" s="1">
        <f>+[2]TechOptions!P80</f>
        <v>0.9</v>
      </c>
      <c r="AF87" s="1">
        <f>+[2]TechOptions!Q80</f>
        <v>0.9</v>
      </c>
      <c r="AG87" s="1">
        <f>+[2]TechOptions!R80</f>
        <v>336</v>
      </c>
      <c r="AH87" s="1">
        <f>+[2]TechOptions!S80</f>
        <v>336</v>
      </c>
      <c r="AI87" s="1">
        <f>+[2]TechOptions!T80</f>
        <v>336</v>
      </c>
      <c r="AJ87" s="1">
        <f>+[2]TechOptions!U80</f>
        <v>336</v>
      </c>
      <c r="AK87" s="1">
        <f>+[2]TechOptions!V80</f>
        <v>336</v>
      </c>
      <c r="AL87" s="1">
        <f>+[2]TechOptions!W80</f>
        <v>336</v>
      </c>
      <c r="AM87" s="1">
        <f>+[2]TechOptions!X80</f>
        <v>336</v>
      </c>
      <c r="AN87" s="1">
        <f>+[2]TechOptions!Y80</f>
        <v>336</v>
      </c>
      <c r="AO87" s="1">
        <f>+[2]TechOptions!Z80</f>
        <v>336</v>
      </c>
      <c r="AP87" s="1">
        <f>+[2]TechOptions!AA80</f>
        <v>336</v>
      </c>
      <c r="AQ87" s="1">
        <f>+[2]TechOptions!AL80</f>
        <v>0.5</v>
      </c>
      <c r="AR87" s="1">
        <v>5</v>
      </c>
      <c r="AZ87" s="16" t="s">
        <v>113</v>
      </c>
      <c r="BA87" s="17"/>
      <c r="BB87" s="17" t="s">
        <v>84</v>
      </c>
      <c r="BC87" s="17"/>
      <c r="BD87" s="17" t="s">
        <v>85</v>
      </c>
      <c r="BE87" s="17"/>
      <c r="BF87" s="17" t="s">
        <v>83</v>
      </c>
    </row>
    <row r="88" spans="1:58" hidden="1">
      <c r="A88" s="1" t="s">
        <v>112</v>
      </c>
      <c r="B88" s="2" t="s">
        <v>198</v>
      </c>
      <c r="C88" s="1" t="s">
        <v>66</v>
      </c>
      <c r="D88" s="2" t="s">
        <v>157</v>
      </c>
      <c r="E88" s="3" t="s">
        <v>345</v>
      </c>
      <c r="F88" s="1" t="s">
        <v>67</v>
      </c>
      <c r="G88" s="2" t="s">
        <v>158</v>
      </c>
      <c r="H88" s="3" t="s">
        <v>346</v>
      </c>
      <c r="I88" s="1" t="s">
        <v>71</v>
      </c>
      <c r="J88" s="2" t="s">
        <v>161</v>
      </c>
      <c r="L88" s="1">
        <f t="shared" si="13"/>
        <v>20</v>
      </c>
      <c r="N88" s="1" t="str">
        <f t="shared" si="14"/>
        <v>IIS-PH-FURN-COA-Furn</v>
      </c>
      <c r="O88" s="1" t="str">
        <f t="shared" si="15"/>
        <v>New Iron/Steel - Process Heat: Furnace/Kiln  - Coal</v>
      </c>
      <c r="P88" s="1" t="str">
        <f t="shared" si="16"/>
        <v>INDCOA</v>
      </c>
      <c r="Q88" s="1" t="str">
        <f t="shared" si="17"/>
        <v>IIS-PH-FURN</v>
      </c>
      <c r="R88" s="1">
        <f>2018</f>
        <v>2018</v>
      </c>
      <c r="S88" s="1">
        <f>+[2]TechOptions!F81</f>
        <v>2025</v>
      </c>
      <c r="T88" s="1">
        <f>+[2]TechOptions!G81</f>
        <v>25</v>
      </c>
      <c r="U88" s="1">
        <f>+ROUND([2]TechOptions!E81,2)</f>
        <v>0.9</v>
      </c>
      <c r="V88" s="1">
        <v>31.536000000000001</v>
      </c>
      <c r="W88" s="1">
        <f>+[2]TechOptions!H81</f>
        <v>0.7</v>
      </c>
      <c r="X88" s="1">
        <f>+[2]TechOptions!I81</f>
        <v>0.7</v>
      </c>
      <c r="Y88" s="1">
        <f>+[2]TechOptions!J81</f>
        <v>0.7</v>
      </c>
      <c r="Z88" s="1">
        <f>+[2]TechOptions!K81</f>
        <v>0.7</v>
      </c>
      <c r="AA88" s="1">
        <f>+[2]TechOptions!L81</f>
        <v>0.7</v>
      </c>
      <c r="AB88" s="1">
        <f>+[2]TechOptions!M81</f>
        <v>0.7</v>
      </c>
      <c r="AC88" s="1">
        <f>+[2]TechOptions!N81</f>
        <v>0.7</v>
      </c>
      <c r="AD88" s="1">
        <f>+[2]TechOptions!O81</f>
        <v>0.7</v>
      </c>
      <c r="AE88" s="1">
        <f>+[2]TechOptions!P81</f>
        <v>0.7</v>
      </c>
      <c r="AF88" s="1">
        <f>+[2]TechOptions!Q81</f>
        <v>0.7</v>
      </c>
      <c r="AG88" s="1">
        <f>+[2]TechOptions!R81</f>
        <v>63</v>
      </c>
      <c r="AH88" s="1">
        <f>+[2]TechOptions!S81</f>
        <v>63</v>
      </c>
      <c r="AI88" s="1">
        <f>+[2]TechOptions!T81</f>
        <v>63</v>
      </c>
      <c r="AJ88" s="1">
        <f>+[2]TechOptions!U81</f>
        <v>63</v>
      </c>
      <c r="AK88" s="1">
        <f>+[2]TechOptions!V81</f>
        <v>63</v>
      </c>
      <c r="AL88" s="1">
        <f>+[2]TechOptions!W81</f>
        <v>63</v>
      </c>
      <c r="AM88" s="1">
        <f>+[2]TechOptions!X81</f>
        <v>63</v>
      </c>
      <c r="AN88" s="1">
        <f>+[2]TechOptions!Y81</f>
        <v>63</v>
      </c>
      <c r="AO88" s="1">
        <f>+[2]TechOptions!Z81</f>
        <v>63</v>
      </c>
      <c r="AP88" s="1">
        <f>+[2]TechOptions!AA81</f>
        <v>63</v>
      </c>
      <c r="AQ88" s="1">
        <f>+[2]TechOptions!AL81</f>
        <v>0.03</v>
      </c>
      <c r="AR88" s="1">
        <v>5</v>
      </c>
      <c r="AZ88" s="18" t="s">
        <v>113</v>
      </c>
      <c r="BA88" s="19"/>
      <c r="BB88" s="19" t="s">
        <v>84</v>
      </c>
      <c r="BC88" s="19"/>
      <c r="BD88" s="19" t="s">
        <v>221</v>
      </c>
      <c r="BE88" s="19"/>
      <c r="BF88" s="19" t="s">
        <v>70</v>
      </c>
    </row>
    <row r="89" spans="1:58" hidden="1">
      <c r="A89" s="1" t="s">
        <v>112</v>
      </c>
      <c r="B89" s="2" t="s">
        <v>198</v>
      </c>
      <c r="C89" s="1" t="s">
        <v>66</v>
      </c>
      <c r="D89" s="2" t="s">
        <v>157</v>
      </c>
      <c r="E89" s="3" t="s">
        <v>345</v>
      </c>
      <c r="F89" s="1" t="s">
        <v>69</v>
      </c>
      <c r="G89" s="2" t="s">
        <v>158</v>
      </c>
      <c r="H89" s="3" t="s">
        <v>347</v>
      </c>
      <c r="I89" s="1" t="s">
        <v>70</v>
      </c>
      <c r="J89" s="2" t="s">
        <v>160</v>
      </c>
      <c r="L89" s="1">
        <f t="shared" si="13"/>
        <v>20</v>
      </c>
      <c r="N89" s="1" t="str">
        <f t="shared" si="14"/>
        <v>IIS-PH-FURN-ELC-Furn</v>
      </c>
      <c r="O89" s="1" t="str">
        <f t="shared" si="15"/>
        <v>New Iron/Steel - Process Heat: Furnace/Kiln  - Electricity</v>
      </c>
      <c r="P89" s="1" t="str">
        <f t="shared" si="16"/>
        <v>INDELC</v>
      </c>
      <c r="Q89" s="1" t="str">
        <f t="shared" si="17"/>
        <v>IIS-PH-FURN</v>
      </c>
      <c r="R89" s="1">
        <f>2018</f>
        <v>2018</v>
      </c>
      <c r="S89" s="1">
        <f>+[2]TechOptions!F82</f>
        <v>2020</v>
      </c>
      <c r="T89" s="1">
        <f>+[2]TechOptions!G82</f>
        <v>25</v>
      </c>
      <c r="U89" s="1">
        <f>+ROUND([2]TechOptions!E82,2)</f>
        <v>0.9</v>
      </c>
      <c r="V89" s="1">
        <v>31.536000000000001</v>
      </c>
      <c r="W89" s="1">
        <f>+[2]TechOptions!H82</f>
        <v>0.8</v>
      </c>
      <c r="X89" s="1">
        <f>+[2]TechOptions!I82</f>
        <v>0.8</v>
      </c>
      <c r="Y89" s="1">
        <f>+[2]TechOptions!J82</f>
        <v>0.8</v>
      </c>
      <c r="Z89" s="1">
        <f>+[2]TechOptions!K82</f>
        <v>0.8</v>
      </c>
      <c r="AA89" s="1">
        <f>+[2]TechOptions!L82</f>
        <v>0.8</v>
      </c>
      <c r="AB89" s="1">
        <f>+[2]TechOptions!M82</f>
        <v>0.8</v>
      </c>
      <c r="AC89" s="1">
        <f>+[2]TechOptions!N82</f>
        <v>0.8</v>
      </c>
      <c r="AD89" s="1">
        <f>+[2]TechOptions!O82</f>
        <v>0.8</v>
      </c>
      <c r="AE89" s="1">
        <f>+[2]TechOptions!P82</f>
        <v>0.8</v>
      </c>
      <c r="AF89" s="1">
        <f>+[2]TechOptions!Q82</f>
        <v>0.8</v>
      </c>
      <c r="AG89" s="1">
        <f>+[2]TechOptions!R82</f>
        <v>63</v>
      </c>
      <c r="AH89" s="1">
        <f>+[2]TechOptions!S82</f>
        <v>63</v>
      </c>
      <c r="AI89" s="1">
        <f>+[2]TechOptions!T82</f>
        <v>63</v>
      </c>
      <c r="AJ89" s="1">
        <f>+[2]TechOptions!U82</f>
        <v>63</v>
      </c>
      <c r="AK89" s="1">
        <f>+[2]TechOptions!V82</f>
        <v>63</v>
      </c>
      <c r="AL89" s="1">
        <f>+[2]TechOptions!W82</f>
        <v>63</v>
      </c>
      <c r="AM89" s="1">
        <f>+[2]TechOptions!X82</f>
        <v>63</v>
      </c>
      <c r="AN89" s="1">
        <f>+[2]TechOptions!Y82</f>
        <v>63</v>
      </c>
      <c r="AO89" s="1">
        <f>+[2]TechOptions!Z82</f>
        <v>63</v>
      </c>
      <c r="AP89" s="1">
        <f>+[2]TechOptions!AA82</f>
        <v>63</v>
      </c>
      <c r="AQ89" s="1">
        <f>+[2]TechOptions!AL82</f>
        <v>1</v>
      </c>
      <c r="AR89" s="1">
        <v>5</v>
      </c>
      <c r="AZ89" s="16" t="s">
        <v>113</v>
      </c>
      <c r="BA89" s="17"/>
      <c r="BB89" s="17" t="s">
        <v>279</v>
      </c>
      <c r="BC89" s="17"/>
      <c r="BD89" s="17" t="s">
        <v>95</v>
      </c>
      <c r="BE89" s="17"/>
      <c r="BF89" s="17" t="s">
        <v>68</v>
      </c>
    </row>
    <row r="90" spans="1:58" hidden="1">
      <c r="A90" s="1" t="s">
        <v>112</v>
      </c>
      <c r="B90" s="2" t="s">
        <v>198</v>
      </c>
      <c r="C90" s="1" t="s">
        <v>66</v>
      </c>
      <c r="D90" s="2" t="s">
        <v>157</v>
      </c>
      <c r="E90" s="3" t="s">
        <v>345</v>
      </c>
      <c r="F90" s="1" t="s">
        <v>67</v>
      </c>
      <c r="G90" s="2" t="s">
        <v>158</v>
      </c>
      <c r="H90" s="3" t="s">
        <v>348</v>
      </c>
      <c r="I90" s="1" t="s">
        <v>68</v>
      </c>
      <c r="J90" s="2" t="s">
        <v>159</v>
      </c>
      <c r="L90" s="1">
        <f t="shared" si="13"/>
        <v>20</v>
      </c>
      <c r="N90" s="1" t="str">
        <f t="shared" si="14"/>
        <v>IIS-PH-FURN-NGA-Furn</v>
      </c>
      <c r="O90" s="1" t="str">
        <f t="shared" si="15"/>
        <v>New Iron/Steel - Process Heat: Furnace/Kiln  - Natural Gas</v>
      </c>
      <c r="P90" s="1" t="str">
        <f t="shared" si="16"/>
        <v>INDNGA</v>
      </c>
      <c r="Q90" s="1" t="str">
        <f t="shared" si="17"/>
        <v>IIS-PH-FURN</v>
      </c>
      <c r="R90" s="1">
        <f>2018</f>
        <v>2018</v>
      </c>
      <c r="S90" s="1">
        <f>+[2]TechOptions!F83</f>
        <v>2020</v>
      </c>
      <c r="T90" s="1">
        <f>+[2]TechOptions!G83</f>
        <v>25</v>
      </c>
      <c r="U90" s="1">
        <f>+ROUND([2]TechOptions!E83,2)</f>
        <v>0.9</v>
      </c>
      <c r="V90" s="1">
        <v>31.536000000000001</v>
      </c>
      <c r="W90" s="1">
        <f>+[2]TechOptions!H83</f>
        <v>0.8</v>
      </c>
      <c r="X90" s="1">
        <f>+[2]TechOptions!I83</f>
        <v>0.8</v>
      </c>
      <c r="Y90" s="1">
        <f>+[2]TechOptions!J83</f>
        <v>0.8</v>
      </c>
      <c r="Z90" s="1">
        <f>+[2]TechOptions!K83</f>
        <v>0.8</v>
      </c>
      <c r="AA90" s="1">
        <f>+[2]TechOptions!L83</f>
        <v>0.8</v>
      </c>
      <c r="AB90" s="1">
        <f>+[2]TechOptions!M83</f>
        <v>0.8</v>
      </c>
      <c r="AC90" s="1">
        <f>+[2]TechOptions!N83</f>
        <v>0.8</v>
      </c>
      <c r="AD90" s="1">
        <f>+[2]TechOptions!O83</f>
        <v>0.8</v>
      </c>
      <c r="AE90" s="1">
        <f>+[2]TechOptions!P83</f>
        <v>0.8</v>
      </c>
      <c r="AF90" s="1">
        <f>+[2]TechOptions!Q83</f>
        <v>0.8</v>
      </c>
      <c r="AG90" s="1">
        <f>+[2]TechOptions!R83</f>
        <v>63</v>
      </c>
      <c r="AH90" s="1">
        <f>+[2]TechOptions!S83</f>
        <v>63</v>
      </c>
      <c r="AI90" s="1">
        <f>+[2]TechOptions!T83</f>
        <v>63</v>
      </c>
      <c r="AJ90" s="1">
        <f>+[2]TechOptions!U83</f>
        <v>63</v>
      </c>
      <c r="AK90" s="1">
        <f>+[2]TechOptions!V83</f>
        <v>63</v>
      </c>
      <c r="AL90" s="1">
        <f>+[2]TechOptions!W83</f>
        <v>63</v>
      </c>
      <c r="AM90" s="1">
        <f>+[2]TechOptions!X83</f>
        <v>63</v>
      </c>
      <c r="AN90" s="1">
        <f>+[2]TechOptions!Y83</f>
        <v>63</v>
      </c>
      <c r="AO90" s="1">
        <f>+[2]TechOptions!Z83</f>
        <v>63</v>
      </c>
      <c r="AP90" s="1">
        <f>+[2]TechOptions!AA83</f>
        <v>63</v>
      </c>
      <c r="AQ90" s="1">
        <f>+[2]TechOptions!AL83</f>
        <v>0.56000000000000005</v>
      </c>
      <c r="AR90" s="1">
        <v>5</v>
      </c>
      <c r="AZ90" s="18" t="s">
        <v>113</v>
      </c>
      <c r="BA90" s="19"/>
      <c r="BB90" s="19" t="s">
        <v>279</v>
      </c>
      <c r="BC90" s="19"/>
      <c r="BD90" s="19" t="s">
        <v>95</v>
      </c>
      <c r="BE90" s="19"/>
      <c r="BF90" s="19" t="s">
        <v>71</v>
      </c>
    </row>
    <row r="91" spans="1:58" hidden="1">
      <c r="A91" s="1" t="s">
        <v>112</v>
      </c>
      <c r="B91" s="2" t="s">
        <v>198</v>
      </c>
      <c r="C91" s="1" t="s">
        <v>66</v>
      </c>
      <c r="D91" s="2" t="s">
        <v>157</v>
      </c>
      <c r="E91" s="3" t="s">
        <v>345</v>
      </c>
      <c r="F91" s="1" t="s">
        <v>67</v>
      </c>
      <c r="G91" s="2" t="s">
        <v>158</v>
      </c>
      <c r="H91" s="3" t="s">
        <v>349</v>
      </c>
      <c r="I91" s="1" t="s">
        <v>74</v>
      </c>
      <c r="J91" s="2" t="s">
        <v>164</v>
      </c>
      <c r="L91" s="1">
        <f t="shared" si="13"/>
        <v>20</v>
      </c>
      <c r="N91" s="1" t="str">
        <f t="shared" si="14"/>
        <v>IIS-PH-FURN-WOD-Furn</v>
      </c>
      <c r="O91" s="1" t="str">
        <f t="shared" si="15"/>
        <v>New Iron/Steel - Process Heat: Furnace/Kiln  - Wood</v>
      </c>
      <c r="P91" s="1" t="str">
        <f t="shared" si="16"/>
        <v>INDWOD</v>
      </c>
      <c r="Q91" s="1" t="str">
        <f t="shared" si="17"/>
        <v>IIS-PH-FURN</v>
      </c>
      <c r="R91" s="1">
        <f>2018</f>
        <v>2018</v>
      </c>
      <c r="S91" s="1">
        <f>+[2]TechOptions!F84</f>
        <v>2025</v>
      </c>
      <c r="T91" s="1">
        <f>+[2]TechOptions!G84</f>
        <v>25</v>
      </c>
      <c r="U91" s="1">
        <f>+ROUND([2]TechOptions!E84,2)</f>
        <v>0.9</v>
      </c>
      <c r="V91" s="1">
        <v>31.536000000000001</v>
      </c>
      <c r="W91" s="1">
        <f>+[2]TechOptions!H84</f>
        <v>0.7</v>
      </c>
      <c r="X91" s="1">
        <f>+[2]TechOptions!I84</f>
        <v>0.7</v>
      </c>
      <c r="Y91" s="1">
        <f>+[2]TechOptions!J84</f>
        <v>0.7</v>
      </c>
      <c r="Z91" s="1">
        <f>+[2]TechOptions!K84</f>
        <v>0.7</v>
      </c>
      <c r="AA91" s="1">
        <f>+[2]TechOptions!L84</f>
        <v>0.7</v>
      </c>
      <c r="AB91" s="1">
        <f>+[2]TechOptions!M84</f>
        <v>0.7</v>
      </c>
      <c r="AC91" s="1">
        <f>+[2]TechOptions!N84</f>
        <v>0.7</v>
      </c>
      <c r="AD91" s="1">
        <f>+[2]TechOptions!O84</f>
        <v>0.7</v>
      </c>
      <c r="AE91" s="1">
        <f>+[2]TechOptions!P84</f>
        <v>0.7</v>
      </c>
      <c r="AF91" s="1">
        <f>+[2]TechOptions!Q84</f>
        <v>0.7</v>
      </c>
      <c r="AG91" s="1">
        <f>+[2]TechOptions!R84</f>
        <v>63</v>
      </c>
      <c r="AH91" s="1">
        <f>+[2]TechOptions!S84</f>
        <v>63</v>
      </c>
      <c r="AI91" s="1">
        <f>+[2]TechOptions!T84</f>
        <v>63</v>
      </c>
      <c r="AJ91" s="1">
        <f>+[2]TechOptions!U84</f>
        <v>63</v>
      </c>
      <c r="AK91" s="1">
        <f>+[2]TechOptions!V84</f>
        <v>63</v>
      </c>
      <c r="AL91" s="1">
        <f>+[2]TechOptions!W84</f>
        <v>63</v>
      </c>
      <c r="AM91" s="1">
        <f>+[2]TechOptions!X84</f>
        <v>63</v>
      </c>
      <c r="AN91" s="1">
        <f>+[2]TechOptions!Y84</f>
        <v>63</v>
      </c>
      <c r="AO91" s="1">
        <f>+[2]TechOptions!Z84</f>
        <v>63</v>
      </c>
      <c r="AP91" s="1">
        <f>+[2]TechOptions!AA84</f>
        <v>63</v>
      </c>
      <c r="AQ91" s="1">
        <f>+[2]TechOptions!AL84</f>
        <v>0.24</v>
      </c>
      <c r="AR91" s="1">
        <v>5</v>
      </c>
      <c r="AZ91" s="16" t="s">
        <v>113</v>
      </c>
      <c r="BA91" s="17"/>
      <c r="BB91" s="17" t="s">
        <v>279</v>
      </c>
      <c r="BC91" s="17"/>
      <c r="BD91" s="17" t="s">
        <v>231</v>
      </c>
      <c r="BE91" s="17"/>
      <c r="BF91" s="17" t="s">
        <v>70</v>
      </c>
    </row>
    <row r="92" spans="1:58" hidden="1">
      <c r="A92" s="1" t="s">
        <v>112</v>
      </c>
      <c r="B92" s="2" t="s">
        <v>198</v>
      </c>
      <c r="C92" s="1" t="s">
        <v>66</v>
      </c>
      <c r="D92" s="2" t="s">
        <v>157</v>
      </c>
      <c r="E92" s="3" t="s">
        <v>345</v>
      </c>
      <c r="F92" s="1" t="s">
        <v>67</v>
      </c>
      <c r="G92" s="2" t="s">
        <v>158</v>
      </c>
      <c r="H92" s="3" t="s">
        <v>350</v>
      </c>
      <c r="I92" s="1" t="s">
        <v>111</v>
      </c>
      <c r="J92" s="2" t="s">
        <v>197</v>
      </c>
      <c r="L92" s="1">
        <f t="shared" si="13"/>
        <v>20</v>
      </c>
      <c r="N92" s="1" t="str">
        <f t="shared" si="14"/>
        <v>IIS-PH-FURN-LPG-Furn</v>
      </c>
      <c r="O92" s="1" t="str">
        <f t="shared" si="15"/>
        <v>New Iron/Steel - Process Heat: Furnace/Kiln  - LPG</v>
      </c>
      <c r="P92" s="1" t="str">
        <f t="shared" si="16"/>
        <v>INDLPG</v>
      </c>
      <c r="Q92" s="1" t="str">
        <f t="shared" si="17"/>
        <v>IIS-PH-FURN</v>
      </c>
      <c r="R92" s="1">
        <f>2018</f>
        <v>2018</v>
      </c>
      <c r="S92" s="1">
        <f>+[2]TechOptions!F85</f>
        <v>2025</v>
      </c>
      <c r="T92" s="1">
        <f>+[2]TechOptions!G85</f>
        <v>25</v>
      </c>
      <c r="U92" s="1">
        <f>+ROUND([2]TechOptions!E85,2)</f>
        <v>0.9</v>
      </c>
      <c r="V92" s="1">
        <v>31.536000000000001</v>
      </c>
      <c r="W92" s="1">
        <f>+[2]TechOptions!H85</f>
        <v>0.8</v>
      </c>
      <c r="X92" s="1">
        <f>+[2]TechOptions!I85</f>
        <v>0.8</v>
      </c>
      <c r="Y92" s="1">
        <f>+[2]TechOptions!J85</f>
        <v>0.8</v>
      </c>
      <c r="Z92" s="1">
        <f>+[2]TechOptions!K85</f>
        <v>0.8</v>
      </c>
      <c r="AA92" s="1">
        <f>+[2]TechOptions!L85</f>
        <v>0.8</v>
      </c>
      <c r="AB92" s="1">
        <f>+[2]TechOptions!M85</f>
        <v>0.8</v>
      </c>
      <c r="AC92" s="1">
        <f>+[2]TechOptions!N85</f>
        <v>0.8</v>
      </c>
      <c r="AD92" s="1">
        <f>+[2]TechOptions!O85</f>
        <v>0.8</v>
      </c>
      <c r="AE92" s="1">
        <f>+[2]TechOptions!P85</f>
        <v>0.8</v>
      </c>
      <c r="AF92" s="1">
        <f>+[2]TechOptions!Q85</f>
        <v>0.8</v>
      </c>
      <c r="AG92" s="1">
        <f>+[2]TechOptions!R85</f>
        <v>63</v>
      </c>
      <c r="AH92" s="1">
        <f>+[2]TechOptions!S85</f>
        <v>63</v>
      </c>
      <c r="AI92" s="1">
        <f>+[2]TechOptions!T85</f>
        <v>63</v>
      </c>
      <c r="AJ92" s="1">
        <f>+[2]TechOptions!U85</f>
        <v>63</v>
      </c>
      <c r="AK92" s="1">
        <f>+[2]TechOptions!V85</f>
        <v>63</v>
      </c>
      <c r="AL92" s="1">
        <f>+[2]TechOptions!W85</f>
        <v>63</v>
      </c>
      <c r="AM92" s="1">
        <f>+[2]TechOptions!X85</f>
        <v>63</v>
      </c>
      <c r="AN92" s="1">
        <f>+[2]TechOptions!Y85</f>
        <v>63</v>
      </c>
      <c r="AO92" s="1">
        <f>+[2]TechOptions!Z85</f>
        <v>63</v>
      </c>
      <c r="AP92" s="1">
        <f>+[2]TechOptions!AA85</f>
        <v>63</v>
      </c>
      <c r="AQ92" s="1">
        <f>+[2]TechOptions!AL85</f>
        <v>7.0000000000000007E-2</v>
      </c>
      <c r="AR92" s="1">
        <v>5</v>
      </c>
      <c r="AZ92" s="18" t="s">
        <v>113</v>
      </c>
      <c r="BA92" s="19"/>
      <c r="BB92" s="19" t="s">
        <v>279</v>
      </c>
      <c r="BC92" s="19"/>
      <c r="BD92" s="19" t="s">
        <v>95</v>
      </c>
      <c r="BE92" s="19"/>
      <c r="BF92" s="19" t="s">
        <v>82</v>
      </c>
    </row>
    <row r="93" spans="1:58" hidden="1">
      <c r="A93" s="1" t="s">
        <v>113</v>
      </c>
      <c r="B93" s="2" t="s">
        <v>199</v>
      </c>
      <c r="C93" s="1" t="s">
        <v>84</v>
      </c>
      <c r="D93" s="2" t="s">
        <v>174</v>
      </c>
      <c r="E93" s="3" t="s">
        <v>351</v>
      </c>
      <c r="F93" s="1" t="s">
        <v>85</v>
      </c>
      <c r="G93" s="2" t="s">
        <v>553</v>
      </c>
      <c r="H93" s="3" t="s">
        <v>562</v>
      </c>
      <c r="I93" s="1" t="s">
        <v>82</v>
      </c>
      <c r="J93" s="2" t="s">
        <v>172</v>
      </c>
      <c r="L93" s="1">
        <f t="shared" si="13"/>
        <v>25</v>
      </c>
      <c r="N93" s="1" t="str">
        <f t="shared" si="14"/>
        <v>MEAT-MoTP-Stat-DSL-st_ngn</v>
      </c>
      <c r="O93" s="1" t="str">
        <f t="shared" si="15"/>
        <v>New Meat - Motive Power, Stationary  - Diesel</v>
      </c>
      <c r="P93" s="1" t="str">
        <f t="shared" si="16"/>
        <v>INDDSL</v>
      </c>
      <c r="Q93" s="1" t="str">
        <f t="shared" si="17"/>
        <v>MEAT-MoTP-Stat</v>
      </c>
      <c r="R93" s="1">
        <f>2018</f>
        <v>2018</v>
      </c>
      <c r="S93" s="1">
        <f>+[2]TechOptions!F86</f>
        <v>2025</v>
      </c>
      <c r="T93" s="1">
        <f>+[2]TechOptions!G86</f>
        <v>20</v>
      </c>
      <c r="U93" s="1">
        <f>+ROUND([2]TechOptions!E86,2)</f>
        <v>0.5</v>
      </c>
      <c r="V93" s="1">
        <v>31.536000000000001</v>
      </c>
      <c r="W93" s="1">
        <f>+[2]TechOptions!H86</f>
        <v>0.22</v>
      </c>
      <c r="X93" s="1">
        <f>+[2]TechOptions!I86</f>
        <v>0.22</v>
      </c>
      <c r="Y93" s="1">
        <f>+[2]TechOptions!J86</f>
        <v>0.22</v>
      </c>
      <c r="Z93" s="1">
        <f>+[2]TechOptions!K86</f>
        <v>0.22</v>
      </c>
      <c r="AA93" s="1">
        <f>+[2]TechOptions!L86</f>
        <v>0.22</v>
      </c>
      <c r="AB93" s="1">
        <f>+[2]TechOptions!M86</f>
        <v>0.22</v>
      </c>
      <c r="AC93" s="1">
        <f>+[2]TechOptions!N86</f>
        <v>0.22</v>
      </c>
      <c r="AD93" s="1">
        <f>+[2]TechOptions!O86</f>
        <v>0.22</v>
      </c>
      <c r="AE93" s="1">
        <f>+[2]TechOptions!P86</f>
        <v>0.22</v>
      </c>
      <c r="AF93" s="1">
        <f>+[2]TechOptions!Q86</f>
        <v>0.22</v>
      </c>
      <c r="AG93" s="1">
        <f>+[2]TechOptions!R86</f>
        <v>455</v>
      </c>
      <c r="AH93" s="1">
        <f>+[2]TechOptions!S86</f>
        <v>455</v>
      </c>
      <c r="AI93" s="1">
        <f>+[2]TechOptions!T86</f>
        <v>455</v>
      </c>
      <c r="AJ93" s="1">
        <f>+[2]TechOptions!U86</f>
        <v>455</v>
      </c>
      <c r="AK93" s="1">
        <f>+[2]TechOptions!V86</f>
        <v>455</v>
      </c>
      <c r="AL93" s="1">
        <f>+[2]TechOptions!W86</f>
        <v>455</v>
      </c>
      <c r="AM93" s="1">
        <f>+[2]TechOptions!X86</f>
        <v>455</v>
      </c>
      <c r="AN93" s="1">
        <f>+[2]TechOptions!Y86</f>
        <v>455</v>
      </c>
      <c r="AO93" s="1">
        <f>+[2]TechOptions!Z86</f>
        <v>455</v>
      </c>
      <c r="AP93" s="1">
        <f>+[2]TechOptions!AA86</f>
        <v>455</v>
      </c>
      <c r="AQ93" s="1">
        <f>+[2]TechOptions!AL86</f>
        <v>1</v>
      </c>
      <c r="AR93" s="1">
        <v>5</v>
      </c>
      <c r="AZ93" s="16" t="s">
        <v>113</v>
      </c>
      <c r="BA93" s="17"/>
      <c r="BB93" s="17" t="s">
        <v>279</v>
      </c>
      <c r="BC93" s="17"/>
      <c r="BD93" s="17" t="s">
        <v>95</v>
      </c>
      <c r="BE93" s="17"/>
      <c r="BF93" s="17" t="s">
        <v>74</v>
      </c>
    </row>
    <row r="94" spans="1:58" hidden="1">
      <c r="A94" s="1" t="s">
        <v>113</v>
      </c>
      <c r="B94" s="2" t="s">
        <v>199</v>
      </c>
      <c r="C94" s="1" t="s">
        <v>84</v>
      </c>
      <c r="D94" s="2" t="s">
        <v>174</v>
      </c>
      <c r="E94" s="3" t="s">
        <v>351</v>
      </c>
      <c r="F94" s="1" t="s">
        <v>87</v>
      </c>
      <c r="G94" s="2" t="s">
        <v>177</v>
      </c>
      <c r="H94" s="3" t="s">
        <v>352</v>
      </c>
      <c r="I94" s="1" t="s">
        <v>70</v>
      </c>
      <c r="J94" s="2" t="s">
        <v>160</v>
      </c>
      <c r="L94" s="1">
        <f t="shared" si="13"/>
        <v>24</v>
      </c>
      <c r="N94" s="1" t="str">
        <f t="shared" si="14"/>
        <v>MEAT-MoTP-Stat-ELC-Motor</v>
      </c>
      <c r="O94" s="1" t="str">
        <f t="shared" si="15"/>
        <v>New Meat - Motive Power, Stationary  - Electricity</v>
      </c>
      <c r="P94" s="1" t="str">
        <f t="shared" si="16"/>
        <v>INDELC</v>
      </c>
      <c r="Q94" s="1" t="str">
        <f t="shared" si="17"/>
        <v>MEAT-MoTP-Stat</v>
      </c>
      <c r="R94" s="1">
        <f>2018</f>
        <v>2018</v>
      </c>
      <c r="S94" s="1">
        <f>+[2]TechOptions!F87</f>
        <v>2020</v>
      </c>
      <c r="T94" s="1">
        <f>+[2]TechOptions!G87</f>
        <v>10</v>
      </c>
      <c r="U94" s="1">
        <f>+ROUND([2]TechOptions!E87,2)</f>
        <v>0.5</v>
      </c>
      <c r="V94" s="1">
        <v>31.536000000000001</v>
      </c>
      <c r="W94" s="1">
        <f>+[2]TechOptions!H87</f>
        <v>0.67500000000000004</v>
      </c>
      <c r="X94" s="1">
        <f>+[2]TechOptions!I87</f>
        <v>0.67500000000000004</v>
      </c>
      <c r="Y94" s="1">
        <f>+[2]TechOptions!J87</f>
        <v>0.67500000000000004</v>
      </c>
      <c r="Z94" s="1">
        <f>+[2]TechOptions!K87</f>
        <v>0.67500000000000004</v>
      </c>
      <c r="AA94" s="1">
        <f>+[2]TechOptions!L87</f>
        <v>0.67500000000000004</v>
      </c>
      <c r="AB94" s="1">
        <f>+[2]TechOptions!M87</f>
        <v>0.67500000000000004</v>
      </c>
      <c r="AC94" s="1">
        <f>+[2]TechOptions!N87</f>
        <v>0.67500000000000004</v>
      </c>
      <c r="AD94" s="1">
        <f>+[2]TechOptions!O87</f>
        <v>0.67500000000000004</v>
      </c>
      <c r="AE94" s="1">
        <f>+[2]TechOptions!P87</f>
        <v>0.67500000000000004</v>
      </c>
      <c r="AF94" s="1">
        <f>+[2]TechOptions!Q87</f>
        <v>0.67500000000000004</v>
      </c>
      <c r="AG94" s="1">
        <f>+[2]TechOptions!R87</f>
        <v>280</v>
      </c>
      <c r="AH94" s="1">
        <f>+[2]TechOptions!S87</f>
        <v>280</v>
      </c>
      <c r="AI94" s="1">
        <f>+[2]TechOptions!T87</f>
        <v>280</v>
      </c>
      <c r="AJ94" s="1">
        <f>+[2]TechOptions!U87</f>
        <v>280</v>
      </c>
      <c r="AK94" s="1">
        <f>+[2]TechOptions!V87</f>
        <v>280</v>
      </c>
      <c r="AL94" s="1">
        <f>+[2]TechOptions!W87</f>
        <v>280</v>
      </c>
      <c r="AM94" s="1">
        <f>+[2]TechOptions!X87</f>
        <v>280</v>
      </c>
      <c r="AN94" s="1">
        <f>+[2]TechOptions!Y87</f>
        <v>280</v>
      </c>
      <c r="AO94" s="1">
        <f>+[2]TechOptions!Z87</f>
        <v>280</v>
      </c>
      <c r="AP94" s="1">
        <f>+[2]TechOptions!AA87</f>
        <v>280</v>
      </c>
      <c r="AQ94" s="1">
        <f>+[2]TechOptions!AL87</f>
        <v>1</v>
      </c>
      <c r="AR94" s="1">
        <v>5</v>
      </c>
      <c r="AZ94" s="18" t="s">
        <v>113</v>
      </c>
      <c r="BA94" s="19"/>
      <c r="BB94" s="19" t="s">
        <v>279</v>
      </c>
      <c r="BC94" s="19"/>
      <c r="BD94" s="19" t="s">
        <v>321</v>
      </c>
      <c r="BE94" s="19"/>
      <c r="BF94" s="19" t="s">
        <v>70</v>
      </c>
    </row>
    <row r="95" spans="1:58" hidden="1">
      <c r="A95" s="1" t="s">
        <v>113</v>
      </c>
      <c r="B95" s="2" t="s">
        <v>199</v>
      </c>
      <c r="C95" s="1" t="s">
        <v>84</v>
      </c>
      <c r="D95" s="2" t="s">
        <v>174</v>
      </c>
      <c r="E95" s="3" t="s">
        <v>351</v>
      </c>
      <c r="F95" s="1" t="s">
        <v>85</v>
      </c>
      <c r="G95" s="2" t="s">
        <v>553</v>
      </c>
      <c r="H95" s="3" t="s">
        <v>563</v>
      </c>
      <c r="I95" s="1" t="s">
        <v>83</v>
      </c>
      <c r="J95" s="2" t="s">
        <v>173</v>
      </c>
      <c r="L95" s="1">
        <f t="shared" si="13"/>
        <v>25</v>
      </c>
      <c r="N95" s="1" t="str">
        <f t="shared" si="14"/>
        <v>MEAT-MoTP-Stat-PET-st_ngn</v>
      </c>
      <c r="O95" s="1" t="str">
        <f t="shared" si="15"/>
        <v>New Meat - Motive Power, Stationary  - Petrol</v>
      </c>
      <c r="P95" s="1" t="str">
        <f t="shared" si="16"/>
        <v>INDPET</v>
      </c>
      <c r="Q95" s="1" t="str">
        <f t="shared" si="17"/>
        <v>MEAT-MoTP-Stat</v>
      </c>
      <c r="R95" s="1">
        <f>2018</f>
        <v>2018</v>
      </c>
      <c r="S95" s="1">
        <f>+[2]TechOptions!F88</f>
        <v>2025</v>
      </c>
      <c r="T95" s="1">
        <f>+[2]TechOptions!G88</f>
        <v>15</v>
      </c>
      <c r="U95" s="1">
        <f>+ROUND([2]TechOptions!E88,2)</f>
        <v>0.5</v>
      </c>
      <c r="V95" s="1">
        <v>31.536000000000001</v>
      </c>
      <c r="W95" s="1">
        <f>+[2]TechOptions!H88</f>
        <v>0.18</v>
      </c>
      <c r="X95" s="1">
        <f>+[2]TechOptions!I88</f>
        <v>0.18</v>
      </c>
      <c r="Y95" s="1">
        <f>+[2]TechOptions!J88</f>
        <v>0.18</v>
      </c>
      <c r="Z95" s="1">
        <f>+[2]TechOptions!K88</f>
        <v>0.18</v>
      </c>
      <c r="AA95" s="1">
        <f>+[2]TechOptions!L88</f>
        <v>0.18</v>
      </c>
      <c r="AB95" s="1">
        <f>+[2]TechOptions!M88</f>
        <v>0.18</v>
      </c>
      <c r="AC95" s="1">
        <f>+[2]TechOptions!N88</f>
        <v>0.18</v>
      </c>
      <c r="AD95" s="1">
        <f>+[2]TechOptions!O88</f>
        <v>0.18</v>
      </c>
      <c r="AE95" s="1">
        <f>+[2]TechOptions!P88</f>
        <v>0.18</v>
      </c>
      <c r="AF95" s="1">
        <f>+[2]TechOptions!Q88</f>
        <v>0.18</v>
      </c>
      <c r="AG95" s="1">
        <f>+[2]TechOptions!R88</f>
        <v>350</v>
      </c>
      <c r="AH95" s="1">
        <f>+[2]TechOptions!S88</f>
        <v>350</v>
      </c>
      <c r="AI95" s="1">
        <f>+[2]TechOptions!T88</f>
        <v>350</v>
      </c>
      <c r="AJ95" s="1">
        <f>+[2]TechOptions!U88</f>
        <v>350</v>
      </c>
      <c r="AK95" s="1">
        <f>+[2]TechOptions!V88</f>
        <v>350</v>
      </c>
      <c r="AL95" s="1">
        <f>+[2]TechOptions!W88</f>
        <v>350</v>
      </c>
      <c r="AM95" s="1">
        <f>+[2]TechOptions!X88</f>
        <v>350</v>
      </c>
      <c r="AN95" s="1">
        <f>+[2]TechOptions!Y88</f>
        <v>350</v>
      </c>
      <c r="AO95" s="1">
        <f>+[2]TechOptions!Z88</f>
        <v>350</v>
      </c>
      <c r="AP95" s="1">
        <f>+[2]TechOptions!AA88</f>
        <v>350</v>
      </c>
      <c r="AQ95" s="1">
        <f>+[2]TechOptions!AL88</f>
        <v>1</v>
      </c>
      <c r="AR95" s="1">
        <v>5</v>
      </c>
      <c r="AZ95" s="16" t="s">
        <v>113</v>
      </c>
      <c r="BA95" s="17"/>
      <c r="BB95" s="17" t="s">
        <v>93</v>
      </c>
      <c r="BC95" s="17"/>
      <c r="BD95" s="17" t="s">
        <v>90</v>
      </c>
      <c r="BE95" s="17"/>
      <c r="BF95" s="17" t="s">
        <v>68</v>
      </c>
    </row>
    <row r="96" spans="1:58" hidden="1">
      <c r="A96" s="1" t="s">
        <v>113</v>
      </c>
      <c r="B96" s="2" t="s">
        <v>199</v>
      </c>
      <c r="C96" s="1" t="s">
        <v>84</v>
      </c>
      <c r="D96" s="2" t="s">
        <v>174</v>
      </c>
      <c r="E96" s="3" t="s">
        <v>351</v>
      </c>
      <c r="F96" s="1" t="s">
        <v>221</v>
      </c>
      <c r="G96" s="2" t="s">
        <v>234</v>
      </c>
      <c r="H96" s="3" t="s">
        <v>353</v>
      </c>
      <c r="I96" s="1" t="s">
        <v>70</v>
      </c>
      <c r="J96" s="2" t="s">
        <v>160</v>
      </c>
      <c r="L96" s="1">
        <f t="shared" si="13"/>
        <v>26</v>
      </c>
      <c r="N96" s="1" t="str">
        <f t="shared" si="14"/>
        <v>MEAT-MoTP-Stat-ELC-VSD-Mtr</v>
      </c>
      <c r="O96" s="1" t="str">
        <f t="shared" si="15"/>
        <v>New Meat - Motive Power, Stationary  - Electricity</v>
      </c>
      <c r="P96" s="1" t="str">
        <f t="shared" si="16"/>
        <v>INDELC</v>
      </c>
      <c r="Q96" s="1" t="str">
        <f t="shared" si="17"/>
        <v>MEAT-MoTP-Stat</v>
      </c>
      <c r="R96" s="1">
        <f>2018</f>
        <v>2018</v>
      </c>
      <c r="S96" s="1">
        <f>+[2]TechOptions!F89</f>
        <v>2025</v>
      </c>
      <c r="T96" s="1">
        <f>+[2]TechOptions!G89</f>
        <v>10</v>
      </c>
      <c r="U96" s="1">
        <f>+ROUND([2]TechOptions!E89,2)</f>
        <v>0.5</v>
      </c>
      <c r="V96" s="1">
        <v>31.536000000000001</v>
      </c>
      <c r="W96" s="1">
        <f>+[2]TechOptions!H89</f>
        <v>0.9</v>
      </c>
      <c r="X96" s="1">
        <f>+[2]TechOptions!I89</f>
        <v>0.9</v>
      </c>
      <c r="Y96" s="1">
        <f>+[2]TechOptions!J89</f>
        <v>0.9</v>
      </c>
      <c r="Z96" s="1">
        <f>+[2]TechOptions!K89</f>
        <v>0.9</v>
      </c>
      <c r="AA96" s="1">
        <f>+[2]TechOptions!L89</f>
        <v>0.9</v>
      </c>
      <c r="AB96" s="1">
        <f>+[2]TechOptions!M89</f>
        <v>0.9</v>
      </c>
      <c r="AC96" s="1">
        <f>+[2]TechOptions!N89</f>
        <v>0.9</v>
      </c>
      <c r="AD96" s="1">
        <f>+[2]TechOptions!O89</f>
        <v>0.9</v>
      </c>
      <c r="AE96" s="1">
        <f>+[2]TechOptions!P89</f>
        <v>0.9</v>
      </c>
      <c r="AF96" s="1">
        <f>+[2]TechOptions!Q89</f>
        <v>0.9</v>
      </c>
      <c r="AG96" s="1">
        <f>+[2]TechOptions!R89</f>
        <v>336</v>
      </c>
      <c r="AH96" s="1">
        <f>+[2]TechOptions!S89</f>
        <v>336</v>
      </c>
      <c r="AI96" s="1">
        <f>+[2]TechOptions!T89</f>
        <v>336</v>
      </c>
      <c r="AJ96" s="1">
        <f>+[2]TechOptions!U89</f>
        <v>336</v>
      </c>
      <c r="AK96" s="1">
        <f>+[2]TechOptions!V89</f>
        <v>336</v>
      </c>
      <c r="AL96" s="1">
        <f>+[2]TechOptions!W89</f>
        <v>336</v>
      </c>
      <c r="AM96" s="1">
        <f>+[2]TechOptions!X89</f>
        <v>336</v>
      </c>
      <c r="AN96" s="1">
        <f>+[2]TechOptions!Y89</f>
        <v>336</v>
      </c>
      <c r="AO96" s="1">
        <f>+[2]TechOptions!Z89</f>
        <v>336</v>
      </c>
      <c r="AP96" s="1">
        <f>+[2]TechOptions!AA89</f>
        <v>336</v>
      </c>
      <c r="AQ96" s="1">
        <f>+[2]TechOptions!AL89</f>
        <v>0.5</v>
      </c>
      <c r="AR96" s="1">
        <v>5</v>
      </c>
      <c r="AZ96" s="18" t="s">
        <v>113</v>
      </c>
      <c r="BA96" s="19"/>
      <c r="BB96" s="19" t="s">
        <v>93</v>
      </c>
      <c r="BC96" s="19"/>
      <c r="BD96" s="19" t="s">
        <v>91</v>
      </c>
      <c r="BE96" s="19"/>
      <c r="BF96" s="19" t="s">
        <v>70</v>
      </c>
    </row>
    <row r="97" spans="1:58" hidden="1">
      <c r="A97" s="1" t="s">
        <v>113</v>
      </c>
      <c r="B97" s="2" t="s">
        <v>199</v>
      </c>
      <c r="C97" s="1" t="s">
        <v>279</v>
      </c>
      <c r="D97" s="2" t="s">
        <v>291</v>
      </c>
      <c r="E97" s="3" t="s">
        <v>354</v>
      </c>
      <c r="F97" s="1" t="s">
        <v>95</v>
      </c>
      <c r="G97" s="2" t="s">
        <v>95</v>
      </c>
      <c r="H97" s="3" t="s">
        <v>355</v>
      </c>
      <c r="I97" s="1" t="s">
        <v>68</v>
      </c>
      <c r="J97" s="2" t="s">
        <v>159</v>
      </c>
      <c r="L97" s="1">
        <f t="shared" si="13"/>
        <v>25</v>
      </c>
      <c r="N97" s="1" t="str">
        <f t="shared" si="14"/>
        <v>MEAT-PH-STM_HW-NGA-Boiler</v>
      </c>
      <c r="O97" s="1" t="str">
        <f t="shared" si="15"/>
        <v>New Meat - Process Heat: Steam/Hot Water  - Natural Gas</v>
      </c>
      <c r="P97" s="1" t="str">
        <f t="shared" si="16"/>
        <v>INDNGA</v>
      </c>
      <c r="Q97" s="1" t="str">
        <f t="shared" si="17"/>
        <v>MEAT-PH-STM_HW</v>
      </c>
      <c r="R97" s="1">
        <f>2018</f>
        <v>2018</v>
      </c>
      <c r="S97" s="1">
        <f>+[2]TechOptions!F90</f>
        <v>2020</v>
      </c>
      <c r="T97" s="1">
        <f>+[2]TechOptions!G90</f>
        <v>25</v>
      </c>
      <c r="U97" s="1">
        <f>+ROUND([2]TechOptions!E90,2)</f>
        <v>0.34</v>
      </c>
      <c r="V97" s="1">
        <v>31.536000000000001</v>
      </c>
      <c r="W97" s="1">
        <f>+[2]TechOptions!H90</f>
        <v>0.87</v>
      </c>
      <c r="X97" s="1">
        <f>+[2]TechOptions!I90</f>
        <v>0.87</v>
      </c>
      <c r="Y97" s="1">
        <f>+[2]TechOptions!J90</f>
        <v>0.87</v>
      </c>
      <c r="Z97" s="1">
        <f>+[2]TechOptions!K90</f>
        <v>0.87</v>
      </c>
      <c r="AA97" s="1">
        <f>+[2]TechOptions!L90</f>
        <v>0.87</v>
      </c>
      <c r="AB97" s="1">
        <f>+[2]TechOptions!M90</f>
        <v>0.87</v>
      </c>
      <c r="AC97" s="1">
        <f>+[2]TechOptions!N90</f>
        <v>0.87</v>
      </c>
      <c r="AD97" s="1">
        <f>+[2]TechOptions!O90</f>
        <v>0.87</v>
      </c>
      <c r="AE97" s="1">
        <f>+[2]TechOptions!P90</f>
        <v>0.87</v>
      </c>
      <c r="AF97" s="1">
        <f>+[2]TechOptions!Q90</f>
        <v>0.87</v>
      </c>
      <c r="AG97" s="1">
        <f>+[2]TechOptions!R90</f>
        <v>250</v>
      </c>
      <c r="AH97" s="1">
        <f>+[2]TechOptions!S90</f>
        <v>250</v>
      </c>
      <c r="AI97" s="1">
        <f>+[2]TechOptions!T90</f>
        <v>250</v>
      </c>
      <c r="AJ97" s="1">
        <f>+[2]TechOptions!U90</f>
        <v>250</v>
      </c>
      <c r="AK97" s="1">
        <f>+[2]TechOptions!V90</f>
        <v>250</v>
      </c>
      <c r="AL97" s="1">
        <f>+[2]TechOptions!W90</f>
        <v>250</v>
      </c>
      <c r="AM97" s="1">
        <f>+[2]TechOptions!X90</f>
        <v>250</v>
      </c>
      <c r="AN97" s="1">
        <f>+[2]TechOptions!Y90</f>
        <v>250</v>
      </c>
      <c r="AO97" s="1">
        <f>+[2]TechOptions!Z90</f>
        <v>250</v>
      </c>
      <c r="AP97" s="1">
        <f>+[2]TechOptions!AA90</f>
        <v>250</v>
      </c>
      <c r="AQ97" s="1">
        <f>+[2]TechOptions!AL90</f>
        <v>1</v>
      </c>
      <c r="AR97" s="1">
        <v>5</v>
      </c>
      <c r="AZ97" s="16" t="s">
        <v>113</v>
      </c>
      <c r="BA97" s="17"/>
      <c r="BB97" s="17" t="s">
        <v>103</v>
      </c>
      <c r="BC97" s="17"/>
      <c r="BD97" s="17" t="s">
        <v>103</v>
      </c>
      <c r="BE97" s="17"/>
      <c r="BF97" s="17" t="s">
        <v>70</v>
      </c>
    </row>
    <row r="98" spans="1:58" hidden="1">
      <c r="A98" s="1" t="s">
        <v>113</v>
      </c>
      <c r="B98" s="2" t="s">
        <v>199</v>
      </c>
      <c r="C98" s="1" t="s">
        <v>279</v>
      </c>
      <c r="D98" s="2" t="s">
        <v>291</v>
      </c>
      <c r="E98" s="3" t="s">
        <v>354</v>
      </c>
      <c r="F98" s="1" t="s">
        <v>95</v>
      </c>
      <c r="G98" s="2" t="s">
        <v>95</v>
      </c>
      <c r="H98" s="3" t="s">
        <v>356</v>
      </c>
      <c r="I98" s="1" t="s">
        <v>71</v>
      </c>
      <c r="J98" s="2" t="s">
        <v>161</v>
      </c>
      <c r="L98" s="1">
        <f t="shared" si="13"/>
        <v>25</v>
      </c>
      <c r="N98" s="1" t="str">
        <f t="shared" si="14"/>
        <v>MEAT-PH-STM_HW-COA-Boiler</v>
      </c>
      <c r="O98" s="1" t="str">
        <f t="shared" si="15"/>
        <v>New Meat - Process Heat: Steam/Hot Water  - Coal</v>
      </c>
      <c r="P98" s="1" t="str">
        <f t="shared" si="16"/>
        <v>INDCOA</v>
      </c>
      <c r="Q98" s="1" t="str">
        <f t="shared" si="17"/>
        <v>MEAT-PH-STM_HW</v>
      </c>
      <c r="R98" s="1">
        <f>2018</f>
        <v>2018</v>
      </c>
      <c r="S98" s="1">
        <f>+[2]TechOptions!F91</f>
        <v>2020</v>
      </c>
      <c r="T98" s="1">
        <f>+[2]TechOptions!G91</f>
        <v>25</v>
      </c>
      <c r="U98" s="1">
        <f>+ROUND([2]TechOptions!E91,2)</f>
        <v>0.34</v>
      </c>
      <c r="V98" s="1">
        <v>31.536000000000001</v>
      </c>
      <c r="W98" s="1">
        <f>+[2]TechOptions!H91</f>
        <v>0.8</v>
      </c>
      <c r="X98" s="1">
        <f>+[2]TechOptions!I91</f>
        <v>0.8</v>
      </c>
      <c r="Y98" s="1">
        <f>+[2]TechOptions!J91</f>
        <v>0.8</v>
      </c>
      <c r="Z98" s="1">
        <f>+[2]TechOptions!K91</f>
        <v>0.8</v>
      </c>
      <c r="AA98" s="1">
        <f>+[2]TechOptions!L91</f>
        <v>0.8</v>
      </c>
      <c r="AB98" s="1">
        <f>+[2]TechOptions!M91</f>
        <v>0.8</v>
      </c>
      <c r="AC98" s="1">
        <f>+[2]TechOptions!N91</f>
        <v>0.8</v>
      </c>
      <c r="AD98" s="1">
        <f>+[2]TechOptions!O91</f>
        <v>0.8</v>
      </c>
      <c r="AE98" s="1">
        <f>+[2]TechOptions!P91</f>
        <v>0.8</v>
      </c>
      <c r="AF98" s="1">
        <f>+[2]TechOptions!Q91</f>
        <v>0.8</v>
      </c>
      <c r="AG98" s="1">
        <f>+[2]TechOptions!R91</f>
        <v>750</v>
      </c>
      <c r="AH98" s="1">
        <f>+[2]TechOptions!S91</f>
        <v>750</v>
      </c>
      <c r="AI98" s="1">
        <f>+[2]TechOptions!T91</f>
        <v>750</v>
      </c>
      <c r="AJ98" s="1">
        <f>+[2]TechOptions!U91</f>
        <v>750</v>
      </c>
      <c r="AK98" s="1">
        <f>+[2]TechOptions!V91</f>
        <v>750</v>
      </c>
      <c r="AL98" s="1">
        <f>+[2]TechOptions!W91</f>
        <v>750</v>
      </c>
      <c r="AM98" s="1">
        <f>+[2]TechOptions!X91</f>
        <v>750</v>
      </c>
      <c r="AN98" s="1">
        <f>+[2]TechOptions!Y91</f>
        <v>750</v>
      </c>
      <c r="AO98" s="1">
        <f>+[2]TechOptions!Z91</f>
        <v>750</v>
      </c>
      <c r="AP98" s="1">
        <f>+[2]TechOptions!AA91</f>
        <v>750</v>
      </c>
      <c r="AQ98" s="1">
        <f>+[2]TechOptions!AL91</f>
        <v>1</v>
      </c>
      <c r="AR98" s="1">
        <v>5</v>
      </c>
      <c r="AZ98" s="18" t="s">
        <v>114</v>
      </c>
      <c r="BA98" s="19"/>
      <c r="BB98" s="19" t="s">
        <v>84</v>
      </c>
      <c r="BC98" s="19"/>
      <c r="BD98" s="19" t="s">
        <v>85</v>
      </c>
      <c r="BE98" s="19"/>
      <c r="BF98" s="19" t="s">
        <v>82</v>
      </c>
    </row>
    <row r="99" spans="1:58" hidden="1">
      <c r="A99" s="1" t="s">
        <v>113</v>
      </c>
      <c r="B99" s="2" t="s">
        <v>199</v>
      </c>
      <c r="C99" s="1" t="s">
        <v>279</v>
      </c>
      <c r="D99" s="2" t="s">
        <v>291</v>
      </c>
      <c r="E99" s="3" t="s">
        <v>354</v>
      </c>
      <c r="F99" s="1" t="s">
        <v>231</v>
      </c>
      <c r="G99" s="2" t="s">
        <v>246</v>
      </c>
      <c r="H99" s="3" t="s">
        <v>357</v>
      </c>
      <c r="I99" s="1" t="s">
        <v>70</v>
      </c>
      <c r="J99" s="2" t="s">
        <v>160</v>
      </c>
      <c r="L99" s="1">
        <f t="shared" si="13"/>
        <v>23</v>
      </c>
      <c r="N99" s="1" t="str">
        <f t="shared" si="14"/>
        <v>MEAT-PH-STM_HW-ELC-HPmp</v>
      </c>
      <c r="O99" s="1" t="str">
        <f t="shared" si="15"/>
        <v>New Meat - Process Heat: Steam/Hot Water  - Electricity</v>
      </c>
      <c r="P99" s="1" t="str">
        <f t="shared" si="16"/>
        <v>INDELC</v>
      </c>
      <c r="Q99" s="1" t="str">
        <f t="shared" si="17"/>
        <v>MEAT-PH-STM_HW</v>
      </c>
      <c r="R99" s="1">
        <f>2018</f>
        <v>2018</v>
      </c>
      <c r="S99" s="1">
        <f>+[2]TechOptions!F92</f>
        <v>2025</v>
      </c>
      <c r="T99" s="1">
        <f>+[2]TechOptions!G92</f>
        <v>20</v>
      </c>
      <c r="U99" s="1">
        <f>+ROUND([2]TechOptions!E92,2)</f>
        <v>0.5</v>
      </c>
      <c r="V99" s="1">
        <v>31.536000000000001</v>
      </c>
      <c r="W99" s="1">
        <f>+[2]TechOptions!H92</f>
        <v>3.5</v>
      </c>
      <c r="X99" s="1">
        <f>+[2]TechOptions!I92</f>
        <v>3.5</v>
      </c>
      <c r="Y99" s="1">
        <f>+[2]TechOptions!J92</f>
        <v>3.5</v>
      </c>
      <c r="Z99" s="1">
        <f>+[2]TechOptions!K92</f>
        <v>3.5</v>
      </c>
      <c r="AA99" s="1">
        <f>+[2]TechOptions!L92</f>
        <v>3.5</v>
      </c>
      <c r="AB99" s="1">
        <f>+[2]TechOptions!M92</f>
        <v>3.5</v>
      </c>
      <c r="AC99" s="1">
        <f>+[2]TechOptions!N92</f>
        <v>3.5</v>
      </c>
      <c r="AD99" s="1">
        <f>+[2]TechOptions!O92</f>
        <v>3.5</v>
      </c>
      <c r="AE99" s="1">
        <f>+[2]TechOptions!P92</f>
        <v>3.5</v>
      </c>
      <c r="AF99" s="1">
        <f>+[2]TechOptions!Q92</f>
        <v>3.5</v>
      </c>
      <c r="AG99" s="1">
        <f>AG71</f>
        <v>1071.4285714285713</v>
      </c>
      <c r="AH99" s="1">
        <f>AG99</f>
        <v>1071.4285714285713</v>
      </c>
      <c r="AI99" s="1">
        <f t="shared" ref="AI99:AP99" si="19">AH99</f>
        <v>1071.4285714285713</v>
      </c>
      <c r="AJ99" s="1">
        <f t="shared" si="19"/>
        <v>1071.4285714285713</v>
      </c>
      <c r="AK99" s="1">
        <f t="shared" si="19"/>
        <v>1071.4285714285713</v>
      </c>
      <c r="AL99" s="1">
        <f t="shared" si="19"/>
        <v>1071.4285714285713</v>
      </c>
      <c r="AM99" s="1">
        <f t="shared" si="19"/>
        <v>1071.4285714285713</v>
      </c>
      <c r="AN99" s="1">
        <f t="shared" si="19"/>
        <v>1071.4285714285713</v>
      </c>
      <c r="AO99" s="1">
        <f t="shared" si="19"/>
        <v>1071.4285714285713</v>
      </c>
      <c r="AP99" s="1">
        <f t="shared" si="19"/>
        <v>1071.4285714285713</v>
      </c>
      <c r="AQ99" s="1">
        <v>0.7</v>
      </c>
      <c r="AR99" s="1">
        <v>5</v>
      </c>
      <c r="AZ99" s="16" t="s">
        <v>114</v>
      </c>
      <c r="BA99" s="17"/>
      <c r="BB99" s="17" t="s">
        <v>84</v>
      </c>
      <c r="BC99" s="17"/>
      <c r="BD99" s="17" t="s">
        <v>87</v>
      </c>
      <c r="BE99" s="17"/>
      <c r="BF99" s="17" t="s">
        <v>70</v>
      </c>
    </row>
    <row r="100" spans="1:58" hidden="1">
      <c r="A100" s="1" t="s">
        <v>113</v>
      </c>
      <c r="B100" s="2" t="s">
        <v>199</v>
      </c>
      <c r="C100" s="1" t="s">
        <v>279</v>
      </c>
      <c r="D100" s="2" t="s">
        <v>291</v>
      </c>
      <c r="E100" s="3" t="s">
        <v>354</v>
      </c>
      <c r="F100" s="1" t="s">
        <v>95</v>
      </c>
      <c r="G100" s="2" t="s">
        <v>95</v>
      </c>
      <c r="H100" s="3" t="s">
        <v>358</v>
      </c>
      <c r="I100" s="1" t="s">
        <v>82</v>
      </c>
      <c r="J100" s="2" t="s">
        <v>172</v>
      </c>
      <c r="L100" s="1">
        <f t="shared" si="13"/>
        <v>25</v>
      </c>
      <c r="N100" s="1" t="str">
        <f t="shared" si="14"/>
        <v>MEAT-PH-STM_HW-DSL-Boiler</v>
      </c>
      <c r="O100" s="1" t="str">
        <f t="shared" si="15"/>
        <v>New Meat - Process Heat: Steam/Hot Water  - Diesel</v>
      </c>
      <c r="P100" s="1" t="str">
        <f t="shared" si="16"/>
        <v>INDDSL</v>
      </c>
      <c r="Q100" s="1" t="str">
        <f t="shared" si="17"/>
        <v>MEAT-PH-STM_HW</v>
      </c>
      <c r="R100" s="1">
        <f>2018</f>
        <v>2018</v>
      </c>
      <c r="S100" s="1">
        <f>+[2]TechOptions!F93</f>
        <v>2025</v>
      </c>
      <c r="T100" s="1">
        <f>+[2]TechOptions!G93</f>
        <v>25</v>
      </c>
      <c r="U100" s="1">
        <f>+ROUND([2]TechOptions!E93,2)</f>
        <v>0.5</v>
      </c>
      <c r="V100" s="1">
        <v>31.536000000000001</v>
      </c>
      <c r="W100" s="1">
        <f>+[2]TechOptions!H93</f>
        <v>0.85</v>
      </c>
      <c r="X100" s="1">
        <f>+[2]TechOptions!I93</f>
        <v>0.85</v>
      </c>
      <c r="Y100" s="1">
        <f>+[2]TechOptions!J93</f>
        <v>0.85</v>
      </c>
      <c r="Z100" s="1">
        <f>+[2]TechOptions!K93</f>
        <v>0.85</v>
      </c>
      <c r="AA100" s="1">
        <f>+[2]TechOptions!L93</f>
        <v>0.85</v>
      </c>
      <c r="AB100" s="1">
        <f>+[2]TechOptions!M93</f>
        <v>0.85</v>
      </c>
      <c r="AC100" s="1">
        <f>+[2]TechOptions!N93</f>
        <v>0.85</v>
      </c>
      <c r="AD100" s="1">
        <f>+[2]TechOptions!O93</f>
        <v>0.85</v>
      </c>
      <c r="AE100" s="1">
        <f>+[2]TechOptions!P93</f>
        <v>0.85</v>
      </c>
      <c r="AF100" s="1">
        <f>+[2]TechOptions!Q93</f>
        <v>0.85</v>
      </c>
      <c r="AG100" s="1">
        <f>+[2]TechOptions!R93</f>
        <v>300</v>
      </c>
      <c r="AH100" s="1">
        <f>+[2]TechOptions!S93</f>
        <v>300</v>
      </c>
      <c r="AI100" s="1">
        <f>+[2]TechOptions!T93</f>
        <v>300</v>
      </c>
      <c r="AJ100" s="1">
        <f>+[2]TechOptions!U93</f>
        <v>300</v>
      </c>
      <c r="AK100" s="1">
        <f>+[2]TechOptions!V93</f>
        <v>300</v>
      </c>
      <c r="AL100" s="1">
        <f>+[2]TechOptions!W93</f>
        <v>300</v>
      </c>
      <c r="AM100" s="1">
        <f>+[2]TechOptions!X93</f>
        <v>300</v>
      </c>
      <c r="AN100" s="1">
        <f>+[2]TechOptions!Y93</f>
        <v>300</v>
      </c>
      <c r="AO100" s="1">
        <f>+[2]TechOptions!Z93</f>
        <v>300</v>
      </c>
      <c r="AP100" s="1">
        <f>+[2]TechOptions!AA93</f>
        <v>300</v>
      </c>
      <c r="AQ100" s="1">
        <f>+[2]TechOptions!AL93</f>
        <v>1</v>
      </c>
      <c r="AR100" s="1">
        <v>5</v>
      </c>
      <c r="AZ100" s="18" t="s">
        <v>114</v>
      </c>
      <c r="BA100" s="19"/>
      <c r="BB100" s="19" t="s">
        <v>84</v>
      </c>
      <c r="BC100" s="19"/>
      <c r="BD100" s="19" t="s">
        <v>85</v>
      </c>
      <c r="BE100" s="19"/>
      <c r="BF100" s="19" t="s">
        <v>83</v>
      </c>
    </row>
    <row r="101" spans="1:58" hidden="1">
      <c r="A101" s="1" t="s">
        <v>113</v>
      </c>
      <c r="B101" s="2" t="s">
        <v>199</v>
      </c>
      <c r="C101" s="1" t="s">
        <v>279</v>
      </c>
      <c r="D101" s="2" t="s">
        <v>291</v>
      </c>
      <c r="E101" s="3" t="s">
        <v>354</v>
      </c>
      <c r="F101" s="1" t="s">
        <v>95</v>
      </c>
      <c r="G101" s="2" t="s">
        <v>95</v>
      </c>
      <c r="H101" s="3" t="s">
        <v>359</v>
      </c>
      <c r="I101" s="1" t="s">
        <v>74</v>
      </c>
      <c r="J101" s="2" t="s">
        <v>164</v>
      </c>
      <c r="L101" s="1">
        <f t="shared" si="13"/>
        <v>25</v>
      </c>
      <c r="N101" s="1" t="str">
        <f t="shared" si="14"/>
        <v>MEAT-PH-STM_HW-WOD-Boiler</v>
      </c>
      <c r="O101" s="1" t="str">
        <f t="shared" si="15"/>
        <v>New Meat - Process Heat: Steam/Hot Water  - Wood</v>
      </c>
      <c r="P101" s="1" t="str">
        <f t="shared" si="16"/>
        <v>INDWOD</v>
      </c>
      <c r="Q101" s="1" t="str">
        <f t="shared" si="17"/>
        <v>MEAT-PH-STM_HW</v>
      </c>
      <c r="R101" s="1">
        <f>2018</f>
        <v>2018</v>
      </c>
      <c r="S101" s="1">
        <f>+[2]TechOptions!F94</f>
        <v>2020</v>
      </c>
      <c r="T101" s="1">
        <f>+[2]TechOptions!G94</f>
        <v>25</v>
      </c>
      <c r="U101" s="1">
        <f>+ROUND([2]TechOptions!E94,2)</f>
        <v>0.5</v>
      </c>
      <c r="V101" s="1">
        <v>31.536000000000001</v>
      </c>
      <c r="W101" s="1">
        <f>+[2]TechOptions!H94</f>
        <v>0.85</v>
      </c>
      <c r="X101" s="1">
        <f>+[2]TechOptions!I94</f>
        <v>0.85</v>
      </c>
      <c r="Y101" s="1">
        <f>+[2]TechOptions!J94</f>
        <v>0.85</v>
      </c>
      <c r="Z101" s="1">
        <f>+[2]TechOptions!K94</f>
        <v>0.85</v>
      </c>
      <c r="AA101" s="1">
        <f>+[2]TechOptions!L94</f>
        <v>0.85</v>
      </c>
      <c r="AB101" s="1">
        <f>+[2]TechOptions!M94</f>
        <v>0.85</v>
      </c>
      <c r="AC101" s="1">
        <f>+[2]TechOptions!N94</f>
        <v>0.85</v>
      </c>
      <c r="AD101" s="1">
        <f>+[2]TechOptions!O94</f>
        <v>0.85</v>
      </c>
      <c r="AE101" s="1">
        <f>+[2]TechOptions!P94</f>
        <v>0.85</v>
      </c>
      <c r="AF101" s="1">
        <f>+[2]TechOptions!Q94</f>
        <v>0.85</v>
      </c>
      <c r="AG101" s="1">
        <f>+[2]TechOptions!R94</f>
        <v>2000</v>
      </c>
      <c r="AH101" s="1">
        <f>+[2]TechOptions!S94</f>
        <v>2000</v>
      </c>
      <c r="AI101" s="1">
        <f>+[2]TechOptions!T94</f>
        <v>2000</v>
      </c>
      <c r="AJ101" s="1">
        <f>+[2]TechOptions!U94</f>
        <v>2000</v>
      </c>
      <c r="AK101" s="1">
        <f>+[2]TechOptions!V94</f>
        <v>2000</v>
      </c>
      <c r="AL101" s="1">
        <f>+[2]TechOptions!W94</f>
        <v>2000</v>
      </c>
      <c r="AM101" s="1">
        <f>+[2]TechOptions!X94</f>
        <v>2000</v>
      </c>
      <c r="AN101" s="1">
        <f>+[2]TechOptions!Y94</f>
        <v>2000</v>
      </c>
      <c r="AO101" s="1">
        <f>+[2]TechOptions!Z94</f>
        <v>2000</v>
      </c>
      <c r="AP101" s="1">
        <f>+[2]TechOptions!AA94</f>
        <v>2000</v>
      </c>
      <c r="AQ101" s="1">
        <f>+[2]TechOptions!AL94</f>
        <v>1</v>
      </c>
      <c r="AR101" s="1">
        <v>5</v>
      </c>
      <c r="AZ101" s="16" t="s">
        <v>114</v>
      </c>
      <c r="BA101" s="17"/>
      <c r="BB101" s="17" t="s">
        <v>84</v>
      </c>
      <c r="BC101" s="17"/>
      <c r="BD101" s="17" t="s">
        <v>221</v>
      </c>
      <c r="BE101" s="17"/>
      <c r="BF101" s="17" t="s">
        <v>70</v>
      </c>
    </row>
    <row r="102" spans="1:58" hidden="1">
      <c r="A102" s="1" t="s">
        <v>113</v>
      </c>
      <c r="B102" s="2" t="s">
        <v>199</v>
      </c>
      <c r="C102" s="1" t="s">
        <v>279</v>
      </c>
      <c r="D102" s="2" t="s">
        <v>291</v>
      </c>
      <c r="E102" s="3" t="s">
        <v>354</v>
      </c>
      <c r="F102" s="1" t="s">
        <v>321</v>
      </c>
      <c r="G102" s="2" t="s">
        <v>332</v>
      </c>
      <c r="H102" s="3" t="s">
        <v>360</v>
      </c>
      <c r="I102" s="1" t="s">
        <v>70</v>
      </c>
      <c r="J102" s="2" t="s">
        <v>160</v>
      </c>
      <c r="L102" s="1">
        <f t="shared" si="13"/>
        <v>26</v>
      </c>
      <c r="N102" s="1" t="str">
        <f t="shared" si="14"/>
        <v>MEAT-PH-STM_HW-ELC-ELCTECH</v>
      </c>
      <c r="O102" s="1" t="str">
        <f t="shared" si="15"/>
        <v>New Meat - Process Heat: Steam/Hot Water  - Electricity</v>
      </c>
      <c r="P102" s="1" t="str">
        <f t="shared" si="16"/>
        <v>INDELC</v>
      </c>
      <c r="Q102" s="1" t="str">
        <f t="shared" si="17"/>
        <v>MEAT-PH-STM_HW</v>
      </c>
      <c r="R102" s="1">
        <f>2018</f>
        <v>2018</v>
      </c>
      <c r="S102" s="1">
        <f>+[2]TechOptions!F95</f>
        <v>2025</v>
      </c>
      <c r="T102" s="1">
        <f>+[2]TechOptions!G95</f>
        <v>25</v>
      </c>
      <c r="U102" s="1">
        <f>+ROUND([2]TechOptions!E95,2)</f>
        <v>0.34</v>
      </c>
      <c r="V102" s="1">
        <v>31.536000000000001</v>
      </c>
      <c r="W102" s="1">
        <f>+[2]TechOptions!H95</f>
        <v>1.54</v>
      </c>
      <c r="X102" s="1">
        <f>+[2]TechOptions!I95</f>
        <v>1.54</v>
      </c>
      <c r="Y102" s="1">
        <f>+[2]TechOptions!J95</f>
        <v>1.54</v>
      </c>
      <c r="Z102" s="1">
        <f>+[2]TechOptions!K95</f>
        <v>1.54</v>
      </c>
      <c r="AA102" s="1">
        <f>+[2]TechOptions!L95</f>
        <v>1.54</v>
      </c>
      <c r="AB102" s="1">
        <f>+[2]TechOptions!M95</f>
        <v>1.54</v>
      </c>
      <c r="AC102" s="1">
        <f>+[2]TechOptions!N95</f>
        <v>1.54</v>
      </c>
      <c r="AD102" s="1">
        <f>+[2]TechOptions!O95</f>
        <v>1.54</v>
      </c>
      <c r="AE102" s="1">
        <f>+[2]TechOptions!P95</f>
        <v>1.54</v>
      </c>
      <c r="AF102" s="1">
        <f>+[2]TechOptions!Q95</f>
        <v>1.54</v>
      </c>
      <c r="AG102" s="1">
        <f>+[2]TechOptions!R95</f>
        <v>1000</v>
      </c>
      <c r="AH102" s="1">
        <f>+[2]TechOptions!S95</f>
        <v>1000</v>
      </c>
      <c r="AI102" s="1">
        <f>+[2]TechOptions!T95</f>
        <v>1000</v>
      </c>
      <c r="AJ102" s="1">
        <f>+[2]TechOptions!U95</f>
        <v>1000</v>
      </c>
      <c r="AK102" s="1">
        <f>+[2]TechOptions!V95</f>
        <v>1000</v>
      </c>
      <c r="AL102" s="1">
        <f>+[2]TechOptions!W95</f>
        <v>1000</v>
      </c>
      <c r="AM102" s="1">
        <f>+[2]TechOptions!X95</f>
        <v>1000</v>
      </c>
      <c r="AN102" s="1">
        <f>+[2]TechOptions!Y95</f>
        <v>1000</v>
      </c>
      <c r="AO102" s="1">
        <f>+[2]TechOptions!Z95</f>
        <v>1000</v>
      </c>
      <c r="AP102" s="1">
        <f>+[2]TechOptions!AA95</f>
        <v>1000</v>
      </c>
      <c r="AQ102" s="1">
        <f>+[2]TechOptions!AL95</f>
        <v>0.1</v>
      </c>
      <c r="AR102" s="1">
        <v>5</v>
      </c>
      <c r="AZ102" s="18" t="s">
        <v>114</v>
      </c>
      <c r="BA102" s="19"/>
      <c r="BB102" s="19" t="s">
        <v>66</v>
      </c>
      <c r="BC102" s="19"/>
      <c r="BD102" s="19" t="s">
        <v>69</v>
      </c>
      <c r="BE102" s="19"/>
      <c r="BF102" s="19" t="s">
        <v>70</v>
      </c>
    </row>
    <row r="103" spans="1:58" hidden="1">
      <c r="A103" s="1" t="s">
        <v>113</v>
      </c>
      <c r="B103" s="2" t="s">
        <v>199</v>
      </c>
      <c r="C103" s="1" t="s">
        <v>93</v>
      </c>
      <c r="D103" s="2" t="s">
        <v>182</v>
      </c>
      <c r="E103" s="3" t="s">
        <v>361</v>
      </c>
      <c r="F103" s="1" t="s">
        <v>90</v>
      </c>
      <c r="G103" s="2" t="s">
        <v>90</v>
      </c>
      <c r="H103" s="3" t="s">
        <v>362</v>
      </c>
      <c r="I103" s="1" t="s">
        <v>68</v>
      </c>
      <c r="J103" s="2" t="s">
        <v>159</v>
      </c>
      <c r="L103" s="1">
        <f t="shared" si="13"/>
        <v>23</v>
      </c>
      <c r="N103" s="1" t="str">
        <f t="shared" si="14"/>
        <v>MEAT-PH-DirH-NGA-Burner</v>
      </c>
      <c r="O103" s="1" t="str">
        <f t="shared" si="15"/>
        <v>New Meat - Process Heat: Direct Heat  - Natural Gas</v>
      </c>
      <c r="P103" s="1" t="str">
        <f t="shared" si="16"/>
        <v>INDNGA</v>
      </c>
      <c r="Q103" s="1" t="str">
        <f t="shared" si="17"/>
        <v>MEAT-PH-DirH</v>
      </c>
      <c r="R103" s="1">
        <f>2018</f>
        <v>2018</v>
      </c>
      <c r="S103" s="1">
        <f>+[2]TechOptions!F96</f>
        <v>2025</v>
      </c>
      <c r="T103" s="1">
        <f>+[2]TechOptions!G96</f>
        <v>13</v>
      </c>
      <c r="U103" s="1">
        <f>+ROUND([2]TechOptions!E96,2)</f>
        <v>0.9</v>
      </c>
      <c r="V103" s="1">
        <v>31.536000000000001</v>
      </c>
      <c r="W103" s="1">
        <f>+[2]TechOptions!H96</f>
        <v>0.8</v>
      </c>
      <c r="X103" s="1">
        <f>+[2]TechOptions!I96</f>
        <v>0.8</v>
      </c>
      <c r="Y103" s="1">
        <f>+[2]TechOptions!J96</f>
        <v>0.8</v>
      </c>
      <c r="Z103" s="1">
        <f>+[2]TechOptions!K96</f>
        <v>0.8</v>
      </c>
      <c r="AA103" s="1">
        <f>+[2]TechOptions!L96</f>
        <v>0.8</v>
      </c>
      <c r="AB103" s="1">
        <f>+[2]TechOptions!M96</f>
        <v>0.8</v>
      </c>
      <c r="AC103" s="1">
        <f>+[2]TechOptions!N96</f>
        <v>0.8</v>
      </c>
      <c r="AD103" s="1">
        <f>+[2]TechOptions!O96</f>
        <v>0.8</v>
      </c>
      <c r="AE103" s="1">
        <f>+[2]TechOptions!P96</f>
        <v>0.8</v>
      </c>
      <c r="AF103" s="1">
        <f>+[2]TechOptions!Q96</f>
        <v>0.8</v>
      </c>
      <c r="AG103" s="1">
        <f>+[2]TechOptions!R96</f>
        <v>313</v>
      </c>
      <c r="AH103" s="1">
        <f>+[2]TechOptions!S96</f>
        <v>313</v>
      </c>
      <c r="AI103" s="1">
        <f>+[2]TechOptions!T96</f>
        <v>313</v>
      </c>
      <c r="AJ103" s="1">
        <f>+[2]TechOptions!U96</f>
        <v>313</v>
      </c>
      <c r="AK103" s="1">
        <f>+[2]TechOptions!V96</f>
        <v>313</v>
      </c>
      <c r="AL103" s="1">
        <f>+[2]TechOptions!W96</f>
        <v>313</v>
      </c>
      <c r="AM103" s="1">
        <f>+[2]TechOptions!X96</f>
        <v>313</v>
      </c>
      <c r="AN103" s="1">
        <f>+[2]TechOptions!Y96</f>
        <v>313</v>
      </c>
      <c r="AO103" s="1">
        <f>+[2]TechOptions!Z96</f>
        <v>313</v>
      </c>
      <c r="AP103" s="1">
        <f>+[2]TechOptions!AA96</f>
        <v>313</v>
      </c>
      <c r="AQ103" s="1">
        <f>+[2]TechOptions!AL96</f>
        <v>1</v>
      </c>
      <c r="AR103" s="1">
        <v>5</v>
      </c>
      <c r="AZ103" s="16" t="s">
        <v>114</v>
      </c>
      <c r="BA103" s="17"/>
      <c r="BB103" s="17" t="s">
        <v>66</v>
      </c>
      <c r="BC103" s="17"/>
      <c r="BD103" s="17" t="s">
        <v>67</v>
      </c>
      <c r="BE103" s="17"/>
      <c r="BF103" s="17" t="s">
        <v>71</v>
      </c>
    </row>
    <row r="104" spans="1:58" hidden="1">
      <c r="A104" s="1" t="s">
        <v>113</v>
      </c>
      <c r="B104" s="2" t="s">
        <v>199</v>
      </c>
      <c r="C104" s="1" t="s">
        <v>93</v>
      </c>
      <c r="D104" s="2" t="s">
        <v>182</v>
      </c>
      <c r="E104" s="3" t="s">
        <v>361</v>
      </c>
      <c r="F104" s="1" t="s">
        <v>91</v>
      </c>
      <c r="G104" s="2" t="s">
        <v>180</v>
      </c>
      <c r="H104" s="3" t="s">
        <v>363</v>
      </c>
      <c r="I104" s="1" t="s">
        <v>70</v>
      </c>
      <c r="J104" s="2" t="s">
        <v>160</v>
      </c>
      <c r="L104" s="1">
        <f t="shared" si="13"/>
        <v>23</v>
      </c>
      <c r="N104" s="1" t="str">
        <f t="shared" si="14"/>
        <v>MEAT-PH-DirH-ELC-Heater</v>
      </c>
      <c r="O104" s="1" t="str">
        <f t="shared" si="15"/>
        <v>New Meat - Process Heat: Direct Heat  - Electricity</v>
      </c>
      <c r="P104" s="1" t="str">
        <f t="shared" si="16"/>
        <v>INDELC</v>
      </c>
      <c r="Q104" s="1" t="str">
        <f t="shared" si="17"/>
        <v>MEAT-PH-DirH</v>
      </c>
      <c r="R104" s="1">
        <f>2018</f>
        <v>2018</v>
      </c>
      <c r="S104" s="1">
        <f>+[2]TechOptions!F97</f>
        <v>2020</v>
      </c>
      <c r="T104" s="1">
        <f>+[2]TechOptions!G97</f>
        <v>3</v>
      </c>
      <c r="U104" s="1">
        <f>+ROUND([2]TechOptions!E97,2)</f>
        <v>0.9</v>
      </c>
      <c r="V104" s="1">
        <v>31.536000000000001</v>
      </c>
      <c r="W104" s="1">
        <f>+[2]TechOptions!H97</f>
        <v>0.99970008997300808</v>
      </c>
      <c r="X104" s="1">
        <f>+[2]TechOptions!I97</f>
        <v>0.99970008997300808</v>
      </c>
      <c r="Y104" s="1">
        <f>+[2]TechOptions!J97</f>
        <v>0.99970008997300808</v>
      </c>
      <c r="Z104" s="1">
        <f>+[2]TechOptions!K97</f>
        <v>0.99970008997300808</v>
      </c>
      <c r="AA104" s="1">
        <f>+[2]TechOptions!L97</f>
        <v>0.99970008997300808</v>
      </c>
      <c r="AB104" s="1">
        <f>+[2]TechOptions!M97</f>
        <v>0.99970008997300808</v>
      </c>
      <c r="AC104" s="1">
        <f>+[2]TechOptions!N97</f>
        <v>0.99970008997300808</v>
      </c>
      <c r="AD104" s="1">
        <f>+[2]TechOptions!O97</f>
        <v>0.99970008997300808</v>
      </c>
      <c r="AE104" s="1">
        <f>+[2]TechOptions!P97</f>
        <v>0.99970008997300808</v>
      </c>
      <c r="AF104" s="1">
        <f>+[2]TechOptions!Q97</f>
        <v>0.99970008997300808</v>
      </c>
      <c r="AG104" s="1">
        <f>+[2]TechOptions!R97</f>
        <v>80</v>
      </c>
      <c r="AH104" s="1">
        <f>+[2]TechOptions!S97</f>
        <v>80</v>
      </c>
      <c r="AI104" s="1">
        <f>+[2]TechOptions!T97</f>
        <v>80</v>
      </c>
      <c r="AJ104" s="1">
        <f>+[2]TechOptions!U97</f>
        <v>80</v>
      </c>
      <c r="AK104" s="1">
        <f>+[2]TechOptions!V97</f>
        <v>80</v>
      </c>
      <c r="AL104" s="1">
        <f>+[2]TechOptions!W97</f>
        <v>80</v>
      </c>
      <c r="AM104" s="1">
        <f>+[2]TechOptions!X97</f>
        <v>80</v>
      </c>
      <c r="AN104" s="1">
        <f>+[2]TechOptions!Y97</f>
        <v>80</v>
      </c>
      <c r="AO104" s="1">
        <f>+[2]TechOptions!Z97</f>
        <v>80</v>
      </c>
      <c r="AP104" s="1">
        <f>+[2]TechOptions!AA97</f>
        <v>80</v>
      </c>
      <c r="AQ104" s="1">
        <f>+[2]TechOptions!AL97</f>
        <v>0.87</v>
      </c>
      <c r="AR104" s="1">
        <v>5</v>
      </c>
      <c r="AZ104" s="18" t="s">
        <v>114</v>
      </c>
      <c r="BA104" s="19"/>
      <c r="BB104" s="19" t="s">
        <v>66</v>
      </c>
      <c r="BC104" s="19"/>
      <c r="BD104" s="19" t="s">
        <v>67</v>
      </c>
      <c r="BE104" s="19"/>
      <c r="BF104" s="19" t="s">
        <v>68</v>
      </c>
    </row>
    <row r="105" spans="1:58" hidden="1">
      <c r="A105" s="1" t="s">
        <v>113</v>
      </c>
      <c r="B105" s="2" t="s">
        <v>199</v>
      </c>
      <c r="C105" s="1" t="s">
        <v>103</v>
      </c>
      <c r="D105" s="2" t="s">
        <v>189</v>
      </c>
      <c r="E105" s="3" t="s">
        <v>364</v>
      </c>
      <c r="F105" s="1" t="s">
        <v>103</v>
      </c>
      <c r="G105" s="2" t="s">
        <v>190</v>
      </c>
      <c r="H105" s="3" t="s">
        <v>365</v>
      </c>
      <c r="I105" s="1" t="s">
        <v>70</v>
      </c>
      <c r="J105" s="2" t="s">
        <v>160</v>
      </c>
      <c r="L105" s="1">
        <f t="shared" si="13"/>
        <v>22</v>
      </c>
      <c r="N105" s="1" t="str">
        <f t="shared" si="14"/>
        <v>MEAT-RFGR-ELC-Refriger</v>
      </c>
      <c r="O105" s="1" t="str">
        <f t="shared" si="15"/>
        <v>New Meat - Refrigeration  - Electricity</v>
      </c>
      <c r="P105" s="1" t="str">
        <f t="shared" si="16"/>
        <v>INDELC</v>
      </c>
      <c r="Q105" s="1" t="str">
        <f t="shared" si="17"/>
        <v>MEAT-RFGR</v>
      </c>
      <c r="R105" s="1">
        <f>2018</f>
        <v>2018</v>
      </c>
      <c r="S105" s="1">
        <f>+[2]TechOptions!F98</f>
        <v>2020</v>
      </c>
      <c r="T105" s="1">
        <f>+[2]TechOptions!G98</f>
        <v>1</v>
      </c>
      <c r="U105" s="1">
        <f>+ROUND([2]TechOptions!E98,2)</f>
        <v>1</v>
      </c>
      <c r="V105" s="1">
        <v>31.536000000000001</v>
      </c>
      <c r="W105" s="1">
        <f>+[2]TechOptions!H98</f>
        <v>1</v>
      </c>
      <c r="X105" s="1">
        <f>+[2]TechOptions!I98</f>
        <v>1</v>
      </c>
      <c r="Y105" s="1">
        <f>+[2]TechOptions!J98</f>
        <v>1</v>
      </c>
      <c r="Z105" s="1">
        <f>+[2]TechOptions!K98</f>
        <v>1</v>
      </c>
      <c r="AA105" s="1">
        <f>+[2]TechOptions!L98</f>
        <v>1</v>
      </c>
      <c r="AB105" s="1">
        <f>+[2]TechOptions!M98</f>
        <v>1</v>
      </c>
      <c r="AC105" s="1">
        <f>+[2]TechOptions!N98</f>
        <v>1</v>
      </c>
      <c r="AD105" s="1">
        <f>+[2]TechOptions!O98</f>
        <v>1</v>
      </c>
      <c r="AE105" s="1">
        <f>+[2]TechOptions!P98</f>
        <v>1</v>
      </c>
      <c r="AF105" s="1">
        <f>+[2]TechOptions!Q98</f>
        <v>1</v>
      </c>
      <c r="AG105" s="1">
        <f>+[2]TechOptions!R98</f>
        <v>0</v>
      </c>
      <c r="AH105" s="1">
        <f>+[2]TechOptions!S98</f>
        <v>0</v>
      </c>
      <c r="AI105" s="1">
        <f>+[2]TechOptions!T98</f>
        <v>0</v>
      </c>
      <c r="AJ105" s="1">
        <f>+[2]TechOptions!U98</f>
        <v>0</v>
      </c>
      <c r="AK105" s="1">
        <f>+[2]TechOptions!V98</f>
        <v>0</v>
      </c>
      <c r="AL105" s="1">
        <f>+[2]TechOptions!W98</f>
        <v>0</v>
      </c>
      <c r="AM105" s="1">
        <f>+[2]TechOptions!X98</f>
        <v>0</v>
      </c>
      <c r="AN105" s="1">
        <f>+[2]TechOptions!Y98</f>
        <v>0</v>
      </c>
      <c r="AO105" s="1">
        <f>+[2]TechOptions!Z98</f>
        <v>0</v>
      </c>
      <c r="AP105" s="1">
        <f>+[2]TechOptions!AA98</f>
        <v>0</v>
      </c>
      <c r="AQ105" s="1">
        <f>+[2]TechOptions!AL98</f>
        <v>1</v>
      </c>
      <c r="AR105" s="1">
        <v>5</v>
      </c>
      <c r="AZ105" s="16" t="s">
        <v>114</v>
      </c>
      <c r="BA105" s="17"/>
      <c r="BB105" s="17" t="s">
        <v>66</v>
      </c>
      <c r="BC105" s="17"/>
      <c r="BD105" s="17" t="s">
        <v>67</v>
      </c>
      <c r="BE105" s="17"/>
      <c r="BF105" s="17" t="s">
        <v>74</v>
      </c>
    </row>
    <row r="106" spans="1:58" hidden="1">
      <c r="A106" s="1" t="s">
        <v>114</v>
      </c>
      <c r="B106" s="2" t="s">
        <v>200</v>
      </c>
      <c r="C106" s="1" t="s">
        <v>84</v>
      </c>
      <c r="D106" s="2" t="s">
        <v>174</v>
      </c>
      <c r="E106" s="3" t="s">
        <v>366</v>
      </c>
      <c r="F106" s="1" t="s">
        <v>85</v>
      </c>
      <c r="G106" s="2" t="s">
        <v>553</v>
      </c>
      <c r="H106" s="3" t="s">
        <v>564</v>
      </c>
      <c r="I106" s="1" t="s">
        <v>82</v>
      </c>
      <c r="J106" s="2" t="s">
        <v>172</v>
      </c>
      <c r="L106" s="1">
        <f t="shared" si="13"/>
        <v>26</v>
      </c>
      <c r="N106" s="1" t="str">
        <f t="shared" si="14"/>
        <v>METAL-MoTP-Stat-DSL-st_ngn</v>
      </c>
      <c r="O106" s="1" t="str">
        <f t="shared" si="15"/>
        <v>New Metal product manufacturing - Motive Power, Stationary  - Diesel</v>
      </c>
      <c r="P106" s="1" t="str">
        <f t="shared" si="16"/>
        <v>INDDSL</v>
      </c>
      <c r="Q106" s="1" t="str">
        <f t="shared" si="17"/>
        <v>METAL-MoTP-Stat</v>
      </c>
      <c r="R106" s="1">
        <f>2018</f>
        <v>2018</v>
      </c>
      <c r="S106" s="1">
        <f>+[2]TechOptions!F99</f>
        <v>2025</v>
      </c>
      <c r="T106" s="1">
        <f>+[2]TechOptions!G99</f>
        <v>20</v>
      </c>
      <c r="U106" s="1">
        <f>+ROUND([2]TechOptions!E99,2)</f>
        <v>0.5</v>
      </c>
      <c r="V106" s="1">
        <v>31.536000000000001</v>
      </c>
      <c r="W106" s="1">
        <f>+[2]TechOptions!H99</f>
        <v>0.22</v>
      </c>
      <c r="X106" s="1">
        <f>+[2]TechOptions!I99</f>
        <v>0.22</v>
      </c>
      <c r="Y106" s="1">
        <f>+[2]TechOptions!J99</f>
        <v>0.22</v>
      </c>
      <c r="Z106" s="1">
        <f>+[2]TechOptions!K99</f>
        <v>0.22</v>
      </c>
      <c r="AA106" s="1">
        <f>+[2]TechOptions!L99</f>
        <v>0.22</v>
      </c>
      <c r="AB106" s="1">
        <f>+[2]TechOptions!M99</f>
        <v>0.22</v>
      </c>
      <c r="AC106" s="1">
        <f>+[2]TechOptions!N99</f>
        <v>0.22</v>
      </c>
      <c r="AD106" s="1">
        <f>+[2]TechOptions!O99</f>
        <v>0.22</v>
      </c>
      <c r="AE106" s="1">
        <f>+[2]TechOptions!P99</f>
        <v>0.22</v>
      </c>
      <c r="AF106" s="1">
        <f>+[2]TechOptions!Q99</f>
        <v>0.22</v>
      </c>
      <c r="AG106" s="1">
        <f>+[2]TechOptions!R99</f>
        <v>455</v>
      </c>
      <c r="AH106" s="1">
        <f>+[2]TechOptions!S99</f>
        <v>455</v>
      </c>
      <c r="AI106" s="1">
        <f>+[2]TechOptions!T99</f>
        <v>455</v>
      </c>
      <c r="AJ106" s="1">
        <f>+[2]TechOptions!U99</f>
        <v>455</v>
      </c>
      <c r="AK106" s="1">
        <f>+[2]TechOptions!V99</f>
        <v>455</v>
      </c>
      <c r="AL106" s="1">
        <f>+[2]TechOptions!W99</f>
        <v>455</v>
      </c>
      <c r="AM106" s="1">
        <f>+[2]TechOptions!X99</f>
        <v>455</v>
      </c>
      <c r="AN106" s="1">
        <f>+[2]TechOptions!Y99</f>
        <v>455</v>
      </c>
      <c r="AO106" s="1">
        <f>+[2]TechOptions!Z99</f>
        <v>455</v>
      </c>
      <c r="AP106" s="1">
        <f>+[2]TechOptions!AA99</f>
        <v>455</v>
      </c>
      <c r="AQ106" s="1">
        <f>+[2]TechOptions!AL99</f>
        <v>1</v>
      </c>
      <c r="AR106" s="1">
        <v>5</v>
      </c>
      <c r="AZ106" s="18" t="s">
        <v>114</v>
      </c>
      <c r="BA106" s="19"/>
      <c r="BB106" s="19" t="s">
        <v>66</v>
      </c>
      <c r="BC106" s="19"/>
      <c r="BD106" s="19" t="s">
        <v>67</v>
      </c>
      <c r="BE106" s="19"/>
      <c r="BF106" s="19" t="s">
        <v>86</v>
      </c>
    </row>
    <row r="107" spans="1:58" hidden="1">
      <c r="A107" s="1" t="s">
        <v>114</v>
      </c>
      <c r="B107" s="2" t="s">
        <v>200</v>
      </c>
      <c r="C107" s="1" t="s">
        <v>84</v>
      </c>
      <c r="D107" s="2" t="s">
        <v>174</v>
      </c>
      <c r="E107" s="3" t="s">
        <v>366</v>
      </c>
      <c r="F107" s="1" t="s">
        <v>87</v>
      </c>
      <c r="G107" s="2" t="s">
        <v>177</v>
      </c>
      <c r="H107" s="3" t="s">
        <v>367</v>
      </c>
      <c r="I107" s="1" t="s">
        <v>70</v>
      </c>
      <c r="J107" s="2" t="s">
        <v>160</v>
      </c>
      <c r="L107" s="1">
        <f t="shared" si="13"/>
        <v>25</v>
      </c>
      <c r="N107" s="1" t="str">
        <f t="shared" si="14"/>
        <v>METAL-MoTP-Stat-ELC-Motor</v>
      </c>
      <c r="O107" s="1" t="str">
        <f t="shared" si="15"/>
        <v>New Metal product manufacturing - Motive Power, Stationary  - Electricity</v>
      </c>
      <c r="P107" s="1" t="str">
        <f t="shared" si="16"/>
        <v>INDELC</v>
      </c>
      <c r="Q107" s="1" t="str">
        <f t="shared" si="17"/>
        <v>METAL-MoTP-Stat</v>
      </c>
      <c r="R107" s="1">
        <f>2018</f>
        <v>2018</v>
      </c>
      <c r="S107" s="1">
        <f>+[2]TechOptions!F100</f>
        <v>2020</v>
      </c>
      <c r="T107" s="1">
        <f>+[2]TechOptions!G100</f>
        <v>10</v>
      </c>
      <c r="U107" s="1">
        <f>+ROUND([2]TechOptions!E100,2)</f>
        <v>0.5</v>
      </c>
      <c r="V107" s="1">
        <v>31.536000000000001</v>
      </c>
      <c r="W107" s="1">
        <f>+[2]TechOptions!H100</f>
        <v>0.67500000000000004</v>
      </c>
      <c r="X107" s="1">
        <f>+[2]TechOptions!I100</f>
        <v>0.67500000000000004</v>
      </c>
      <c r="Y107" s="1">
        <f>+[2]TechOptions!J100</f>
        <v>0.67500000000000004</v>
      </c>
      <c r="Z107" s="1">
        <f>+[2]TechOptions!K100</f>
        <v>0.67500000000000004</v>
      </c>
      <c r="AA107" s="1">
        <f>+[2]TechOptions!L100</f>
        <v>0.67500000000000004</v>
      </c>
      <c r="AB107" s="1">
        <f>+[2]TechOptions!M100</f>
        <v>0.67500000000000004</v>
      </c>
      <c r="AC107" s="1">
        <f>+[2]TechOptions!N100</f>
        <v>0.67500000000000004</v>
      </c>
      <c r="AD107" s="1">
        <f>+[2]TechOptions!O100</f>
        <v>0.67500000000000004</v>
      </c>
      <c r="AE107" s="1">
        <f>+[2]TechOptions!P100</f>
        <v>0.67500000000000004</v>
      </c>
      <c r="AF107" s="1">
        <f>+[2]TechOptions!Q100</f>
        <v>0.67500000000000004</v>
      </c>
      <c r="AG107" s="1">
        <f>+[2]TechOptions!R100</f>
        <v>280</v>
      </c>
      <c r="AH107" s="1">
        <f>+[2]TechOptions!S100</f>
        <v>280</v>
      </c>
      <c r="AI107" s="1">
        <f>+[2]TechOptions!T100</f>
        <v>280</v>
      </c>
      <c r="AJ107" s="1">
        <f>+[2]TechOptions!U100</f>
        <v>280</v>
      </c>
      <c r="AK107" s="1">
        <f>+[2]TechOptions!V100</f>
        <v>280</v>
      </c>
      <c r="AL107" s="1">
        <f>+[2]TechOptions!W100</f>
        <v>280</v>
      </c>
      <c r="AM107" s="1">
        <f>+[2]TechOptions!X100</f>
        <v>280</v>
      </c>
      <c r="AN107" s="1">
        <f>+[2]TechOptions!Y100</f>
        <v>280</v>
      </c>
      <c r="AO107" s="1">
        <f>+[2]TechOptions!Z100</f>
        <v>280</v>
      </c>
      <c r="AP107" s="1">
        <f>+[2]TechOptions!AA100</f>
        <v>280</v>
      </c>
      <c r="AQ107" s="1">
        <f>+[2]TechOptions!AL100</f>
        <v>1</v>
      </c>
      <c r="AR107" s="1">
        <v>5</v>
      </c>
      <c r="AZ107" s="16" t="s">
        <v>114</v>
      </c>
      <c r="BA107" s="17"/>
      <c r="BB107" s="17" t="s">
        <v>66</v>
      </c>
      <c r="BC107" s="17"/>
      <c r="BD107" s="17" t="s">
        <v>67</v>
      </c>
      <c r="BE107" s="17"/>
      <c r="BF107" s="17" t="s">
        <v>111</v>
      </c>
    </row>
    <row r="108" spans="1:58" hidden="1">
      <c r="A108" s="1" t="s">
        <v>114</v>
      </c>
      <c r="B108" s="2" t="s">
        <v>200</v>
      </c>
      <c r="C108" s="1" t="s">
        <v>84</v>
      </c>
      <c r="D108" s="2" t="s">
        <v>174</v>
      </c>
      <c r="E108" s="3" t="s">
        <v>366</v>
      </c>
      <c r="F108" s="1" t="s">
        <v>85</v>
      </c>
      <c r="G108" s="2" t="s">
        <v>553</v>
      </c>
      <c r="H108" s="3" t="s">
        <v>565</v>
      </c>
      <c r="I108" s="1" t="s">
        <v>83</v>
      </c>
      <c r="J108" s="2" t="s">
        <v>173</v>
      </c>
      <c r="L108" s="1">
        <f t="shared" si="13"/>
        <v>26</v>
      </c>
      <c r="N108" s="1" t="str">
        <f t="shared" si="14"/>
        <v>METAL-MoTP-Stat-PET-st_ngn</v>
      </c>
      <c r="O108" s="1" t="str">
        <f t="shared" si="15"/>
        <v>New Metal product manufacturing - Motive Power, Stationary  - Petrol</v>
      </c>
      <c r="P108" s="1" t="str">
        <f t="shared" si="16"/>
        <v>INDPET</v>
      </c>
      <c r="Q108" s="1" t="str">
        <f t="shared" si="17"/>
        <v>METAL-MoTP-Stat</v>
      </c>
      <c r="R108" s="1">
        <f>2018</f>
        <v>2018</v>
      </c>
      <c r="S108" s="1">
        <f>+[2]TechOptions!F101</f>
        <v>2025</v>
      </c>
      <c r="T108" s="1">
        <f>+[2]TechOptions!G101</f>
        <v>15</v>
      </c>
      <c r="U108" s="1">
        <f>+ROUND([2]TechOptions!E101,2)</f>
        <v>0.5</v>
      </c>
      <c r="V108" s="1">
        <v>31.536000000000001</v>
      </c>
      <c r="W108" s="1">
        <f>+[2]TechOptions!H101</f>
        <v>0.18</v>
      </c>
      <c r="X108" s="1">
        <f>+[2]TechOptions!I101</f>
        <v>0.18</v>
      </c>
      <c r="Y108" s="1">
        <f>+[2]TechOptions!J101</f>
        <v>0.18</v>
      </c>
      <c r="Z108" s="1">
        <f>+[2]TechOptions!K101</f>
        <v>0.18</v>
      </c>
      <c r="AA108" s="1">
        <f>+[2]TechOptions!L101</f>
        <v>0.18</v>
      </c>
      <c r="AB108" s="1">
        <f>+[2]TechOptions!M101</f>
        <v>0.18</v>
      </c>
      <c r="AC108" s="1">
        <f>+[2]TechOptions!N101</f>
        <v>0.18</v>
      </c>
      <c r="AD108" s="1">
        <f>+[2]TechOptions!O101</f>
        <v>0.18</v>
      </c>
      <c r="AE108" s="1">
        <f>+[2]TechOptions!P101</f>
        <v>0.18</v>
      </c>
      <c r="AF108" s="1">
        <f>+[2]TechOptions!Q101</f>
        <v>0.18</v>
      </c>
      <c r="AG108" s="1">
        <f>+[2]TechOptions!R101</f>
        <v>350</v>
      </c>
      <c r="AH108" s="1">
        <f>+[2]TechOptions!S101</f>
        <v>350</v>
      </c>
      <c r="AI108" s="1">
        <f>+[2]TechOptions!T101</f>
        <v>350</v>
      </c>
      <c r="AJ108" s="1">
        <f>+[2]TechOptions!U101</f>
        <v>350</v>
      </c>
      <c r="AK108" s="1">
        <f>+[2]TechOptions!V101</f>
        <v>350</v>
      </c>
      <c r="AL108" s="1">
        <f>+[2]TechOptions!W101</f>
        <v>350</v>
      </c>
      <c r="AM108" s="1">
        <f>+[2]TechOptions!X101</f>
        <v>350</v>
      </c>
      <c r="AN108" s="1">
        <f>+[2]TechOptions!Y101</f>
        <v>350</v>
      </c>
      <c r="AO108" s="1">
        <f>+[2]TechOptions!Z101</f>
        <v>350</v>
      </c>
      <c r="AP108" s="1">
        <f>+[2]TechOptions!AA101</f>
        <v>350</v>
      </c>
      <c r="AQ108" s="1">
        <f>+[2]TechOptions!AL101</f>
        <v>1</v>
      </c>
      <c r="AR108" s="1">
        <v>5</v>
      </c>
      <c r="AZ108" s="18" t="s">
        <v>114</v>
      </c>
      <c r="BA108" s="19"/>
      <c r="BB108" s="19" t="s">
        <v>103</v>
      </c>
      <c r="BC108" s="19"/>
      <c r="BD108" s="19" t="s">
        <v>103</v>
      </c>
      <c r="BE108" s="19"/>
      <c r="BF108" s="19" t="s">
        <v>70</v>
      </c>
    </row>
    <row r="109" spans="1:58" hidden="1">
      <c r="A109" s="1" t="s">
        <v>114</v>
      </c>
      <c r="B109" s="2" t="s">
        <v>200</v>
      </c>
      <c r="C109" s="1" t="s">
        <v>84</v>
      </c>
      <c r="D109" s="2" t="s">
        <v>174</v>
      </c>
      <c r="E109" s="3" t="s">
        <v>366</v>
      </c>
      <c r="F109" s="1" t="s">
        <v>221</v>
      </c>
      <c r="G109" s="2" t="s">
        <v>234</v>
      </c>
      <c r="H109" s="3" t="s">
        <v>368</v>
      </c>
      <c r="I109" s="1" t="s">
        <v>70</v>
      </c>
      <c r="J109" s="2" t="s">
        <v>160</v>
      </c>
      <c r="L109" s="1">
        <f t="shared" si="13"/>
        <v>27</v>
      </c>
      <c r="N109" s="1" t="str">
        <f t="shared" si="14"/>
        <v>METAL-MoTP-Stat-ELC-VSD-Mtr</v>
      </c>
      <c r="O109" s="1" t="str">
        <f t="shared" si="15"/>
        <v>New Metal product manufacturing - Motive Power, Stationary  - Electricity</v>
      </c>
      <c r="P109" s="1" t="str">
        <f t="shared" si="16"/>
        <v>INDELC</v>
      </c>
      <c r="Q109" s="1" t="str">
        <f t="shared" si="17"/>
        <v>METAL-MoTP-Stat</v>
      </c>
      <c r="R109" s="1">
        <f>2018</f>
        <v>2018</v>
      </c>
      <c r="S109" s="1">
        <f>+[2]TechOptions!F102</f>
        <v>2025</v>
      </c>
      <c r="T109" s="1">
        <f>+[2]TechOptions!G102</f>
        <v>10</v>
      </c>
      <c r="U109" s="1">
        <f>+ROUND([2]TechOptions!E102,2)</f>
        <v>0.5</v>
      </c>
      <c r="V109" s="1">
        <v>31.536000000000001</v>
      </c>
      <c r="W109" s="1">
        <f>+[2]TechOptions!H102</f>
        <v>0.9</v>
      </c>
      <c r="X109" s="1">
        <f>+[2]TechOptions!I102</f>
        <v>0.9</v>
      </c>
      <c r="Y109" s="1">
        <f>+[2]TechOptions!J102</f>
        <v>0.9</v>
      </c>
      <c r="Z109" s="1">
        <f>+[2]TechOptions!K102</f>
        <v>0.9</v>
      </c>
      <c r="AA109" s="1">
        <f>+[2]TechOptions!L102</f>
        <v>0.9</v>
      </c>
      <c r="AB109" s="1">
        <f>+[2]TechOptions!M102</f>
        <v>0.9</v>
      </c>
      <c r="AC109" s="1">
        <f>+[2]TechOptions!N102</f>
        <v>0.9</v>
      </c>
      <c r="AD109" s="1">
        <f>+[2]TechOptions!O102</f>
        <v>0.9</v>
      </c>
      <c r="AE109" s="1">
        <f>+[2]TechOptions!P102</f>
        <v>0.9</v>
      </c>
      <c r="AF109" s="1">
        <f>+[2]TechOptions!Q102</f>
        <v>0.9</v>
      </c>
      <c r="AG109" s="1">
        <f>+[2]TechOptions!R102</f>
        <v>336</v>
      </c>
      <c r="AH109" s="1">
        <f>+[2]TechOptions!S102</f>
        <v>336</v>
      </c>
      <c r="AI109" s="1">
        <f>+[2]TechOptions!T102</f>
        <v>336</v>
      </c>
      <c r="AJ109" s="1">
        <f>+[2]TechOptions!U102</f>
        <v>336</v>
      </c>
      <c r="AK109" s="1">
        <f>+[2]TechOptions!V102</f>
        <v>336</v>
      </c>
      <c r="AL109" s="1">
        <f>+[2]TechOptions!W102</f>
        <v>336</v>
      </c>
      <c r="AM109" s="1">
        <f>+[2]TechOptions!X102</f>
        <v>336</v>
      </c>
      <c r="AN109" s="1">
        <f>+[2]TechOptions!Y102</f>
        <v>336</v>
      </c>
      <c r="AO109" s="1">
        <f>+[2]TechOptions!Z102</f>
        <v>336</v>
      </c>
      <c r="AP109" s="1">
        <f>+[2]TechOptions!AA102</f>
        <v>336</v>
      </c>
      <c r="AQ109" s="1">
        <f>+[2]TechOptions!AL102</f>
        <v>0.5</v>
      </c>
      <c r="AR109" s="1">
        <v>5</v>
      </c>
      <c r="AZ109" s="16" t="s">
        <v>114</v>
      </c>
      <c r="BA109" s="17"/>
      <c r="BB109" s="17" t="s">
        <v>93</v>
      </c>
      <c r="BC109" s="17"/>
      <c r="BD109" s="17" t="s">
        <v>90</v>
      </c>
      <c r="BE109" s="17"/>
      <c r="BF109" s="17" t="s">
        <v>68</v>
      </c>
    </row>
    <row r="110" spans="1:58" hidden="1">
      <c r="A110" s="1" t="s">
        <v>114</v>
      </c>
      <c r="B110" s="2" t="s">
        <v>200</v>
      </c>
      <c r="C110" s="1" t="s">
        <v>66</v>
      </c>
      <c r="D110" s="2" t="s">
        <v>157</v>
      </c>
      <c r="E110" s="3" t="s">
        <v>369</v>
      </c>
      <c r="F110" s="1" t="s">
        <v>69</v>
      </c>
      <c r="G110" s="2" t="s">
        <v>158</v>
      </c>
      <c r="H110" s="3" t="s">
        <v>370</v>
      </c>
      <c r="I110" s="1" t="s">
        <v>70</v>
      </c>
      <c r="J110" s="2" t="s">
        <v>160</v>
      </c>
      <c r="L110" s="1">
        <f t="shared" si="13"/>
        <v>22</v>
      </c>
      <c r="N110" s="1" t="str">
        <f t="shared" si="14"/>
        <v>METAL-PH-FURN-ELC-Furn</v>
      </c>
      <c r="O110" s="1" t="str">
        <f t="shared" si="15"/>
        <v>New Metal product manufacturing - Process Heat: Furnace/Kiln  - Electricity</v>
      </c>
      <c r="P110" s="1" t="str">
        <f t="shared" si="16"/>
        <v>INDELC</v>
      </c>
      <c r="Q110" s="1" t="str">
        <f t="shared" si="17"/>
        <v>METAL-PH-FURN</v>
      </c>
      <c r="R110" s="1">
        <f>2018</f>
        <v>2018</v>
      </c>
      <c r="S110" s="1">
        <f>+[2]TechOptions!F103</f>
        <v>2020</v>
      </c>
      <c r="T110" s="1">
        <f>+[2]TechOptions!G103</f>
        <v>25</v>
      </c>
      <c r="U110" s="1">
        <f>+ROUND([2]TechOptions!E103,2)</f>
        <v>0.9</v>
      </c>
      <c r="V110" s="1">
        <v>31.536000000000001</v>
      </c>
      <c r="W110" s="1">
        <f>+[2]TechOptions!H103</f>
        <v>0.8</v>
      </c>
      <c r="X110" s="1">
        <f>+[2]TechOptions!I103</f>
        <v>0.8</v>
      </c>
      <c r="Y110" s="1">
        <f>+[2]TechOptions!J103</f>
        <v>0.8</v>
      </c>
      <c r="Z110" s="1">
        <f>+[2]TechOptions!K103</f>
        <v>0.8</v>
      </c>
      <c r="AA110" s="1">
        <f>+[2]TechOptions!L103</f>
        <v>0.8</v>
      </c>
      <c r="AB110" s="1">
        <f>+[2]TechOptions!M103</f>
        <v>0.8</v>
      </c>
      <c r="AC110" s="1">
        <f>+[2]TechOptions!N103</f>
        <v>0.8</v>
      </c>
      <c r="AD110" s="1">
        <f>+[2]TechOptions!O103</f>
        <v>0.8</v>
      </c>
      <c r="AE110" s="1">
        <f>+[2]TechOptions!P103</f>
        <v>0.8</v>
      </c>
      <c r="AF110" s="1">
        <f>+[2]TechOptions!Q103</f>
        <v>0.8</v>
      </c>
      <c r="AG110" s="1">
        <f>+[2]TechOptions!R103</f>
        <v>63</v>
      </c>
      <c r="AH110" s="1">
        <f>+[2]TechOptions!S103</f>
        <v>63</v>
      </c>
      <c r="AI110" s="1">
        <f>+[2]TechOptions!T103</f>
        <v>63</v>
      </c>
      <c r="AJ110" s="1">
        <f>+[2]TechOptions!U103</f>
        <v>63</v>
      </c>
      <c r="AK110" s="1">
        <f>+[2]TechOptions!V103</f>
        <v>63</v>
      </c>
      <c r="AL110" s="1">
        <f>+[2]TechOptions!W103</f>
        <v>63</v>
      </c>
      <c r="AM110" s="1">
        <f>+[2]TechOptions!X103</f>
        <v>63</v>
      </c>
      <c r="AN110" s="1">
        <f>+[2]TechOptions!Y103</f>
        <v>63</v>
      </c>
      <c r="AO110" s="1">
        <f>+[2]TechOptions!Z103</f>
        <v>63</v>
      </c>
      <c r="AP110" s="1">
        <f>+[2]TechOptions!AA103</f>
        <v>63</v>
      </c>
      <c r="AQ110" s="1">
        <f>+[2]TechOptions!AL103</f>
        <v>1</v>
      </c>
      <c r="AR110" s="1">
        <v>5</v>
      </c>
      <c r="AZ110" s="18" t="s">
        <v>114</v>
      </c>
      <c r="BA110" s="19"/>
      <c r="BB110" s="19" t="s">
        <v>93</v>
      </c>
      <c r="BC110" s="19"/>
      <c r="BD110" s="19" t="s">
        <v>91</v>
      </c>
      <c r="BE110" s="19"/>
      <c r="BF110" s="19" t="s">
        <v>70</v>
      </c>
    </row>
    <row r="111" spans="1:58" hidden="1">
      <c r="A111" s="1" t="s">
        <v>114</v>
      </c>
      <c r="B111" s="2" t="s">
        <v>200</v>
      </c>
      <c r="C111" s="1" t="s">
        <v>66</v>
      </c>
      <c r="D111" s="2" t="s">
        <v>157</v>
      </c>
      <c r="E111" s="3" t="s">
        <v>369</v>
      </c>
      <c r="F111" s="1" t="s">
        <v>67</v>
      </c>
      <c r="G111" s="2" t="s">
        <v>158</v>
      </c>
      <c r="H111" s="3" t="s">
        <v>371</v>
      </c>
      <c r="I111" s="1" t="s">
        <v>71</v>
      </c>
      <c r="J111" s="2" t="s">
        <v>161</v>
      </c>
      <c r="L111" s="1">
        <f t="shared" si="13"/>
        <v>22</v>
      </c>
      <c r="N111" s="1" t="str">
        <f t="shared" si="14"/>
        <v>METAL-PH-FURN-COA-Furn</v>
      </c>
      <c r="O111" s="1" t="str">
        <f t="shared" si="15"/>
        <v>New Metal product manufacturing - Process Heat: Furnace/Kiln  - Coal</v>
      </c>
      <c r="P111" s="1" t="str">
        <f t="shared" si="16"/>
        <v>INDCOA</v>
      </c>
      <c r="Q111" s="1" t="str">
        <f t="shared" si="17"/>
        <v>METAL-PH-FURN</v>
      </c>
      <c r="R111" s="1">
        <f>2018</f>
        <v>2018</v>
      </c>
      <c r="S111" s="1">
        <f>+[2]TechOptions!F104</f>
        <v>2025</v>
      </c>
      <c r="T111" s="1">
        <f>+[2]TechOptions!G104</f>
        <v>25</v>
      </c>
      <c r="U111" s="1">
        <f>+ROUND([2]TechOptions!E104,2)</f>
        <v>0.9</v>
      </c>
      <c r="V111" s="1">
        <v>31.536000000000001</v>
      </c>
      <c r="W111" s="1">
        <f>+[2]TechOptions!H104</f>
        <v>0.7</v>
      </c>
      <c r="X111" s="1">
        <f>+[2]TechOptions!I104</f>
        <v>0.7</v>
      </c>
      <c r="Y111" s="1">
        <f>+[2]TechOptions!J104</f>
        <v>0.7</v>
      </c>
      <c r="Z111" s="1">
        <f>+[2]TechOptions!K104</f>
        <v>0.7</v>
      </c>
      <c r="AA111" s="1">
        <f>+[2]TechOptions!L104</f>
        <v>0.7</v>
      </c>
      <c r="AB111" s="1">
        <f>+[2]TechOptions!M104</f>
        <v>0.7</v>
      </c>
      <c r="AC111" s="1">
        <f>+[2]TechOptions!N104</f>
        <v>0.7</v>
      </c>
      <c r="AD111" s="1">
        <f>+[2]TechOptions!O104</f>
        <v>0.7</v>
      </c>
      <c r="AE111" s="1">
        <f>+[2]TechOptions!P104</f>
        <v>0.7</v>
      </c>
      <c r="AF111" s="1">
        <f>+[2]TechOptions!Q104</f>
        <v>0.7</v>
      </c>
      <c r="AG111" s="1">
        <f>+[2]TechOptions!R104</f>
        <v>63</v>
      </c>
      <c r="AH111" s="1">
        <f>+[2]TechOptions!S104</f>
        <v>63</v>
      </c>
      <c r="AI111" s="1">
        <f>+[2]TechOptions!T104</f>
        <v>63</v>
      </c>
      <c r="AJ111" s="1">
        <f>+[2]TechOptions!U104</f>
        <v>63</v>
      </c>
      <c r="AK111" s="1">
        <f>+[2]TechOptions!V104</f>
        <v>63</v>
      </c>
      <c r="AL111" s="1">
        <f>+[2]TechOptions!W104</f>
        <v>63</v>
      </c>
      <c r="AM111" s="1">
        <f>+[2]TechOptions!X104</f>
        <v>63</v>
      </c>
      <c r="AN111" s="1">
        <f>+[2]TechOptions!Y104</f>
        <v>63</v>
      </c>
      <c r="AO111" s="1">
        <f>+[2]TechOptions!Z104</f>
        <v>63</v>
      </c>
      <c r="AP111" s="1">
        <f>+[2]TechOptions!AA104</f>
        <v>63</v>
      </c>
      <c r="AQ111" s="1">
        <f>+[2]TechOptions!AL104</f>
        <v>0.03</v>
      </c>
      <c r="AR111" s="1">
        <v>5</v>
      </c>
      <c r="AZ111" s="16" t="s">
        <v>115</v>
      </c>
      <c r="BA111" s="17"/>
      <c r="BB111" s="17" t="s">
        <v>116</v>
      </c>
      <c r="BC111" s="17"/>
      <c r="BD111" s="17" t="s">
        <v>117</v>
      </c>
      <c r="BE111" s="17"/>
      <c r="BF111" s="17" t="s">
        <v>68</v>
      </c>
    </row>
    <row r="112" spans="1:58" hidden="1">
      <c r="A112" s="1" t="s">
        <v>114</v>
      </c>
      <c r="B112" s="2" t="s">
        <v>200</v>
      </c>
      <c r="C112" s="1" t="s">
        <v>66</v>
      </c>
      <c r="D112" s="2" t="s">
        <v>157</v>
      </c>
      <c r="E112" s="3" t="s">
        <v>369</v>
      </c>
      <c r="F112" s="1" t="s">
        <v>67</v>
      </c>
      <c r="G112" s="2" t="s">
        <v>158</v>
      </c>
      <c r="H112" s="3" t="s">
        <v>372</v>
      </c>
      <c r="I112" s="1" t="s">
        <v>68</v>
      </c>
      <c r="J112" s="2" t="s">
        <v>159</v>
      </c>
      <c r="L112" s="1">
        <f t="shared" si="13"/>
        <v>22</v>
      </c>
      <c r="N112" s="1" t="str">
        <f t="shared" si="14"/>
        <v>METAL-PH-FURN-NGA-Furn</v>
      </c>
      <c r="O112" s="1" t="str">
        <f t="shared" si="15"/>
        <v>New Metal product manufacturing - Process Heat: Furnace/Kiln  - Natural Gas</v>
      </c>
      <c r="P112" s="1" t="str">
        <f t="shared" si="16"/>
        <v>INDNGA</v>
      </c>
      <c r="Q112" s="1" t="str">
        <f t="shared" si="17"/>
        <v>METAL-PH-FURN</v>
      </c>
      <c r="R112" s="1">
        <f>2018</f>
        <v>2018</v>
      </c>
      <c r="S112" s="1">
        <f>+[2]TechOptions!F105</f>
        <v>2020</v>
      </c>
      <c r="T112" s="1">
        <f>+[2]TechOptions!G105</f>
        <v>25</v>
      </c>
      <c r="U112" s="1">
        <f>+ROUND([2]TechOptions!E105,2)</f>
        <v>0.9</v>
      </c>
      <c r="V112" s="1">
        <v>31.536000000000001</v>
      </c>
      <c r="W112" s="1">
        <f>+[2]TechOptions!H105</f>
        <v>0.8</v>
      </c>
      <c r="X112" s="1">
        <f>+[2]TechOptions!I105</f>
        <v>0.8</v>
      </c>
      <c r="Y112" s="1">
        <f>+[2]TechOptions!J105</f>
        <v>0.8</v>
      </c>
      <c r="Z112" s="1">
        <f>+[2]TechOptions!K105</f>
        <v>0.8</v>
      </c>
      <c r="AA112" s="1">
        <f>+[2]TechOptions!L105</f>
        <v>0.8</v>
      </c>
      <c r="AB112" s="1">
        <f>+[2]TechOptions!M105</f>
        <v>0.8</v>
      </c>
      <c r="AC112" s="1">
        <f>+[2]TechOptions!N105</f>
        <v>0.8</v>
      </c>
      <c r="AD112" s="1">
        <f>+[2]TechOptions!O105</f>
        <v>0.8</v>
      </c>
      <c r="AE112" s="1">
        <f>+[2]TechOptions!P105</f>
        <v>0.8</v>
      </c>
      <c r="AF112" s="1">
        <f>+[2]TechOptions!Q105</f>
        <v>0.8</v>
      </c>
      <c r="AG112" s="1">
        <f>+[2]TechOptions!R105</f>
        <v>63</v>
      </c>
      <c r="AH112" s="1">
        <f>+[2]TechOptions!S105</f>
        <v>63</v>
      </c>
      <c r="AI112" s="1">
        <f>+[2]TechOptions!T105</f>
        <v>63</v>
      </c>
      <c r="AJ112" s="1">
        <f>+[2]TechOptions!U105</f>
        <v>63</v>
      </c>
      <c r="AK112" s="1">
        <f>+[2]TechOptions!V105</f>
        <v>63</v>
      </c>
      <c r="AL112" s="1">
        <f>+[2]TechOptions!W105</f>
        <v>63</v>
      </c>
      <c r="AM112" s="1">
        <f>+[2]TechOptions!X105</f>
        <v>63</v>
      </c>
      <c r="AN112" s="1">
        <f>+[2]TechOptions!Y105</f>
        <v>63</v>
      </c>
      <c r="AO112" s="1">
        <f>+[2]TechOptions!Z105</f>
        <v>63</v>
      </c>
      <c r="AP112" s="1">
        <f>+[2]TechOptions!AA105</f>
        <v>63</v>
      </c>
      <c r="AQ112" s="1">
        <f>+[2]TechOptions!AL105</f>
        <v>0.56000000000000005</v>
      </c>
      <c r="AR112" s="1">
        <v>5</v>
      </c>
      <c r="AZ112" s="18" t="s">
        <v>115</v>
      </c>
      <c r="BA112" s="19"/>
      <c r="BB112" s="19" t="s">
        <v>373</v>
      </c>
      <c r="BC112" s="19"/>
      <c r="BD112" s="19" t="s">
        <v>374</v>
      </c>
      <c r="BE112" s="19"/>
      <c r="BF112" s="19" t="s">
        <v>68</v>
      </c>
    </row>
    <row r="113" spans="1:58" hidden="1">
      <c r="A113" s="1" t="s">
        <v>114</v>
      </c>
      <c r="B113" s="2" t="s">
        <v>200</v>
      </c>
      <c r="C113" s="1" t="s">
        <v>66</v>
      </c>
      <c r="D113" s="2" t="s">
        <v>157</v>
      </c>
      <c r="E113" s="3" t="s">
        <v>369</v>
      </c>
      <c r="F113" s="1" t="s">
        <v>67</v>
      </c>
      <c r="G113" s="2" t="s">
        <v>158</v>
      </c>
      <c r="H113" s="3" t="s">
        <v>375</v>
      </c>
      <c r="I113" s="1" t="s">
        <v>74</v>
      </c>
      <c r="J113" s="2" t="s">
        <v>164</v>
      </c>
      <c r="L113" s="1">
        <f t="shared" si="13"/>
        <v>22</v>
      </c>
      <c r="N113" s="1" t="str">
        <f t="shared" si="14"/>
        <v>METAL-PH-FURN-WOD-Furn</v>
      </c>
      <c r="O113" s="1" t="str">
        <f t="shared" si="15"/>
        <v>New Metal product manufacturing - Process Heat: Furnace/Kiln  - Wood</v>
      </c>
      <c r="P113" s="1" t="str">
        <f t="shared" si="16"/>
        <v>INDWOD</v>
      </c>
      <c r="Q113" s="1" t="str">
        <f t="shared" si="17"/>
        <v>METAL-PH-FURN</v>
      </c>
      <c r="R113" s="1">
        <f>2018</f>
        <v>2018</v>
      </c>
      <c r="S113" s="1">
        <f>+[2]TechOptions!F106</f>
        <v>2025</v>
      </c>
      <c r="T113" s="1">
        <f>+[2]TechOptions!G106</f>
        <v>25</v>
      </c>
      <c r="U113" s="1">
        <f>+ROUND([2]TechOptions!E106,2)</f>
        <v>0.9</v>
      </c>
      <c r="V113" s="1">
        <v>31.536000000000001</v>
      </c>
      <c r="W113" s="1">
        <f>+[2]TechOptions!H106</f>
        <v>0.7</v>
      </c>
      <c r="X113" s="1">
        <f>+[2]TechOptions!I106</f>
        <v>0.7</v>
      </c>
      <c r="Y113" s="1">
        <f>+[2]TechOptions!J106</f>
        <v>0.7</v>
      </c>
      <c r="Z113" s="1">
        <f>+[2]TechOptions!K106</f>
        <v>0.7</v>
      </c>
      <c r="AA113" s="1">
        <f>+[2]TechOptions!L106</f>
        <v>0.7</v>
      </c>
      <c r="AB113" s="1">
        <f>+[2]TechOptions!M106</f>
        <v>0.7</v>
      </c>
      <c r="AC113" s="1">
        <f>+[2]TechOptions!N106</f>
        <v>0.7</v>
      </c>
      <c r="AD113" s="1">
        <f>+[2]TechOptions!O106</f>
        <v>0.7</v>
      </c>
      <c r="AE113" s="1">
        <f>+[2]TechOptions!P106</f>
        <v>0.7</v>
      </c>
      <c r="AF113" s="1">
        <f>+[2]TechOptions!Q106</f>
        <v>0.7</v>
      </c>
      <c r="AG113" s="1">
        <f>+[2]TechOptions!R106</f>
        <v>63</v>
      </c>
      <c r="AH113" s="1">
        <f>+[2]TechOptions!S106</f>
        <v>63</v>
      </c>
      <c r="AI113" s="1">
        <f>+[2]TechOptions!T106</f>
        <v>63</v>
      </c>
      <c r="AJ113" s="1">
        <f>+[2]TechOptions!U106</f>
        <v>63</v>
      </c>
      <c r="AK113" s="1">
        <f>+[2]TechOptions!V106</f>
        <v>63</v>
      </c>
      <c r="AL113" s="1">
        <f>+[2]TechOptions!W106</f>
        <v>63</v>
      </c>
      <c r="AM113" s="1">
        <f>+[2]TechOptions!X106</f>
        <v>63</v>
      </c>
      <c r="AN113" s="1">
        <f>+[2]TechOptions!Y106</f>
        <v>63</v>
      </c>
      <c r="AO113" s="1">
        <f>+[2]TechOptions!Z106</f>
        <v>63</v>
      </c>
      <c r="AP113" s="1">
        <f>+[2]TechOptions!AA106</f>
        <v>63</v>
      </c>
      <c r="AQ113" s="1">
        <f>+[2]TechOptions!AL106</f>
        <v>0.24</v>
      </c>
      <c r="AR113" s="1">
        <v>5</v>
      </c>
      <c r="AZ113" s="16" t="s">
        <v>118</v>
      </c>
      <c r="BA113" s="17"/>
      <c r="BB113" s="17" t="s">
        <v>84</v>
      </c>
      <c r="BC113" s="17"/>
      <c r="BD113" s="17" t="s">
        <v>87</v>
      </c>
      <c r="BE113" s="17"/>
      <c r="BF113" s="17" t="s">
        <v>70</v>
      </c>
    </row>
    <row r="114" spans="1:58" hidden="1">
      <c r="A114" s="1" t="s">
        <v>114</v>
      </c>
      <c r="B114" s="2" t="s">
        <v>200</v>
      </c>
      <c r="C114" s="1" t="s">
        <v>66</v>
      </c>
      <c r="D114" s="2" t="s">
        <v>157</v>
      </c>
      <c r="E114" s="3" t="s">
        <v>369</v>
      </c>
      <c r="F114" s="1" t="s">
        <v>67</v>
      </c>
      <c r="G114" s="2" t="s">
        <v>158</v>
      </c>
      <c r="H114" s="3" t="s">
        <v>376</v>
      </c>
      <c r="I114" s="1" t="s">
        <v>86</v>
      </c>
      <c r="J114" s="2" t="s">
        <v>176</v>
      </c>
      <c r="L114" s="1">
        <f t="shared" si="13"/>
        <v>22</v>
      </c>
      <c r="N114" s="1" t="str">
        <f t="shared" si="14"/>
        <v>METAL-PH-FURN-FOL-Furn</v>
      </c>
      <c r="O114" s="1" t="str">
        <f t="shared" si="15"/>
        <v>New Metal product manufacturing - Process Heat: Furnace/Kiln  - Fuel Oil</v>
      </c>
      <c r="P114" s="1" t="str">
        <f t="shared" si="16"/>
        <v>INDFOL</v>
      </c>
      <c r="Q114" s="1" t="str">
        <f t="shared" si="17"/>
        <v>METAL-PH-FURN</v>
      </c>
      <c r="R114" s="1">
        <f>2018</f>
        <v>2018</v>
      </c>
      <c r="S114" s="1">
        <f>+[2]TechOptions!F107</f>
        <v>2020</v>
      </c>
      <c r="T114" s="1">
        <f>+[2]TechOptions!G107</f>
        <v>25</v>
      </c>
      <c r="U114" s="1">
        <f>+ROUND([2]TechOptions!E107,2)</f>
        <v>0.9</v>
      </c>
      <c r="V114" s="1">
        <v>31.536000000000001</v>
      </c>
      <c r="W114" s="1">
        <f>+[2]TechOptions!H107</f>
        <v>0.8</v>
      </c>
      <c r="X114" s="1">
        <f>+[2]TechOptions!I107</f>
        <v>0.8</v>
      </c>
      <c r="Y114" s="1">
        <f>+[2]TechOptions!J107</f>
        <v>0.8</v>
      </c>
      <c r="Z114" s="1">
        <f>+[2]TechOptions!K107</f>
        <v>0.8</v>
      </c>
      <c r="AA114" s="1">
        <f>+[2]TechOptions!L107</f>
        <v>0.8</v>
      </c>
      <c r="AB114" s="1">
        <f>+[2]TechOptions!M107</f>
        <v>0.8</v>
      </c>
      <c r="AC114" s="1">
        <f>+[2]TechOptions!N107</f>
        <v>0.8</v>
      </c>
      <c r="AD114" s="1">
        <f>+[2]TechOptions!O107</f>
        <v>0.8</v>
      </c>
      <c r="AE114" s="1">
        <f>+[2]TechOptions!P107</f>
        <v>0.8</v>
      </c>
      <c r="AF114" s="1">
        <f>+[2]TechOptions!Q107</f>
        <v>0.8</v>
      </c>
      <c r="AG114" s="1">
        <f>+[2]TechOptions!R107</f>
        <v>63</v>
      </c>
      <c r="AH114" s="1">
        <f>+[2]TechOptions!S107</f>
        <v>63</v>
      </c>
      <c r="AI114" s="1">
        <f>+[2]TechOptions!T107</f>
        <v>63</v>
      </c>
      <c r="AJ114" s="1">
        <f>+[2]TechOptions!U107</f>
        <v>63</v>
      </c>
      <c r="AK114" s="1">
        <f>+[2]TechOptions!V107</f>
        <v>63</v>
      </c>
      <c r="AL114" s="1">
        <f>+[2]TechOptions!W107</f>
        <v>63</v>
      </c>
      <c r="AM114" s="1">
        <f>+[2]TechOptions!X107</f>
        <v>63</v>
      </c>
      <c r="AN114" s="1">
        <f>+[2]TechOptions!Y107</f>
        <v>63</v>
      </c>
      <c r="AO114" s="1">
        <f>+[2]TechOptions!Z107</f>
        <v>63</v>
      </c>
      <c r="AP114" s="1">
        <f>+[2]TechOptions!AA107</f>
        <v>63</v>
      </c>
      <c r="AQ114" s="1">
        <f>+[2]TechOptions!AL107</f>
        <v>1</v>
      </c>
      <c r="AR114" s="1">
        <v>5</v>
      </c>
      <c r="AZ114" s="18" t="s">
        <v>118</v>
      </c>
      <c r="BA114" s="19"/>
      <c r="BB114" s="19" t="s">
        <v>84</v>
      </c>
      <c r="BC114" s="19"/>
      <c r="BD114" s="19" t="s">
        <v>85</v>
      </c>
      <c r="BE114" s="19"/>
      <c r="BF114" s="19" t="s">
        <v>83</v>
      </c>
    </row>
    <row r="115" spans="1:58" hidden="1">
      <c r="A115" s="2" t="s">
        <v>114</v>
      </c>
      <c r="B115" s="2" t="s">
        <v>200</v>
      </c>
      <c r="C115" s="2" t="s">
        <v>66</v>
      </c>
      <c r="D115" s="2" t="s">
        <v>157</v>
      </c>
      <c r="E115" s="3" t="s">
        <v>369</v>
      </c>
      <c r="F115" s="2" t="s">
        <v>67</v>
      </c>
      <c r="G115" s="2" t="s">
        <v>158</v>
      </c>
      <c r="H115" s="3" t="s">
        <v>377</v>
      </c>
      <c r="I115" s="2" t="s">
        <v>111</v>
      </c>
      <c r="J115" s="2" t="s">
        <v>197</v>
      </c>
      <c r="L115" s="1">
        <f t="shared" si="13"/>
        <v>22</v>
      </c>
      <c r="N115" s="1" t="str">
        <f t="shared" si="14"/>
        <v>METAL-PH-FURN-LPG-Furn</v>
      </c>
      <c r="O115" s="1" t="str">
        <f t="shared" si="15"/>
        <v>New Metal product manufacturing - Process Heat: Furnace/Kiln  - LPG</v>
      </c>
      <c r="P115" s="1" t="str">
        <f t="shared" si="16"/>
        <v>INDLPG</v>
      </c>
      <c r="Q115" s="1" t="str">
        <f t="shared" si="17"/>
        <v>METAL-PH-FURN</v>
      </c>
      <c r="R115" s="1">
        <f>2018</f>
        <v>2018</v>
      </c>
      <c r="S115" s="1">
        <f>+[2]TechOptions!F108</f>
        <v>2025</v>
      </c>
      <c r="T115" s="1">
        <f>+[2]TechOptions!G108</f>
        <v>25</v>
      </c>
      <c r="U115" s="1">
        <f>+ROUND([2]TechOptions!E108,2)</f>
        <v>0.9</v>
      </c>
      <c r="V115" s="1">
        <v>31.536000000000001</v>
      </c>
      <c r="W115" s="1">
        <f>+[2]TechOptions!H108</f>
        <v>0.8</v>
      </c>
      <c r="X115" s="1">
        <f>+[2]TechOptions!I108</f>
        <v>0.8</v>
      </c>
      <c r="Y115" s="1">
        <f>+[2]TechOptions!J108</f>
        <v>0.8</v>
      </c>
      <c r="Z115" s="1">
        <f>+[2]TechOptions!K108</f>
        <v>0.8</v>
      </c>
      <c r="AA115" s="1">
        <f>+[2]TechOptions!L108</f>
        <v>0.8</v>
      </c>
      <c r="AB115" s="1">
        <f>+[2]TechOptions!M108</f>
        <v>0.8</v>
      </c>
      <c r="AC115" s="1">
        <f>+[2]TechOptions!N108</f>
        <v>0.8</v>
      </c>
      <c r="AD115" s="1">
        <f>+[2]TechOptions!O108</f>
        <v>0.8</v>
      </c>
      <c r="AE115" s="1">
        <f>+[2]TechOptions!P108</f>
        <v>0.8</v>
      </c>
      <c r="AF115" s="1">
        <f>+[2]TechOptions!Q108</f>
        <v>0.8</v>
      </c>
      <c r="AG115" s="1">
        <f>+[2]TechOptions!R108</f>
        <v>63</v>
      </c>
      <c r="AH115" s="1">
        <f>+[2]TechOptions!S108</f>
        <v>63</v>
      </c>
      <c r="AI115" s="1">
        <f>+[2]TechOptions!T108</f>
        <v>63</v>
      </c>
      <c r="AJ115" s="1">
        <f>+[2]TechOptions!U108</f>
        <v>63</v>
      </c>
      <c r="AK115" s="1">
        <f>+[2]TechOptions!V108</f>
        <v>63</v>
      </c>
      <c r="AL115" s="1">
        <f>+[2]TechOptions!W108</f>
        <v>63</v>
      </c>
      <c r="AM115" s="1">
        <f>+[2]TechOptions!X108</f>
        <v>63</v>
      </c>
      <c r="AN115" s="1">
        <f>+[2]TechOptions!Y108</f>
        <v>63</v>
      </c>
      <c r="AO115" s="1">
        <f>+[2]TechOptions!Z108</f>
        <v>63</v>
      </c>
      <c r="AP115" s="1">
        <f>+[2]TechOptions!AA108</f>
        <v>63</v>
      </c>
      <c r="AQ115" s="1">
        <f>+[2]TechOptions!AL108</f>
        <v>7.0000000000000007E-2</v>
      </c>
      <c r="AR115" s="1">
        <v>5</v>
      </c>
      <c r="AZ115" s="16" t="s">
        <v>118</v>
      </c>
      <c r="BA115" s="17"/>
      <c r="BB115" s="17" t="s">
        <v>84</v>
      </c>
      <c r="BC115" s="17"/>
      <c r="BD115" s="17" t="s">
        <v>85</v>
      </c>
      <c r="BE115" s="17"/>
      <c r="BF115" s="17" t="s">
        <v>82</v>
      </c>
    </row>
    <row r="116" spans="1:58" hidden="1">
      <c r="A116" s="2" t="s">
        <v>114</v>
      </c>
      <c r="B116" s="2" t="s">
        <v>200</v>
      </c>
      <c r="C116" s="2" t="s">
        <v>103</v>
      </c>
      <c r="D116" s="2" t="s">
        <v>189</v>
      </c>
      <c r="E116" s="3" t="s">
        <v>378</v>
      </c>
      <c r="F116" s="2" t="s">
        <v>103</v>
      </c>
      <c r="G116" s="2" t="s">
        <v>190</v>
      </c>
      <c r="H116" s="3" t="s">
        <v>379</v>
      </c>
      <c r="I116" s="2" t="s">
        <v>70</v>
      </c>
      <c r="J116" s="2" t="s">
        <v>160</v>
      </c>
      <c r="L116" s="1">
        <f t="shared" si="13"/>
        <v>23</v>
      </c>
      <c r="N116" s="1" t="str">
        <f t="shared" si="14"/>
        <v>METAL-RFGR-ELC-Refriger</v>
      </c>
      <c r="O116" s="1" t="str">
        <f t="shared" si="15"/>
        <v>New Metal product manufacturing - Refrigeration  - Electricity</v>
      </c>
      <c r="P116" s="1" t="str">
        <f t="shared" si="16"/>
        <v>INDELC</v>
      </c>
      <c r="Q116" s="1" t="str">
        <f t="shared" si="17"/>
        <v>METAL-RFGR</v>
      </c>
      <c r="R116" s="1">
        <f>2018</f>
        <v>2018</v>
      </c>
      <c r="S116" s="1">
        <f>+[2]TechOptions!F109</f>
        <v>2020</v>
      </c>
      <c r="T116" s="1">
        <f>+[2]TechOptions!G109</f>
        <v>1</v>
      </c>
      <c r="U116" s="1">
        <f>+ROUND([2]TechOptions!E109,2)</f>
        <v>1</v>
      </c>
      <c r="V116" s="1">
        <v>31.536000000000001</v>
      </c>
      <c r="W116" s="1">
        <f>+[2]TechOptions!H109</f>
        <v>1</v>
      </c>
      <c r="X116" s="1">
        <f>+[2]TechOptions!I109</f>
        <v>1</v>
      </c>
      <c r="Y116" s="1">
        <f>+[2]TechOptions!J109</f>
        <v>1</v>
      </c>
      <c r="Z116" s="1">
        <f>+[2]TechOptions!K109</f>
        <v>1</v>
      </c>
      <c r="AA116" s="1">
        <f>+[2]TechOptions!L109</f>
        <v>1</v>
      </c>
      <c r="AB116" s="1">
        <f>+[2]TechOptions!M109</f>
        <v>1</v>
      </c>
      <c r="AC116" s="1">
        <f>+[2]TechOptions!N109</f>
        <v>1</v>
      </c>
      <c r="AD116" s="1">
        <f>+[2]TechOptions!O109</f>
        <v>1</v>
      </c>
      <c r="AE116" s="1">
        <f>+[2]TechOptions!P109</f>
        <v>1</v>
      </c>
      <c r="AF116" s="1">
        <f>+[2]TechOptions!Q109</f>
        <v>1</v>
      </c>
      <c r="AG116" s="1">
        <f>+[2]TechOptions!R109</f>
        <v>0</v>
      </c>
      <c r="AH116" s="1">
        <f>+[2]TechOptions!S109</f>
        <v>0</v>
      </c>
      <c r="AI116" s="1">
        <f>+[2]TechOptions!T109</f>
        <v>0</v>
      </c>
      <c r="AJ116" s="1">
        <f>+[2]TechOptions!U109</f>
        <v>0</v>
      </c>
      <c r="AK116" s="1">
        <f>+[2]TechOptions!V109</f>
        <v>0</v>
      </c>
      <c r="AL116" s="1">
        <f>+[2]TechOptions!W109</f>
        <v>0</v>
      </c>
      <c r="AM116" s="1">
        <f>+[2]TechOptions!X109</f>
        <v>0</v>
      </c>
      <c r="AN116" s="1">
        <f>+[2]TechOptions!Y109</f>
        <v>0</v>
      </c>
      <c r="AO116" s="1">
        <f>+[2]TechOptions!Z109</f>
        <v>0</v>
      </c>
      <c r="AP116" s="1">
        <f>+[2]TechOptions!AA109</f>
        <v>0</v>
      </c>
      <c r="AQ116" s="1">
        <f>+[2]TechOptions!AL109</f>
        <v>1</v>
      </c>
      <c r="AR116" s="1">
        <v>5</v>
      </c>
      <c r="AZ116" s="18" t="s">
        <v>118</v>
      </c>
      <c r="BA116" s="19"/>
      <c r="BB116" s="19" t="s">
        <v>84</v>
      </c>
      <c r="BC116" s="19"/>
      <c r="BD116" s="19" t="s">
        <v>221</v>
      </c>
      <c r="BE116" s="19"/>
      <c r="BF116" s="19" t="s">
        <v>70</v>
      </c>
    </row>
    <row r="117" spans="1:58" hidden="1">
      <c r="A117" s="1" t="s">
        <v>114</v>
      </c>
      <c r="B117" s="2" t="s">
        <v>200</v>
      </c>
      <c r="C117" s="1" t="s">
        <v>93</v>
      </c>
      <c r="D117" s="2" t="s">
        <v>182</v>
      </c>
      <c r="E117" s="3" t="s">
        <v>380</v>
      </c>
      <c r="F117" s="1" t="s">
        <v>90</v>
      </c>
      <c r="G117" s="2" t="s">
        <v>90</v>
      </c>
      <c r="H117" s="3" t="s">
        <v>381</v>
      </c>
      <c r="I117" s="1" t="s">
        <v>68</v>
      </c>
      <c r="J117" s="2" t="s">
        <v>159</v>
      </c>
      <c r="L117" s="1">
        <f t="shared" si="13"/>
        <v>24</v>
      </c>
      <c r="N117" s="1" t="str">
        <f t="shared" si="14"/>
        <v>METAL-PH-DirH-NGA-Burner</v>
      </c>
      <c r="O117" s="1" t="str">
        <f t="shared" si="15"/>
        <v>New Metal product manufacturing - Process Heat: Direct Heat  - Natural Gas</v>
      </c>
      <c r="P117" s="1" t="str">
        <f t="shared" si="16"/>
        <v>INDNGA</v>
      </c>
      <c r="Q117" s="1" t="str">
        <f t="shared" si="17"/>
        <v>METAL-PH-DirH</v>
      </c>
      <c r="R117" s="1">
        <f>2018</f>
        <v>2018</v>
      </c>
      <c r="S117" s="1">
        <f>+[2]TechOptions!F110</f>
        <v>2020</v>
      </c>
      <c r="T117" s="1">
        <f>+[2]TechOptions!G110</f>
        <v>13</v>
      </c>
      <c r="U117" s="1">
        <f>+ROUND([2]TechOptions!E110,2)</f>
        <v>0.9</v>
      </c>
      <c r="V117" s="1">
        <v>31.536000000000001</v>
      </c>
      <c r="W117" s="1">
        <f>+[2]TechOptions!H110</f>
        <v>0.8</v>
      </c>
      <c r="X117" s="1">
        <f>+[2]TechOptions!I110</f>
        <v>0.8</v>
      </c>
      <c r="Y117" s="1">
        <f>+[2]TechOptions!J110</f>
        <v>0.8</v>
      </c>
      <c r="Z117" s="1">
        <f>+[2]TechOptions!K110</f>
        <v>0.8</v>
      </c>
      <c r="AA117" s="1">
        <f>+[2]TechOptions!L110</f>
        <v>0.8</v>
      </c>
      <c r="AB117" s="1">
        <f>+[2]TechOptions!M110</f>
        <v>0.8</v>
      </c>
      <c r="AC117" s="1">
        <f>+[2]TechOptions!N110</f>
        <v>0.8</v>
      </c>
      <c r="AD117" s="1">
        <f>+[2]TechOptions!O110</f>
        <v>0.8</v>
      </c>
      <c r="AE117" s="1">
        <f>+[2]TechOptions!P110</f>
        <v>0.8</v>
      </c>
      <c r="AF117" s="1">
        <f>+[2]TechOptions!Q110</f>
        <v>0.8</v>
      </c>
      <c r="AG117" s="1">
        <f>+[2]TechOptions!R110</f>
        <v>313</v>
      </c>
      <c r="AH117" s="1">
        <f>+[2]TechOptions!S110</f>
        <v>313</v>
      </c>
      <c r="AI117" s="1">
        <f>+[2]TechOptions!T110</f>
        <v>313</v>
      </c>
      <c r="AJ117" s="1">
        <f>+[2]TechOptions!U110</f>
        <v>313</v>
      </c>
      <c r="AK117" s="1">
        <f>+[2]TechOptions!V110</f>
        <v>313</v>
      </c>
      <c r="AL117" s="1">
        <f>+[2]TechOptions!W110</f>
        <v>313</v>
      </c>
      <c r="AM117" s="1">
        <f>+[2]TechOptions!X110</f>
        <v>313</v>
      </c>
      <c r="AN117" s="1">
        <f>+[2]TechOptions!Y110</f>
        <v>313</v>
      </c>
      <c r="AO117" s="1">
        <f>+[2]TechOptions!Z110</f>
        <v>313</v>
      </c>
      <c r="AP117" s="1">
        <f>+[2]TechOptions!AA110</f>
        <v>313</v>
      </c>
      <c r="AQ117" s="1">
        <f>+[2]TechOptions!AL110</f>
        <v>1</v>
      </c>
      <c r="AR117" s="1">
        <v>5</v>
      </c>
      <c r="AZ117" s="16" t="s">
        <v>118</v>
      </c>
      <c r="BA117" s="17"/>
      <c r="BB117" s="17" t="s">
        <v>66</v>
      </c>
      <c r="BC117" s="17"/>
      <c r="BD117" s="17" t="s">
        <v>69</v>
      </c>
      <c r="BE117" s="17"/>
      <c r="BF117" s="17" t="s">
        <v>70</v>
      </c>
    </row>
    <row r="118" spans="1:58" hidden="1">
      <c r="A118" s="1" t="s">
        <v>114</v>
      </c>
      <c r="B118" s="2" t="s">
        <v>200</v>
      </c>
      <c r="C118" s="1" t="s">
        <v>93</v>
      </c>
      <c r="D118" s="2" t="s">
        <v>182</v>
      </c>
      <c r="E118" s="3" t="s">
        <v>380</v>
      </c>
      <c r="F118" s="1" t="s">
        <v>91</v>
      </c>
      <c r="G118" s="2" t="s">
        <v>180</v>
      </c>
      <c r="H118" s="3" t="s">
        <v>382</v>
      </c>
      <c r="I118" s="1" t="s">
        <v>70</v>
      </c>
      <c r="J118" s="2" t="s">
        <v>160</v>
      </c>
      <c r="L118" s="1">
        <f t="shared" si="13"/>
        <v>24</v>
      </c>
      <c r="N118" s="1" t="str">
        <f t="shared" si="14"/>
        <v>METAL-PH-DirH-ELC-Heater</v>
      </c>
      <c r="O118" s="1" t="str">
        <f t="shared" si="15"/>
        <v>New Metal product manufacturing - Process Heat: Direct Heat  - Electricity</v>
      </c>
      <c r="P118" s="1" t="str">
        <f t="shared" si="16"/>
        <v>INDELC</v>
      </c>
      <c r="Q118" s="1" t="str">
        <f t="shared" si="17"/>
        <v>METAL-PH-DirH</v>
      </c>
      <c r="R118" s="1">
        <f>2018</f>
        <v>2018</v>
      </c>
      <c r="S118" s="1">
        <f>+[2]TechOptions!F111</f>
        <v>2025</v>
      </c>
      <c r="T118" s="1">
        <f>+[2]TechOptions!G111</f>
        <v>3</v>
      </c>
      <c r="U118" s="1">
        <f>+ROUND([2]TechOptions!E111,2)</f>
        <v>0.9</v>
      </c>
      <c r="V118" s="1">
        <v>31.536000000000001</v>
      </c>
      <c r="W118" s="1">
        <f>+[2]TechOptions!H111</f>
        <v>0.99970008997300808</v>
      </c>
      <c r="X118" s="1">
        <f>+[2]TechOptions!I111</f>
        <v>0.99970008997300808</v>
      </c>
      <c r="Y118" s="1">
        <f>+[2]TechOptions!J111</f>
        <v>0.99970008997300808</v>
      </c>
      <c r="Z118" s="1">
        <f>+[2]TechOptions!K111</f>
        <v>0.99970008997300808</v>
      </c>
      <c r="AA118" s="1">
        <f>+[2]TechOptions!L111</f>
        <v>0.99970008997300808</v>
      </c>
      <c r="AB118" s="1">
        <f>+[2]TechOptions!M111</f>
        <v>0.99970008997300808</v>
      </c>
      <c r="AC118" s="1">
        <f>+[2]TechOptions!N111</f>
        <v>0.99970008997300808</v>
      </c>
      <c r="AD118" s="1">
        <f>+[2]TechOptions!O111</f>
        <v>0.99970008997300808</v>
      </c>
      <c r="AE118" s="1">
        <f>+[2]TechOptions!P111</f>
        <v>0.99970008997300808</v>
      </c>
      <c r="AF118" s="1">
        <f>+[2]TechOptions!Q111</f>
        <v>0.99970008997300808</v>
      </c>
      <c r="AG118" s="1">
        <f>+[2]TechOptions!R111</f>
        <v>80</v>
      </c>
      <c r="AH118" s="1">
        <f>+[2]TechOptions!S111</f>
        <v>80</v>
      </c>
      <c r="AI118" s="1">
        <f>+[2]TechOptions!T111</f>
        <v>80</v>
      </c>
      <c r="AJ118" s="1">
        <f>+[2]TechOptions!U111</f>
        <v>80</v>
      </c>
      <c r="AK118" s="1">
        <f>+[2]TechOptions!V111</f>
        <v>80</v>
      </c>
      <c r="AL118" s="1">
        <f>+[2]TechOptions!W111</f>
        <v>80</v>
      </c>
      <c r="AM118" s="1">
        <f>+[2]TechOptions!X111</f>
        <v>80</v>
      </c>
      <c r="AN118" s="1">
        <f>+[2]TechOptions!Y111</f>
        <v>80</v>
      </c>
      <c r="AO118" s="1">
        <f>+[2]TechOptions!Z111</f>
        <v>80</v>
      </c>
      <c r="AP118" s="1">
        <f>+[2]TechOptions!AA111</f>
        <v>80</v>
      </c>
      <c r="AQ118" s="1">
        <f>+[2]TechOptions!AL111</f>
        <v>0.87</v>
      </c>
      <c r="AR118" s="1">
        <v>5</v>
      </c>
      <c r="AZ118" s="18" t="s">
        <v>118</v>
      </c>
      <c r="BA118" s="19"/>
      <c r="BB118" s="19" t="s">
        <v>66</v>
      </c>
      <c r="BC118" s="19"/>
      <c r="BD118" s="19" t="s">
        <v>67</v>
      </c>
      <c r="BE118" s="19"/>
      <c r="BF118" s="19" t="s">
        <v>71</v>
      </c>
    </row>
    <row r="119" spans="1:58" hidden="1">
      <c r="A119" s="1" t="s">
        <v>115</v>
      </c>
      <c r="B119" s="2" t="s">
        <v>201</v>
      </c>
      <c r="C119" s="1" t="s">
        <v>116</v>
      </c>
      <c r="D119" s="2" t="s">
        <v>202</v>
      </c>
      <c r="E119" s="3" t="s">
        <v>383</v>
      </c>
      <c r="F119" s="1" t="s">
        <v>117</v>
      </c>
      <c r="G119" s="2" t="s">
        <v>202</v>
      </c>
      <c r="H119" s="3" t="s">
        <v>384</v>
      </c>
      <c r="I119" s="1" t="s">
        <v>68</v>
      </c>
      <c r="J119" s="2" t="s">
        <v>159</v>
      </c>
      <c r="L119" s="1">
        <f t="shared" si="13"/>
        <v>23</v>
      </c>
      <c r="N119" s="1" t="str">
        <f t="shared" si="14"/>
        <v>MTHOL-FDSTCK-NGA-FDSTCK</v>
      </c>
      <c r="O119" s="1" t="str">
        <f t="shared" si="15"/>
        <v>New Methanol - Methanol production (feedstock)  - Natural Gas</v>
      </c>
      <c r="P119" s="1" t="str">
        <f t="shared" si="16"/>
        <v>INDNGA</v>
      </c>
      <c r="Q119" s="1" t="str">
        <f t="shared" si="17"/>
        <v>MTHOL-FDSTCK</v>
      </c>
      <c r="R119" s="1">
        <f>2018</f>
        <v>2018</v>
      </c>
      <c r="S119" s="1">
        <f>+[2]TechOptions!F112</f>
        <v>2020</v>
      </c>
      <c r="T119" s="1">
        <f>+[2]TechOptions!G112</f>
        <v>100</v>
      </c>
      <c r="U119" s="1">
        <f>+ROUND([2]TechOptions!E112,2)</f>
        <v>0.9</v>
      </c>
      <c r="V119" s="1">
        <v>31.536000000000001</v>
      </c>
      <c r="W119" s="1">
        <f>+[2]TechOptions!H112</f>
        <v>1</v>
      </c>
      <c r="X119" s="1">
        <f>+[2]TechOptions!I112</f>
        <v>1</v>
      </c>
      <c r="Y119" s="1">
        <f>+[2]TechOptions!J112</f>
        <v>1</v>
      </c>
      <c r="Z119" s="1">
        <f>+[2]TechOptions!K112</f>
        <v>1</v>
      </c>
      <c r="AA119" s="1">
        <f>+[2]TechOptions!L112</f>
        <v>1</v>
      </c>
      <c r="AB119" s="1">
        <f>+[2]TechOptions!M112</f>
        <v>1</v>
      </c>
      <c r="AC119" s="1">
        <f>+[2]TechOptions!N112</f>
        <v>1</v>
      </c>
      <c r="AD119" s="1">
        <f>+[2]TechOptions!O112</f>
        <v>1</v>
      </c>
      <c r="AE119" s="1">
        <f>+[2]TechOptions!P112</f>
        <v>1</v>
      </c>
      <c r="AF119" s="1">
        <f>+[2]TechOptions!Q112</f>
        <v>1</v>
      </c>
      <c r="AG119" s="1">
        <f>+[2]TechOptions!R112</f>
        <v>0</v>
      </c>
      <c r="AH119" s="1">
        <f>+[2]TechOptions!S112</f>
        <v>0</v>
      </c>
      <c r="AI119" s="1">
        <f>+[2]TechOptions!T112</f>
        <v>0</v>
      </c>
      <c r="AJ119" s="1">
        <f>+[2]TechOptions!U112</f>
        <v>0</v>
      </c>
      <c r="AK119" s="1">
        <f>+[2]TechOptions!V112</f>
        <v>0</v>
      </c>
      <c r="AL119" s="1">
        <f>+[2]TechOptions!W112</f>
        <v>0</v>
      </c>
      <c r="AM119" s="1">
        <f>+[2]TechOptions!X112</f>
        <v>0</v>
      </c>
      <c r="AN119" s="1">
        <f>+[2]TechOptions!Y112</f>
        <v>0</v>
      </c>
      <c r="AO119" s="1">
        <f>+[2]TechOptions!Z112</f>
        <v>0</v>
      </c>
      <c r="AP119" s="1">
        <f>+[2]TechOptions!AA112</f>
        <v>0</v>
      </c>
      <c r="AQ119" s="1">
        <f>+[2]TechOptions!AL112</f>
        <v>1</v>
      </c>
      <c r="AR119" s="1">
        <v>5</v>
      </c>
      <c r="AZ119" s="16" t="s">
        <v>118</v>
      </c>
      <c r="BA119" s="17"/>
      <c r="BB119" s="17" t="s">
        <v>66</v>
      </c>
      <c r="BC119" s="17"/>
      <c r="BD119" s="17" t="s">
        <v>67</v>
      </c>
      <c r="BE119" s="17"/>
      <c r="BF119" s="17" t="s">
        <v>68</v>
      </c>
    </row>
    <row r="120" spans="1:58" hidden="1">
      <c r="A120" s="1" t="s">
        <v>115</v>
      </c>
      <c r="B120" s="2" t="s">
        <v>201</v>
      </c>
      <c r="C120" s="1" t="s">
        <v>373</v>
      </c>
      <c r="D120" s="2" t="s">
        <v>385</v>
      </c>
      <c r="E120" s="3" t="s">
        <v>386</v>
      </c>
      <c r="F120" s="1" t="s">
        <v>374</v>
      </c>
      <c r="G120" s="2" t="s">
        <v>387</v>
      </c>
      <c r="H120" s="3" t="s">
        <v>388</v>
      </c>
      <c r="I120" s="1" t="s">
        <v>68</v>
      </c>
      <c r="J120" s="2" t="s">
        <v>159</v>
      </c>
      <c r="L120" s="1">
        <f t="shared" si="13"/>
        <v>24</v>
      </c>
      <c r="N120" s="1" t="str">
        <f t="shared" si="14"/>
        <v>MTHOL-PH_REFRM-NGA-REFRM</v>
      </c>
      <c r="O120" s="1" t="str">
        <f t="shared" si="15"/>
        <v>New Methanol - Process Heat: Reformer  - Natural Gas</v>
      </c>
      <c r="P120" s="1" t="str">
        <f t="shared" si="16"/>
        <v>INDNGA</v>
      </c>
      <c r="Q120" s="1" t="str">
        <f t="shared" si="17"/>
        <v>MTHOL-PH_REFRM</v>
      </c>
      <c r="R120" s="1">
        <f>2018</f>
        <v>2018</v>
      </c>
      <c r="S120" s="1">
        <f>+[2]TechOptions!F113</f>
        <v>2020</v>
      </c>
      <c r="T120" s="1">
        <f>+[2]TechOptions!G113</f>
        <v>25</v>
      </c>
      <c r="U120" s="1">
        <f>+ROUND([2]TechOptions!E113,2)</f>
        <v>0.5</v>
      </c>
      <c r="V120" s="1">
        <v>31.536000000000001</v>
      </c>
      <c r="W120" s="1">
        <f>+[2]TechOptions!H113</f>
        <v>1</v>
      </c>
      <c r="X120" s="1">
        <f>+[2]TechOptions!I113</f>
        <v>1</v>
      </c>
      <c r="Y120" s="1">
        <f>+[2]TechOptions!J113</f>
        <v>1</v>
      </c>
      <c r="Z120" s="1">
        <f>+[2]TechOptions!K113</f>
        <v>1</v>
      </c>
      <c r="AA120" s="1">
        <f>+[2]TechOptions!L113</f>
        <v>1</v>
      </c>
      <c r="AB120" s="1">
        <f>+[2]TechOptions!M113</f>
        <v>1</v>
      </c>
      <c r="AC120" s="1">
        <f>+[2]TechOptions!N113</f>
        <v>1</v>
      </c>
      <c r="AD120" s="1">
        <f>+[2]TechOptions!O113</f>
        <v>1</v>
      </c>
      <c r="AE120" s="1">
        <f>+[2]TechOptions!P113</f>
        <v>1</v>
      </c>
      <c r="AF120" s="1">
        <f>+[2]TechOptions!Q113</f>
        <v>1</v>
      </c>
      <c r="AG120" s="1">
        <f>+[2]TechOptions!R113</f>
        <v>0</v>
      </c>
      <c r="AH120" s="1">
        <f>+[2]TechOptions!S113</f>
        <v>0</v>
      </c>
      <c r="AI120" s="1">
        <f>+[2]TechOptions!T113</f>
        <v>0</v>
      </c>
      <c r="AJ120" s="1">
        <f>+[2]TechOptions!U113</f>
        <v>0</v>
      </c>
      <c r="AK120" s="1">
        <f>+[2]TechOptions!V113</f>
        <v>0</v>
      </c>
      <c r="AL120" s="1">
        <f>+[2]TechOptions!W113</f>
        <v>0</v>
      </c>
      <c r="AM120" s="1">
        <f>+[2]TechOptions!X113</f>
        <v>0</v>
      </c>
      <c r="AN120" s="1">
        <f>+[2]TechOptions!Y113</f>
        <v>0</v>
      </c>
      <c r="AO120" s="1">
        <f>+[2]TechOptions!Z113</f>
        <v>0</v>
      </c>
      <c r="AP120" s="1">
        <f>+[2]TechOptions!AA113</f>
        <v>0</v>
      </c>
      <c r="AQ120" s="1">
        <f>+[2]TechOptions!AL113</f>
        <v>1</v>
      </c>
      <c r="AR120" s="1">
        <v>5</v>
      </c>
      <c r="AZ120" s="18" t="s">
        <v>118</v>
      </c>
      <c r="BA120" s="19"/>
      <c r="BB120" s="19" t="s">
        <v>66</v>
      </c>
      <c r="BC120" s="19"/>
      <c r="BD120" s="19" t="s">
        <v>67</v>
      </c>
      <c r="BE120" s="19"/>
      <c r="BF120" s="19" t="s">
        <v>74</v>
      </c>
    </row>
    <row r="121" spans="1:58" hidden="1">
      <c r="A121" s="1" t="s">
        <v>118</v>
      </c>
      <c r="B121" s="2" t="s">
        <v>203</v>
      </c>
      <c r="C121" s="1" t="s">
        <v>84</v>
      </c>
      <c r="D121" s="2" t="s">
        <v>174</v>
      </c>
      <c r="E121" s="3" t="s">
        <v>389</v>
      </c>
      <c r="F121" s="1" t="s">
        <v>87</v>
      </c>
      <c r="G121" s="2" t="s">
        <v>177</v>
      </c>
      <c r="H121" s="3" t="s">
        <v>390</v>
      </c>
      <c r="I121" s="1" t="s">
        <v>70</v>
      </c>
      <c r="J121" s="2" t="s">
        <v>160</v>
      </c>
      <c r="L121" s="1">
        <f t="shared" si="13"/>
        <v>24</v>
      </c>
      <c r="N121" s="1" t="str">
        <f t="shared" si="14"/>
        <v>MNRL-MoTP-Stat-ELC-Motor</v>
      </c>
      <c r="O121" s="1" t="str">
        <f t="shared" si="15"/>
        <v>New Mineral - Motive Power, Stationary  - Electricity</v>
      </c>
      <c r="P121" s="1" t="str">
        <f t="shared" si="16"/>
        <v>INDELC</v>
      </c>
      <c r="Q121" s="1" t="str">
        <f t="shared" si="17"/>
        <v>MNRL-MoTP-Stat</v>
      </c>
      <c r="R121" s="1">
        <f>2018</f>
        <v>2018</v>
      </c>
      <c r="S121" s="1">
        <f>+[2]TechOptions!F114</f>
        <v>2020</v>
      </c>
      <c r="T121" s="1">
        <f>+[2]TechOptions!G114</f>
        <v>10</v>
      </c>
      <c r="U121" s="1">
        <f>+ROUND([2]TechOptions!E114,2)</f>
        <v>0.5</v>
      </c>
      <c r="V121" s="1">
        <v>31.536000000000001</v>
      </c>
      <c r="W121" s="1">
        <f>+[2]TechOptions!H114</f>
        <v>0.67500000000000004</v>
      </c>
      <c r="X121" s="1">
        <f>+[2]TechOptions!I114</f>
        <v>0.67500000000000004</v>
      </c>
      <c r="Y121" s="1">
        <f>+[2]TechOptions!J114</f>
        <v>0.67500000000000004</v>
      </c>
      <c r="Z121" s="1">
        <f>+[2]TechOptions!K114</f>
        <v>0.67500000000000004</v>
      </c>
      <c r="AA121" s="1">
        <f>+[2]TechOptions!L114</f>
        <v>0.67500000000000004</v>
      </c>
      <c r="AB121" s="1">
        <f>+[2]TechOptions!M114</f>
        <v>0.67500000000000004</v>
      </c>
      <c r="AC121" s="1">
        <f>+[2]TechOptions!N114</f>
        <v>0.67500000000000004</v>
      </c>
      <c r="AD121" s="1">
        <f>+[2]TechOptions!O114</f>
        <v>0.67500000000000004</v>
      </c>
      <c r="AE121" s="1">
        <f>+[2]TechOptions!P114</f>
        <v>0.67500000000000004</v>
      </c>
      <c r="AF121" s="1">
        <f>+[2]TechOptions!Q114</f>
        <v>0.67500000000000004</v>
      </c>
      <c r="AG121" s="1">
        <f>+[2]TechOptions!R114</f>
        <v>280</v>
      </c>
      <c r="AH121" s="1">
        <f>+[2]TechOptions!S114</f>
        <v>280</v>
      </c>
      <c r="AI121" s="1">
        <f>+[2]TechOptions!T114</f>
        <v>280</v>
      </c>
      <c r="AJ121" s="1">
        <f>+[2]TechOptions!U114</f>
        <v>280</v>
      </c>
      <c r="AK121" s="1">
        <f>+[2]TechOptions!V114</f>
        <v>280</v>
      </c>
      <c r="AL121" s="1">
        <f>+[2]TechOptions!W114</f>
        <v>280</v>
      </c>
      <c r="AM121" s="1">
        <f>+[2]TechOptions!X114</f>
        <v>280</v>
      </c>
      <c r="AN121" s="1">
        <f>+[2]TechOptions!Y114</f>
        <v>280</v>
      </c>
      <c r="AO121" s="1">
        <f>+[2]TechOptions!Z114</f>
        <v>280</v>
      </c>
      <c r="AP121" s="1">
        <f>+[2]TechOptions!AA114</f>
        <v>280</v>
      </c>
      <c r="AQ121" s="1">
        <f>+[2]TechOptions!AL114</f>
        <v>1</v>
      </c>
      <c r="AR121" s="1">
        <v>5</v>
      </c>
      <c r="AZ121" s="16" t="s">
        <v>118</v>
      </c>
      <c r="BA121" s="17"/>
      <c r="BB121" s="17" t="s">
        <v>66</v>
      </c>
      <c r="BC121" s="17"/>
      <c r="BD121" s="17" t="s">
        <v>67</v>
      </c>
      <c r="BE121" s="17"/>
      <c r="BF121" s="17" t="s">
        <v>111</v>
      </c>
    </row>
    <row r="122" spans="1:58" hidden="1">
      <c r="A122" s="1" t="s">
        <v>118</v>
      </c>
      <c r="B122" s="2" t="s">
        <v>203</v>
      </c>
      <c r="C122" s="1" t="s">
        <v>84</v>
      </c>
      <c r="D122" s="2" t="s">
        <v>174</v>
      </c>
      <c r="E122" s="3" t="s">
        <v>389</v>
      </c>
      <c r="F122" s="1" t="s">
        <v>85</v>
      </c>
      <c r="G122" s="2" t="s">
        <v>553</v>
      </c>
      <c r="H122" s="3" t="s">
        <v>566</v>
      </c>
      <c r="I122" s="1" t="s">
        <v>83</v>
      </c>
      <c r="J122" s="2" t="s">
        <v>173</v>
      </c>
      <c r="L122" s="1">
        <f t="shared" si="13"/>
        <v>25</v>
      </c>
      <c r="N122" s="1" t="str">
        <f t="shared" si="14"/>
        <v>MNRL-MoTP-Stat-PET-st_ngn</v>
      </c>
      <c r="O122" s="1" t="str">
        <f t="shared" si="15"/>
        <v>New Mineral - Motive Power, Stationary  - Petrol</v>
      </c>
      <c r="P122" s="1" t="str">
        <f t="shared" si="16"/>
        <v>INDPET</v>
      </c>
      <c r="Q122" s="1" t="str">
        <f t="shared" si="17"/>
        <v>MNRL-MoTP-Stat</v>
      </c>
      <c r="R122" s="1">
        <f>2018</f>
        <v>2018</v>
      </c>
      <c r="S122" s="1">
        <f>+[2]TechOptions!F115</f>
        <v>2025</v>
      </c>
      <c r="T122" s="1">
        <f>+[2]TechOptions!G115</f>
        <v>15</v>
      </c>
      <c r="U122" s="1">
        <f>+ROUND([2]TechOptions!E115,2)</f>
        <v>0.5</v>
      </c>
      <c r="V122" s="1">
        <v>31.536000000000001</v>
      </c>
      <c r="W122" s="1">
        <f>+[2]TechOptions!H115</f>
        <v>0.18</v>
      </c>
      <c r="X122" s="1">
        <f>+[2]TechOptions!I115</f>
        <v>0.18</v>
      </c>
      <c r="Y122" s="1">
        <f>+[2]TechOptions!J115</f>
        <v>0.18</v>
      </c>
      <c r="Z122" s="1">
        <f>+[2]TechOptions!K115</f>
        <v>0.18</v>
      </c>
      <c r="AA122" s="1">
        <f>+[2]TechOptions!L115</f>
        <v>0.18</v>
      </c>
      <c r="AB122" s="1">
        <f>+[2]TechOptions!M115</f>
        <v>0.18</v>
      </c>
      <c r="AC122" s="1">
        <f>+[2]TechOptions!N115</f>
        <v>0.18</v>
      </c>
      <c r="AD122" s="1">
        <f>+[2]TechOptions!O115</f>
        <v>0.18</v>
      </c>
      <c r="AE122" s="1">
        <f>+[2]TechOptions!P115</f>
        <v>0.18</v>
      </c>
      <c r="AF122" s="1">
        <f>+[2]TechOptions!Q115</f>
        <v>0.18</v>
      </c>
      <c r="AG122" s="1">
        <f>+[2]TechOptions!R115</f>
        <v>350</v>
      </c>
      <c r="AH122" s="1">
        <f>+[2]TechOptions!S115</f>
        <v>350</v>
      </c>
      <c r="AI122" s="1">
        <f>+[2]TechOptions!T115</f>
        <v>350</v>
      </c>
      <c r="AJ122" s="1">
        <f>+[2]TechOptions!U115</f>
        <v>350</v>
      </c>
      <c r="AK122" s="1">
        <f>+[2]TechOptions!V115</f>
        <v>350</v>
      </c>
      <c r="AL122" s="1">
        <f>+[2]TechOptions!W115</f>
        <v>350</v>
      </c>
      <c r="AM122" s="1">
        <f>+[2]TechOptions!X115</f>
        <v>350</v>
      </c>
      <c r="AN122" s="1">
        <f>+[2]TechOptions!Y115</f>
        <v>350</v>
      </c>
      <c r="AO122" s="1">
        <f>+[2]TechOptions!Z115</f>
        <v>350</v>
      </c>
      <c r="AP122" s="1">
        <f>+[2]TechOptions!AA115</f>
        <v>350</v>
      </c>
      <c r="AQ122" s="1">
        <f>+[2]TechOptions!AL115</f>
        <v>1</v>
      </c>
      <c r="AR122" s="1">
        <v>5</v>
      </c>
      <c r="AZ122" s="18" t="s">
        <v>118</v>
      </c>
      <c r="BA122" s="19"/>
      <c r="BB122" s="19" t="s">
        <v>279</v>
      </c>
      <c r="BC122" s="19"/>
      <c r="BD122" s="19" t="s">
        <v>95</v>
      </c>
      <c r="BE122" s="19"/>
      <c r="BF122" s="19" t="s">
        <v>68</v>
      </c>
    </row>
    <row r="123" spans="1:58" hidden="1">
      <c r="A123" s="1" t="s">
        <v>118</v>
      </c>
      <c r="B123" s="2" t="s">
        <v>203</v>
      </c>
      <c r="C123" s="1" t="s">
        <v>84</v>
      </c>
      <c r="D123" s="2" t="s">
        <v>174</v>
      </c>
      <c r="E123" s="3" t="s">
        <v>389</v>
      </c>
      <c r="F123" s="1" t="s">
        <v>85</v>
      </c>
      <c r="G123" s="2" t="s">
        <v>553</v>
      </c>
      <c r="H123" s="3" t="s">
        <v>567</v>
      </c>
      <c r="I123" s="1" t="s">
        <v>82</v>
      </c>
      <c r="J123" s="2" t="s">
        <v>172</v>
      </c>
      <c r="L123" s="1">
        <f t="shared" si="13"/>
        <v>25</v>
      </c>
      <c r="N123" s="1" t="str">
        <f t="shared" si="14"/>
        <v>MNRL-MoTP-Stat-DSL-st_ngn</v>
      </c>
      <c r="O123" s="1" t="str">
        <f t="shared" si="15"/>
        <v>New Mineral - Motive Power, Stationary  - Diesel</v>
      </c>
      <c r="P123" s="1" t="str">
        <f t="shared" si="16"/>
        <v>INDDSL</v>
      </c>
      <c r="Q123" s="1" t="str">
        <f t="shared" si="17"/>
        <v>MNRL-MoTP-Stat</v>
      </c>
      <c r="R123" s="1">
        <f>2018</f>
        <v>2018</v>
      </c>
      <c r="S123" s="1">
        <f>+[2]TechOptions!F116</f>
        <v>2025</v>
      </c>
      <c r="T123" s="1">
        <f>+[2]TechOptions!G116</f>
        <v>20</v>
      </c>
      <c r="U123" s="1">
        <f>+ROUND([2]TechOptions!E116,2)</f>
        <v>0.5</v>
      </c>
      <c r="V123" s="1">
        <v>31.536000000000001</v>
      </c>
      <c r="W123" s="1">
        <f>+[2]TechOptions!H116</f>
        <v>0.22</v>
      </c>
      <c r="X123" s="1">
        <f>+[2]TechOptions!I116</f>
        <v>0.22</v>
      </c>
      <c r="Y123" s="1">
        <f>+[2]TechOptions!J116</f>
        <v>0.22</v>
      </c>
      <c r="Z123" s="1">
        <f>+[2]TechOptions!K116</f>
        <v>0.22</v>
      </c>
      <c r="AA123" s="1">
        <f>+[2]TechOptions!L116</f>
        <v>0.22</v>
      </c>
      <c r="AB123" s="1">
        <f>+[2]TechOptions!M116</f>
        <v>0.22</v>
      </c>
      <c r="AC123" s="1">
        <f>+[2]TechOptions!N116</f>
        <v>0.22</v>
      </c>
      <c r="AD123" s="1">
        <f>+[2]TechOptions!O116</f>
        <v>0.22</v>
      </c>
      <c r="AE123" s="1">
        <f>+[2]TechOptions!P116</f>
        <v>0.22</v>
      </c>
      <c r="AF123" s="1">
        <f>+[2]TechOptions!Q116</f>
        <v>0.22</v>
      </c>
      <c r="AG123" s="1">
        <f>+[2]TechOptions!R116</f>
        <v>455</v>
      </c>
      <c r="AH123" s="1">
        <f>+[2]TechOptions!S116</f>
        <v>455</v>
      </c>
      <c r="AI123" s="1">
        <f>+[2]TechOptions!T116</f>
        <v>455</v>
      </c>
      <c r="AJ123" s="1">
        <f>+[2]TechOptions!U116</f>
        <v>455</v>
      </c>
      <c r="AK123" s="1">
        <f>+[2]TechOptions!V116</f>
        <v>455</v>
      </c>
      <c r="AL123" s="1">
        <f>+[2]TechOptions!W116</f>
        <v>455</v>
      </c>
      <c r="AM123" s="1">
        <f>+[2]TechOptions!X116</f>
        <v>455</v>
      </c>
      <c r="AN123" s="1">
        <f>+[2]TechOptions!Y116</f>
        <v>455</v>
      </c>
      <c r="AO123" s="1">
        <f>+[2]TechOptions!Z116</f>
        <v>455</v>
      </c>
      <c r="AP123" s="1">
        <f>+[2]TechOptions!AA116</f>
        <v>455</v>
      </c>
      <c r="AQ123" s="1">
        <f>+[2]TechOptions!AL116</f>
        <v>1</v>
      </c>
      <c r="AR123" s="1">
        <v>5</v>
      </c>
      <c r="AZ123" s="16" t="s">
        <v>118</v>
      </c>
      <c r="BA123" s="17"/>
      <c r="BB123" s="17" t="s">
        <v>279</v>
      </c>
      <c r="BC123" s="17"/>
      <c r="BD123" s="17" t="s">
        <v>95</v>
      </c>
      <c r="BE123" s="17"/>
      <c r="BF123" s="17" t="s">
        <v>82</v>
      </c>
    </row>
    <row r="124" spans="1:58" hidden="1">
      <c r="A124" s="1" t="s">
        <v>118</v>
      </c>
      <c r="B124" s="2" t="s">
        <v>203</v>
      </c>
      <c r="C124" s="1" t="s">
        <v>84</v>
      </c>
      <c r="D124" s="2" t="s">
        <v>174</v>
      </c>
      <c r="E124" s="3" t="s">
        <v>389</v>
      </c>
      <c r="F124" s="1" t="s">
        <v>221</v>
      </c>
      <c r="G124" s="2" t="s">
        <v>234</v>
      </c>
      <c r="H124" s="3" t="s">
        <v>391</v>
      </c>
      <c r="I124" s="1" t="s">
        <v>70</v>
      </c>
      <c r="J124" s="2" t="s">
        <v>160</v>
      </c>
      <c r="L124" s="1">
        <f t="shared" si="13"/>
        <v>26</v>
      </c>
      <c r="N124" s="1" t="str">
        <f t="shared" si="14"/>
        <v>MNRL-MoTP-Stat-ELC-VSD-Mtr</v>
      </c>
      <c r="O124" s="1" t="str">
        <f t="shared" si="15"/>
        <v>New Mineral - Motive Power, Stationary  - Electricity</v>
      </c>
      <c r="P124" s="1" t="str">
        <f t="shared" si="16"/>
        <v>INDELC</v>
      </c>
      <c r="Q124" s="1" t="str">
        <f t="shared" si="17"/>
        <v>MNRL-MoTP-Stat</v>
      </c>
      <c r="R124" s="1">
        <f>2018</f>
        <v>2018</v>
      </c>
      <c r="S124" s="1">
        <f>+[2]TechOptions!F117</f>
        <v>2025</v>
      </c>
      <c r="T124" s="1">
        <f>+[2]TechOptions!G117</f>
        <v>10</v>
      </c>
      <c r="U124" s="1">
        <f>+ROUND([2]TechOptions!E117,2)</f>
        <v>0.5</v>
      </c>
      <c r="V124" s="1">
        <v>31.536000000000001</v>
      </c>
      <c r="W124" s="1">
        <f>+[2]TechOptions!H117</f>
        <v>0.9</v>
      </c>
      <c r="X124" s="1">
        <f>+[2]TechOptions!I117</f>
        <v>0.9</v>
      </c>
      <c r="Y124" s="1">
        <f>+[2]TechOptions!J117</f>
        <v>0.9</v>
      </c>
      <c r="Z124" s="1">
        <f>+[2]TechOptions!K117</f>
        <v>0.9</v>
      </c>
      <c r="AA124" s="1">
        <f>+[2]TechOptions!L117</f>
        <v>0.9</v>
      </c>
      <c r="AB124" s="1">
        <f>+[2]TechOptions!M117</f>
        <v>0.9</v>
      </c>
      <c r="AC124" s="1">
        <f>+[2]TechOptions!N117</f>
        <v>0.9</v>
      </c>
      <c r="AD124" s="1">
        <f>+[2]TechOptions!O117</f>
        <v>0.9</v>
      </c>
      <c r="AE124" s="1">
        <f>+[2]TechOptions!P117</f>
        <v>0.9</v>
      </c>
      <c r="AF124" s="1">
        <f>+[2]TechOptions!Q117</f>
        <v>0.9</v>
      </c>
      <c r="AG124" s="1">
        <f>+[2]TechOptions!R117</f>
        <v>336</v>
      </c>
      <c r="AH124" s="1">
        <f>+[2]TechOptions!S117</f>
        <v>336</v>
      </c>
      <c r="AI124" s="1">
        <f>+[2]TechOptions!T117</f>
        <v>336</v>
      </c>
      <c r="AJ124" s="1">
        <f>+[2]TechOptions!U117</f>
        <v>336</v>
      </c>
      <c r="AK124" s="1">
        <f>+[2]TechOptions!V117</f>
        <v>336</v>
      </c>
      <c r="AL124" s="1">
        <f>+[2]TechOptions!W117</f>
        <v>336</v>
      </c>
      <c r="AM124" s="1">
        <f>+[2]TechOptions!X117</f>
        <v>336</v>
      </c>
      <c r="AN124" s="1">
        <f>+[2]TechOptions!Y117</f>
        <v>336</v>
      </c>
      <c r="AO124" s="1">
        <f>+[2]TechOptions!Z117</f>
        <v>336</v>
      </c>
      <c r="AP124" s="1">
        <f>+[2]TechOptions!AA117</f>
        <v>336</v>
      </c>
      <c r="AQ124" s="1">
        <f>+[2]TechOptions!AL117</f>
        <v>0.5</v>
      </c>
      <c r="AR124" s="1">
        <v>5</v>
      </c>
      <c r="AZ124" s="18" t="s">
        <v>118</v>
      </c>
      <c r="BA124" s="19"/>
      <c r="BB124" s="19" t="s">
        <v>279</v>
      </c>
      <c r="BC124" s="19"/>
      <c r="BD124" s="19" t="s">
        <v>231</v>
      </c>
      <c r="BE124" s="19"/>
      <c r="BF124" s="19" t="s">
        <v>70</v>
      </c>
    </row>
    <row r="125" spans="1:58" hidden="1">
      <c r="A125" s="1" t="s">
        <v>118</v>
      </c>
      <c r="B125" s="2" t="s">
        <v>203</v>
      </c>
      <c r="C125" s="1" t="s">
        <v>66</v>
      </c>
      <c r="D125" s="2" t="s">
        <v>157</v>
      </c>
      <c r="E125" s="3" t="s">
        <v>392</v>
      </c>
      <c r="F125" s="1" t="s">
        <v>69</v>
      </c>
      <c r="G125" s="2" t="s">
        <v>158</v>
      </c>
      <c r="H125" s="3" t="s">
        <v>393</v>
      </c>
      <c r="I125" s="1" t="s">
        <v>70</v>
      </c>
      <c r="J125" s="2" t="s">
        <v>160</v>
      </c>
      <c r="L125" s="1">
        <f t="shared" si="13"/>
        <v>21</v>
      </c>
      <c r="N125" s="1" t="str">
        <f t="shared" si="14"/>
        <v>MNRL-PH-FURN-ELC-Furn</v>
      </c>
      <c r="O125" s="1" t="str">
        <f t="shared" si="15"/>
        <v>New Mineral - Process Heat: Furnace/Kiln  - Electricity</v>
      </c>
      <c r="P125" s="1" t="str">
        <f t="shared" si="16"/>
        <v>INDELC</v>
      </c>
      <c r="Q125" s="1" t="str">
        <f t="shared" si="17"/>
        <v>MNRL-PH-FURN</v>
      </c>
      <c r="R125" s="1">
        <f>2018</f>
        <v>2018</v>
      </c>
      <c r="S125" s="1">
        <f>+[2]TechOptions!F118</f>
        <v>2020</v>
      </c>
      <c r="T125" s="1">
        <f>+[2]TechOptions!G118</f>
        <v>25</v>
      </c>
      <c r="U125" s="1">
        <f>+ROUND([2]TechOptions!E118,2)</f>
        <v>0.9</v>
      </c>
      <c r="V125" s="1">
        <v>31.536000000000001</v>
      </c>
      <c r="W125" s="1">
        <f>+[2]TechOptions!H118</f>
        <v>0.8</v>
      </c>
      <c r="X125" s="1">
        <f>+[2]TechOptions!I118</f>
        <v>0.8</v>
      </c>
      <c r="Y125" s="1">
        <f>+[2]TechOptions!J118</f>
        <v>0.8</v>
      </c>
      <c r="Z125" s="1">
        <f>+[2]TechOptions!K118</f>
        <v>0.8</v>
      </c>
      <c r="AA125" s="1">
        <f>+[2]TechOptions!L118</f>
        <v>0.8</v>
      </c>
      <c r="AB125" s="1">
        <f>+[2]TechOptions!M118</f>
        <v>0.8</v>
      </c>
      <c r="AC125" s="1">
        <f>+[2]TechOptions!N118</f>
        <v>0.8</v>
      </c>
      <c r="AD125" s="1">
        <f>+[2]TechOptions!O118</f>
        <v>0.8</v>
      </c>
      <c r="AE125" s="1">
        <f>+[2]TechOptions!P118</f>
        <v>0.8</v>
      </c>
      <c r="AF125" s="1">
        <f>+[2]TechOptions!Q118</f>
        <v>0.8</v>
      </c>
      <c r="AG125" s="1">
        <f>+[2]TechOptions!R118</f>
        <v>63</v>
      </c>
      <c r="AH125" s="1">
        <f>+[2]TechOptions!S118</f>
        <v>63</v>
      </c>
      <c r="AI125" s="1">
        <f>+[2]TechOptions!T118</f>
        <v>63</v>
      </c>
      <c r="AJ125" s="1">
        <f>+[2]TechOptions!U118</f>
        <v>63</v>
      </c>
      <c r="AK125" s="1">
        <f>+[2]TechOptions!V118</f>
        <v>63</v>
      </c>
      <c r="AL125" s="1">
        <f>+[2]TechOptions!W118</f>
        <v>63</v>
      </c>
      <c r="AM125" s="1">
        <f>+[2]TechOptions!X118</f>
        <v>63</v>
      </c>
      <c r="AN125" s="1">
        <f>+[2]TechOptions!Y118</f>
        <v>63</v>
      </c>
      <c r="AO125" s="1">
        <f>+[2]TechOptions!Z118</f>
        <v>63</v>
      </c>
      <c r="AP125" s="1">
        <f>+[2]TechOptions!AA118</f>
        <v>63</v>
      </c>
      <c r="AQ125" s="1">
        <f>+[2]TechOptions!AL118</f>
        <v>1</v>
      </c>
      <c r="AR125" s="1">
        <v>5</v>
      </c>
      <c r="AZ125" s="16" t="s">
        <v>118</v>
      </c>
      <c r="BA125" s="17"/>
      <c r="BB125" s="17" t="s">
        <v>279</v>
      </c>
      <c r="BC125" s="17"/>
      <c r="BD125" s="17" t="s">
        <v>95</v>
      </c>
      <c r="BE125" s="17"/>
      <c r="BF125" s="17" t="s">
        <v>71</v>
      </c>
    </row>
    <row r="126" spans="1:58" hidden="1">
      <c r="A126" s="1" t="s">
        <v>118</v>
      </c>
      <c r="B126" s="2" t="s">
        <v>203</v>
      </c>
      <c r="C126" s="1" t="s">
        <v>66</v>
      </c>
      <c r="D126" s="2" t="s">
        <v>157</v>
      </c>
      <c r="E126" s="3" t="s">
        <v>392</v>
      </c>
      <c r="F126" s="1" t="s">
        <v>67</v>
      </c>
      <c r="G126" s="2" t="s">
        <v>158</v>
      </c>
      <c r="H126" s="3" t="s">
        <v>394</v>
      </c>
      <c r="I126" s="1" t="s">
        <v>71</v>
      </c>
      <c r="J126" s="2" t="s">
        <v>161</v>
      </c>
      <c r="L126" s="1">
        <f t="shared" si="13"/>
        <v>21</v>
      </c>
      <c r="N126" s="1" t="str">
        <f t="shared" si="14"/>
        <v>MNRL-PH-FURN-COA-Furn</v>
      </c>
      <c r="O126" s="1" t="str">
        <f t="shared" si="15"/>
        <v>New Mineral - Process Heat: Furnace/Kiln  - Coal</v>
      </c>
      <c r="P126" s="1" t="str">
        <f t="shared" si="16"/>
        <v>INDCOA</v>
      </c>
      <c r="Q126" s="1" t="str">
        <f t="shared" si="17"/>
        <v>MNRL-PH-FURN</v>
      </c>
      <c r="R126" s="1">
        <f>2018</f>
        <v>2018</v>
      </c>
      <c r="S126" s="1">
        <f>+[2]TechOptions!F119</f>
        <v>2020</v>
      </c>
      <c r="T126" s="1">
        <f>+[2]TechOptions!G119</f>
        <v>25</v>
      </c>
      <c r="U126" s="1">
        <f>+ROUND([2]TechOptions!E119,2)</f>
        <v>0.9</v>
      </c>
      <c r="V126" s="1">
        <v>31.536000000000001</v>
      </c>
      <c r="W126" s="1">
        <f>+[2]TechOptions!H119</f>
        <v>0.7</v>
      </c>
      <c r="X126" s="1">
        <f>+[2]TechOptions!I119</f>
        <v>0.7</v>
      </c>
      <c r="Y126" s="1">
        <f>+[2]TechOptions!J119</f>
        <v>0.7</v>
      </c>
      <c r="Z126" s="1">
        <f>+[2]TechOptions!K119</f>
        <v>0.7</v>
      </c>
      <c r="AA126" s="1">
        <f>+[2]TechOptions!L119</f>
        <v>0.7</v>
      </c>
      <c r="AB126" s="1">
        <f>+[2]TechOptions!M119</f>
        <v>0.7</v>
      </c>
      <c r="AC126" s="1">
        <f>+[2]TechOptions!N119</f>
        <v>0.7</v>
      </c>
      <c r="AD126" s="1">
        <f>+[2]TechOptions!O119</f>
        <v>0.7</v>
      </c>
      <c r="AE126" s="1">
        <f>+[2]TechOptions!P119</f>
        <v>0.7</v>
      </c>
      <c r="AF126" s="1">
        <f>+[2]TechOptions!Q119</f>
        <v>0.7</v>
      </c>
      <c r="AG126" s="1">
        <f>+[2]TechOptions!R119</f>
        <v>63</v>
      </c>
      <c r="AH126" s="1">
        <f>+[2]TechOptions!S119</f>
        <v>63</v>
      </c>
      <c r="AI126" s="1">
        <f>+[2]TechOptions!T119</f>
        <v>63</v>
      </c>
      <c r="AJ126" s="1">
        <f>+[2]TechOptions!U119</f>
        <v>63</v>
      </c>
      <c r="AK126" s="1">
        <f>+[2]TechOptions!V119</f>
        <v>63</v>
      </c>
      <c r="AL126" s="1">
        <f>+[2]TechOptions!W119</f>
        <v>63</v>
      </c>
      <c r="AM126" s="1">
        <f>+[2]TechOptions!X119</f>
        <v>63</v>
      </c>
      <c r="AN126" s="1">
        <f>+[2]TechOptions!Y119</f>
        <v>63</v>
      </c>
      <c r="AO126" s="1">
        <f>+[2]TechOptions!Z119</f>
        <v>63</v>
      </c>
      <c r="AP126" s="1">
        <f>+[2]TechOptions!AA119</f>
        <v>63</v>
      </c>
      <c r="AQ126" s="1">
        <f>+[2]TechOptions!AL119</f>
        <v>0.03</v>
      </c>
      <c r="AR126" s="1">
        <v>5</v>
      </c>
      <c r="AZ126" s="18" t="s">
        <v>118</v>
      </c>
      <c r="BA126" s="19"/>
      <c r="BB126" s="19" t="s">
        <v>279</v>
      </c>
      <c r="BC126" s="19"/>
      <c r="BD126" s="19" t="s">
        <v>95</v>
      </c>
      <c r="BE126" s="19"/>
      <c r="BF126" s="19" t="s">
        <v>111</v>
      </c>
    </row>
    <row r="127" spans="1:58" hidden="1">
      <c r="A127" s="1" t="s">
        <v>118</v>
      </c>
      <c r="B127" s="2" t="s">
        <v>203</v>
      </c>
      <c r="C127" s="1" t="s">
        <v>66</v>
      </c>
      <c r="D127" s="2" t="s">
        <v>157</v>
      </c>
      <c r="E127" s="3" t="s">
        <v>392</v>
      </c>
      <c r="F127" s="1" t="s">
        <v>67</v>
      </c>
      <c r="G127" s="2" t="s">
        <v>158</v>
      </c>
      <c r="H127" s="3" t="s">
        <v>395</v>
      </c>
      <c r="I127" s="1" t="s">
        <v>68</v>
      </c>
      <c r="J127" s="2" t="s">
        <v>159</v>
      </c>
      <c r="L127" s="1">
        <f t="shared" si="13"/>
        <v>21</v>
      </c>
      <c r="N127" s="1" t="str">
        <f t="shared" si="14"/>
        <v>MNRL-PH-FURN-NGA-Furn</v>
      </c>
      <c r="O127" s="1" t="str">
        <f t="shared" si="15"/>
        <v>New Mineral - Process Heat: Furnace/Kiln  - Natural Gas</v>
      </c>
      <c r="P127" s="1" t="str">
        <f t="shared" si="16"/>
        <v>INDNGA</v>
      </c>
      <c r="Q127" s="1" t="str">
        <f t="shared" si="17"/>
        <v>MNRL-PH-FURN</v>
      </c>
      <c r="R127" s="1">
        <f>2018</f>
        <v>2018</v>
      </c>
      <c r="S127" s="1">
        <f>+[2]TechOptions!F120</f>
        <v>2020</v>
      </c>
      <c r="T127" s="1">
        <f>+[2]TechOptions!G120</f>
        <v>25</v>
      </c>
      <c r="U127" s="1">
        <f>+ROUND([2]TechOptions!E120,2)</f>
        <v>0.9</v>
      </c>
      <c r="V127" s="1">
        <v>31.536000000000001</v>
      </c>
      <c r="W127" s="1">
        <f>+[2]TechOptions!H120</f>
        <v>0.8</v>
      </c>
      <c r="X127" s="1">
        <f>+[2]TechOptions!I120</f>
        <v>0.8</v>
      </c>
      <c r="Y127" s="1">
        <f>+[2]TechOptions!J120</f>
        <v>0.8</v>
      </c>
      <c r="Z127" s="1">
        <f>+[2]TechOptions!K120</f>
        <v>0.8</v>
      </c>
      <c r="AA127" s="1">
        <f>+[2]TechOptions!L120</f>
        <v>0.8</v>
      </c>
      <c r="AB127" s="1">
        <f>+[2]TechOptions!M120</f>
        <v>0.8</v>
      </c>
      <c r="AC127" s="1">
        <f>+[2]TechOptions!N120</f>
        <v>0.8</v>
      </c>
      <c r="AD127" s="1">
        <f>+[2]TechOptions!O120</f>
        <v>0.8</v>
      </c>
      <c r="AE127" s="1">
        <f>+[2]TechOptions!P120</f>
        <v>0.8</v>
      </c>
      <c r="AF127" s="1">
        <f>+[2]TechOptions!Q120</f>
        <v>0.8</v>
      </c>
      <c r="AG127" s="1">
        <f>+[2]TechOptions!R120</f>
        <v>63</v>
      </c>
      <c r="AH127" s="1">
        <f>+[2]TechOptions!S120</f>
        <v>63</v>
      </c>
      <c r="AI127" s="1">
        <f>+[2]TechOptions!T120</f>
        <v>63</v>
      </c>
      <c r="AJ127" s="1">
        <f>+[2]TechOptions!U120</f>
        <v>63</v>
      </c>
      <c r="AK127" s="1">
        <f>+[2]TechOptions!V120</f>
        <v>63</v>
      </c>
      <c r="AL127" s="1">
        <f>+[2]TechOptions!W120</f>
        <v>63</v>
      </c>
      <c r="AM127" s="1">
        <f>+[2]TechOptions!X120</f>
        <v>63</v>
      </c>
      <c r="AN127" s="1">
        <f>+[2]TechOptions!Y120</f>
        <v>63</v>
      </c>
      <c r="AO127" s="1">
        <f>+[2]TechOptions!Z120</f>
        <v>63</v>
      </c>
      <c r="AP127" s="1">
        <f>+[2]TechOptions!AA120</f>
        <v>63</v>
      </c>
      <c r="AQ127" s="1">
        <f>+[2]TechOptions!AL120</f>
        <v>0.56000000000000005</v>
      </c>
      <c r="AR127" s="1">
        <v>5</v>
      </c>
      <c r="AZ127" s="16" t="s">
        <v>118</v>
      </c>
      <c r="BA127" s="17"/>
      <c r="BB127" s="17" t="s">
        <v>279</v>
      </c>
      <c r="BC127" s="17"/>
      <c r="BD127" s="17" t="s">
        <v>95</v>
      </c>
      <c r="BE127" s="17"/>
      <c r="BF127" s="17" t="s">
        <v>74</v>
      </c>
    </row>
    <row r="128" spans="1:58" hidden="1">
      <c r="A128" s="1" t="s">
        <v>118</v>
      </c>
      <c r="B128" s="2" t="s">
        <v>203</v>
      </c>
      <c r="C128" s="1" t="s">
        <v>66</v>
      </c>
      <c r="D128" s="2" t="s">
        <v>157</v>
      </c>
      <c r="E128" s="3" t="s">
        <v>392</v>
      </c>
      <c r="F128" s="1" t="s">
        <v>67</v>
      </c>
      <c r="G128" s="2" t="s">
        <v>158</v>
      </c>
      <c r="H128" s="3" t="s">
        <v>396</v>
      </c>
      <c r="I128" s="1" t="s">
        <v>74</v>
      </c>
      <c r="J128" s="2" t="s">
        <v>164</v>
      </c>
      <c r="L128" s="1">
        <f t="shared" si="13"/>
        <v>21</v>
      </c>
      <c r="N128" s="1" t="str">
        <f t="shared" si="14"/>
        <v>MNRL-PH-FURN-WOD-Furn</v>
      </c>
      <c r="O128" s="1" t="str">
        <f t="shared" si="15"/>
        <v>New Mineral - Process Heat: Furnace/Kiln  - Wood</v>
      </c>
      <c r="P128" s="1" t="str">
        <f t="shared" si="16"/>
        <v>INDWOD</v>
      </c>
      <c r="Q128" s="1" t="str">
        <f t="shared" si="17"/>
        <v>MNRL-PH-FURN</v>
      </c>
      <c r="R128" s="1">
        <f>2018</f>
        <v>2018</v>
      </c>
      <c r="S128" s="1">
        <f>+[2]TechOptions!F121</f>
        <v>2025</v>
      </c>
      <c r="T128" s="1">
        <f>+[2]TechOptions!G121</f>
        <v>25</v>
      </c>
      <c r="U128" s="1">
        <f>+ROUND([2]TechOptions!E121,2)</f>
        <v>0.9</v>
      </c>
      <c r="V128" s="1">
        <v>31.536000000000001</v>
      </c>
      <c r="W128" s="1">
        <f>+[2]TechOptions!H121</f>
        <v>0.7</v>
      </c>
      <c r="X128" s="1">
        <f>+[2]TechOptions!I121</f>
        <v>0.7</v>
      </c>
      <c r="Y128" s="1">
        <f>+[2]TechOptions!J121</f>
        <v>0.7</v>
      </c>
      <c r="Z128" s="1">
        <f>+[2]TechOptions!K121</f>
        <v>0.7</v>
      </c>
      <c r="AA128" s="1">
        <f>+[2]TechOptions!L121</f>
        <v>0.7</v>
      </c>
      <c r="AB128" s="1">
        <f>+[2]TechOptions!M121</f>
        <v>0.7</v>
      </c>
      <c r="AC128" s="1">
        <f>+[2]TechOptions!N121</f>
        <v>0.7</v>
      </c>
      <c r="AD128" s="1">
        <f>+[2]TechOptions!O121</f>
        <v>0.7</v>
      </c>
      <c r="AE128" s="1">
        <f>+[2]TechOptions!P121</f>
        <v>0.7</v>
      </c>
      <c r="AF128" s="1">
        <f>+[2]TechOptions!Q121</f>
        <v>0.7</v>
      </c>
      <c r="AG128" s="1">
        <f>+[2]TechOptions!R121</f>
        <v>63</v>
      </c>
      <c r="AH128" s="1">
        <f>+[2]TechOptions!S121</f>
        <v>63</v>
      </c>
      <c r="AI128" s="1">
        <f>+[2]TechOptions!T121</f>
        <v>63</v>
      </c>
      <c r="AJ128" s="1">
        <f>+[2]TechOptions!U121</f>
        <v>63</v>
      </c>
      <c r="AK128" s="1">
        <f>+[2]TechOptions!V121</f>
        <v>63</v>
      </c>
      <c r="AL128" s="1">
        <f>+[2]TechOptions!W121</f>
        <v>63</v>
      </c>
      <c r="AM128" s="1">
        <f>+[2]TechOptions!X121</f>
        <v>63</v>
      </c>
      <c r="AN128" s="1">
        <f>+[2]TechOptions!Y121</f>
        <v>63</v>
      </c>
      <c r="AO128" s="1">
        <f>+[2]TechOptions!Z121</f>
        <v>63</v>
      </c>
      <c r="AP128" s="1">
        <f>+[2]TechOptions!AA121</f>
        <v>63</v>
      </c>
      <c r="AQ128" s="1">
        <f>+[2]TechOptions!AL121</f>
        <v>0.24</v>
      </c>
      <c r="AR128" s="1">
        <v>5</v>
      </c>
      <c r="AZ128" s="18" t="s">
        <v>118</v>
      </c>
      <c r="BA128" s="19"/>
      <c r="BB128" s="19" t="s">
        <v>279</v>
      </c>
      <c r="BC128" s="19"/>
      <c r="BD128" s="19" t="s">
        <v>95</v>
      </c>
      <c r="BE128" s="19"/>
      <c r="BF128" s="19" t="s">
        <v>70</v>
      </c>
    </row>
    <row r="129" spans="1:58" hidden="1">
      <c r="A129" s="1" t="s">
        <v>118</v>
      </c>
      <c r="B129" s="2" t="s">
        <v>203</v>
      </c>
      <c r="C129" s="1" t="s">
        <v>66</v>
      </c>
      <c r="D129" s="2" t="s">
        <v>157</v>
      </c>
      <c r="E129" s="3" t="s">
        <v>392</v>
      </c>
      <c r="F129" s="1" t="s">
        <v>67</v>
      </c>
      <c r="G129" s="2" t="s">
        <v>158</v>
      </c>
      <c r="H129" s="3" t="s">
        <v>397</v>
      </c>
      <c r="I129" s="1" t="s">
        <v>111</v>
      </c>
      <c r="J129" s="2" t="s">
        <v>197</v>
      </c>
      <c r="L129" s="1">
        <f t="shared" si="13"/>
        <v>21</v>
      </c>
      <c r="N129" s="1" t="str">
        <f t="shared" si="14"/>
        <v>MNRL-PH-FURN-LPG-Furn</v>
      </c>
      <c r="O129" s="1" t="str">
        <f t="shared" si="15"/>
        <v>New Mineral - Process Heat: Furnace/Kiln  - LPG</v>
      </c>
      <c r="P129" s="1" t="str">
        <f t="shared" si="16"/>
        <v>INDLPG</v>
      </c>
      <c r="Q129" s="1" t="str">
        <f t="shared" si="17"/>
        <v>MNRL-PH-FURN</v>
      </c>
      <c r="R129" s="1">
        <f>2018</f>
        <v>2018</v>
      </c>
      <c r="S129" s="1">
        <f>+[2]TechOptions!F122</f>
        <v>2025</v>
      </c>
      <c r="T129" s="1">
        <f>+[2]TechOptions!G122</f>
        <v>25</v>
      </c>
      <c r="U129" s="1">
        <f>+ROUND([2]TechOptions!E122,2)</f>
        <v>0.9</v>
      </c>
      <c r="V129" s="1">
        <v>31.536000000000001</v>
      </c>
      <c r="W129" s="1">
        <f>+[2]TechOptions!H122</f>
        <v>0.8</v>
      </c>
      <c r="X129" s="1">
        <f>+[2]TechOptions!I122</f>
        <v>0.8</v>
      </c>
      <c r="Y129" s="1">
        <f>+[2]TechOptions!J122</f>
        <v>0.8</v>
      </c>
      <c r="Z129" s="1">
        <f>+[2]TechOptions!K122</f>
        <v>0.8</v>
      </c>
      <c r="AA129" s="1">
        <f>+[2]TechOptions!L122</f>
        <v>0.8</v>
      </c>
      <c r="AB129" s="1">
        <f>+[2]TechOptions!M122</f>
        <v>0.8</v>
      </c>
      <c r="AC129" s="1">
        <f>+[2]TechOptions!N122</f>
        <v>0.8</v>
      </c>
      <c r="AD129" s="1">
        <f>+[2]TechOptions!O122</f>
        <v>0.8</v>
      </c>
      <c r="AE129" s="1">
        <f>+[2]TechOptions!P122</f>
        <v>0.8</v>
      </c>
      <c r="AF129" s="1">
        <f>+[2]TechOptions!Q122</f>
        <v>0.8</v>
      </c>
      <c r="AG129" s="1">
        <f>+[2]TechOptions!R122</f>
        <v>63</v>
      </c>
      <c r="AH129" s="1">
        <f>+[2]TechOptions!S122</f>
        <v>63</v>
      </c>
      <c r="AI129" s="1">
        <f>+[2]TechOptions!T122</f>
        <v>63</v>
      </c>
      <c r="AJ129" s="1">
        <f>+[2]TechOptions!U122</f>
        <v>63</v>
      </c>
      <c r="AK129" s="1">
        <f>+[2]TechOptions!V122</f>
        <v>63</v>
      </c>
      <c r="AL129" s="1">
        <f>+[2]TechOptions!W122</f>
        <v>63</v>
      </c>
      <c r="AM129" s="1">
        <f>+[2]TechOptions!X122</f>
        <v>63</v>
      </c>
      <c r="AN129" s="1">
        <f>+[2]TechOptions!Y122</f>
        <v>63</v>
      </c>
      <c r="AO129" s="1">
        <f>+[2]TechOptions!Z122</f>
        <v>63</v>
      </c>
      <c r="AP129" s="1">
        <f>+[2]TechOptions!AA122</f>
        <v>63</v>
      </c>
      <c r="AQ129" s="1">
        <f>+[2]TechOptions!AL122</f>
        <v>7.0000000000000007E-2</v>
      </c>
      <c r="AR129" s="1">
        <v>5</v>
      </c>
      <c r="AZ129" s="16" t="s">
        <v>119</v>
      </c>
      <c r="BA129" s="17"/>
      <c r="BB129" s="17" t="s">
        <v>80</v>
      </c>
      <c r="BC129" s="17"/>
      <c r="BD129" s="17" t="s">
        <v>81</v>
      </c>
      <c r="BE129" s="17"/>
      <c r="BF129" s="17" t="s">
        <v>83</v>
      </c>
    </row>
    <row r="130" spans="1:58" hidden="1">
      <c r="A130" s="1" t="s">
        <v>118</v>
      </c>
      <c r="B130" s="2" t="s">
        <v>203</v>
      </c>
      <c r="C130" s="1" t="s">
        <v>279</v>
      </c>
      <c r="D130" s="2" t="s">
        <v>291</v>
      </c>
      <c r="E130" s="3" t="s">
        <v>398</v>
      </c>
      <c r="F130" s="1" t="s">
        <v>95</v>
      </c>
      <c r="G130" s="2" t="s">
        <v>95</v>
      </c>
      <c r="H130" s="3" t="s">
        <v>399</v>
      </c>
      <c r="I130" s="1" t="s">
        <v>68</v>
      </c>
      <c r="J130" s="2" t="s">
        <v>159</v>
      </c>
      <c r="L130" s="1">
        <f t="shared" si="13"/>
        <v>25</v>
      </c>
      <c r="N130" s="1" t="str">
        <f t="shared" si="14"/>
        <v>MNRL-PH-STM_HW-NGA-Boiler</v>
      </c>
      <c r="O130" s="1" t="str">
        <f t="shared" si="15"/>
        <v>New Mineral - Process Heat: Steam/Hot Water  - Natural Gas</v>
      </c>
      <c r="P130" s="1" t="str">
        <f t="shared" si="16"/>
        <v>INDNGA</v>
      </c>
      <c r="Q130" s="1" t="str">
        <f t="shared" si="17"/>
        <v>MNRL-PH-STM_HW</v>
      </c>
      <c r="R130" s="1">
        <f>2018</f>
        <v>2018</v>
      </c>
      <c r="S130" s="1">
        <f>+[2]TechOptions!F123</f>
        <v>2020</v>
      </c>
      <c r="T130" s="1">
        <f>+[2]TechOptions!G123</f>
        <v>25</v>
      </c>
      <c r="U130" s="1">
        <f>+ROUND([2]TechOptions!E123,2)</f>
        <v>0.5</v>
      </c>
      <c r="V130" s="1">
        <v>31.536000000000001</v>
      </c>
      <c r="W130" s="1">
        <f>+[2]TechOptions!H123</f>
        <v>0.87</v>
      </c>
      <c r="X130" s="1">
        <f>+[2]TechOptions!I123</f>
        <v>0.87</v>
      </c>
      <c r="Y130" s="1">
        <f>+[2]TechOptions!J123</f>
        <v>0.87</v>
      </c>
      <c r="Z130" s="1">
        <f>+[2]TechOptions!K123</f>
        <v>0.87</v>
      </c>
      <c r="AA130" s="1">
        <f>+[2]TechOptions!L123</f>
        <v>0.87</v>
      </c>
      <c r="AB130" s="1">
        <f>+[2]TechOptions!M123</f>
        <v>0.87</v>
      </c>
      <c r="AC130" s="1">
        <f>+[2]TechOptions!N123</f>
        <v>0.87</v>
      </c>
      <c r="AD130" s="1">
        <f>+[2]TechOptions!O123</f>
        <v>0.87</v>
      </c>
      <c r="AE130" s="1">
        <f>+[2]TechOptions!P123</f>
        <v>0.87</v>
      </c>
      <c r="AF130" s="1">
        <f>+[2]TechOptions!Q123</f>
        <v>0.87</v>
      </c>
      <c r="AG130" s="1">
        <f>+[2]TechOptions!R123</f>
        <v>350</v>
      </c>
      <c r="AH130" s="1">
        <f>+[2]TechOptions!S123</f>
        <v>350</v>
      </c>
      <c r="AI130" s="1">
        <f>+[2]TechOptions!T123</f>
        <v>350</v>
      </c>
      <c r="AJ130" s="1">
        <f>+[2]TechOptions!U123</f>
        <v>350</v>
      </c>
      <c r="AK130" s="1">
        <f>+[2]TechOptions!V123</f>
        <v>350</v>
      </c>
      <c r="AL130" s="1">
        <f>+[2]TechOptions!W123</f>
        <v>350</v>
      </c>
      <c r="AM130" s="1">
        <f>+[2]TechOptions!X123</f>
        <v>350</v>
      </c>
      <c r="AN130" s="1">
        <f>+[2]TechOptions!Y123</f>
        <v>350</v>
      </c>
      <c r="AO130" s="1">
        <f>+[2]TechOptions!Z123</f>
        <v>350</v>
      </c>
      <c r="AP130" s="1">
        <f>+[2]TechOptions!AA123</f>
        <v>350</v>
      </c>
      <c r="AQ130" s="1">
        <f>+[2]TechOptions!AL123</f>
        <v>0.2</v>
      </c>
      <c r="AR130" s="1">
        <v>5</v>
      </c>
      <c r="AZ130" s="18" t="s">
        <v>119</v>
      </c>
      <c r="BA130" s="19"/>
      <c r="BB130" s="19" t="s">
        <v>80</v>
      </c>
      <c r="BC130" s="19"/>
      <c r="BD130" s="19" t="s">
        <v>81</v>
      </c>
      <c r="BE130" s="19"/>
      <c r="BF130" s="19" t="s">
        <v>82</v>
      </c>
    </row>
    <row r="131" spans="1:58" hidden="1">
      <c r="A131" s="1" t="s">
        <v>118</v>
      </c>
      <c r="B131" s="2" t="s">
        <v>203</v>
      </c>
      <c r="C131" s="1" t="s">
        <v>279</v>
      </c>
      <c r="D131" s="2" t="s">
        <v>291</v>
      </c>
      <c r="E131" s="3" t="s">
        <v>398</v>
      </c>
      <c r="F131" s="1" t="s">
        <v>95</v>
      </c>
      <c r="G131" s="2" t="s">
        <v>95</v>
      </c>
      <c r="H131" s="3" t="s">
        <v>400</v>
      </c>
      <c r="I131" s="1" t="s">
        <v>82</v>
      </c>
      <c r="J131" s="2" t="s">
        <v>172</v>
      </c>
      <c r="L131" s="1">
        <f t="shared" si="13"/>
        <v>25</v>
      </c>
      <c r="N131" s="1" t="str">
        <f t="shared" si="14"/>
        <v>MNRL-PH-STM_HW-DSL-Boiler</v>
      </c>
      <c r="O131" s="1" t="str">
        <f t="shared" si="15"/>
        <v>New Mineral - Process Heat: Steam/Hot Water  - Diesel</v>
      </c>
      <c r="P131" s="1" t="str">
        <f t="shared" si="16"/>
        <v>INDDSL</v>
      </c>
      <c r="Q131" s="1" t="str">
        <f t="shared" si="17"/>
        <v>MNRL-PH-STM_HW</v>
      </c>
      <c r="R131" s="1">
        <f>2018</f>
        <v>2018</v>
      </c>
      <c r="S131" s="1">
        <f>+[2]TechOptions!F124</f>
        <v>2025</v>
      </c>
      <c r="T131" s="1">
        <f>+[2]TechOptions!G124</f>
        <v>25</v>
      </c>
      <c r="U131" s="1">
        <f>+ROUND([2]TechOptions!E124,2)</f>
        <v>0.5</v>
      </c>
      <c r="V131" s="1">
        <v>31.536000000000001</v>
      </c>
      <c r="W131" s="1">
        <f>+[2]TechOptions!H124</f>
        <v>0.85</v>
      </c>
      <c r="X131" s="1">
        <f>+[2]TechOptions!I124</f>
        <v>0.85</v>
      </c>
      <c r="Y131" s="1">
        <f>+[2]TechOptions!J124</f>
        <v>0.85</v>
      </c>
      <c r="Z131" s="1">
        <f>+[2]TechOptions!K124</f>
        <v>0.85</v>
      </c>
      <c r="AA131" s="1">
        <f>+[2]TechOptions!L124</f>
        <v>0.85</v>
      </c>
      <c r="AB131" s="1">
        <f>+[2]TechOptions!M124</f>
        <v>0.85</v>
      </c>
      <c r="AC131" s="1">
        <f>+[2]TechOptions!N124</f>
        <v>0.85</v>
      </c>
      <c r="AD131" s="1">
        <f>+[2]TechOptions!O124</f>
        <v>0.85</v>
      </c>
      <c r="AE131" s="1">
        <f>+[2]TechOptions!P124</f>
        <v>0.85</v>
      </c>
      <c r="AF131" s="1">
        <f>+[2]TechOptions!Q124</f>
        <v>0.85</v>
      </c>
      <c r="AG131" s="1">
        <f>+[2]TechOptions!R124</f>
        <v>300</v>
      </c>
      <c r="AH131" s="1">
        <f>+[2]TechOptions!S124</f>
        <v>300</v>
      </c>
      <c r="AI131" s="1">
        <f>+[2]TechOptions!T124</f>
        <v>300</v>
      </c>
      <c r="AJ131" s="1">
        <f>+[2]TechOptions!U124</f>
        <v>300</v>
      </c>
      <c r="AK131" s="1">
        <f>+[2]TechOptions!V124</f>
        <v>300</v>
      </c>
      <c r="AL131" s="1">
        <f>+[2]TechOptions!W124</f>
        <v>300</v>
      </c>
      <c r="AM131" s="1">
        <f>+[2]TechOptions!X124</f>
        <v>300</v>
      </c>
      <c r="AN131" s="1">
        <f>+[2]TechOptions!Y124</f>
        <v>300</v>
      </c>
      <c r="AO131" s="1">
        <f>+[2]TechOptions!Z124</f>
        <v>300</v>
      </c>
      <c r="AP131" s="1">
        <f>+[2]TechOptions!AA124</f>
        <v>300</v>
      </c>
      <c r="AQ131" s="1">
        <f>+[2]TechOptions!AL124</f>
        <v>1</v>
      </c>
      <c r="AR131" s="1">
        <v>5</v>
      </c>
      <c r="AZ131" s="16" t="s">
        <v>119</v>
      </c>
      <c r="BA131" s="17"/>
      <c r="BB131" s="17" t="s">
        <v>80</v>
      </c>
      <c r="BC131" s="17"/>
      <c r="BD131" s="17" t="s">
        <v>81</v>
      </c>
      <c r="BE131" s="17"/>
      <c r="BF131" s="17" t="s">
        <v>68</v>
      </c>
    </row>
    <row r="132" spans="1:58" hidden="1">
      <c r="A132" s="1" t="s">
        <v>118</v>
      </c>
      <c r="B132" s="2" t="s">
        <v>203</v>
      </c>
      <c r="C132" s="1" t="s">
        <v>279</v>
      </c>
      <c r="D132" s="2" t="s">
        <v>291</v>
      </c>
      <c r="E132" s="3" t="s">
        <v>398</v>
      </c>
      <c r="F132" s="1" t="s">
        <v>231</v>
      </c>
      <c r="G132" s="2" t="s">
        <v>246</v>
      </c>
      <c r="H132" s="3" t="s">
        <v>401</v>
      </c>
      <c r="I132" s="1" t="s">
        <v>70</v>
      </c>
      <c r="J132" s="2" t="s">
        <v>160</v>
      </c>
      <c r="L132" s="1">
        <f t="shared" si="13"/>
        <v>23</v>
      </c>
      <c r="N132" s="1" t="str">
        <f t="shared" si="14"/>
        <v>MNRL-PH-STM_HW-ELC-HPmp</v>
      </c>
      <c r="O132" s="1" t="str">
        <f t="shared" si="15"/>
        <v>New Mineral - Process Heat: Steam/Hot Water  - Electricity</v>
      </c>
      <c r="P132" s="1" t="str">
        <f t="shared" si="16"/>
        <v>INDELC</v>
      </c>
      <c r="Q132" s="1" t="str">
        <f t="shared" si="17"/>
        <v>MNRL-PH-STM_HW</v>
      </c>
      <c r="R132" s="1">
        <f>2018</f>
        <v>2018</v>
      </c>
      <c r="S132" s="1">
        <f>+[2]TechOptions!F125</f>
        <v>2025</v>
      </c>
      <c r="T132" s="1">
        <f>+[2]TechOptions!G125</f>
        <v>20</v>
      </c>
      <c r="U132" s="1">
        <f>+ROUND([2]TechOptions!E125,2)</f>
        <v>0.5</v>
      </c>
      <c r="V132" s="1">
        <v>31.536000000000001</v>
      </c>
      <c r="W132" s="1">
        <f>+[2]TechOptions!H125</f>
        <v>3.5</v>
      </c>
      <c r="X132" s="1">
        <f>+[2]TechOptions!I125</f>
        <v>3.5</v>
      </c>
      <c r="Y132" s="1">
        <f>+[2]TechOptions!J125</f>
        <v>3.5</v>
      </c>
      <c r="Z132" s="1">
        <f>+[2]TechOptions!K125</f>
        <v>3.5</v>
      </c>
      <c r="AA132" s="1">
        <f>+[2]TechOptions!L125</f>
        <v>3.5</v>
      </c>
      <c r="AB132" s="1">
        <f>+[2]TechOptions!M125</f>
        <v>3.5</v>
      </c>
      <c r="AC132" s="1">
        <f>+[2]TechOptions!N125</f>
        <v>3.5</v>
      </c>
      <c r="AD132" s="1">
        <f>+[2]TechOptions!O125</f>
        <v>3.5</v>
      </c>
      <c r="AE132" s="1">
        <f>+[2]TechOptions!P125</f>
        <v>3.5</v>
      </c>
      <c r="AF132" s="1">
        <f>+[2]TechOptions!Q125</f>
        <v>3.5</v>
      </c>
      <c r="AG132" s="1">
        <f>AG99</f>
        <v>1071.4285714285713</v>
      </c>
      <c r="AH132" s="1">
        <f>AG132</f>
        <v>1071.4285714285713</v>
      </c>
      <c r="AI132" s="1">
        <f t="shared" ref="AI132:AP132" si="20">AH132</f>
        <v>1071.4285714285713</v>
      </c>
      <c r="AJ132" s="1">
        <f t="shared" si="20"/>
        <v>1071.4285714285713</v>
      </c>
      <c r="AK132" s="1">
        <f t="shared" si="20"/>
        <v>1071.4285714285713</v>
      </c>
      <c r="AL132" s="1">
        <f t="shared" si="20"/>
        <v>1071.4285714285713</v>
      </c>
      <c r="AM132" s="1">
        <f t="shared" si="20"/>
        <v>1071.4285714285713</v>
      </c>
      <c r="AN132" s="1">
        <f t="shared" si="20"/>
        <v>1071.4285714285713</v>
      </c>
      <c r="AO132" s="1">
        <f t="shared" si="20"/>
        <v>1071.4285714285713</v>
      </c>
      <c r="AP132" s="1">
        <f t="shared" si="20"/>
        <v>1071.4285714285713</v>
      </c>
      <c r="AQ132" s="1">
        <v>0.67</v>
      </c>
      <c r="AR132" s="1">
        <v>5</v>
      </c>
      <c r="AZ132" s="18" t="s">
        <v>119</v>
      </c>
      <c r="BA132" s="19"/>
      <c r="BB132" s="19" t="s">
        <v>84</v>
      </c>
      <c r="BC132" s="19"/>
      <c r="BD132" s="19" t="s">
        <v>221</v>
      </c>
      <c r="BE132" s="19"/>
      <c r="BF132" s="19" t="s">
        <v>70</v>
      </c>
    </row>
    <row r="133" spans="1:58" hidden="1">
      <c r="A133" s="1" t="s">
        <v>118</v>
      </c>
      <c r="B133" s="2" t="s">
        <v>203</v>
      </c>
      <c r="C133" s="1" t="s">
        <v>279</v>
      </c>
      <c r="D133" s="2" t="s">
        <v>291</v>
      </c>
      <c r="E133" s="3" t="s">
        <v>398</v>
      </c>
      <c r="F133" s="1" t="s">
        <v>95</v>
      </c>
      <c r="G133" s="2" t="s">
        <v>95</v>
      </c>
      <c r="H133" s="3" t="s">
        <v>402</v>
      </c>
      <c r="I133" s="1" t="s">
        <v>71</v>
      </c>
      <c r="J133" s="2" t="s">
        <v>161</v>
      </c>
      <c r="L133" s="1">
        <f t="shared" si="13"/>
        <v>25</v>
      </c>
      <c r="N133" s="1" t="str">
        <f t="shared" si="14"/>
        <v>MNRL-PH-STM_HW-COA-Boiler</v>
      </c>
      <c r="O133" s="1" t="str">
        <f t="shared" si="15"/>
        <v>New Mineral - Process Heat: Steam/Hot Water  - Coal</v>
      </c>
      <c r="P133" s="1" t="str">
        <f t="shared" si="16"/>
        <v>INDCOA</v>
      </c>
      <c r="Q133" s="1" t="str">
        <f t="shared" si="17"/>
        <v>MNRL-PH-STM_HW</v>
      </c>
      <c r="R133" s="1">
        <f>2018</f>
        <v>2018</v>
      </c>
      <c r="S133" s="1">
        <f>+[2]TechOptions!F126</f>
        <v>2025</v>
      </c>
      <c r="T133" s="1">
        <f>+[2]TechOptions!G126</f>
        <v>25</v>
      </c>
      <c r="U133" s="1">
        <f>+ROUND([2]TechOptions!E126,2)</f>
        <v>0.5</v>
      </c>
      <c r="V133" s="1">
        <v>31.536000000000001</v>
      </c>
      <c r="W133" s="1">
        <f>+[2]TechOptions!H126</f>
        <v>0.8</v>
      </c>
      <c r="X133" s="1">
        <f>+[2]TechOptions!I126</f>
        <v>0.8</v>
      </c>
      <c r="Y133" s="1">
        <f>+[2]TechOptions!J126</f>
        <v>0.8</v>
      </c>
      <c r="Z133" s="1">
        <f>+[2]TechOptions!K126</f>
        <v>0.8</v>
      </c>
      <c r="AA133" s="1">
        <f>+[2]TechOptions!L126</f>
        <v>0.8</v>
      </c>
      <c r="AB133" s="1">
        <f>+[2]TechOptions!M126</f>
        <v>0.8</v>
      </c>
      <c r="AC133" s="1">
        <f>+[2]TechOptions!N126</f>
        <v>0.8</v>
      </c>
      <c r="AD133" s="1">
        <f>+[2]TechOptions!O126</f>
        <v>0.8</v>
      </c>
      <c r="AE133" s="1">
        <f>+[2]TechOptions!P126</f>
        <v>0.8</v>
      </c>
      <c r="AF133" s="1">
        <f>+[2]TechOptions!Q126</f>
        <v>0.8</v>
      </c>
      <c r="AG133" s="1">
        <f>+[2]TechOptions!R126</f>
        <v>750</v>
      </c>
      <c r="AH133" s="1">
        <f>+[2]TechOptions!S126</f>
        <v>750</v>
      </c>
      <c r="AI133" s="1">
        <f>+[2]TechOptions!T126</f>
        <v>750</v>
      </c>
      <c r="AJ133" s="1">
        <f>+[2]TechOptions!U126</f>
        <v>750</v>
      </c>
      <c r="AK133" s="1">
        <f>+[2]TechOptions!V126</f>
        <v>750</v>
      </c>
      <c r="AL133" s="1">
        <f>+[2]TechOptions!W126</f>
        <v>750</v>
      </c>
      <c r="AM133" s="1">
        <f>+[2]TechOptions!X126</f>
        <v>750</v>
      </c>
      <c r="AN133" s="1">
        <f>+[2]TechOptions!Y126</f>
        <v>750</v>
      </c>
      <c r="AO133" s="1">
        <f>+[2]TechOptions!Z126</f>
        <v>750</v>
      </c>
      <c r="AP133" s="1">
        <f>+[2]TechOptions!AA126</f>
        <v>750</v>
      </c>
      <c r="AQ133" s="1">
        <f>+[2]TechOptions!AL126</f>
        <v>1</v>
      </c>
      <c r="AR133" s="1">
        <v>5</v>
      </c>
      <c r="AZ133" s="16" t="s">
        <v>119</v>
      </c>
      <c r="BA133" s="17"/>
      <c r="BB133" s="17" t="s">
        <v>84</v>
      </c>
      <c r="BC133" s="17"/>
      <c r="BD133" s="17" t="s">
        <v>85</v>
      </c>
      <c r="BE133" s="17"/>
      <c r="BF133" s="17" t="s">
        <v>83</v>
      </c>
    </row>
    <row r="134" spans="1:58" hidden="1">
      <c r="A134" s="1" t="s">
        <v>118</v>
      </c>
      <c r="B134" s="2" t="s">
        <v>203</v>
      </c>
      <c r="C134" s="1" t="s">
        <v>279</v>
      </c>
      <c r="D134" s="2" t="s">
        <v>291</v>
      </c>
      <c r="E134" s="3" t="s">
        <v>398</v>
      </c>
      <c r="F134" s="1" t="s">
        <v>95</v>
      </c>
      <c r="G134" s="2" t="s">
        <v>95</v>
      </c>
      <c r="H134" s="3" t="s">
        <v>403</v>
      </c>
      <c r="I134" s="1" t="s">
        <v>111</v>
      </c>
      <c r="J134" s="2" t="s">
        <v>197</v>
      </c>
      <c r="L134" s="1">
        <f t="shared" si="13"/>
        <v>25</v>
      </c>
      <c r="N134" s="1" t="str">
        <f t="shared" si="14"/>
        <v>MNRL-PH-STM_HW-LPG-Boiler</v>
      </c>
      <c r="O134" s="1" t="str">
        <f t="shared" si="15"/>
        <v>New Mineral - Process Heat: Steam/Hot Water  - LPG</v>
      </c>
      <c r="P134" s="1" t="str">
        <f t="shared" si="16"/>
        <v>INDLPG</v>
      </c>
      <c r="Q134" s="1" t="str">
        <f t="shared" si="17"/>
        <v>MNRL-PH-STM_HW</v>
      </c>
      <c r="R134" s="1">
        <f>2018</f>
        <v>2018</v>
      </c>
      <c r="S134" s="1">
        <f>+[2]TechOptions!F127</f>
        <v>2025</v>
      </c>
      <c r="T134" s="1">
        <f>+[2]TechOptions!G127</f>
        <v>25</v>
      </c>
      <c r="U134" s="1">
        <f>+ROUND([2]TechOptions!E127,2)</f>
        <v>0.5</v>
      </c>
      <c r="V134" s="1">
        <v>31.536000000000001</v>
      </c>
      <c r="W134" s="1">
        <f>+[2]TechOptions!H127</f>
        <v>0.87</v>
      </c>
      <c r="X134" s="1">
        <f>+[2]TechOptions!I127</f>
        <v>0.87</v>
      </c>
      <c r="Y134" s="1">
        <f>+[2]TechOptions!J127</f>
        <v>0.87</v>
      </c>
      <c r="Z134" s="1">
        <f>+[2]TechOptions!K127</f>
        <v>0.87</v>
      </c>
      <c r="AA134" s="1">
        <f>+[2]TechOptions!L127</f>
        <v>0.87</v>
      </c>
      <c r="AB134" s="1">
        <f>+[2]TechOptions!M127</f>
        <v>0.87</v>
      </c>
      <c r="AC134" s="1">
        <f>+[2]TechOptions!N127</f>
        <v>0.87</v>
      </c>
      <c r="AD134" s="1">
        <f>+[2]TechOptions!O127</f>
        <v>0.87</v>
      </c>
      <c r="AE134" s="1">
        <f>+[2]TechOptions!P127</f>
        <v>0.87</v>
      </c>
      <c r="AF134" s="1">
        <f>+[2]TechOptions!Q127</f>
        <v>0.87</v>
      </c>
      <c r="AG134" s="1">
        <f>+[2]TechOptions!R127</f>
        <v>350</v>
      </c>
      <c r="AH134" s="1">
        <f>+[2]TechOptions!S127</f>
        <v>350</v>
      </c>
      <c r="AI134" s="1">
        <f>+[2]TechOptions!T127</f>
        <v>350</v>
      </c>
      <c r="AJ134" s="1">
        <f>+[2]TechOptions!U127</f>
        <v>350</v>
      </c>
      <c r="AK134" s="1">
        <f>+[2]TechOptions!V127</f>
        <v>350</v>
      </c>
      <c r="AL134" s="1">
        <f>+[2]TechOptions!W127</f>
        <v>350</v>
      </c>
      <c r="AM134" s="1">
        <f>+[2]TechOptions!X127</f>
        <v>350</v>
      </c>
      <c r="AN134" s="1">
        <f>+[2]TechOptions!Y127</f>
        <v>350</v>
      </c>
      <c r="AO134" s="1">
        <f>+[2]TechOptions!Z127</f>
        <v>350</v>
      </c>
      <c r="AP134" s="1">
        <f>+[2]TechOptions!AA127</f>
        <v>350</v>
      </c>
      <c r="AQ134" s="1">
        <f>+[2]TechOptions!AL127</f>
        <v>1</v>
      </c>
      <c r="AR134" s="1">
        <v>5</v>
      </c>
      <c r="AZ134" s="18" t="s">
        <v>119</v>
      </c>
      <c r="BA134" s="19"/>
      <c r="BB134" s="19" t="s">
        <v>84</v>
      </c>
      <c r="BC134" s="19"/>
      <c r="BD134" s="19" t="s">
        <v>87</v>
      </c>
      <c r="BE134" s="19"/>
      <c r="BF134" s="19" t="s">
        <v>70</v>
      </c>
    </row>
    <row r="135" spans="1:58" hidden="1">
      <c r="A135" s="1" t="s">
        <v>118</v>
      </c>
      <c r="B135" s="2" t="s">
        <v>203</v>
      </c>
      <c r="C135" s="1" t="s">
        <v>279</v>
      </c>
      <c r="D135" s="2" t="s">
        <v>291</v>
      </c>
      <c r="E135" s="3" t="s">
        <v>398</v>
      </c>
      <c r="F135" s="1" t="s">
        <v>95</v>
      </c>
      <c r="G135" s="2" t="s">
        <v>95</v>
      </c>
      <c r="H135" s="3" t="s">
        <v>404</v>
      </c>
      <c r="I135" s="1" t="s">
        <v>74</v>
      </c>
      <c r="J135" s="2" t="s">
        <v>164</v>
      </c>
      <c r="L135" s="1">
        <f t="shared" si="13"/>
        <v>25</v>
      </c>
      <c r="N135" s="1" t="str">
        <f t="shared" si="14"/>
        <v>MNRL-PH-STM_HW-WOD-Boiler</v>
      </c>
      <c r="O135" s="1" t="str">
        <f t="shared" si="15"/>
        <v>New Mineral - Process Heat: Steam/Hot Water  - Wood</v>
      </c>
      <c r="P135" s="1" t="str">
        <f t="shared" si="16"/>
        <v>INDWOD</v>
      </c>
      <c r="Q135" s="1" t="str">
        <f t="shared" si="17"/>
        <v>MNRL-PH-STM_HW</v>
      </c>
      <c r="R135" s="1">
        <f>2018</f>
        <v>2018</v>
      </c>
      <c r="S135" s="1">
        <f>+[2]TechOptions!F128</f>
        <v>2025</v>
      </c>
      <c r="T135" s="1">
        <f>+[2]TechOptions!G128</f>
        <v>25</v>
      </c>
      <c r="U135" s="1">
        <f>+ROUND([2]TechOptions!E128,2)</f>
        <v>0.5</v>
      </c>
      <c r="V135" s="1">
        <v>31.536000000000001</v>
      </c>
      <c r="W135" s="1">
        <f>+[2]TechOptions!H128</f>
        <v>0.85</v>
      </c>
      <c r="X135" s="1">
        <f>+[2]TechOptions!I128</f>
        <v>0.85</v>
      </c>
      <c r="Y135" s="1">
        <f>+[2]TechOptions!J128</f>
        <v>0.85</v>
      </c>
      <c r="Z135" s="1">
        <f>+[2]TechOptions!K128</f>
        <v>0.85</v>
      </c>
      <c r="AA135" s="1">
        <f>+[2]TechOptions!L128</f>
        <v>0.85</v>
      </c>
      <c r="AB135" s="1">
        <f>+[2]TechOptions!M128</f>
        <v>0.85</v>
      </c>
      <c r="AC135" s="1">
        <f>+[2]TechOptions!N128</f>
        <v>0.85</v>
      </c>
      <c r="AD135" s="1">
        <f>+[2]TechOptions!O128</f>
        <v>0.85</v>
      </c>
      <c r="AE135" s="1">
        <f>+[2]TechOptions!P128</f>
        <v>0.85</v>
      </c>
      <c r="AF135" s="1">
        <f>+[2]TechOptions!Q128</f>
        <v>0.85</v>
      </c>
      <c r="AG135" s="1">
        <f>+[2]TechOptions!R128</f>
        <v>2000</v>
      </c>
      <c r="AH135" s="1">
        <f>+[2]TechOptions!S128</f>
        <v>2000</v>
      </c>
      <c r="AI135" s="1">
        <f>+[2]TechOptions!T128</f>
        <v>2000</v>
      </c>
      <c r="AJ135" s="1">
        <f>+[2]TechOptions!U128</f>
        <v>2000</v>
      </c>
      <c r="AK135" s="1">
        <f>+[2]TechOptions!V128</f>
        <v>2000</v>
      </c>
      <c r="AL135" s="1">
        <f>+[2]TechOptions!W128</f>
        <v>2000</v>
      </c>
      <c r="AM135" s="1">
        <f>+[2]TechOptions!X128</f>
        <v>2000</v>
      </c>
      <c r="AN135" s="1">
        <f>+[2]TechOptions!Y128</f>
        <v>2000</v>
      </c>
      <c r="AO135" s="1">
        <f>+[2]TechOptions!Z128</f>
        <v>2000</v>
      </c>
      <c r="AP135" s="1">
        <f>+[2]TechOptions!AA128</f>
        <v>2000</v>
      </c>
      <c r="AQ135" s="1">
        <f>+[2]TechOptions!AL128</f>
        <v>1</v>
      </c>
      <c r="AR135" s="1">
        <v>5</v>
      </c>
      <c r="AZ135" s="16" t="s">
        <v>119</v>
      </c>
      <c r="BA135" s="17"/>
      <c r="BB135" s="17" t="s">
        <v>84</v>
      </c>
      <c r="BC135" s="17"/>
      <c r="BD135" s="17" t="s">
        <v>85</v>
      </c>
      <c r="BE135" s="17"/>
      <c r="BF135" s="17" t="s">
        <v>82</v>
      </c>
    </row>
    <row r="136" spans="1:58">
      <c r="A136" s="1" t="s">
        <v>118</v>
      </c>
      <c r="B136" s="2" t="s">
        <v>203</v>
      </c>
      <c r="C136" s="1" t="s">
        <v>279</v>
      </c>
      <c r="D136" s="2" t="s">
        <v>291</v>
      </c>
      <c r="E136" s="3" t="s">
        <v>398</v>
      </c>
      <c r="F136" s="1" t="s">
        <v>95</v>
      </c>
      <c r="G136" s="2" t="s">
        <v>95</v>
      </c>
      <c r="H136" s="3" t="s">
        <v>405</v>
      </c>
      <c r="I136" s="1" t="s">
        <v>70</v>
      </c>
      <c r="J136" s="2" t="s">
        <v>160</v>
      </c>
      <c r="L136" s="1">
        <f t="shared" si="13"/>
        <v>25</v>
      </c>
      <c r="N136" s="1" t="str">
        <f t="shared" si="14"/>
        <v>MNRL-PH-STM_HW-ELC-Boiler</v>
      </c>
      <c r="O136" s="1" t="str">
        <f t="shared" si="15"/>
        <v>New Mineral - Process Heat: Steam/Hot Water  - Electricity</v>
      </c>
      <c r="P136" s="1" t="str">
        <f t="shared" si="16"/>
        <v>INDELC</v>
      </c>
      <c r="Q136" s="1" t="str">
        <f t="shared" si="17"/>
        <v>MNRL-PH-STM_HW</v>
      </c>
      <c r="R136" s="1">
        <f>2018</f>
        <v>2018</v>
      </c>
      <c r="S136" s="1">
        <f>+[2]TechOptions!F129</f>
        <v>2025</v>
      </c>
      <c r="T136" s="1">
        <f>+[2]TechOptions!G129</f>
        <v>25</v>
      </c>
      <c r="U136" s="1">
        <f>+ROUND([2]TechOptions!E129,2)</f>
        <v>0.5</v>
      </c>
      <c r="V136" s="1">
        <v>31.536000000000001</v>
      </c>
      <c r="W136" s="1">
        <f>+[2]TechOptions!H129</f>
        <v>0.99</v>
      </c>
      <c r="X136" s="1">
        <f>+[2]TechOptions!I129</f>
        <v>0.99</v>
      </c>
      <c r="Y136" s="1">
        <f>+[2]TechOptions!J129</f>
        <v>0.99</v>
      </c>
      <c r="Z136" s="1">
        <f>+[2]TechOptions!K129</f>
        <v>0.99</v>
      </c>
      <c r="AA136" s="1">
        <f>+[2]TechOptions!L129</f>
        <v>0.99</v>
      </c>
      <c r="AB136" s="1">
        <f>+[2]TechOptions!M129</f>
        <v>0.99</v>
      </c>
      <c r="AC136" s="1">
        <f>+[2]TechOptions!N129</f>
        <v>0.99</v>
      </c>
      <c r="AD136" s="1">
        <f>+[2]TechOptions!O129</f>
        <v>0.99</v>
      </c>
      <c r="AE136" s="1">
        <f>+[2]TechOptions!P129</f>
        <v>0.99</v>
      </c>
      <c r="AF136" s="1">
        <f>+[2]TechOptions!Q129</f>
        <v>0.99</v>
      </c>
      <c r="AG136" s="30">
        <f>AG77</f>
        <v>370.49433333333332</v>
      </c>
      <c r="AH136" s="30">
        <f t="shared" ref="AH136:AP136" si="21">AH77</f>
        <v>370.49433333333332</v>
      </c>
      <c r="AI136" s="30">
        <f t="shared" si="21"/>
        <v>250</v>
      </c>
      <c r="AJ136" s="30">
        <f t="shared" si="21"/>
        <v>250</v>
      </c>
      <c r="AK136" s="30">
        <f t="shared" si="21"/>
        <v>250</v>
      </c>
      <c r="AL136" s="30">
        <f t="shared" si="21"/>
        <v>250</v>
      </c>
      <c r="AM136" s="30">
        <f t="shared" si="21"/>
        <v>250</v>
      </c>
      <c r="AN136" s="30">
        <f t="shared" si="21"/>
        <v>250</v>
      </c>
      <c r="AO136" s="30">
        <f t="shared" si="21"/>
        <v>250</v>
      </c>
      <c r="AP136" s="30">
        <f t="shared" si="21"/>
        <v>250</v>
      </c>
      <c r="AQ136" s="1">
        <v>1</v>
      </c>
      <c r="AR136" s="1">
        <v>5</v>
      </c>
      <c r="AZ136" s="18" t="s">
        <v>119</v>
      </c>
      <c r="BA136" s="19"/>
      <c r="BB136" s="19" t="s">
        <v>279</v>
      </c>
      <c r="BC136" s="19"/>
      <c r="BD136" s="19" t="s">
        <v>95</v>
      </c>
      <c r="BE136" s="19"/>
      <c r="BF136" s="19" t="s">
        <v>68</v>
      </c>
    </row>
    <row r="137" spans="1:58" hidden="1">
      <c r="A137" s="1" t="s">
        <v>119</v>
      </c>
      <c r="B137" s="2" t="s">
        <v>204</v>
      </c>
      <c r="C137" s="1" t="s">
        <v>80</v>
      </c>
      <c r="D137" s="2" t="s">
        <v>170</v>
      </c>
      <c r="E137" s="3" t="s">
        <v>406</v>
      </c>
      <c r="F137" s="1" t="s">
        <v>81</v>
      </c>
      <c r="G137" s="2" t="s">
        <v>171</v>
      </c>
      <c r="H137" s="3" t="s">
        <v>407</v>
      </c>
      <c r="I137" s="1" t="s">
        <v>83</v>
      </c>
      <c r="J137" s="2" t="s">
        <v>173</v>
      </c>
      <c r="L137" s="1">
        <f t="shared" si="13"/>
        <v>26</v>
      </c>
      <c r="N137" s="1" t="str">
        <f t="shared" si="14"/>
        <v>MNNG-MoTP-Mob-PET-ICE_ofrd</v>
      </c>
      <c r="O137" s="1" t="str">
        <f t="shared" si="15"/>
        <v>New Mining - Motive Power, Mobile  - Petrol</v>
      </c>
      <c r="P137" s="1" t="str">
        <f t="shared" si="16"/>
        <v>INDPET</v>
      </c>
      <c r="Q137" s="1" t="str">
        <f t="shared" si="17"/>
        <v>MNNG-MoTP-Mob</v>
      </c>
      <c r="R137" s="1">
        <f>2018</f>
        <v>2018</v>
      </c>
      <c r="S137" s="1">
        <f>+[2]TechOptions!F130</f>
        <v>2025</v>
      </c>
      <c r="T137" s="1">
        <f>+[2]TechOptions!G130</f>
        <v>15</v>
      </c>
      <c r="U137" s="1">
        <f>+ROUND([2]TechOptions!E130,2)</f>
        <v>0.09</v>
      </c>
      <c r="V137" s="1">
        <v>31.536000000000001</v>
      </c>
      <c r="W137" s="1">
        <f>+[2]TechOptions!H130</f>
        <v>0.15</v>
      </c>
      <c r="X137" s="1">
        <f>+[2]TechOptions!I130</f>
        <v>0.15</v>
      </c>
      <c r="Y137" s="1">
        <f>+[2]TechOptions!J130</f>
        <v>0.15</v>
      </c>
      <c r="Z137" s="1">
        <f>+[2]TechOptions!K130</f>
        <v>0.15</v>
      </c>
      <c r="AA137" s="1">
        <f>+[2]TechOptions!L130</f>
        <v>0.15</v>
      </c>
      <c r="AB137" s="1">
        <f>+[2]TechOptions!M130</f>
        <v>0.15</v>
      </c>
      <c r="AC137" s="1">
        <f>+[2]TechOptions!N130</f>
        <v>0.15</v>
      </c>
      <c r="AD137" s="1">
        <f>+[2]TechOptions!O130</f>
        <v>0.15</v>
      </c>
      <c r="AE137" s="1">
        <f>+[2]TechOptions!P130</f>
        <v>0.15</v>
      </c>
      <c r="AF137" s="1">
        <f>+[2]TechOptions!Q130</f>
        <v>0.15</v>
      </c>
      <c r="AG137" s="1">
        <f>+[2]TechOptions!R130</f>
        <v>2015</v>
      </c>
      <c r="AH137" s="1">
        <f>+[2]TechOptions!S130</f>
        <v>2015</v>
      </c>
      <c r="AI137" s="1">
        <f>+[2]TechOptions!T130</f>
        <v>2015</v>
      </c>
      <c r="AJ137" s="1">
        <f>+[2]TechOptions!U130</f>
        <v>2015</v>
      </c>
      <c r="AK137" s="1">
        <f>+[2]TechOptions!V130</f>
        <v>2015</v>
      </c>
      <c r="AL137" s="1">
        <f>+[2]TechOptions!W130</f>
        <v>2015</v>
      </c>
      <c r="AM137" s="1">
        <f>+[2]TechOptions!X130</f>
        <v>2015</v>
      </c>
      <c r="AN137" s="1">
        <f>+[2]TechOptions!Y130</f>
        <v>2015</v>
      </c>
      <c r="AO137" s="1">
        <f>+[2]TechOptions!Z130</f>
        <v>2015</v>
      </c>
      <c r="AP137" s="1">
        <f>+[2]TechOptions!AA130</f>
        <v>2015</v>
      </c>
      <c r="AQ137" s="1">
        <f>+[2]TechOptions!AL130</f>
        <v>0.02</v>
      </c>
      <c r="AR137" s="1">
        <v>5</v>
      </c>
      <c r="AZ137" s="16" t="s">
        <v>119</v>
      </c>
      <c r="BA137" s="17"/>
      <c r="BB137" s="17" t="s">
        <v>279</v>
      </c>
      <c r="BC137" s="17"/>
      <c r="BD137" s="17" t="s">
        <v>95</v>
      </c>
      <c r="BE137" s="17"/>
      <c r="BF137" s="17" t="s">
        <v>82</v>
      </c>
    </row>
    <row r="138" spans="1:58" hidden="1">
      <c r="A138" s="1" t="s">
        <v>119</v>
      </c>
      <c r="B138" s="2" t="s">
        <v>204</v>
      </c>
      <c r="C138" s="1" t="s">
        <v>80</v>
      </c>
      <c r="D138" s="2" t="s">
        <v>170</v>
      </c>
      <c r="E138" s="3" t="s">
        <v>406</v>
      </c>
      <c r="F138" s="1" t="s">
        <v>81</v>
      </c>
      <c r="G138" s="2" t="s">
        <v>171</v>
      </c>
      <c r="H138" s="3" t="s">
        <v>408</v>
      </c>
      <c r="I138" s="1" t="s">
        <v>82</v>
      </c>
      <c r="J138" s="2" t="s">
        <v>172</v>
      </c>
      <c r="L138" s="1">
        <f t="shared" ref="L138:L201" si="22">+LEN(N138)</f>
        <v>26</v>
      </c>
      <c r="N138" s="1" t="str">
        <f t="shared" ref="N138:N201" si="23">+H138</f>
        <v>MNNG-MoTP-Mob-DSL-ICE_ofrd</v>
      </c>
      <c r="O138" s="1" t="str">
        <f t="shared" ref="O138:O201" si="24">+"New "&amp;A138&amp;" - "&amp;C138&amp;"  - "&amp;I138</f>
        <v>New Mining - Motive Power, Mobile  - Diesel</v>
      </c>
      <c r="P138" s="1" t="str">
        <f t="shared" ref="P138:P201" si="25">+J138</f>
        <v>INDDSL</v>
      </c>
      <c r="Q138" s="1" t="str">
        <f t="shared" ref="Q138:Q201" si="26">+E138</f>
        <v>MNNG-MoTP-Mob</v>
      </c>
      <c r="R138" s="1">
        <f>2018</f>
        <v>2018</v>
      </c>
      <c r="S138" s="1">
        <f>+[2]TechOptions!F131</f>
        <v>2020</v>
      </c>
      <c r="T138" s="1">
        <f>+[2]TechOptions!G131</f>
        <v>20</v>
      </c>
      <c r="U138" s="1">
        <f>+ROUND([2]TechOptions!E131,2)</f>
        <v>0.09</v>
      </c>
      <c r="V138" s="1">
        <v>31.536000000000001</v>
      </c>
      <c r="W138" s="1">
        <f>+[2]TechOptions!H131</f>
        <v>0.18</v>
      </c>
      <c r="X138" s="1">
        <f>+[2]TechOptions!I131</f>
        <v>0.18</v>
      </c>
      <c r="Y138" s="1">
        <f>+[2]TechOptions!J131</f>
        <v>0.18</v>
      </c>
      <c r="Z138" s="1">
        <f>+[2]TechOptions!K131</f>
        <v>0.18</v>
      </c>
      <c r="AA138" s="1">
        <f>+[2]TechOptions!L131</f>
        <v>0.18</v>
      </c>
      <c r="AB138" s="1">
        <f>+[2]TechOptions!M131</f>
        <v>0.18</v>
      </c>
      <c r="AC138" s="1">
        <f>+[2]TechOptions!N131</f>
        <v>0.18</v>
      </c>
      <c r="AD138" s="1">
        <f>+[2]TechOptions!O131</f>
        <v>0.18</v>
      </c>
      <c r="AE138" s="1">
        <f>+[2]TechOptions!P131</f>
        <v>0.18</v>
      </c>
      <c r="AF138" s="1">
        <f>+[2]TechOptions!Q131</f>
        <v>0.18</v>
      </c>
      <c r="AG138" s="1">
        <f>+[2]TechOptions!R131</f>
        <v>2388</v>
      </c>
      <c r="AH138" s="1">
        <f>+[2]TechOptions!S131</f>
        <v>2388</v>
      </c>
      <c r="AI138" s="1">
        <f>+[2]TechOptions!T131</f>
        <v>2388</v>
      </c>
      <c r="AJ138" s="1">
        <f>+[2]TechOptions!U131</f>
        <v>2388</v>
      </c>
      <c r="AK138" s="1">
        <f>+[2]TechOptions!V131</f>
        <v>2388</v>
      </c>
      <c r="AL138" s="1">
        <f>+[2]TechOptions!W131</f>
        <v>2388</v>
      </c>
      <c r="AM138" s="1">
        <f>+[2]TechOptions!X131</f>
        <v>2388</v>
      </c>
      <c r="AN138" s="1">
        <f>+[2]TechOptions!Y131</f>
        <v>2388</v>
      </c>
      <c r="AO138" s="1">
        <f>+[2]TechOptions!Z131</f>
        <v>2388</v>
      </c>
      <c r="AP138" s="1">
        <f>+[2]TechOptions!AA131</f>
        <v>2388</v>
      </c>
      <c r="AQ138" s="1">
        <f>+[2]TechOptions!AL131</f>
        <v>1</v>
      </c>
      <c r="AR138" s="1">
        <v>5</v>
      </c>
      <c r="AZ138" s="18" t="s">
        <v>119</v>
      </c>
      <c r="BA138" s="19"/>
      <c r="BB138" s="19" t="s">
        <v>279</v>
      </c>
      <c r="BC138" s="19"/>
      <c r="BD138" s="19" t="s">
        <v>95</v>
      </c>
      <c r="BE138" s="19"/>
      <c r="BF138" s="19" t="s">
        <v>86</v>
      </c>
    </row>
    <row r="139" spans="1:58" hidden="1">
      <c r="A139" s="1" t="s">
        <v>119</v>
      </c>
      <c r="B139" s="2" t="s">
        <v>204</v>
      </c>
      <c r="C139" s="1" t="s">
        <v>80</v>
      </c>
      <c r="D139" s="2" t="s">
        <v>170</v>
      </c>
      <c r="E139" s="3" t="s">
        <v>406</v>
      </c>
      <c r="F139" s="1" t="s">
        <v>81</v>
      </c>
      <c r="G139" s="2" t="s">
        <v>171</v>
      </c>
      <c r="H139" s="3" t="s">
        <v>409</v>
      </c>
      <c r="I139" s="1" t="s">
        <v>68</v>
      </c>
      <c r="J139" s="2" t="s">
        <v>159</v>
      </c>
      <c r="L139" s="1">
        <f t="shared" si="22"/>
        <v>26</v>
      </c>
      <c r="N139" s="1" t="str">
        <f t="shared" si="23"/>
        <v>MNNG-MoTP-Mob-NGA-ICE_ofrd</v>
      </c>
      <c r="O139" s="1" t="str">
        <f t="shared" si="24"/>
        <v>New Mining - Motive Power, Mobile  - Natural Gas</v>
      </c>
      <c r="P139" s="1" t="str">
        <f t="shared" si="25"/>
        <v>INDNGA</v>
      </c>
      <c r="Q139" s="1" t="str">
        <f t="shared" si="26"/>
        <v>MNNG-MoTP-Mob</v>
      </c>
      <c r="R139" s="1">
        <f>2018</f>
        <v>2018</v>
      </c>
      <c r="S139" s="1">
        <f>+[2]TechOptions!F132</f>
        <v>2025</v>
      </c>
      <c r="T139" s="1">
        <f>+[2]TechOptions!G132</f>
        <v>20</v>
      </c>
      <c r="U139" s="1">
        <f>+ROUND([2]TechOptions!E132,2)</f>
        <v>0.09</v>
      </c>
      <c r="V139" s="1">
        <v>31.536000000000001</v>
      </c>
      <c r="W139" s="1">
        <f>+[2]TechOptions!H132</f>
        <v>0.13</v>
      </c>
      <c r="X139" s="1">
        <f>+[2]TechOptions!I132</f>
        <v>0.13</v>
      </c>
      <c r="Y139" s="1">
        <f>+[2]TechOptions!J132</f>
        <v>0.13</v>
      </c>
      <c r="Z139" s="1">
        <f>+[2]TechOptions!K132</f>
        <v>0.13</v>
      </c>
      <c r="AA139" s="1">
        <f>+[2]TechOptions!L132</f>
        <v>0.13</v>
      </c>
      <c r="AB139" s="1">
        <f>+[2]TechOptions!M132</f>
        <v>0.13</v>
      </c>
      <c r="AC139" s="1">
        <f>+[2]TechOptions!N132</f>
        <v>0.13</v>
      </c>
      <c r="AD139" s="1">
        <f>+[2]TechOptions!O132</f>
        <v>0.13</v>
      </c>
      <c r="AE139" s="1">
        <f>+[2]TechOptions!P132</f>
        <v>0.13</v>
      </c>
      <c r="AF139" s="1">
        <f>+[2]TechOptions!Q132</f>
        <v>0.13</v>
      </c>
      <c r="AG139" s="1">
        <f>+[2]TechOptions!R132</f>
        <v>2723</v>
      </c>
      <c r="AH139" s="1">
        <f>+[2]TechOptions!S132</f>
        <v>2723</v>
      </c>
      <c r="AI139" s="1">
        <f>+[2]TechOptions!T132</f>
        <v>2723</v>
      </c>
      <c r="AJ139" s="1">
        <f>+[2]TechOptions!U132</f>
        <v>2723</v>
      </c>
      <c r="AK139" s="1">
        <f>+[2]TechOptions!V132</f>
        <v>2723</v>
      </c>
      <c r="AL139" s="1">
        <f>+[2]TechOptions!W132</f>
        <v>2723</v>
      </c>
      <c r="AM139" s="1">
        <f>+[2]TechOptions!X132</f>
        <v>2723</v>
      </c>
      <c r="AN139" s="1">
        <f>+[2]TechOptions!Y132</f>
        <v>2723</v>
      </c>
      <c r="AO139" s="1">
        <f>+[2]TechOptions!Z132</f>
        <v>2723</v>
      </c>
      <c r="AP139" s="1">
        <f>+[2]TechOptions!AA132</f>
        <v>2723</v>
      </c>
      <c r="AQ139" s="1">
        <f>+[2]TechOptions!AL132</f>
        <v>0.05</v>
      </c>
      <c r="AR139" s="1">
        <v>5</v>
      </c>
      <c r="AZ139" s="16" t="s">
        <v>119</v>
      </c>
      <c r="BA139" s="17"/>
      <c r="BB139" s="17" t="s">
        <v>279</v>
      </c>
      <c r="BC139" s="17"/>
      <c r="BD139" s="17" t="s">
        <v>231</v>
      </c>
      <c r="BE139" s="17"/>
      <c r="BF139" s="17" t="s">
        <v>70</v>
      </c>
    </row>
    <row r="140" spans="1:58" hidden="1">
      <c r="A140" s="1" t="s">
        <v>119</v>
      </c>
      <c r="B140" s="2" t="s">
        <v>204</v>
      </c>
      <c r="C140" s="1" t="s">
        <v>84</v>
      </c>
      <c r="D140" s="2" t="s">
        <v>174</v>
      </c>
      <c r="E140" s="3" t="s">
        <v>410</v>
      </c>
      <c r="F140" s="1" t="s">
        <v>221</v>
      </c>
      <c r="G140" s="2" t="s">
        <v>234</v>
      </c>
      <c r="H140" s="3" t="s">
        <v>411</v>
      </c>
      <c r="I140" s="1" t="s">
        <v>70</v>
      </c>
      <c r="J140" s="2" t="s">
        <v>160</v>
      </c>
      <c r="L140" s="1">
        <f t="shared" si="22"/>
        <v>26</v>
      </c>
      <c r="N140" s="1" t="str">
        <f t="shared" si="23"/>
        <v>MNNG-MoTP-Stat-ELC-VSD-Mtr</v>
      </c>
      <c r="O140" s="1" t="str">
        <f t="shared" si="24"/>
        <v>New Mining - Motive Power, Stationary  - Electricity</v>
      </c>
      <c r="P140" s="1" t="str">
        <f t="shared" si="25"/>
        <v>INDELC</v>
      </c>
      <c r="Q140" s="1" t="str">
        <f t="shared" si="26"/>
        <v>MNNG-MoTP-Stat</v>
      </c>
      <c r="R140" s="1">
        <f>2018</f>
        <v>2018</v>
      </c>
      <c r="S140" s="1">
        <f>+[2]TechOptions!F133</f>
        <v>2025</v>
      </c>
      <c r="T140" s="1">
        <f>+[2]TechOptions!G133</f>
        <v>10</v>
      </c>
      <c r="U140" s="1">
        <f>+ROUND([2]TechOptions!E133,2)</f>
        <v>0.5</v>
      </c>
      <c r="V140" s="1">
        <v>31.536000000000001</v>
      </c>
      <c r="W140" s="1">
        <f>+[2]TechOptions!H133</f>
        <v>0.9</v>
      </c>
      <c r="X140" s="1">
        <f>+[2]TechOptions!I133</f>
        <v>0.9</v>
      </c>
      <c r="Y140" s="1">
        <f>+[2]TechOptions!J133</f>
        <v>0.9</v>
      </c>
      <c r="Z140" s="1">
        <f>+[2]TechOptions!K133</f>
        <v>0.9</v>
      </c>
      <c r="AA140" s="1">
        <f>+[2]TechOptions!L133</f>
        <v>0.9</v>
      </c>
      <c r="AB140" s="1">
        <f>+[2]TechOptions!M133</f>
        <v>0.9</v>
      </c>
      <c r="AC140" s="1">
        <f>+[2]TechOptions!N133</f>
        <v>0.9</v>
      </c>
      <c r="AD140" s="1">
        <f>+[2]TechOptions!O133</f>
        <v>0.9</v>
      </c>
      <c r="AE140" s="1">
        <f>+[2]TechOptions!P133</f>
        <v>0.9</v>
      </c>
      <c r="AF140" s="1">
        <f>+[2]TechOptions!Q133</f>
        <v>0.9</v>
      </c>
      <c r="AG140" s="1">
        <f>+[2]TechOptions!R133</f>
        <v>336</v>
      </c>
      <c r="AH140" s="1">
        <f>+[2]TechOptions!S133</f>
        <v>336</v>
      </c>
      <c r="AI140" s="1">
        <f>+[2]TechOptions!T133</f>
        <v>336</v>
      </c>
      <c r="AJ140" s="1">
        <f>+[2]TechOptions!U133</f>
        <v>336</v>
      </c>
      <c r="AK140" s="1">
        <f>+[2]TechOptions!V133</f>
        <v>336</v>
      </c>
      <c r="AL140" s="1">
        <f>+[2]TechOptions!W133</f>
        <v>336</v>
      </c>
      <c r="AM140" s="1">
        <f>+[2]TechOptions!X133</f>
        <v>336</v>
      </c>
      <c r="AN140" s="1">
        <f>+[2]TechOptions!Y133</f>
        <v>336</v>
      </c>
      <c r="AO140" s="1">
        <f>+[2]TechOptions!Z133</f>
        <v>336</v>
      </c>
      <c r="AP140" s="1">
        <f>+[2]TechOptions!AA133</f>
        <v>336</v>
      </c>
      <c r="AQ140" s="1">
        <f>+[2]TechOptions!AL133</f>
        <v>0.5</v>
      </c>
      <c r="AR140" s="1">
        <v>5</v>
      </c>
      <c r="AZ140" s="18" t="s">
        <v>119</v>
      </c>
      <c r="BA140" s="19"/>
      <c r="BB140" s="19" t="s">
        <v>279</v>
      </c>
      <c r="BC140" s="19"/>
      <c r="BD140" s="19" t="s">
        <v>95</v>
      </c>
      <c r="BE140" s="19"/>
      <c r="BF140" s="19" t="s">
        <v>71</v>
      </c>
    </row>
    <row r="141" spans="1:58" hidden="1">
      <c r="A141" s="1" t="s">
        <v>119</v>
      </c>
      <c r="B141" s="2" t="s">
        <v>204</v>
      </c>
      <c r="C141" s="1" t="s">
        <v>84</v>
      </c>
      <c r="D141" s="2" t="s">
        <v>174</v>
      </c>
      <c r="E141" s="3" t="s">
        <v>410</v>
      </c>
      <c r="F141" s="1" t="s">
        <v>85</v>
      </c>
      <c r="G141" s="2" t="s">
        <v>553</v>
      </c>
      <c r="H141" s="3" t="s">
        <v>568</v>
      </c>
      <c r="I141" s="1" t="s">
        <v>83</v>
      </c>
      <c r="J141" s="2" t="s">
        <v>173</v>
      </c>
      <c r="L141" s="1">
        <f t="shared" si="22"/>
        <v>25</v>
      </c>
      <c r="N141" s="1" t="str">
        <f t="shared" si="23"/>
        <v>MNNG-MoTP-Stat-PET-st_ngn</v>
      </c>
      <c r="O141" s="1" t="str">
        <f t="shared" si="24"/>
        <v>New Mining - Motive Power, Stationary  - Petrol</v>
      </c>
      <c r="P141" s="1" t="str">
        <f t="shared" si="25"/>
        <v>INDPET</v>
      </c>
      <c r="Q141" s="1" t="str">
        <f t="shared" si="26"/>
        <v>MNNG-MoTP-Stat</v>
      </c>
      <c r="R141" s="1">
        <f>2018</f>
        <v>2018</v>
      </c>
      <c r="S141" s="1">
        <f>+[2]TechOptions!F134</f>
        <v>2025</v>
      </c>
      <c r="T141" s="1">
        <f>+[2]TechOptions!G134</f>
        <v>15</v>
      </c>
      <c r="U141" s="1">
        <f>+ROUND([2]TechOptions!E134,2)</f>
        <v>0.5</v>
      </c>
      <c r="V141" s="1">
        <v>31.536000000000001</v>
      </c>
      <c r="W141" s="1">
        <f>+[2]TechOptions!H134</f>
        <v>0.18</v>
      </c>
      <c r="X141" s="1">
        <f>+[2]TechOptions!I134</f>
        <v>0.18</v>
      </c>
      <c r="Y141" s="1">
        <f>+[2]TechOptions!J134</f>
        <v>0.18</v>
      </c>
      <c r="Z141" s="1">
        <f>+[2]TechOptions!K134</f>
        <v>0.18</v>
      </c>
      <c r="AA141" s="1">
        <f>+[2]TechOptions!L134</f>
        <v>0.18</v>
      </c>
      <c r="AB141" s="1">
        <f>+[2]TechOptions!M134</f>
        <v>0.18</v>
      </c>
      <c r="AC141" s="1">
        <f>+[2]TechOptions!N134</f>
        <v>0.18</v>
      </c>
      <c r="AD141" s="1">
        <f>+[2]TechOptions!O134</f>
        <v>0.18</v>
      </c>
      <c r="AE141" s="1">
        <f>+[2]TechOptions!P134</f>
        <v>0.18</v>
      </c>
      <c r="AF141" s="1">
        <f>+[2]TechOptions!Q134</f>
        <v>0.18</v>
      </c>
      <c r="AG141" s="1">
        <f>+[2]TechOptions!R134</f>
        <v>350</v>
      </c>
      <c r="AH141" s="1">
        <f>+[2]TechOptions!S134</f>
        <v>350</v>
      </c>
      <c r="AI141" s="1">
        <f>+[2]TechOptions!T134</f>
        <v>350</v>
      </c>
      <c r="AJ141" s="1">
        <f>+[2]TechOptions!U134</f>
        <v>350</v>
      </c>
      <c r="AK141" s="1">
        <f>+[2]TechOptions!V134</f>
        <v>350</v>
      </c>
      <c r="AL141" s="1">
        <f>+[2]TechOptions!W134</f>
        <v>350</v>
      </c>
      <c r="AM141" s="1">
        <f>+[2]TechOptions!X134</f>
        <v>350</v>
      </c>
      <c r="AN141" s="1">
        <f>+[2]TechOptions!Y134</f>
        <v>350</v>
      </c>
      <c r="AO141" s="1">
        <f>+[2]TechOptions!Z134</f>
        <v>350</v>
      </c>
      <c r="AP141" s="1">
        <f>+[2]TechOptions!AA134</f>
        <v>350</v>
      </c>
      <c r="AQ141" s="1">
        <f>+[2]TechOptions!AL134</f>
        <v>1</v>
      </c>
      <c r="AR141" s="1">
        <v>5</v>
      </c>
      <c r="AZ141" s="16" t="s">
        <v>119</v>
      </c>
      <c r="BA141" s="17"/>
      <c r="BB141" s="17" t="s">
        <v>279</v>
      </c>
      <c r="BC141" s="17"/>
      <c r="BD141" s="17" t="s">
        <v>95</v>
      </c>
      <c r="BE141" s="17"/>
      <c r="BF141" s="17" t="s">
        <v>111</v>
      </c>
    </row>
    <row r="142" spans="1:58" hidden="1">
      <c r="A142" s="1" t="s">
        <v>119</v>
      </c>
      <c r="B142" s="2" t="s">
        <v>204</v>
      </c>
      <c r="C142" s="1" t="s">
        <v>84</v>
      </c>
      <c r="D142" s="2" t="s">
        <v>174</v>
      </c>
      <c r="E142" s="3" t="s">
        <v>410</v>
      </c>
      <c r="F142" s="1" t="s">
        <v>87</v>
      </c>
      <c r="G142" s="2" t="s">
        <v>177</v>
      </c>
      <c r="H142" s="3" t="s">
        <v>412</v>
      </c>
      <c r="I142" s="1" t="s">
        <v>70</v>
      </c>
      <c r="J142" s="2" t="s">
        <v>160</v>
      </c>
      <c r="L142" s="1">
        <f t="shared" si="22"/>
        <v>24</v>
      </c>
      <c r="N142" s="1" t="str">
        <f t="shared" si="23"/>
        <v>MNNG-MoTP-Stat-ELC-Motor</v>
      </c>
      <c r="O142" s="1" t="str">
        <f t="shared" si="24"/>
        <v>New Mining - Motive Power, Stationary  - Electricity</v>
      </c>
      <c r="P142" s="1" t="str">
        <f t="shared" si="25"/>
        <v>INDELC</v>
      </c>
      <c r="Q142" s="1" t="str">
        <f t="shared" si="26"/>
        <v>MNNG-MoTP-Stat</v>
      </c>
      <c r="R142" s="1">
        <f>2018</f>
        <v>2018</v>
      </c>
      <c r="S142" s="1">
        <f>+[2]TechOptions!F135</f>
        <v>2020</v>
      </c>
      <c r="T142" s="1">
        <f>+[2]TechOptions!G135</f>
        <v>10</v>
      </c>
      <c r="U142" s="1">
        <f>+ROUND([2]TechOptions!E135,2)</f>
        <v>0.5</v>
      </c>
      <c r="V142" s="1">
        <v>31.536000000000001</v>
      </c>
      <c r="W142" s="1">
        <f>+[2]TechOptions!H135</f>
        <v>0.67500000000000004</v>
      </c>
      <c r="X142" s="1">
        <f>+[2]TechOptions!I135</f>
        <v>0.67500000000000004</v>
      </c>
      <c r="Y142" s="1">
        <f>+[2]TechOptions!J135</f>
        <v>0.67500000000000004</v>
      </c>
      <c r="Z142" s="1">
        <f>+[2]TechOptions!K135</f>
        <v>0.67500000000000004</v>
      </c>
      <c r="AA142" s="1">
        <f>+[2]TechOptions!L135</f>
        <v>0.67500000000000004</v>
      </c>
      <c r="AB142" s="1">
        <f>+[2]TechOptions!M135</f>
        <v>0.67500000000000004</v>
      </c>
      <c r="AC142" s="1">
        <f>+[2]TechOptions!N135</f>
        <v>0.67500000000000004</v>
      </c>
      <c r="AD142" s="1">
        <f>+[2]TechOptions!O135</f>
        <v>0.67500000000000004</v>
      </c>
      <c r="AE142" s="1">
        <f>+[2]TechOptions!P135</f>
        <v>0.67500000000000004</v>
      </c>
      <c r="AF142" s="1">
        <f>+[2]TechOptions!Q135</f>
        <v>0.67500000000000004</v>
      </c>
      <c r="AG142" s="1">
        <f>+[2]TechOptions!R135</f>
        <v>280</v>
      </c>
      <c r="AH142" s="1">
        <f>+[2]TechOptions!S135</f>
        <v>280</v>
      </c>
      <c r="AI142" s="1">
        <f>+[2]TechOptions!T135</f>
        <v>280</v>
      </c>
      <c r="AJ142" s="1">
        <f>+[2]TechOptions!U135</f>
        <v>280</v>
      </c>
      <c r="AK142" s="1">
        <f>+[2]TechOptions!V135</f>
        <v>280</v>
      </c>
      <c r="AL142" s="1">
        <f>+[2]TechOptions!W135</f>
        <v>280</v>
      </c>
      <c r="AM142" s="1">
        <f>+[2]TechOptions!X135</f>
        <v>280</v>
      </c>
      <c r="AN142" s="1">
        <f>+[2]TechOptions!Y135</f>
        <v>280</v>
      </c>
      <c r="AO142" s="1">
        <f>+[2]TechOptions!Z135</f>
        <v>280</v>
      </c>
      <c r="AP142" s="1">
        <f>+[2]TechOptions!AA135</f>
        <v>280</v>
      </c>
      <c r="AQ142" s="1">
        <f>+[2]TechOptions!AL135</f>
        <v>1</v>
      </c>
      <c r="AR142" s="1">
        <v>5</v>
      </c>
      <c r="AZ142" s="18" t="s">
        <v>119</v>
      </c>
      <c r="BA142" s="19"/>
      <c r="BB142" s="19" t="s">
        <v>279</v>
      </c>
      <c r="BC142" s="19"/>
      <c r="BD142" s="19" t="s">
        <v>95</v>
      </c>
      <c r="BE142" s="19"/>
      <c r="BF142" s="19" t="s">
        <v>74</v>
      </c>
    </row>
    <row r="143" spans="1:58" hidden="1">
      <c r="A143" s="1" t="s">
        <v>119</v>
      </c>
      <c r="B143" s="2" t="s">
        <v>204</v>
      </c>
      <c r="C143" s="1" t="s">
        <v>84</v>
      </c>
      <c r="D143" s="2" t="s">
        <v>174</v>
      </c>
      <c r="E143" s="3" t="s">
        <v>410</v>
      </c>
      <c r="F143" s="1" t="s">
        <v>85</v>
      </c>
      <c r="G143" s="2" t="s">
        <v>553</v>
      </c>
      <c r="H143" s="3" t="s">
        <v>569</v>
      </c>
      <c r="I143" s="1" t="s">
        <v>82</v>
      </c>
      <c r="J143" s="2" t="s">
        <v>172</v>
      </c>
      <c r="L143" s="1">
        <f t="shared" si="22"/>
        <v>25</v>
      </c>
      <c r="N143" s="1" t="str">
        <f t="shared" si="23"/>
        <v>MNNG-MoTP-Stat-DSL-st_ngn</v>
      </c>
      <c r="O143" s="1" t="str">
        <f t="shared" si="24"/>
        <v>New Mining - Motive Power, Stationary  - Diesel</v>
      </c>
      <c r="P143" s="1" t="str">
        <f t="shared" si="25"/>
        <v>INDDSL</v>
      </c>
      <c r="Q143" s="1" t="str">
        <f t="shared" si="26"/>
        <v>MNNG-MoTP-Stat</v>
      </c>
      <c r="R143" s="1">
        <f>2018</f>
        <v>2018</v>
      </c>
      <c r="S143" s="1">
        <f>+[2]TechOptions!F136</f>
        <v>2020</v>
      </c>
      <c r="T143" s="1">
        <f>+[2]TechOptions!G136</f>
        <v>20</v>
      </c>
      <c r="U143" s="1">
        <f>+ROUND([2]TechOptions!E136,2)</f>
        <v>0.5</v>
      </c>
      <c r="V143" s="1">
        <v>31.536000000000001</v>
      </c>
      <c r="W143" s="1">
        <f>+[2]TechOptions!H136</f>
        <v>0.22</v>
      </c>
      <c r="X143" s="1">
        <f>+[2]TechOptions!I136</f>
        <v>0.22</v>
      </c>
      <c r="Y143" s="1">
        <f>+[2]TechOptions!J136</f>
        <v>0.22</v>
      </c>
      <c r="Z143" s="1">
        <f>+[2]TechOptions!K136</f>
        <v>0.22</v>
      </c>
      <c r="AA143" s="1">
        <f>+[2]TechOptions!L136</f>
        <v>0.22</v>
      </c>
      <c r="AB143" s="1">
        <f>+[2]TechOptions!M136</f>
        <v>0.22</v>
      </c>
      <c r="AC143" s="1">
        <f>+[2]TechOptions!N136</f>
        <v>0.22</v>
      </c>
      <c r="AD143" s="1">
        <f>+[2]TechOptions!O136</f>
        <v>0.22</v>
      </c>
      <c r="AE143" s="1">
        <f>+[2]TechOptions!P136</f>
        <v>0.22</v>
      </c>
      <c r="AF143" s="1">
        <f>+[2]TechOptions!Q136</f>
        <v>0.22</v>
      </c>
      <c r="AG143" s="1">
        <f>+[2]TechOptions!R136</f>
        <v>455</v>
      </c>
      <c r="AH143" s="1">
        <f>+[2]TechOptions!S136</f>
        <v>455</v>
      </c>
      <c r="AI143" s="1">
        <f>+[2]TechOptions!T136</f>
        <v>455</v>
      </c>
      <c r="AJ143" s="1">
        <f>+[2]TechOptions!U136</f>
        <v>455</v>
      </c>
      <c r="AK143" s="1">
        <f>+[2]TechOptions!V136</f>
        <v>455</v>
      </c>
      <c r="AL143" s="1">
        <f>+[2]TechOptions!W136</f>
        <v>455</v>
      </c>
      <c r="AM143" s="1">
        <f>+[2]TechOptions!X136</f>
        <v>455</v>
      </c>
      <c r="AN143" s="1">
        <f>+[2]TechOptions!Y136</f>
        <v>455</v>
      </c>
      <c r="AO143" s="1">
        <f>+[2]TechOptions!Z136</f>
        <v>455</v>
      </c>
      <c r="AP143" s="1">
        <f>+[2]TechOptions!AA136</f>
        <v>455</v>
      </c>
      <c r="AQ143" s="1">
        <f>+[2]TechOptions!AL136</f>
        <v>1</v>
      </c>
      <c r="AR143" s="1">
        <v>5</v>
      </c>
      <c r="AZ143" s="16" t="s">
        <v>119</v>
      </c>
      <c r="BA143" s="17"/>
      <c r="BB143" s="17" t="s">
        <v>279</v>
      </c>
      <c r="BC143" s="17"/>
      <c r="BD143" s="17" t="s">
        <v>95</v>
      </c>
      <c r="BE143" s="17"/>
      <c r="BF143" s="17" t="s">
        <v>70</v>
      </c>
    </row>
    <row r="144" spans="1:58" hidden="1">
      <c r="A144" s="1" t="s">
        <v>119</v>
      </c>
      <c r="B144" s="2" t="s">
        <v>204</v>
      </c>
      <c r="C144" s="1" t="s">
        <v>279</v>
      </c>
      <c r="D144" s="2" t="s">
        <v>291</v>
      </c>
      <c r="E144" s="3" t="s">
        <v>413</v>
      </c>
      <c r="F144" s="1" t="s">
        <v>95</v>
      </c>
      <c r="G144" s="2" t="s">
        <v>95</v>
      </c>
      <c r="H144" s="3" t="s">
        <v>414</v>
      </c>
      <c r="I144" s="1" t="s">
        <v>68</v>
      </c>
      <c r="J144" s="2" t="s">
        <v>159</v>
      </c>
      <c r="L144" s="1">
        <f t="shared" si="22"/>
        <v>25</v>
      </c>
      <c r="N144" s="1" t="str">
        <f t="shared" si="23"/>
        <v>MNNG-PH-STM_HW-NGA-Boiler</v>
      </c>
      <c r="O144" s="1" t="str">
        <f t="shared" si="24"/>
        <v>New Mining - Process Heat: Steam/Hot Water  - Natural Gas</v>
      </c>
      <c r="P144" s="1" t="str">
        <f t="shared" si="25"/>
        <v>INDNGA</v>
      </c>
      <c r="Q144" s="1" t="str">
        <f t="shared" si="26"/>
        <v>MNNG-PH-STM_HW</v>
      </c>
      <c r="R144" s="1">
        <f>2018</f>
        <v>2018</v>
      </c>
      <c r="S144" s="1">
        <f>+[2]TechOptions!F137</f>
        <v>2020</v>
      </c>
      <c r="T144" s="1">
        <f>+[2]TechOptions!G137</f>
        <v>25</v>
      </c>
      <c r="U144" s="1">
        <f>+ROUND([2]TechOptions!E137,2)</f>
        <v>0.5</v>
      </c>
      <c r="V144" s="1">
        <v>31.536000000000001</v>
      </c>
      <c r="W144" s="1">
        <f>+[2]TechOptions!H137</f>
        <v>0.87</v>
      </c>
      <c r="X144" s="1">
        <f>+[2]TechOptions!I137</f>
        <v>0.87</v>
      </c>
      <c r="Y144" s="1">
        <f>+[2]TechOptions!J137</f>
        <v>0.87</v>
      </c>
      <c r="Z144" s="1">
        <f>+[2]TechOptions!K137</f>
        <v>0.87</v>
      </c>
      <c r="AA144" s="1">
        <f>+[2]TechOptions!L137</f>
        <v>0.87</v>
      </c>
      <c r="AB144" s="1">
        <f>+[2]TechOptions!M137</f>
        <v>0.87</v>
      </c>
      <c r="AC144" s="1">
        <f>+[2]TechOptions!N137</f>
        <v>0.87</v>
      </c>
      <c r="AD144" s="1">
        <f>+[2]TechOptions!O137</f>
        <v>0.87</v>
      </c>
      <c r="AE144" s="1">
        <f>+[2]TechOptions!P137</f>
        <v>0.87</v>
      </c>
      <c r="AF144" s="1">
        <f>+[2]TechOptions!Q137</f>
        <v>0.87</v>
      </c>
      <c r="AG144" s="1">
        <f>+[2]TechOptions!R137</f>
        <v>350</v>
      </c>
      <c r="AH144" s="1">
        <f>+[2]TechOptions!S137</f>
        <v>350</v>
      </c>
      <c r="AI144" s="1">
        <f>+[2]TechOptions!T137</f>
        <v>350</v>
      </c>
      <c r="AJ144" s="1">
        <f>+[2]TechOptions!U137</f>
        <v>350</v>
      </c>
      <c r="AK144" s="1">
        <f>+[2]TechOptions!V137</f>
        <v>350</v>
      </c>
      <c r="AL144" s="1">
        <f>+[2]TechOptions!W137</f>
        <v>350</v>
      </c>
      <c r="AM144" s="1">
        <f>+[2]TechOptions!X137</f>
        <v>350</v>
      </c>
      <c r="AN144" s="1">
        <f>+[2]TechOptions!Y137</f>
        <v>350</v>
      </c>
      <c r="AO144" s="1">
        <f>+[2]TechOptions!Z137</f>
        <v>350</v>
      </c>
      <c r="AP144" s="1">
        <f>+[2]TechOptions!AA137</f>
        <v>350</v>
      </c>
      <c r="AQ144" s="1">
        <f>+[2]TechOptions!AL137</f>
        <v>0.2</v>
      </c>
      <c r="AR144" s="1">
        <v>5</v>
      </c>
      <c r="AZ144" s="18" t="s">
        <v>120</v>
      </c>
      <c r="BA144" s="19"/>
      <c r="BB144" s="19" t="s">
        <v>415</v>
      </c>
      <c r="BC144" s="19"/>
      <c r="BD144" s="19" t="s">
        <v>415</v>
      </c>
      <c r="BE144" s="19"/>
      <c r="BF144" s="19" t="s">
        <v>70</v>
      </c>
    </row>
    <row r="145" spans="1:58" hidden="1">
      <c r="A145" s="1" t="s">
        <v>119</v>
      </c>
      <c r="B145" s="2" t="s">
        <v>204</v>
      </c>
      <c r="C145" s="1" t="s">
        <v>279</v>
      </c>
      <c r="D145" s="2" t="s">
        <v>291</v>
      </c>
      <c r="E145" s="3" t="s">
        <v>413</v>
      </c>
      <c r="F145" s="1" t="s">
        <v>95</v>
      </c>
      <c r="G145" s="2" t="s">
        <v>95</v>
      </c>
      <c r="H145" s="3" t="s">
        <v>416</v>
      </c>
      <c r="I145" s="1" t="s">
        <v>82</v>
      </c>
      <c r="J145" s="2" t="s">
        <v>172</v>
      </c>
      <c r="L145" s="1">
        <f t="shared" si="22"/>
        <v>25</v>
      </c>
      <c r="N145" s="1" t="str">
        <f t="shared" si="23"/>
        <v>MNNG-PH-STM_HW-DSL-Boiler</v>
      </c>
      <c r="O145" s="1" t="str">
        <f t="shared" si="24"/>
        <v>New Mining - Process Heat: Steam/Hot Water  - Diesel</v>
      </c>
      <c r="P145" s="1" t="str">
        <f t="shared" si="25"/>
        <v>INDDSL</v>
      </c>
      <c r="Q145" s="1" t="str">
        <f t="shared" si="26"/>
        <v>MNNG-PH-STM_HW</v>
      </c>
      <c r="R145" s="1">
        <f>2018</f>
        <v>2018</v>
      </c>
      <c r="S145" s="1">
        <f>+[2]TechOptions!F138</f>
        <v>2025</v>
      </c>
      <c r="T145" s="1">
        <f>+[2]TechOptions!G138</f>
        <v>25</v>
      </c>
      <c r="U145" s="1">
        <f>+ROUND([2]TechOptions!E138,2)</f>
        <v>0.5</v>
      </c>
      <c r="V145" s="1">
        <v>31.536000000000001</v>
      </c>
      <c r="W145" s="1">
        <f>+[2]TechOptions!H138</f>
        <v>0.85</v>
      </c>
      <c r="X145" s="1">
        <f>+[2]TechOptions!I138</f>
        <v>0.85</v>
      </c>
      <c r="Y145" s="1">
        <f>+[2]TechOptions!J138</f>
        <v>0.85</v>
      </c>
      <c r="Z145" s="1">
        <f>+[2]TechOptions!K138</f>
        <v>0.85</v>
      </c>
      <c r="AA145" s="1">
        <f>+[2]TechOptions!L138</f>
        <v>0.85</v>
      </c>
      <c r="AB145" s="1">
        <f>+[2]TechOptions!M138</f>
        <v>0.85</v>
      </c>
      <c r="AC145" s="1">
        <f>+[2]TechOptions!N138</f>
        <v>0.85</v>
      </c>
      <c r="AD145" s="1">
        <f>+[2]TechOptions!O138</f>
        <v>0.85</v>
      </c>
      <c r="AE145" s="1">
        <f>+[2]TechOptions!P138</f>
        <v>0.85</v>
      </c>
      <c r="AF145" s="1">
        <f>+[2]TechOptions!Q138</f>
        <v>0.85</v>
      </c>
      <c r="AG145" s="1">
        <f>+[2]TechOptions!R138</f>
        <v>300</v>
      </c>
      <c r="AH145" s="1">
        <f>+[2]TechOptions!S138</f>
        <v>300</v>
      </c>
      <c r="AI145" s="1">
        <f>+[2]TechOptions!T138</f>
        <v>300</v>
      </c>
      <c r="AJ145" s="1">
        <f>+[2]TechOptions!U138</f>
        <v>300</v>
      </c>
      <c r="AK145" s="1">
        <f>+[2]TechOptions!V138</f>
        <v>300</v>
      </c>
      <c r="AL145" s="1">
        <f>+[2]TechOptions!W138</f>
        <v>300</v>
      </c>
      <c r="AM145" s="1">
        <f>+[2]TechOptions!X138</f>
        <v>300</v>
      </c>
      <c r="AN145" s="1">
        <f>+[2]TechOptions!Y138</f>
        <v>300</v>
      </c>
      <c r="AO145" s="1">
        <f>+[2]TechOptions!Z138</f>
        <v>300</v>
      </c>
      <c r="AP145" s="1">
        <f>+[2]TechOptions!AA138</f>
        <v>300</v>
      </c>
      <c r="AQ145" s="1">
        <f>+[2]TechOptions!AL138</f>
        <v>1</v>
      </c>
      <c r="AR145" s="1">
        <v>5</v>
      </c>
      <c r="AZ145" s="16" t="s">
        <v>120</v>
      </c>
      <c r="BA145" s="17"/>
      <c r="BB145" s="17" t="s">
        <v>417</v>
      </c>
      <c r="BC145" s="17"/>
      <c r="BD145" s="17" t="s">
        <v>417</v>
      </c>
      <c r="BE145" s="17"/>
      <c r="BF145" s="17" t="s">
        <v>82</v>
      </c>
    </row>
    <row r="146" spans="1:58" hidden="1">
      <c r="A146" s="1" t="s">
        <v>119</v>
      </c>
      <c r="B146" s="2" t="s">
        <v>204</v>
      </c>
      <c r="C146" s="1" t="s">
        <v>279</v>
      </c>
      <c r="D146" s="2" t="s">
        <v>291</v>
      </c>
      <c r="E146" s="3" t="s">
        <v>413</v>
      </c>
      <c r="F146" s="1" t="s">
        <v>95</v>
      </c>
      <c r="G146" s="2" t="s">
        <v>95</v>
      </c>
      <c r="H146" s="3" t="s">
        <v>418</v>
      </c>
      <c r="I146" s="1" t="s">
        <v>86</v>
      </c>
      <c r="J146" s="2" t="s">
        <v>176</v>
      </c>
      <c r="L146" s="1">
        <f t="shared" si="22"/>
        <v>25</v>
      </c>
      <c r="N146" s="1" t="str">
        <f t="shared" si="23"/>
        <v>MNNG-PH-STM_HW-FOL-Boiler</v>
      </c>
      <c r="O146" s="1" t="str">
        <f t="shared" si="24"/>
        <v>New Mining - Process Heat: Steam/Hot Water  - Fuel Oil</v>
      </c>
      <c r="P146" s="1" t="str">
        <f t="shared" si="25"/>
        <v>INDFOL</v>
      </c>
      <c r="Q146" s="1" t="str">
        <f t="shared" si="26"/>
        <v>MNNG-PH-STM_HW</v>
      </c>
      <c r="R146" s="1">
        <f>2018</f>
        <v>2018</v>
      </c>
      <c r="S146" s="1">
        <f>+[2]TechOptions!F139</f>
        <v>2020</v>
      </c>
      <c r="T146" s="1">
        <f>+[2]TechOptions!G139</f>
        <v>25</v>
      </c>
      <c r="U146" s="1">
        <f>+ROUND([2]TechOptions!E139,2)</f>
        <v>0.5</v>
      </c>
      <c r="V146" s="1">
        <v>31.536000000000001</v>
      </c>
      <c r="W146" s="1">
        <f>+[2]TechOptions!H139</f>
        <v>0.85</v>
      </c>
      <c r="X146" s="1">
        <f>+[2]TechOptions!I139</f>
        <v>0.85</v>
      </c>
      <c r="Y146" s="1">
        <f>+[2]TechOptions!J139</f>
        <v>0.85</v>
      </c>
      <c r="Z146" s="1">
        <f>+[2]TechOptions!K139</f>
        <v>0.85</v>
      </c>
      <c r="AA146" s="1">
        <f>+[2]TechOptions!L139</f>
        <v>0.85</v>
      </c>
      <c r="AB146" s="1">
        <f>+[2]TechOptions!M139</f>
        <v>0.85</v>
      </c>
      <c r="AC146" s="1">
        <f>+[2]TechOptions!N139</f>
        <v>0.85</v>
      </c>
      <c r="AD146" s="1">
        <f>+[2]TechOptions!O139</f>
        <v>0.85</v>
      </c>
      <c r="AE146" s="1">
        <f>+[2]TechOptions!P139</f>
        <v>0.85</v>
      </c>
      <c r="AF146" s="1">
        <f>+[2]TechOptions!Q139</f>
        <v>0.85</v>
      </c>
      <c r="AG146" s="1">
        <f>+[2]TechOptions!R139</f>
        <v>300</v>
      </c>
      <c r="AH146" s="1">
        <f>+[2]TechOptions!S139</f>
        <v>300</v>
      </c>
      <c r="AI146" s="1">
        <f>+[2]TechOptions!T139</f>
        <v>300</v>
      </c>
      <c r="AJ146" s="1">
        <f>+[2]TechOptions!U139</f>
        <v>300</v>
      </c>
      <c r="AK146" s="1">
        <f>+[2]TechOptions!V139</f>
        <v>300</v>
      </c>
      <c r="AL146" s="1">
        <f>+[2]TechOptions!W139</f>
        <v>300</v>
      </c>
      <c r="AM146" s="1">
        <f>+[2]TechOptions!X139</f>
        <v>300</v>
      </c>
      <c r="AN146" s="1">
        <f>+[2]TechOptions!Y139</f>
        <v>300</v>
      </c>
      <c r="AO146" s="1">
        <f>+[2]TechOptions!Z139</f>
        <v>300</v>
      </c>
      <c r="AP146" s="1">
        <f>+[2]TechOptions!AA139</f>
        <v>300</v>
      </c>
      <c r="AQ146" s="1">
        <f>+[2]TechOptions!AL139</f>
        <v>1</v>
      </c>
      <c r="AR146" s="1">
        <v>5</v>
      </c>
      <c r="AZ146" s="18" t="s">
        <v>120</v>
      </c>
      <c r="BA146" s="19"/>
      <c r="BB146" s="19" t="s">
        <v>419</v>
      </c>
      <c r="BC146" s="19"/>
      <c r="BD146" s="19" t="s">
        <v>419</v>
      </c>
      <c r="BE146" s="19"/>
      <c r="BF146" s="19" t="s">
        <v>111</v>
      </c>
    </row>
    <row r="147" spans="1:58" hidden="1">
      <c r="A147" s="1" t="s">
        <v>119</v>
      </c>
      <c r="B147" s="2" t="s">
        <v>204</v>
      </c>
      <c r="C147" s="1" t="s">
        <v>279</v>
      </c>
      <c r="D147" s="2" t="s">
        <v>291</v>
      </c>
      <c r="E147" s="3" t="s">
        <v>413</v>
      </c>
      <c r="F147" s="1" t="s">
        <v>231</v>
      </c>
      <c r="G147" s="2" t="s">
        <v>246</v>
      </c>
      <c r="H147" s="3" t="s">
        <v>420</v>
      </c>
      <c r="I147" s="1" t="s">
        <v>70</v>
      </c>
      <c r="J147" s="2" t="s">
        <v>160</v>
      </c>
      <c r="L147" s="1">
        <f t="shared" si="22"/>
        <v>23</v>
      </c>
      <c r="N147" s="1" t="str">
        <f t="shared" si="23"/>
        <v>MNNG-PH-STM_HW-ELC-HPmp</v>
      </c>
      <c r="O147" s="1" t="str">
        <f t="shared" si="24"/>
        <v>New Mining - Process Heat: Steam/Hot Water  - Electricity</v>
      </c>
      <c r="P147" s="1" t="str">
        <f t="shared" si="25"/>
        <v>INDELC</v>
      </c>
      <c r="Q147" s="1" t="str">
        <f t="shared" si="26"/>
        <v>MNNG-PH-STM_HW</v>
      </c>
      <c r="R147" s="1">
        <f>2018</f>
        <v>2018</v>
      </c>
      <c r="S147" s="1">
        <f>+[2]TechOptions!F140</f>
        <v>2025</v>
      </c>
      <c r="T147" s="1">
        <f>+[2]TechOptions!G140</f>
        <v>20</v>
      </c>
      <c r="U147" s="1">
        <f>+ROUND([2]TechOptions!E140,2)</f>
        <v>0.5</v>
      </c>
      <c r="V147" s="1">
        <v>31.536000000000001</v>
      </c>
      <c r="W147" s="1">
        <f>+[2]TechOptions!H140</f>
        <v>3.5</v>
      </c>
      <c r="X147" s="1">
        <f>+[2]TechOptions!I140</f>
        <v>3.5</v>
      </c>
      <c r="Y147" s="1">
        <f>+[2]TechOptions!J140</f>
        <v>3.5</v>
      </c>
      <c r="Z147" s="1">
        <f>+[2]TechOptions!K140</f>
        <v>3.5</v>
      </c>
      <c r="AA147" s="1">
        <f>+[2]TechOptions!L140</f>
        <v>3.5</v>
      </c>
      <c r="AB147" s="1">
        <f>+[2]TechOptions!M140</f>
        <v>3.5</v>
      </c>
      <c r="AC147" s="1">
        <f>+[2]TechOptions!N140</f>
        <v>3.5</v>
      </c>
      <c r="AD147" s="1">
        <f>+[2]TechOptions!O140</f>
        <v>3.5</v>
      </c>
      <c r="AE147" s="1">
        <f>+[2]TechOptions!P140</f>
        <v>3.5</v>
      </c>
      <c r="AF147" s="1">
        <f>+[2]TechOptions!Q140</f>
        <v>3.5</v>
      </c>
      <c r="AG147" s="1">
        <f>AG132</f>
        <v>1071.4285714285713</v>
      </c>
      <c r="AH147" s="1">
        <f>AG147</f>
        <v>1071.4285714285713</v>
      </c>
      <c r="AI147" s="1">
        <f t="shared" ref="AI147:AP147" si="27">AH147</f>
        <v>1071.4285714285713</v>
      </c>
      <c r="AJ147" s="1">
        <f t="shared" si="27"/>
        <v>1071.4285714285713</v>
      </c>
      <c r="AK147" s="1">
        <f t="shared" si="27"/>
        <v>1071.4285714285713</v>
      </c>
      <c r="AL147" s="1">
        <f t="shared" si="27"/>
        <v>1071.4285714285713</v>
      </c>
      <c r="AM147" s="1">
        <f t="shared" si="27"/>
        <v>1071.4285714285713</v>
      </c>
      <c r="AN147" s="1">
        <f t="shared" si="27"/>
        <v>1071.4285714285713</v>
      </c>
      <c r="AO147" s="1">
        <f t="shared" si="27"/>
        <v>1071.4285714285713</v>
      </c>
      <c r="AP147" s="1">
        <f t="shared" si="27"/>
        <v>1071.4285714285713</v>
      </c>
      <c r="AQ147" s="1">
        <v>0</v>
      </c>
      <c r="AR147" s="1">
        <v>5</v>
      </c>
      <c r="AZ147" s="16" t="s">
        <v>120</v>
      </c>
      <c r="BA147" s="17"/>
      <c r="BB147" s="17" t="s">
        <v>421</v>
      </c>
      <c r="BC147" s="17"/>
      <c r="BD147" s="17" t="s">
        <v>421</v>
      </c>
      <c r="BE147" s="17"/>
      <c r="BF147" s="17" t="s">
        <v>71</v>
      </c>
    </row>
    <row r="148" spans="1:58" hidden="1">
      <c r="A148" s="1" t="s">
        <v>119</v>
      </c>
      <c r="B148" s="2" t="s">
        <v>204</v>
      </c>
      <c r="C148" s="1" t="s">
        <v>279</v>
      </c>
      <c r="D148" s="2" t="s">
        <v>291</v>
      </c>
      <c r="E148" s="3" t="s">
        <v>413</v>
      </c>
      <c r="F148" s="1" t="s">
        <v>95</v>
      </c>
      <c r="G148" s="2" t="s">
        <v>95</v>
      </c>
      <c r="H148" s="3" t="s">
        <v>422</v>
      </c>
      <c r="I148" s="1" t="s">
        <v>71</v>
      </c>
      <c r="J148" s="2" t="s">
        <v>161</v>
      </c>
      <c r="L148" s="1">
        <f t="shared" si="22"/>
        <v>25</v>
      </c>
      <c r="N148" s="1" t="str">
        <f t="shared" si="23"/>
        <v>MNNG-PH-STM_HW-COA-Boiler</v>
      </c>
      <c r="O148" s="1" t="str">
        <f t="shared" si="24"/>
        <v>New Mining - Process Heat: Steam/Hot Water  - Coal</v>
      </c>
      <c r="P148" s="1" t="str">
        <f t="shared" si="25"/>
        <v>INDCOA</v>
      </c>
      <c r="Q148" s="1" t="str">
        <f t="shared" si="26"/>
        <v>MNNG-PH-STM_HW</v>
      </c>
      <c r="R148" s="1">
        <f>2018</f>
        <v>2018</v>
      </c>
      <c r="S148" s="1">
        <f>+[2]TechOptions!F141</f>
        <v>2025</v>
      </c>
      <c r="T148" s="1">
        <f>+[2]TechOptions!G141</f>
        <v>25</v>
      </c>
      <c r="U148" s="1">
        <f>+ROUND([2]TechOptions!E141,2)</f>
        <v>0.5</v>
      </c>
      <c r="V148" s="1">
        <v>31.536000000000001</v>
      </c>
      <c r="W148" s="1">
        <f>+[2]TechOptions!H141</f>
        <v>0.8</v>
      </c>
      <c r="X148" s="1">
        <f>+[2]TechOptions!I141</f>
        <v>0.8</v>
      </c>
      <c r="Y148" s="1">
        <f>+[2]TechOptions!J141</f>
        <v>0.8</v>
      </c>
      <c r="Z148" s="1">
        <f>+[2]TechOptions!K141</f>
        <v>0.8</v>
      </c>
      <c r="AA148" s="1">
        <f>+[2]TechOptions!L141</f>
        <v>0.8</v>
      </c>
      <c r="AB148" s="1">
        <f>+[2]TechOptions!M141</f>
        <v>0.8</v>
      </c>
      <c r="AC148" s="1">
        <f>+[2]TechOptions!N141</f>
        <v>0.8</v>
      </c>
      <c r="AD148" s="1">
        <f>+[2]TechOptions!O141</f>
        <v>0.8</v>
      </c>
      <c r="AE148" s="1">
        <f>+[2]TechOptions!P141</f>
        <v>0.8</v>
      </c>
      <c r="AF148" s="1">
        <f>+[2]TechOptions!Q141</f>
        <v>0.8</v>
      </c>
      <c r="AG148" s="1">
        <f>+[2]TechOptions!R141</f>
        <v>750</v>
      </c>
      <c r="AH148" s="1">
        <f>+[2]TechOptions!S141</f>
        <v>750</v>
      </c>
      <c r="AI148" s="1">
        <f>+[2]TechOptions!T141</f>
        <v>750</v>
      </c>
      <c r="AJ148" s="1">
        <f>+[2]TechOptions!U141</f>
        <v>750</v>
      </c>
      <c r="AK148" s="1">
        <f>+[2]TechOptions!V141</f>
        <v>750</v>
      </c>
      <c r="AL148" s="1">
        <f>+[2]TechOptions!W141</f>
        <v>750</v>
      </c>
      <c r="AM148" s="1">
        <f>+[2]TechOptions!X141</f>
        <v>750</v>
      </c>
      <c r="AN148" s="1">
        <f>+[2]TechOptions!Y141</f>
        <v>750</v>
      </c>
      <c r="AO148" s="1">
        <f>+[2]TechOptions!Z141</f>
        <v>750</v>
      </c>
      <c r="AP148" s="1">
        <f>+[2]TechOptions!AA141</f>
        <v>750</v>
      </c>
      <c r="AQ148" s="1">
        <f>+[2]TechOptions!AL141</f>
        <v>1</v>
      </c>
      <c r="AR148" s="1">
        <v>5</v>
      </c>
      <c r="AZ148" s="18" t="s">
        <v>120</v>
      </c>
      <c r="BA148" s="19"/>
      <c r="BB148" s="19" t="s">
        <v>423</v>
      </c>
      <c r="BC148" s="19"/>
      <c r="BD148" s="19" t="s">
        <v>423</v>
      </c>
      <c r="BE148" s="19"/>
      <c r="BF148" s="19" t="s">
        <v>68</v>
      </c>
    </row>
    <row r="149" spans="1:58" hidden="1">
      <c r="A149" s="1" t="s">
        <v>119</v>
      </c>
      <c r="B149" s="2" t="s">
        <v>204</v>
      </c>
      <c r="C149" s="1" t="s">
        <v>279</v>
      </c>
      <c r="D149" s="2" t="s">
        <v>291</v>
      </c>
      <c r="E149" s="3" t="s">
        <v>413</v>
      </c>
      <c r="F149" s="1" t="s">
        <v>95</v>
      </c>
      <c r="G149" s="2" t="s">
        <v>95</v>
      </c>
      <c r="H149" s="3" t="s">
        <v>424</v>
      </c>
      <c r="I149" s="1" t="s">
        <v>111</v>
      </c>
      <c r="J149" s="2" t="s">
        <v>197</v>
      </c>
      <c r="L149" s="1">
        <f t="shared" si="22"/>
        <v>25</v>
      </c>
      <c r="N149" s="1" t="str">
        <f t="shared" si="23"/>
        <v>MNNG-PH-STM_HW-LPG-Boiler</v>
      </c>
      <c r="O149" s="1" t="str">
        <f t="shared" si="24"/>
        <v>New Mining - Process Heat: Steam/Hot Water  - LPG</v>
      </c>
      <c r="P149" s="1" t="str">
        <f t="shared" si="25"/>
        <v>INDLPG</v>
      </c>
      <c r="Q149" s="1" t="str">
        <f t="shared" si="26"/>
        <v>MNNG-PH-STM_HW</v>
      </c>
      <c r="R149" s="1">
        <f>2018</f>
        <v>2018</v>
      </c>
      <c r="S149" s="1">
        <f>+[2]TechOptions!F142</f>
        <v>2025</v>
      </c>
      <c r="T149" s="1">
        <f>+[2]TechOptions!G142</f>
        <v>25</v>
      </c>
      <c r="U149" s="1">
        <f>+ROUND([2]TechOptions!E142,2)</f>
        <v>0.5</v>
      </c>
      <c r="V149" s="1">
        <v>31.536000000000001</v>
      </c>
      <c r="W149" s="1">
        <f>+[2]TechOptions!H142</f>
        <v>0.87</v>
      </c>
      <c r="X149" s="1">
        <f>+[2]TechOptions!I142</f>
        <v>0.87</v>
      </c>
      <c r="Y149" s="1">
        <f>+[2]TechOptions!J142</f>
        <v>0.87</v>
      </c>
      <c r="Z149" s="1">
        <f>+[2]TechOptions!K142</f>
        <v>0.87</v>
      </c>
      <c r="AA149" s="1">
        <f>+[2]TechOptions!L142</f>
        <v>0.87</v>
      </c>
      <c r="AB149" s="1">
        <f>+[2]TechOptions!M142</f>
        <v>0.87</v>
      </c>
      <c r="AC149" s="1">
        <f>+[2]TechOptions!N142</f>
        <v>0.87</v>
      </c>
      <c r="AD149" s="1">
        <f>+[2]TechOptions!O142</f>
        <v>0.87</v>
      </c>
      <c r="AE149" s="1">
        <f>+[2]TechOptions!P142</f>
        <v>0.87</v>
      </c>
      <c r="AF149" s="1">
        <f>+[2]TechOptions!Q142</f>
        <v>0.87</v>
      </c>
      <c r="AG149" s="1">
        <f>+[2]TechOptions!R142</f>
        <v>350</v>
      </c>
      <c r="AH149" s="1">
        <f>+[2]TechOptions!S142</f>
        <v>350</v>
      </c>
      <c r="AI149" s="1">
        <f>+[2]TechOptions!T142</f>
        <v>350</v>
      </c>
      <c r="AJ149" s="1">
        <f>+[2]TechOptions!U142</f>
        <v>350</v>
      </c>
      <c r="AK149" s="1">
        <f>+[2]TechOptions!V142</f>
        <v>350</v>
      </c>
      <c r="AL149" s="1">
        <f>+[2]TechOptions!W142</f>
        <v>350</v>
      </c>
      <c r="AM149" s="1">
        <f>+[2]TechOptions!X142</f>
        <v>350</v>
      </c>
      <c r="AN149" s="1">
        <f>+[2]TechOptions!Y142</f>
        <v>350</v>
      </c>
      <c r="AO149" s="1">
        <f>+[2]TechOptions!Z142</f>
        <v>350</v>
      </c>
      <c r="AP149" s="1">
        <f>+[2]TechOptions!AA142</f>
        <v>350</v>
      </c>
      <c r="AQ149" s="1">
        <f>+[2]TechOptions!AL142</f>
        <v>1</v>
      </c>
      <c r="AR149" s="1">
        <v>5</v>
      </c>
      <c r="AZ149" s="16" t="s">
        <v>120</v>
      </c>
      <c r="BA149" s="17"/>
      <c r="BB149" s="17" t="s">
        <v>425</v>
      </c>
      <c r="BC149" s="17"/>
      <c r="BD149" s="17" t="s">
        <v>425</v>
      </c>
      <c r="BE149" s="17"/>
      <c r="BF149" s="17" t="s">
        <v>83</v>
      </c>
    </row>
    <row r="150" spans="1:58" hidden="1">
      <c r="A150" s="1" t="s">
        <v>119</v>
      </c>
      <c r="B150" s="2" t="s">
        <v>204</v>
      </c>
      <c r="C150" s="1" t="s">
        <v>279</v>
      </c>
      <c r="D150" s="2" t="s">
        <v>291</v>
      </c>
      <c r="E150" s="3" t="s">
        <v>413</v>
      </c>
      <c r="F150" s="1" t="s">
        <v>95</v>
      </c>
      <c r="G150" s="2" t="s">
        <v>95</v>
      </c>
      <c r="H150" s="3" t="s">
        <v>426</v>
      </c>
      <c r="I150" s="1" t="s">
        <v>74</v>
      </c>
      <c r="J150" s="2" t="s">
        <v>164</v>
      </c>
      <c r="L150" s="1">
        <f t="shared" si="22"/>
        <v>25</v>
      </c>
      <c r="N150" s="1" t="str">
        <f t="shared" si="23"/>
        <v>MNNG-PH-STM_HW-WOD-Boiler</v>
      </c>
      <c r="O150" s="1" t="str">
        <f t="shared" si="24"/>
        <v>New Mining - Process Heat: Steam/Hot Water  - Wood</v>
      </c>
      <c r="P150" s="1" t="str">
        <f t="shared" si="25"/>
        <v>INDWOD</v>
      </c>
      <c r="Q150" s="1" t="str">
        <f t="shared" si="26"/>
        <v>MNNG-PH-STM_HW</v>
      </c>
      <c r="R150" s="1">
        <f>2018</f>
        <v>2018</v>
      </c>
      <c r="S150" s="1">
        <f>+[2]TechOptions!F143</f>
        <v>2025</v>
      </c>
      <c r="T150" s="1">
        <f>+[2]TechOptions!G143</f>
        <v>25</v>
      </c>
      <c r="U150" s="1">
        <f>+ROUND([2]TechOptions!E143,2)</f>
        <v>0.5</v>
      </c>
      <c r="V150" s="1">
        <v>31.536000000000001</v>
      </c>
      <c r="W150" s="1">
        <f>+[2]TechOptions!H143</f>
        <v>0.85</v>
      </c>
      <c r="X150" s="1">
        <f>+[2]TechOptions!I143</f>
        <v>0.85</v>
      </c>
      <c r="Y150" s="1">
        <f>+[2]TechOptions!J143</f>
        <v>0.85</v>
      </c>
      <c r="Z150" s="1">
        <f>+[2]TechOptions!K143</f>
        <v>0.85</v>
      </c>
      <c r="AA150" s="1">
        <f>+[2]TechOptions!L143</f>
        <v>0.85</v>
      </c>
      <c r="AB150" s="1">
        <f>+[2]TechOptions!M143</f>
        <v>0.85</v>
      </c>
      <c r="AC150" s="1">
        <f>+[2]TechOptions!N143</f>
        <v>0.85</v>
      </c>
      <c r="AD150" s="1">
        <f>+[2]TechOptions!O143</f>
        <v>0.85</v>
      </c>
      <c r="AE150" s="1">
        <f>+[2]TechOptions!P143</f>
        <v>0.85</v>
      </c>
      <c r="AF150" s="1">
        <f>+[2]TechOptions!Q143</f>
        <v>0.85</v>
      </c>
      <c r="AG150" s="1">
        <f>+[2]TechOptions!R143</f>
        <v>2000</v>
      </c>
      <c r="AH150" s="1">
        <f>+[2]TechOptions!S143</f>
        <v>2000</v>
      </c>
      <c r="AI150" s="1">
        <f>+[2]TechOptions!T143</f>
        <v>2000</v>
      </c>
      <c r="AJ150" s="1">
        <f>+[2]TechOptions!U143</f>
        <v>2000</v>
      </c>
      <c r="AK150" s="1">
        <f>+[2]TechOptions!V143</f>
        <v>2000</v>
      </c>
      <c r="AL150" s="1">
        <f>+[2]TechOptions!W143</f>
        <v>2000</v>
      </c>
      <c r="AM150" s="1">
        <f>+[2]TechOptions!X143</f>
        <v>2000</v>
      </c>
      <c r="AN150" s="1">
        <f>+[2]TechOptions!Y143</f>
        <v>2000</v>
      </c>
      <c r="AO150" s="1">
        <f>+[2]TechOptions!Z143</f>
        <v>2000</v>
      </c>
      <c r="AP150" s="1">
        <f>+[2]TechOptions!AA143</f>
        <v>2000</v>
      </c>
      <c r="AQ150" s="1">
        <f>+[2]TechOptions!AL143</f>
        <v>1</v>
      </c>
      <c r="AR150" s="1">
        <v>5</v>
      </c>
      <c r="AZ150" s="18" t="s">
        <v>120</v>
      </c>
      <c r="BA150" s="19"/>
      <c r="BB150" s="19" t="s">
        <v>427</v>
      </c>
      <c r="BC150" s="19"/>
      <c r="BD150" s="19" t="s">
        <v>427</v>
      </c>
      <c r="BE150" s="19"/>
      <c r="BF150" s="19" t="s">
        <v>110</v>
      </c>
    </row>
    <row r="151" spans="1:58">
      <c r="A151" s="1" t="s">
        <v>119</v>
      </c>
      <c r="B151" s="2" t="s">
        <v>204</v>
      </c>
      <c r="C151" s="1" t="s">
        <v>279</v>
      </c>
      <c r="D151" s="2" t="s">
        <v>291</v>
      </c>
      <c r="E151" s="3" t="s">
        <v>413</v>
      </c>
      <c r="F151" s="1" t="s">
        <v>95</v>
      </c>
      <c r="G151" s="2" t="s">
        <v>95</v>
      </c>
      <c r="H151" s="3" t="s">
        <v>428</v>
      </c>
      <c r="I151" s="1" t="s">
        <v>70</v>
      </c>
      <c r="J151" s="2" t="s">
        <v>160</v>
      </c>
      <c r="L151" s="1">
        <f t="shared" si="22"/>
        <v>25</v>
      </c>
      <c r="N151" s="1" t="str">
        <f t="shared" si="23"/>
        <v>MNNG-PH-STM_HW-ELC-Boiler</v>
      </c>
      <c r="O151" s="1" t="str">
        <f t="shared" si="24"/>
        <v>New Mining - Process Heat: Steam/Hot Water  - Electricity</v>
      </c>
      <c r="P151" s="1" t="str">
        <f t="shared" si="25"/>
        <v>INDELC</v>
      </c>
      <c r="Q151" s="1" t="str">
        <f t="shared" si="26"/>
        <v>MNNG-PH-STM_HW</v>
      </c>
      <c r="R151" s="1">
        <f>2018</f>
        <v>2018</v>
      </c>
      <c r="S151" s="1">
        <f>+[2]TechOptions!F144</f>
        <v>2025</v>
      </c>
      <c r="T151" s="1">
        <f>+[2]TechOptions!G144</f>
        <v>25</v>
      </c>
      <c r="U151" s="1">
        <f>+ROUND([2]TechOptions!E144,2)</f>
        <v>0.5</v>
      </c>
      <c r="V151" s="1">
        <v>31.536000000000001</v>
      </c>
      <c r="W151" s="1">
        <f>+[2]TechOptions!H144</f>
        <v>0.99</v>
      </c>
      <c r="X151" s="1">
        <f>+[2]TechOptions!I144</f>
        <v>0.99</v>
      </c>
      <c r="Y151" s="1">
        <f>+[2]TechOptions!J144</f>
        <v>0.99</v>
      </c>
      <c r="Z151" s="1">
        <f>+[2]TechOptions!K144</f>
        <v>0.99</v>
      </c>
      <c r="AA151" s="1">
        <f>+[2]TechOptions!L144</f>
        <v>0.99</v>
      </c>
      <c r="AB151" s="1">
        <f>+[2]TechOptions!M144</f>
        <v>0.99</v>
      </c>
      <c r="AC151" s="1">
        <f>+[2]TechOptions!N144</f>
        <v>0.99</v>
      </c>
      <c r="AD151" s="1">
        <f>+[2]TechOptions!O144</f>
        <v>0.99</v>
      </c>
      <c r="AE151" s="1">
        <f>+[2]TechOptions!P144</f>
        <v>0.99</v>
      </c>
      <c r="AF151" s="1">
        <f>+[2]TechOptions!Q144</f>
        <v>0.99</v>
      </c>
      <c r="AG151" s="30">
        <f>AG136</f>
        <v>370.49433333333332</v>
      </c>
      <c r="AH151" s="30">
        <f t="shared" ref="AH151:AP151" si="28">AH136</f>
        <v>370.49433333333332</v>
      </c>
      <c r="AI151" s="30">
        <f t="shared" si="28"/>
        <v>250</v>
      </c>
      <c r="AJ151" s="30">
        <f t="shared" si="28"/>
        <v>250</v>
      </c>
      <c r="AK151" s="30">
        <f t="shared" si="28"/>
        <v>250</v>
      </c>
      <c r="AL151" s="30">
        <f t="shared" si="28"/>
        <v>250</v>
      </c>
      <c r="AM151" s="30">
        <f t="shared" si="28"/>
        <v>250</v>
      </c>
      <c r="AN151" s="30">
        <f t="shared" si="28"/>
        <v>250</v>
      </c>
      <c r="AO151" s="30">
        <f t="shared" si="28"/>
        <v>250</v>
      </c>
      <c r="AP151" s="30">
        <f t="shared" si="28"/>
        <v>250</v>
      </c>
      <c r="AQ151" s="1">
        <v>1</v>
      </c>
      <c r="AR151" s="1">
        <v>5</v>
      </c>
      <c r="AZ151" s="16" t="s">
        <v>120</v>
      </c>
      <c r="BA151" s="17"/>
      <c r="BB151" s="17" t="s">
        <v>429</v>
      </c>
      <c r="BC151" s="17"/>
      <c r="BD151" s="17" t="s">
        <v>429</v>
      </c>
      <c r="BE151" s="17"/>
      <c r="BF151" s="17" t="s">
        <v>86</v>
      </c>
    </row>
    <row r="152" spans="1:58" hidden="1">
      <c r="A152" s="1" t="s">
        <v>120</v>
      </c>
      <c r="B152" s="2" t="s">
        <v>205</v>
      </c>
      <c r="C152" s="1" t="s">
        <v>415</v>
      </c>
      <c r="D152" s="2" t="s">
        <v>205</v>
      </c>
      <c r="E152" s="20" t="s">
        <v>536</v>
      </c>
      <c r="F152" t="s">
        <v>415</v>
      </c>
      <c r="G152" s="21" t="s">
        <v>430</v>
      </c>
      <c r="H152" s="20" t="s">
        <v>537</v>
      </c>
      <c r="I152" s="1" t="s">
        <v>70</v>
      </c>
      <c r="J152" s="2" t="s">
        <v>160</v>
      </c>
      <c r="L152" s="1">
        <f t="shared" si="22"/>
        <v>16</v>
      </c>
      <c r="N152" s="1" t="str">
        <f t="shared" si="23"/>
        <v>OTH-ELC-ELC-Tech</v>
      </c>
      <c r="O152" s="1" t="str">
        <f t="shared" si="24"/>
        <v>New Other - Other - Electricity  - Electricity</v>
      </c>
      <c r="P152" s="1" t="str">
        <f t="shared" si="25"/>
        <v>INDELC</v>
      </c>
      <c r="Q152" s="1" t="str">
        <f t="shared" si="26"/>
        <v>OTH-ELC</v>
      </c>
      <c r="R152" s="1">
        <f>2018</f>
        <v>2018</v>
      </c>
      <c r="S152" s="1">
        <f>+[2]TechOptions!F145</f>
        <v>2020</v>
      </c>
      <c r="T152" s="1">
        <f>+[2]TechOptions!G145</f>
        <v>1</v>
      </c>
      <c r="U152" s="1">
        <f>+ROUND([2]TechOptions!E145,2)</f>
        <v>0.5</v>
      </c>
      <c r="V152" s="1">
        <v>31.536000000000001</v>
      </c>
      <c r="W152" s="1">
        <f>+[2]TechOptions!H145</f>
        <v>1</v>
      </c>
      <c r="X152" s="1">
        <f>+[2]TechOptions!I145</f>
        <v>1</v>
      </c>
      <c r="Y152" s="1">
        <f>+[2]TechOptions!J145</f>
        <v>1</v>
      </c>
      <c r="Z152" s="1">
        <f>+[2]TechOptions!K145</f>
        <v>1</v>
      </c>
      <c r="AA152" s="1">
        <f>+[2]TechOptions!L145</f>
        <v>1</v>
      </c>
      <c r="AB152" s="1">
        <f>+[2]TechOptions!M145</f>
        <v>1</v>
      </c>
      <c r="AC152" s="1">
        <f>+[2]TechOptions!N145</f>
        <v>1</v>
      </c>
      <c r="AD152" s="1">
        <f>+[2]TechOptions!O145</f>
        <v>1</v>
      </c>
      <c r="AE152" s="1">
        <f>+[2]TechOptions!P145</f>
        <v>1</v>
      </c>
      <c r="AF152" s="1">
        <f>+[2]TechOptions!Q145</f>
        <v>1</v>
      </c>
      <c r="AG152" s="1">
        <f>+[2]TechOptions!R145</f>
        <v>0</v>
      </c>
      <c r="AH152" s="1">
        <f>+[2]TechOptions!S145</f>
        <v>0</v>
      </c>
      <c r="AI152" s="1">
        <f>+[2]TechOptions!T145</f>
        <v>0</v>
      </c>
      <c r="AJ152" s="1">
        <f>+[2]TechOptions!U145</f>
        <v>0</v>
      </c>
      <c r="AK152" s="1">
        <f>+[2]TechOptions!V145</f>
        <v>0</v>
      </c>
      <c r="AL152" s="1">
        <f>+[2]TechOptions!W145</f>
        <v>0</v>
      </c>
      <c r="AM152" s="1">
        <f>+[2]TechOptions!X145</f>
        <v>0</v>
      </c>
      <c r="AN152" s="1">
        <f>+[2]TechOptions!Y145</f>
        <v>0</v>
      </c>
      <c r="AO152" s="1">
        <f>+[2]TechOptions!Z145</f>
        <v>0</v>
      </c>
      <c r="AP152" s="1">
        <f>+[2]TechOptions!AA145</f>
        <v>0</v>
      </c>
      <c r="AQ152" s="1">
        <f>+[2]TechOptions!AL145</f>
        <v>1</v>
      </c>
      <c r="AR152" s="1">
        <v>5</v>
      </c>
      <c r="AZ152" s="18" t="s">
        <v>127</v>
      </c>
      <c r="BA152" s="19"/>
      <c r="BB152" s="19" t="s">
        <v>84</v>
      </c>
      <c r="BC152" s="19"/>
      <c r="BD152" s="19" t="s">
        <v>85</v>
      </c>
      <c r="BE152" s="19"/>
      <c r="BF152" s="19" t="s">
        <v>82</v>
      </c>
    </row>
    <row r="153" spans="1:58" hidden="1">
      <c r="A153" s="1" t="s">
        <v>120</v>
      </c>
      <c r="B153" s="2" t="s">
        <v>205</v>
      </c>
      <c r="C153" s="1" t="s">
        <v>417</v>
      </c>
      <c r="D153" s="2" t="s">
        <v>205</v>
      </c>
      <c r="E153" s="20" t="s">
        <v>538</v>
      </c>
      <c r="F153" t="s">
        <v>417</v>
      </c>
      <c r="G153" s="21" t="s">
        <v>430</v>
      </c>
      <c r="H153" s="20" t="s">
        <v>539</v>
      </c>
      <c r="I153" s="1" t="s">
        <v>82</v>
      </c>
      <c r="J153" s="2" t="s">
        <v>172</v>
      </c>
      <c r="L153" s="1">
        <f t="shared" si="22"/>
        <v>16</v>
      </c>
      <c r="N153" s="1" t="str">
        <f t="shared" si="23"/>
        <v>OTH-DSL-DSL-Tech</v>
      </c>
      <c r="O153" s="1" t="str">
        <f t="shared" si="24"/>
        <v>New Other - Other - Diesel  - Diesel</v>
      </c>
      <c r="P153" s="1" t="str">
        <f t="shared" si="25"/>
        <v>INDDSL</v>
      </c>
      <c r="Q153" s="1" t="str">
        <f t="shared" si="26"/>
        <v>OTH-DSL</v>
      </c>
      <c r="R153" s="1">
        <f>2018</f>
        <v>2018</v>
      </c>
      <c r="S153" s="1">
        <f>+[2]TechOptions!F146</f>
        <v>2020</v>
      </c>
      <c r="T153" s="1">
        <f>+[2]TechOptions!G146</f>
        <v>1</v>
      </c>
      <c r="U153" s="1">
        <f>+ROUND([2]TechOptions!E146,2)</f>
        <v>0.5</v>
      </c>
      <c r="V153" s="1">
        <v>31.536000000000001</v>
      </c>
      <c r="W153" s="1">
        <f>+[2]TechOptions!H146</f>
        <v>1</v>
      </c>
      <c r="X153" s="1">
        <f>+[2]TechOptions!I146</f>
        <v>1</v>
      </c>
      <c r="Y153" s="1">
        <f>+[2]TechOptions!J146</f>
        <v>1</v>
      </c>
      <c r="Z153" s="1">
        <f>+[2]TechOptions!K146</f>
        <v>1</v>
      </c>
      <c r="AA153" s="1">
        <f>+[2]TechOptions!L146</f>
        <v>1</v>
      </c>
      <c r="AB153" s="1">
        <f>+[2]TechOptions!M146</f>
        <v>1</v>
      </c>
      <c r="AC153" s="1">
        <f>+[2]TechOptions!N146</f>
        <v>1</v>
      </c>
      <c r="AD153" s="1">
        <f>+[2]TechOptions!O146</f>
        <v>1</v>
      </c>
      <c r="AE153" s="1">
        <f>+[2]TechOptions!P146</f>
        <v>1</v>
      </c>
      <c r="AF153" s="1">
        <f>+[2]TechOptions!Q146</f>
        <v>1</v>
      </c>
      <c r="AG153" s="1">
        <f>+[2]TechOptions!R146</f>
        <v>0</v>
      </c>
      <c r="AH153" s="1">
        <f>+[2]TechOptions!S146</f>
        <v>0</v>
      </c>
      <c r="AI153" s="1">
        <f>+[2]TechOptions!T146</f>
        <v>0</v>
      </c>
      <c r="AJ153" s="1">
        <f>+[2]TechOptions!U146</f>
        <v>0</v>
      </c>
      <c r="AK153" s="1">
        <f>+[2]TechOptions!V146</f>
        <v>0</v>
      </c>
      <c r="AL153" s="1">
        <f>+[2]TechOptions!W146</f>
        <v>0</v>
      </c>
      <c r="AM153" s="1">
        <f>+[2]TechOptions!X146</f>
        <v>0</v>
      </c>
      <c r="AN153" s="1">
        <f>+[2]TechOptions!Y146</f>
        <v>0</v>
      </c>
      <c r="AO153" s="1">
        <f>+[2]TechOptions!Z146</f>
        <v>0</v>
      </c>
      <c r="AP153" s="1">
        <f>+[2]TechOptions!AA146</f>
        <v>0</v>
      </c>
      <c r="AQ153" s="1">
        <f>+[2]TechOptions!AL146</f>
        <v>1</v>
      </c>
      <c r="AR153" s="1">
        <v>5</v>
      </c>
      <c r="AZ153" s="16" t="s">
        <v>127</v>
      </c>
      <c r="BA153" s="17"/>
      <c r="BB153" s="17" t="s">
        <v>84</v>
      </c>
      <c r="BC153" s="17"/>
      <c r="BD153" s="17" t="s">
        <v>87</v>
      </c>
      <c r="BE153" s="17"/>
      <c r="BF153" s="17" t="s">
        <v>70</v>
      </c>
    </row>
    <row r="154" spans="1:58" hidden="1">
      <c r="A154" s="1" t="s">
        <v>120</v>
      </c>
      <c r="B154" s="2" t="s">
        <v>205</v>
      </c>
      <c r="C154" s="1" t="s">
        <v>419</v>
      </c>
      <c r="D154" s="2" t="s">
        <v>205</v>
      </c>
      <c r="E154" s="20" t="s">
        <v>540</v>
      </c>
      <c r="F154" t="s">
        <v>419</v>
      </c>
      <c r="G154" s="21" t="s">
        <v>430</v>
      </c>
      <c r="H154" s="20" t="s">
        <v>541</v>
      </c>
      <c r="I154" s="1" t="s">
        <v>111</v>
      </c>
      <c r="J154" s="2" t="s">
        <v>197</v>
      </c>
      <c r="L154" s="1">
        <f t="shared" si="22"/>
        <v>16</v>
      </c>
      <c r="N154" s="1" t="str">
        <f t="shared" si="23"/>
        <v>OTH-LPG-LPG-Tech</v>
      </c>
      <c r="O154" s="1" t="str">
        <f t="shared" si="24"/>
        <v>New Other - Other - LPG  - LPG</v>
      </c>
      <c r="P154" s="1" t="str">
        <f t="shared" si="25"/>
        <v>INDLPG</v>
      </c>
      <c r="Q154" s="1" t="str">
        <f t="shared" si="26"/>
        <v>OTH-LPG</v>
      </c>
      <c r="R154" s="1">
        <f>2018</f>
        <v>2018</v>
      </c>
      <c r="S154" s="1">
        <f>+[2]TechOptions!F147</f>
        <v>2020</v>
      </c>
      <c r="T154" s="1">
        <f>+[2]TechOptions!G147</f>
        <v>25</v>
      </c>
      <c r="U154" s="1">
        <f>+ROUND([2]TechOptions!E147,2)</f>
        <v>0.5</v>
      </c>
      <c r="V154" s="1">
        <v>31.536000000000001</v>
      </c>
      <c r="W154" s="1">
        <f>+[2]TechOptions!H147</f>
        <v>1</v>
      </c>
      <c r="X154" s="1">
        <f>+[2]TechOptions!I147</f>
        <v>1</v>
      </c>
      <c r="Y154" s="1">
        <f>+[2]TechOptions!J147</f>
        <v>1</v>
      </c>
      <c r="Z154" s="1">
        <f>+[2]TechOptions!K147</f>
        <v>1</v>
      </c>
      <c r="AA154" s="1">
        <f>+[2]TechOptions!L147</f>
        <v>1</v>
      </c>
      <c r="AB154" s="1">
        <f>+[2]TechOptions!M147</f>
        <v>1</v>
      </c>
      <c r="AC154" s="1">
        <f>+[2]TechOptions!N147</f>
        <v>1</v>
      </c>
      <c r="AD154" s="1">
        <f>+[2]TechOptions!O147</f>
        <v>1</v>
      </c>
      <c r="AE154" s="1">
        <f>+[2]TechOptions!P147</f>
        <v>1</v>
      </c>
      <c r="AF154" s="1">
        <f>+[2]TechOptions!Q147</f>
        <v>1</v>
      </c>
      <c r="AG154" s="1">
        <f>+[2]TechOptions!R147</f>
        <v>0</v>
      </c>
      <c r="AH154" s="1">
        <f>+[2]TechOptions!S147</f>
        <v>0</v>
      </c>
      <c r="AI154" s="1">
        <f>+[2]TechOptions!T147</f>
        <v>0</v>
      </c>
      <c r="AJ154" s="1">
        <f>+[2]TechOptions!U147</f>
        <v>0</v>
      </c>
      <c r="AK154" s="1">
        <f>+[2]TechOptions!V147</f>
        <v>0</v>
      </c>
      <c r="AL154" s="1">
        <f>+[2]TechOptions!W147</f>
        <v>0</v>
      </c>
      <c r="AM154" s="1">
        <f>+[2]TechOptions!X147</f>
        <v>0</v>
      </c>
      <c r="AN154" s="1">
        <f>+[2]TechOptions!Y147</f>
        <v>0</v>
      </c>
      <c r="AO154" s="1">
        <f>+[2]TechOptions!Z147</f>
        <v>0</v>
      </c>
      <c r="AP154" s="1">
        <f>+[2]TechOptions!AA147</f>
        <v>0</v>
      </c>
      <c r="AQ154" s="1">
        <f>+[2]TechOptions!AL147</f>
        <v>1</v>
      </c>
      <c r="AR154" s="1">
        <v>5</v>
      </c>
      <c r="AZ154" s="18" t="s">
        <v>127</v>
      </c>
      <c r="BA154" s="19"/>
      <c r="BB154" s="19" t="s">
        <v>84</v>
      </c>
      <c r="BC154" s="19"/>
      <c r="BD154" s="19" t="s">
        <v>85</v>
      </c>
      <c r="BE154" s="19"/>
      <c r="BF154" s="19" t="s">
        <v>83</v>
      </c>
    </row>
    <row r="155" spans="1:58" hidden="1">
      <c r="A155" s="1" t="s">
        <v>120</v>
      </c>
      <c r="B155" s="2" t="s">
        <v>205</v>
      </c>
      <c r="C155" s="1" t="s">
        <v>421</v>
      </c>
      <c r="D155" s="2" t="s">
        <v>205</v>
      </c>
      <c r="E155" s="20" t="s">
        <v>542</v>
      </c>
      <c r="F155" t="s">
        <v>421</v>
      </c>
      <c r="G155" s="21" t="s">
        <v>430</v>
      </c>
      <c r="H155" s="20" t="s">
        <v>543</v>
      </c>
      <c r="I155" s="1" t="s">
        <v>71</v>
      </c>
      <c r="J155" s="2" t="s">
        <v>161</v>
      </c>
      <c r="L155" s="1">
        <f t="shared" si="22"/>
        <v>16</v>
      </c>
      <c r="N155" s="1" t="str">
        <f t="shared" si="23"/>
        <v>OTH-COA-COA-Tech</v>
      </c>
      <c r="O155" s="1" t="str">
        <f t="shared" si="24"/>
        <v>New Other - Other - Coal  - Coal</v>
      </c>
      <c r="P155" s="1" t="str">
        <f t="shared" si="25"/>
        <v>INDCOA</v>
      </c>
      <c r="Q155" s="1" t="str">
        <f t="shared" si="26"/>
        <v>OTH-COA</v>
      </c>
      <c r="R155" s="1">
        <f>2018</f>
        <v>2018</v>
      </c>
      <c r="S155" s="1">
        <f>+[2]TechOptions!F148</f>
        <v>2020</v>
      </c>
      <c r="T155" s="1">
        <f>+[2]TechOptions!G148</f>
        <v>1</v>
      </c>
      <c r="U155" s="1">
        <f>+ROUND([2]TechOptions!E148,2)</f>
        <v>0.5</v>
      </c>
      <c r="V155" s="1">
        <v>31.536000000000001</v>
      </c>
      <c r="W155" s="1">
        <f>+[2]TechOptions!H148</f>
        <v>1</v>
      </c>
      <c r="X155" s="1">
        <f>+[2]TechOptions!I148</f>
        <v>1</v>
      </c>
      <c r="Y155" s="1">
        <f>+[2]TechOptions!J148</f>
        <v>1</v>
      </c>
      <c r="Z155" s="1">
        <f>+[2]TechOptions!K148</f>
        <v>1</v>
      </c>
      <c r="AA155" s="1">
        <f>+[2]TechOptions!L148</f>
        <v>1</v>
      </c>
      <c r="AB155" s="1">
        <f>+[2]TechOptions!M148</f>
        <v>1</v>
      </c>
      <c r="AC155" s="1">
        <f>+[2]TechOptions!N148</f>
        <v>1</v>
      </c>
      <c r="AD155" s="1">
        <f>+[2]TechOptions!O148</f>
        <v>1</v>
      </c>
      <c r="AE155" s="1">
        <f>+[2]TechOptions!P148</f>
        <v>1</v>
      </c>
      <c r="AF155" s="1">
        <f>+[2]TechOptions!Q148</f>
        <v>1</v>
      </c>
      <c r="AG155" s="1">
        <f>+[2]TechOptions!R148</f>
        <v>0</v>
      </c>
      <c r="AH155" s="1">
        <f>+[2]TechOptions!S148</f>
        <v>0</v>
      </c>
      <c r="AI155" s="1">
        <f>+[2]TechOptions!T148</f>
        <v>0</v>
      </c>
      <c r="AJ155" s="1">
        <f>+[2]TechOptions!U148</f>
        <v>0</v>
      </c>
      <c r="AK155" s="1">
        <f>+[2]TechOptions!V148</f>
        <v>0</v>
      </c>
      <c r="AL155" s="1">
        <f>+[2]TechOptions!W148</f>
        <v>0</v>
      </c>
      <c r="AM155" s="1">
        <f>+[2]TechOptions!X148</f>
        <v>0</v>
      </c>
      <c r="AN155" s="1">
        <f>+[2]TechOptions!Y148</f>
        <v>0</v>
      </c>
      <c r="AO155" s="1">
        <f>+[2]TechOptions!Z148</f>
        <v>0</v>
      </c>
      <c r="AP155" s="1">
        <f>+[2]TechOptions!AA148</f>
        <v>0</v>
      </c>
      <c r="AQ155" s="1">
        <f>+[2]TechOptions!AL148</f>
        <v>1</v>
      </c>
      <c r="AR155" s="1">
        <v>5</v>
      </c>
      <c r="AZ155" s="16" t="s">
        <v>127</v>
      </c>
      <c r="BA155" s="17"/>
      <c r="BB155" s="17" t="s">
        <v>84</v>
      </c>
      <c r="BC155" s="17"/>
      <c r="BD155" s="17" t="s">
        <v>221</v>
      </c>
      <c r="BE155" s="17"/>
      <c r="BF155" s="17" t="s">
        <v>70</v>
      </c>
    </row>
    <row r="156" spans="1:58" hidden="1">
      <c r="A156" s="1" t="s">
        <v>120</v>
      </c>
      <c r="B156" s="2" t="s">
        <v>205</v>
      </c>
      <c r="C156" s="1" t="s">
        <v>423</v>
      </c>
      <c r="D156" s="2" t="s">
        <v>205</v>
      </c>
      <c r="E156" s="20" t="s">
        <v>544</v>
      </c>
      <c r="F156" t="s">
        <v>423</v>
      </c>
      <c r="G156" s="21" t="s">
        <v>430</v>
      </c>
      <c r="H156" s="20" t="s">
        <v>545</v>
      </c>
      <c r="I156" s="1" t="s">
        <v>68</v>
      </c>
      <c r="J156" s="2" t="s">
        <v>159</v>
      </c>
      <c r="L156" s="1">
        <f t="shared" si="22"/>
        <v>16</v>
      </c>
      <c r="N156" s="1" t="str">
        <f t="shared" si="23"/>
        <v>OTH-NGA-NGA-Tech</v>
      </c>
      <c r="O156" s="1" t="str">
        <f t="shared" si="24"/>
        <v>New Other - Other - Natural Gas  - Natural Gas</v>
      </c>
      <c r="P156" s="1" t="str">
        <f t="shared" si="25"/>
        <v>INDNGA</v>
      </c>
      <c r="Q156" s="1" t="str">
        <f t="shared" si="26"/>
        <v>OTH-NGA</v>
      </c>
      <c r="R156" s="1">
        <f>2018</f>
        <v>2018</v>
      </c>
      <c r="S156" s="1">
        <f>+[2]TechOptions!F149</f>
        <v>2020</v>
      </c>
      <c r="T156" s="1">
        <f>+[2]TechOptions!G149</f>
        <v>1</v>
      </c>
      <c r="U156" s="1">
        <f>+ROUND([2]TechOptions!E149,2)</f>
        <v>0.5</v>
      </c>
      <c r="V156" s="1">
        <v>31.536000000000001</v>
      </c>
      <c r="W156" s="1">
        <f>+[2]TechOptions!H149</f>
        <v>1</v>
      </c>
      <c r="X156" s="1">
        <f>+[2]TechOptions!I149</f>
        <v>1</v>
      </c>
      <c r="Y156" s="1">
        <f>+[2]TechOptions!J149</f>
        <v>1</v>
      </c>
      <c r="Z156" s="1">
        <f>+[2]TechOptions!K149</f>
        <v>1</v>
      </c>
      <c r="AA156" s="1">
        <f>+[2]TechOptions!L149</f>
        <v>1</v>
      </c>
      <c r="AB156" s="1">
        <f>+[2]TechOptions!M149</f>
        <v>1</v>
      </c>
      <c r="AC156" s="1">
        <f>+[2]TechOptions!N149</f>
        <v>1</v>
      </c>
      <c r="AD156" s="1">
        <f>+[2]TechOptions!O149</f>
        <v>1</v>
      </c>
      <c r="AE156" s="1">
        <f>+[2]TechOptions!P149</f>
        <v>1</v>
      </c>
      <c r="AF156" s="1">
        <f>+[2]TechOptions!Q149</f>
        <v>1</v>
      </c>
      <c r="AG156" s="1">
        <f>+[2]TechOptions!R149</f>
        <v>0</v>
      </c>
      <c r="AH156" s="1">
        <f>+[2]TechOptions!S149</f>
        <v>0</v>
      </c>
      <c r="AI156" s="1">
        <f>+[2]TechOptions!T149</f>
        <v>0</v>
      </c>
      <c r="AJ156" s="1">
        <f>+[2]TechOptions!U149</f>
        <v>0</v>
      </c>
      <c r="AK156" s="1">
        <f>+[2]TechOptions!V149</f>
        <v>0</v>
      </c>
      <c r="AL156" s="1">
        <f>+[2]TechOptions!W149</f>
        <v>0</v>
      </c>
      <c r="AM156" s="1">
        <f>+[2]TechOptions!X149</f>
        <v>0</v>
      </c>
      <c r="AN156" s="1">
        <f>+[2]TechOptions!Y149</f>
        <v>0</v>
      </c>
      <c r="AO156" s="1">
        <f>+[2]TechOptions!Z149</f>
        <v>0</v>
      </c>
      <c r="AP156" s="1">
        <f>+[2]TechOptions!AA149</f>
        <v>0</v>
      </c>
      <c r="AQ156" s="1">
        <f>+[2]TechOptions!AL149</f>
        <v>1</v>
      </c>
      <c r="AR156" s="1">
        <v>5</v>
      </c>
      <c r="AZ156" s="18" t="s">
        <v>127</v>
      </c>
      <c r="BA156" s="19"/>
      <c r="BB156" s="19" t="s">
        <v>93</v>
      </c>
      <c r="BC156" s="19"/>
      <c r="BD156" s="19" t="s">
        <v>90</v>
      </c>
      <c r="BE156" s="19"/>
      <c r="BF156" s="19" t="s">
        <v>68</v>
      </c>
    </row>
    <row r="157" spans="1:58" hidden="1">
      <c r="A157" s="1" t="s">
        <v>120</v>
      </c>
      <c r="B157" s="2" t="s">
        <v>205</v>
      </c>
      <c r="C157" s="1" t="s">
        <v>425</v>
      </c>
      <c r="D157" s="2" t="s">
        <v>205</v>
      </c>
      <c r="E157" s="20" t="s">
        <v>546</v>
      </c>
      <c r="F157" t="s">
        <v>425</v>
      </c>
      <c r="G157" s="21" t="s">
        <v>430</v>
      </c>
      <c r="H157" s="20" t="s">
        <v>547</v>
      </c>
      <c r="I157" s="1" t="s">
        <v>83</v>
      </c>
      <c r="J157" s="2" t="s">
        <v>173</v>
      </c>
      <c r="L157" s="1">
        <f t="shared" si="22"/>
        <v>16</v>
      </c>
      <c r="N157" s="1" t="str">
        <f t="shared" si="23"/>
        <v>OTH-PET-PET-Tech</v>
      </c>
      <c r="O157" s="1" t="str">
        <f t="shared" si="24"/>
        <v>New Other - Other - Petrol  - Petrol</v>
      </c>
      <c r="P157" s="1" t="str">
        <f t="shared" si="25"/>
        <v>INDPET</v>
      </c>
      <c r="Q157" s="1" t="str">
        <f t="shared" si="26"/>
        <v>OTH-PET</v>
      </c>
      <c r="R157" s="1">
        <f>2018</f>
        <v>2018</v>
      </c>
      <c r="S157" s="1">
        <f>+[2]TechOptions!F150</f>
        <v>2020</v>
      </c>
      <c r="T157" s="1">
        <f>+[2]TechOptions!G150</f>
        <v>1</v>
      </c>
      <c r="U157" s="1">
        <f>+ROUND([2]TechOptions!E150,2)</f>
        <v>0.5</v>
      </c>
      <c r="V157" s="1">
        <v>31.536000000000001</v>
      </c>
      <c r="W157" s="1">
        <f>+[2]TechOptions!H150</f>
        <v>1</v>
      </c>
      <c r="X157" s="1">
        <f>+[2]TechOptions!I150</f>
        <v>1</v>
      </c>
      <c r="Y157" s="1">
        <f>+[2]TechOptions!J150</f>
        <v>1</v>
      </c>
      <c r="Z157" s="1">
        <f>+[2]TechOptions!K150</f>
        <v>1</v>
      </c>
      <c r="AA157" s="1">
        <f>+[2]TechOptions!L150</f>
        <v>1</v>
      </c>
      <c r="AB157" s="1">
        <f>+[2]TechOptions!M150</f>
        <v>1</v>
      </c>
      <c r="AC157" s="1">
        <f>+[2]TechOptions!N150</f>
        <v>1</v>
      </c>
      <c r="AD157" s="1">
        <f>+[2]TechOptions!O150</f>
        <v>1</v>
      </c>
      <c r="AE157" s="1">
        <f>+[2]TechOptions!P150</f>
        <v>1</v>
      </c>
      <c r="AF157" s="1">
        <f>+[2]TechOptions!Q150</f>
        <v>1</v>
      </c>
      <c r="AG157" s="1">
        <f>+[2]TechOptions!R150</f>
        <v>0</v>
      </c>
      <c r="AH157" s="1">
        <f>+[2]TechOptions!S150</f>
        <v>0</v>
      </c>
      <c r="AI157" s="1">
        <f>+[2]TechOptions!T150</f>
        <v>0</v>
      </c>
      <c r="AJ157" s="1">
        <f>+[2]TechOptions!U150</f>
        <v>0</v>
      </c>
      <c r="AK157" s="1">
        <f>+[2]TechOptions!V150</f>
        <v>0</v>
      </c>
      <c r="AL157" s="1">
        <f>+[2]TechOptions!W150</f>
        <v>0</v>
      </c>
      <c r="AM157" s="1">
        <f>+[2]TechOptions!X150</f>
        <v>0</v>
      </c>
      <c r="AN157" s="1">
        <f>+[2]TechOptions!Y150</f>
        <v>0</v>
      </c>
      <c r="AO157" s="1">
        <f>+[2]TechOptions!Z150</f>
        <v>0</v>
      </c>
      <c r="AP157" s="1">
        <f>+[2]TechOptions!AA150</f>
        <v>0</v>
      </c>
      <c r="AQ157" s="1">
        <f>+[2]TechOptions!AL150</f>
        <v>1</v>
      </c>
      <c r="AR157" s="1">
        <v>5</v>
      </c>
      <c r="AZ157" s="16" t="s">
        <v>127</v>
      </c>
      <c r="BA157" s="17"/>
      <c r="BB157" s="17" t="s">
        <v>93</v>
      </c>
      <c r="BC157" s="17"/>
      <c r="BD157" s="17" t="s">
        <v>91</v>
      </c>
      <c r="BE157" s="17"/>
      <c r="BF157" s="17" t="s">
        <v>70</v>
      </c>
    </row>
    <row r="158" spans="1:58" hidden="1">
      <c r="A158" s="1" t="s">
        <v>120</v>
      </c>
      <c r="B158" s="2" t="s">
        <v>205</v>
      </c>
      <c r="C158" s="1" t="s">
        <v>427</v>
      </c>
      <c r="D158" s="2" t="s">
        <v>205</v>
      </c>
      <c r="E158" s="20" t="s">
        <v>548</v>
      </c>
      <c r="F158" t="s">
        <v>427</v>
      </c>
      <c r="G158" s="21" t="s">
        <v>430</v>
      </c>
      <c r="H158" s="20" t="s">
        <v>549</v>
      </c>
      <c r="I158" s="1" t="s">
        <v>110</v>
      </c>
      <c r="J158" s="2" t="s">
        <v>218</v>
      </c>
      <c r="L158" s="1">
        <f t="shared" si="22"/>
        <v>16</v>
      </c>
      <c r="N158" s="1" t="str">
        <f t="shared" si="23"/>
        <v>OTH-BGS-BGS-Tech</v>
      </c>
      <c r="O158" s="1" t="str">
        <f t="shared" si="24"/>
        <v>New Other - Other - Biogas  - Biogas</v>
      </c>
      <c r="P158" s="1" t="str">
        <f t="shared" si="25"/>
        <v>INDBIG</v>
      </c>
      <c r="Q158" s="1" t="str">
        <f t="shared" si="26"/>
        <v>OTH-BGS</v>
      </c>
      <c r="R158" s="1">
        <f>2018</f>
        <v>2018</v>
      </c>
      <c r="S158" s="1">
        <f>+[2]TechOptions!F151</f>
        <v>2020</v>
      </c>
      <c r="T158" s="1">
        <f>+[2]TechOptions!G151</f>
        <v>25</v>
      </c>
      <c r="U158" s="1">
        <f>+ROUND([2]TechOptions!E151,2)</f>
        <v>0.5</v>
      </c>
      <c r="V158" s="1">
        <v>31.536000000000001</v>
      </c>
      <c r="W158" s="1">
        <f>+[2]TechOptions!H151</f>
        <v>1</v>
      </c>
      <c r="X158" s="1">
        <f>+[2]TechOptions!I151</f>
        <v>1</v>
      </c>
      <c r="Y158" s="1">
        <f>+[2]TechOptions!J151</f>
        <v>1</v>
      </c>
      <c r="Z158" s="1">
        <f>+[2]TechOptions!K151</f>
        <v>1</v>
      </c>
      <c r="AA158" s="1">
        <f>+[2]TechOptions!L151</f>
        <v>1</v>
      </c>
      <c r="AB158" s="1">
        <f>+[2]TechOptions!M151</f>
        <v>1</v>
      </c>
      <c r="AC158" s="1">
        <f>+[2]TechOptions!N151</f>
        <v>1</v>
      </c>
      <c r="AD158" s="1">
        <f>+[2]TechOptions!O151</f>
        <v>1</v>
      </c>
      <c r="AE158" s="1">
        <f>+[2]TechOptions!P151</f>
        <v>1</v>
      </c>
      <c r="AF158" s="1">
        <f>+[2]TechOptions!Q151</f>
        <v>1</v>
      </c>
      <c r="AG158" s="1">
        <f>+[2]TechOptions!R151</f>
        <v>0</v>
      </c>
      <c r="AH158" s="1">
        <f>+[2]TechOptions!S151</f>
        <v>0</v>
      </c>
      <c r="AI158" s="1">
        <f>+[2]TechOptions!T151</f>
        <v>0</v>
      </c>
      <c r="AJ158" s="1">
        <f>+[2]TechOptions!U151</f>
        <v>0</v>
      </c>
      <c r="AK158" s="1">
        <f>+[2]TechOptions!V151</f>
        <v>0</v>
      </c>
      <c r="AL158" s="1">
        <f>+[2]TechOptions!W151</f>
        <v>0</v>
      </c>
      <c r="AM158" s="1">
        <f>+[2]TechOptions!X151</f>
        <v>0</v>
      </c>
      <c r="AN158" s="1">
        <f>+[2]TechOptions!Y151</f>
        <v>0</v>
      </c>
      <c r="AO158" s="1">
        <f>+[2]TechOptions!Z151</f>
        <v>0</v>
      </c>
      <c r="AP158" s="1">
        <f>+[2]TechOptions!AA151</f>
        <v>0</v>
      </c>
      <c r="AQ158" s="1">
        <f>+[2]TechOptions!AL151</f>
        <v>1</v>
      </c>
      <c r="AR158" s="1">
        <v>5</v>
      </c>
      <c r="AZ158" s="18" t="s">
        <v>127</v>
      </c>
      <c r="BA158" s="19"/>
      <c r="BB158" s="19" t="s">
        <v>279</v>
      </c>
      <c r="BC158" s="19"/>
      <c r="BD158" s="19" t="s">
        <v>95</v>
      </c>
      <c r="BE158" s="19"/>
      <c r="BF158" s="19" t="s">
        <v>68</v>
      </c>
    </row>
    <row r="159" spans="1:58" hidden="1">
      <c r="A159" s="1" t="s">
        <v>120</v>
      </c>
      <c r="B159" s="2" t="s">
        <v>205</v>
      </c>
      <c r="C159" s="1" t="s">
        <v>429</v>
      </c>
      <c r="D159" s="2" t="s">
        <v>205</v>
      </c>
      <c r="E159" s="20" t="s">
        <v>550</v>
      </c>
      <c r="F159" t="s">
        <v>429</v>
      </c>
      <c r="G159" s="21" t="s">
        <v>430</v>
      </c>
      <c r="H159" s="20" t="s">
        <v>551</v>
      </c>
      <c r="I159" s="1" t="s">
        <v>86</v>
      </c>
      <c r="J159" s="2" t="s">
        <v>176</v>
      </c>
      <c r="L159" s="1">
        <f t="shared" si="22"/>
        <v>16</v>
      </c>
      <c r="N159" s="1" t="str">
        <f t="shared" si="23"/>
        <v>OTH-FOL-FOL-Tech</v>
      </c>
      <c r="O159" s="1" t="str">
        <f t="shared" si="24"/>
        <v>New Other - Other - Fuel Oil  - Fuel Oil</v>
      </c>
      <c r="P159" s="1" t="str">
        <f t="shared" si="25"/>
        <v>INDFOL</v>
      </c>
      <c r="Q159" s="1" t="str">
        <f t="shared" si="26"/>
        <v>OTH-FOL</v>
      </c>
      <c r="R159" s="1">
        <f>2018</f>
        <v>2018</v>
      </c>
      <c r="S159" s="1">
        <f>+[2]TechOptions!F152</f>
        <v>2020</v>
      </c>
      <c r="T159" s="1">
        <f>+[2]TechOptions!G152</f>
        <v>25</v>
      </c>
      <c r="U159" s="1">
        <f>+ROUND([2]TechOptions!E152,2)</f>
        <v>0.5</v>
      </c>
      <c r="V159" s="1">
        <v>31.536000000000001</v>
      </c>
      <c r="W159" s="1">
        <f>+[2]TechOptions!H152</f>
        <v>1</v>
      </c>
      <c r="X159" s="1">
        <f>+[2]TechOptions!I152</f>
        <v>1</v>
      </c>
      <c r="Y159" s="1">
        <f>+[2]TechOptions!J152</f>
        <v>1</v>
      </c>
      <c r="Z159" s="1">
        <f>+[2]TechOptions!K152</f>
        <v>1</v>
      </c>
      <c r="AA159" s="1">
        <f>+[2]TechOptions!L152</f>
        <v>1</v>
      </c>
      <c r="AB159" s="1">
        <f>+[2]TechOptions!M152</f>
        <v>1</v>
      </c>
      <c r="AC159" s="1">
        <f>+[2]TechOptions!N152</f>
        <v>1</v>
      </c>
      <c r="AD159" s="1">
        <f>+[2]TechOptions!O152</f>
        <v>1</v>
      </c>
      <c r="AE159" s="1">
        <f>+[2]TechOptions!P152</f>
        <v>1</v>
      </c>
      <c r="AF159" s="1">
        <f>+[2]TechOptions!Q152</f>
        <v>1</v>
      </c>
      <c r="AG159" s="1">
        <f>+[2]TechOptions!R152</f>
        <v>0</v>
      </c>
      <c r="AH159" s="1">
        <f>+[2]TechOptions!S152</f>
        <v>0</v>
      </c>
      <c r="AI159" s="1">
        <f>+[2]TechOptions!T152</f>
        <v>0</v>
      </c>
      <c r="AJ159" s="1">
        <f>+[2]TechOptions!U152</f>
        <v>0</v>
      </c>
      <c r="AK159" s="1">
        <f>+[2]TechOptions!V152</f>
        <v>0</v>
      </c>
      <c r="AL159" s="1">
        <f>+[2]TechOptions!W152</f>
        <v>0</v>
      </c>
      <c r="AM159" s="1">
        <f>+[2]TechOptions!X152</f>
        <v>0</v>
      </c>
      <c r="AN159" s="1">
        <f>+[2]TechOptions!Y152</f>
        <v>0</v>
      </c>
      <c r="AO159" s="1">
        <f>+[2]TechOptions!Z152</f>
        <v>0</v>
      </c>
      <c r="AP159" s="1">
        <f>+[2]TechOptions!AA152</f>
        <v>0</v>
      </c>
      <c r="AQ159" s="1">
        <f>+[2]TechOptions!AL152</f>
        <v>1</v>
      </c>
      <c r="AR159" s="1">
        <v>5</v>
      </c>
      <c r="AZ159" s="16" t="s">
        <v>127</v>
      </c>
      <c r="BA159" s="17"/>
      <c r="BB159" s="17" t="s">
        <v>279</v>
      </c>
      <c r="BC159" s="17"/>
      <c r="BD159" s="17" t="s">
        <v>95</v>
      </c>
      <c r="BE159" s="17"/>
      <c r="BF159" s="17" t="s">
        <v>86</v>
      </c>
    </row>
    <row r="160" spans="1:58" hidden="1">
      <c r="A160" s="1" t="s">
        <v>127</v>
      </c>
      <c r="B160" s="2" t="s">
        <v>208</v>
      </c>
      <c r="C160" s="1" t="s">
        <v>84</v>
      </c>
      <c r="D160" s="2" t="s">
        <v>174</v>
      </c>
      <c r="E160" s="3" t="s">
        <v>431</v>
      </c>
      <c r="F160" s="1" t="s">
        <v>85</v>
      </c>
      <c r="G160" s="2" t="s">
        <v>553</v>
      </c>
      <c r="H160" s="3" t="s">
        <v>570</v>
      </c>
      <c r="I160" s="1" t="s">
        <v>82</v>
      </c>
      <c r="J160" s="2" t="s">
        <v>172</v>
      </c>
      <c r="L160" s="1">
        <f t="shared" si="22"/>
        <v>26</v>
      </c>
      <c r="N160" s="1" t="str">
        <f t="shared" si="23"/>
        <v>CHMCL-MoTP-Stat-DSL-st_ngn</v>
      </c>
      <c r="O160" s="1" t="str">
        <f t="shared" si="24"/>
        <v>New Petroleum/Chemicals - Motive Power, Stationary  - Diesel</v>
      </c>
      <c r="P160" s="1" t="str">
        <f t="shared" si="25"/>
        <v>INDDSL</v>
      </c>
      <c r="Q160" s="1" t="str">
        <f t="shared" si="26"/>
        <v>CHMCL-MoTP-Stat</v>
      </c>
      <c r="R160" s="1">
        <f>2018</f>
        <v>2018</v>
      </c>
      <c r="S160" s="1">
        <f>+[2]TechOptions!F153</f>
        <v>2025</v>
      </c>
      <c r="T160" s="1">
        <f>+[2]TechOptions!G153</f>
        <v>20</v>
      </c>
      <c r="U160" s="1">
        <f>+ROUND([2]TechOptions!E153,2)</f>
        <v>0.5</v>
      </c>
      <c r="V160" s="1">
        <v>31.536000000000001</v>
      </c>
      <c r="W160" s="1">
        <f>+[2]TechOptions!H153</f>
        <v>0.22</v>
      </c>
      <c r="X160" s="1">
        <f>+[2]TechOptions!I153</f>
        <v>0.22</v>
      </c>
      <c r="Y160" s="1">
        <f>+[2]TechOptions!J153</f>
        <v>0.22</v>
      </c>
      <c r="Z160" s="1">
        <f>+[2]TechOptions!K153</f>
        <v>0.22</v>
      </c>
      <c r="AA160" s="1">
        <f>+[2]TechOptions!L153</f>
        <v>0.22</v>
      </c>
      <c r="AB160" s="1">
        <f>+[2]TechOptions!M153</f>
        <v>0.22</v>
      </c>
      <c r="AC160" s="1">
        <f>+[2]TechOptions!N153</f>
        <v>0.22</v>
      </c>
      <c r="AD160" s="1">
        <f>+[2]TechOptions!O153</f>
        <v>0.22</v>
      </c>
      <c r="AE160" s="1">
        <f>+[2]TechOptions!P153</f>
        <v>0.22</v>
      </c>
      <c r="AF160" s="1">
        <f>+[2]TechOptions!Q153</f>
        <v>0.22</v>
      </c>
      <c r="AG160" s="1">
        <f>+[2]TechOptions!R153</f>
        <v>455</v>
      </c>
      <c r="AH160" s="1">
        <f>+[2]TechOptions!S153</f>
        <v>455</v>
      </c>
      <c r="AI160" s="1">
        <f>+[2]TechOptions!T153</f>
        <v>455</v>
      </c>
      <c r="AJ160" s="1">
        <f>+[2]TechOptions!U153</f>
        <v>455</v>
      </c>
      <c r="AK160" s="1">
        <f>+[2]TechOptions!V153</f>
        <v>455</v>
      </c>
      <c r="AL160" s="1">
        <f>+[2]TechOptions!W153</f>
        <v>455</v>
      </c>
      <c r="AM160" s="1">
        <f>+[2]TechOptions!X153</f>
        <v>455</v>
      </c>
      <c r="AN160" s="1">
        <f>+[2]TechOptions!Y153</f>
        <v>455</v>
      </c>
      <c r="AO160" s="1">
        <f>+[2]TechOptions!Z153</f>
        <v>455</v>
      </c>
      <c r="AP160" s="1">
        <f>+[2]TechOptions!AA153</f>
        <v>455</v>
      </c>
      <c r="AQ160" s="1">
        <f>+[2]TechOptions!AL153</f>
        <v>1</v>
      </c>
      <c r="AR160" s="1">
        <v>5</v>
      </c>
      <c r="AZ160" s="18" t="s">
        <v>127</v>
      </c>
      <c r="BA160" s="19"/>
      <c r="BB160" s="19" t="s">
        <v>279</v>
      </c>
      <c r="BC160" s="19"/>
      <c r="BD160" s="19" t="s">
        <v>95</v>
      </c>
      <c r="BE160" s="19"/>
      <c r="BF160" s="19" t="s">
        <v>82</v>
      </c>
    </row>
    <row r="161" spans="1:58" hidden="1">
      <c r="A161" s="1" t="s">
        <v>127</v>
      </c>
      <c r="B161" s="2" t="s">
        <v>208</v>
      </c>
      <c r="C161" s="1" t="s">
        <v>84</v>
      </c>
      <c r="D161" s="2" t="s">
        <v>174</v>
      </c>
      <c r="E161" s="3" t="s">
        <v>431</v>
      </c>
      <c r="F161" s="1" t="s">
        <v>87</v>
      </c>
      <c r="G161" s="2" t="s">
        <v>177</v>
      </c>
      <c r="H161" s="3" t="s">
        <v>432</v>
      </c>
      <c r="I161" s="1" t="s">
        <v>70</v>
      </c>
      <c r="J161" s="2" t="s">
        <v>160</v>
      </c>
      <c r="L161" s="1">
        <f t="shared" si="22"/>
        <v>25</v>
      </c>
      <c r="N161" s="1" t="str">
        <f t="shared" si="23"/>
        <v>CHMCL-MoTP-Stat-ELC-Motor</v>
      </c>
      <c r="O161" s="1" t="str">
        <f t="shared" si="24"/>
        <v>New Petroleum/Chemicals - Motive Power, Stationary  - Electricity</v>
      </c>
      <c r="P161" s="1" t="str">
        <f t="shared" si="25"/>
        <v>INDELC</v>
      </c>
      <c r="Q161" s="1" t="str">
        <f t="shared" si="26"/>
        <v>CHMCL-MoTP-Stat</v>
      </c>
      <c r="R161" s="1">
        <f>2018</f>
        <v>2018</v>
      </c>
      <c r="S161" s="1">
        <f>+[2]TechOptions!F154</f>
        <v>2020</v>
      </c>
      <c r="T161" s="1">
        <f>+[2]TechOptions!G154</f>
        <v>10</v>
      </c>
      <c r="U161" s="1">
        <f>+ROUND([2]TechOptions!E154,2)</f>
        <v>0.5</v>
      </c>
      <c r="V161" s="1">
        <v>31.536000000000001</v>
      </c>
      <c r="W161" s="1">
        <f>+[2]TechOptions!H154</f>
        <v>0.67500000000000004</v>
      </c>
      <c r="X161" s="1">
        <f>+[2]TechOptions!I154</f>
        <v>0.67500000000000004</v>
      </c>
      <c r="Y161" s="1">
        <f>+[2]TechOptions!J154</f>
        <v>0.67500000000000004</v>
      </c>
      <c r="Z161" s="1">
        <f>+[2]TechOptions!K154</f>
        <v>0.67500000000000004</v>
      </c>
      <c r="AA161" s="1">
        <f>+[2]TechOptions!L154</f>
        <v>0.67500000000000004</v>
      </c>
      <c r="AB161" s="1">
        <f>+[2]TechOptions!M154</f>
        <v>0.67500000000000004</v>
      </c>
      <c r="AC161" s="1">
        <f>+[2]TechOptions!N154</f>
        <v>0.67500000000000004</v>
      </c>
      <c r="AD161" s="1">
        <f>+[2]TechOptions!O154</f>
        <v>0.67500000000000004</v>
      </c>
      <c r="AE161" s="1">
        <f>+[2]TechOptions!P154</f>
        <v>0.67500000000000004</v>
      </c>
      <c r="AF161" s="1">
        <f>+[2]TechOptions!Q154</f>
        <v>0.67500000000000004</v>
      </c>
      <c r="AG161" s="1">
        <f>+[2]TechOptions!R154</f>
        <v>280</v>
      </c>
      <c r="AH161" s="1">
        <f>+[2]TechOptions!S154</f>
        <v>280</v>
      </c>
      <c r="AI161" s="1">
        <f>+[2]TechOptions!T154</f>
        <v>280</v>
      </c>
      <c r="AJ161" s="1">
        <f>+[2]TechOptions!U154</f>
        <v>280</v>
      </c>
      <c r="AK161" s="1">
        <f>+[2]TechOptions!V154</f>
        <v>280</v>
      </c>
      <c r="AL161" s="1">
        <f>+[2]TechOptions!W154</f>
        <v>280</v>
      </c>
      <c r="AM161" s="1">
        <f>+[2]TechOptions!X154</f>
        <v>280</v>
      </c>
      <c r="AN161" s="1">
        <f>+[2]TechOptions!Y154</f>
        <v>280</v>
      </c>
      <c r="AO161" s="1">
        <f>+[2]TechOptions!Z154</f>
        <v>280</v>
      </c>
      <c r="AP161" s="1">
        <f>+[2]TechOptions!AA154</f>
        <v>280</v>
      </c>
      <c r="AQ161" s="1">
        <f>+[2]TechOptions!AL154</f>
        <v>1</v>
      </c>
      <c r="AR161" s="1">
        <v>5</v>
      </c>
      <c r="AZ161" s="16" t="s">
        <v>127</v>
      </c>
      <c r="BA161" s="17"/>
      <c r="BB161" s="17" t="s">
        <v>279</v>
      </c>
      <c r="BC161" s="17"/>
      <c r="BD161" s="17" t="s">
        <v>231</v>
      </c>
      <c r="BE161" s="17"/>
      <c r="BF161" s="17" t="s">
        <v>70</v>
      </c>
    </row>
    <row r="162" spans="1:58" hidden="1">
      <c r="A162" s="1" t="s">
        <v>127</v>
      </c>
      <c r="B162" s="2" t="s">
        <v>208</v>
      </c>
      <c r="C162" s="1" t="s">
        <v>84</v>
      </c>
      <c r="D162" s="2" t="s">
        <v>174</v>
      </c>
      <c r="E162" s="3" t="s">
        <v>431</v>
      </c>
      <c r="F162" s="1" t="s">
        <v>85</v>
      </c>
      <c r="G162" s="2" t="s">
        <v>553</v>
      </c>
      <c r="H162" s="3" t="s">
        <v>571</v>
      </c>
      <c r="I162" s="1" t="s">
        <v>83</v>
      </c>
      <c r="J162" s="2" t="s">
        <v>173</v>
      </c>
      <c r="L162" s="1">
        <f t="shared" si="22"/>
        <v>26</v>
      </c>
      <c r="N162" s="1" t="str">
        <f t="shared" si="23"/>
        <v>CHMCL-MoTP-Stat-PET-st_ngn</v>
      </c>
      <c r="O162" s="1" t="str">
        <f t="shared" si="24"/>
        <v>New Petroleum/Chemicals - Motive Power, Stationary  - Petrol</v>
      </c>
      <c r="P162" s="1" t="str">
        <f t="shared" si="25"/>
        <v>INDPET</v>
      </c>
      <c r="Q162" s="1" t="str">
        <f t="shared" si="26"/>
        <v>CHMCL-MoTP-Stat</v>
      </c>
      <c r="R162" s="1">
        <f>2018</f>
        <v>2018</v>
      </c>
      <c r="S162" s="1">
        <f>+[2]TechOptions!F155</f>
        <v>2025</v>
      </c>
      <c r="T162" s="1">
        <f>+[2]TechOptions!G155</f>
        <v>15</v>
      </c>
      <c r="U162" s="1">
        <f>+ROUND([2]TechOptions!E155,2)</f>
        <v>0.5</v>
      </c>
      <c r="V162" s="1">
        <v>31.536000000000001</v>
      </c>
      <c r="W162" s="1">
        <f>+[2]TechOptions!H155</f>
        <v>0.18</v>
      </c>
      <c r="X162" s="1">
        <f>+[2]TechOptions!I155</f>
        <v>0.18</v>
      </c>
      <c r="Y162" s="1">
        <f>+[2]TechOptions!J155</f>
        <v>0.18</v>
      </c>
      <c r="Z162" s="1">
        <f>+[2]TechOptions!K155</f>
        <v>0.18</v>
      </c>
      <c r="AA162" s="1">
        <f>+[2]TechOptions!L155</f>
        <v>0.18</v>
      </c>
      <c r="AB162" s="1">
        <f>+[2]TechOptions!M155</f>
        <v>0.18</v>
      </c>
      <c r="AC162" s="1">
        <f>+[2]TechOptions!N155</f>
        <v>0.18</v>
      </c>
      <c r="AD162" s="1">
        <f>+[2]TechOptions!O155</f>
        <v>0.18</v>
      </c>
      <c r="AE162" s="1">
        <f>+[2]TechOptions!P155</f>
        <v>0.18</v>
      </c>
      <c r="AF162" s="1">
        <f>+[2]TechOptions!Q155</f>
        <v>0.18</v>
      </c>
      <c r="AG162" s="1">
        <f>+[2]TechOptions!R155</f>
        <v>350</v>
      </c>
      <c r="AH162" s="1">
        <f>+[2]TechOptions!S155</f>
        <v>350</v>
      </c>
      <c r="AI162" s="1">
        <f>+[2]TechOptions!T155</f>
        <v>350</v>
      </c>
      <c r="AJ162" s="1">
        <f>+[2]TechOptions!U155</f>
        <v>350</v>
      </c>
      <c r="AK162" s="1">
        <f>+[2]TechOptions!V155</f>
        <v>350</v>
      </c>
      <c r="AL162" s="1">
        <f>+[2]TechOptions!W155</f>
        <v>350</v>
      </c>
      <c r="AM162" s="1">
        <f>+[2]TechOptions!X155</f>
        <v>350</v>
      </c>
      <c r="AN162" s="1">
        <f>+[2]TechOptions!Y155</f>
        <v>350</v>
      </c>
      <c r="AO162" s="1">
        <f>+[2]TechOptions!Z155</f>
        <v>350</v>
      </c>
      <c r="AP162" s="1">
        <f>+[2]TechOptions!AA155</f>
        <v>350</v>
      </c>
      <c r="AQ162" s="1">
        <f>+[2]TechOptions!AL155</f>
        <v>1</v>
      </c>
      <c r="AR162" s="1">
        <v>5</v>
      </c>
      <c r="AZ162" s="18" t="s">
        <v>127</v>
      </c>
      <c r="BA162" s="19"/>
      <c r="BB162" s="19" t="s">
        <v>279</v>
      </c>
      <c r="BC162" s="19"/>
      <c r="BD162" s="19" t="s">
        <v>95</v>
      </c>
      <c r="BE162" s="19"/>
      <c r="BF162" s="19" t="s">
        <v>71</v>
      </c>
    </row>
    <row r="163" spans="1:58" hidden="1">
      <c r="A163" s="1" t="s">
        <v>127</v>
      </c>
      <c r="B163" s="2" t="s">
        <v>208</v>
      </c>
      <c r="C163" s="1" t="s">
        <v>84</v>
      </c>
      <c r="D163" s="2" t="s">
        <v>174</v>
      </c>
      <c r="E163" s="3" t="s">
        <v>431</v>
      </c>
      <c r="F163" s="1" t="s">
        <v>221</v>
      </c>
      <c r="G163" s="2" t="s">
        <v>234</v>
      </c>
      <c r="H163" s="3" t="s">
        <v>433</v>
      </c>
      <c r="I163" s="1" t="s">
        <v>70</v>
      </c>
      <c r="J163" s="2" t="s">
        <v>160</v>
      </c>
      <c r="L163" s="1">
        <f t="shared" si="22"/>
        <v>27</v>
      </c>
      <c r="N163" s="1" t="str">
        <f t="shared" si="23"/>
        <v>CHMCL-MoTP-Stat-ELC-VSD-Mtr</v>
      </c>
      <c r="O163" s="1" t="str">
        <f t="shared" si="24"/>
        <v>New Petroleum/Chemicals - Motive Power, Stationary  - Electricity</v>
      </c>
      <c r="P163" s="1" t="str">
        <f t="shared" si="25"/>
        <v>INDELC</v>
      </c>
      <c r="Q163" s="1" t="str">
        <f t="shared" si="26"/>
        <v>CHMCL-MoTP-Stat</v>
      </c>
      <c r="R163" s="1">
        <f>2018</f>
        <v>2018</v>
      </c>
      <c r="S163" s="1">
        <f>+[2]TechOptions!F156</f>
        <v>2025</v>
      </c>
      <c r="T163" s="1">
        <f>+[2]TechOptions!G156</f>
        <v>10</v>
      </c>
      <c r="U163" s="1">
        <f>+ROUND([2]TechOptions!E156,2)</f>
        <v>0.5</v>
      </c>
      <c r="V163" s="1">
        <v>31.536000000000001</v>
      </c>
      <c r="W163" s="1">
        <f>+[2]TechOptions!H156</f>
        <v>0.9</v>
      </c>
      <c r="X163" s="1">
        <f>+[2]TechOptions!I156</f>
        <v>0.9</v>
      </c>
      <c r="Y163" s="1">
        <f>+[2]TechOptions!J156</f>
        <v>0.9</v>
      </c>
      <c r="Z163" s="1">
        <f>+[2]TechOptions!K156</f>
        <v>0.9</v>
      </c>
      <c r="AA163" s="1">
        <f>+[2]TechOptions!L156</f>
        <v>0.9</v>
      </c>
      <c r="AB163" s="1">
        <f>+[2]TechOptions!M156</f>
        <v>0.9</v>
      </c>
      <c r="AC163" s="1">
        <f>+[2]TechOptions!N156</f>
        <v>0.9</v>
      </c>
      <c r="AD163" s="1">
        <f>+[2]TechOptions!O156</f>
        <v>0.9</v>
      </c>
      <c r="AE163" s="1">
        <f>+[2]TechOptions!P156</f>
        <v>0.9</v>
      </c>
      <c r="AF163" s="1">
        <f>+[2]TechOptions!Q156</f>
        <v>0.9</v>
      </c>
      <c r="AG163" s="1">
        <f>+[2]TechOptions!R156</f>
        <v>336</v>
      </c>
      <c r="AH163" s="1">
        <f>+[2]TechOptions!S156</f>
        <v>336</v>
      </c>
      <c r="AI163" s="1">
        <f>+[2]TechOptions!T156</f>
        <v>336</v>
      </c>
      <c r="AJ163" s="1">
        <f>+[2]TechOptions!U156</f>
        <v>336</v>
      </c>
      <c r="AK163" s="1">
        <f>+[2]TechOptions!V156</f>
        <v>336</v>
      </c>
      <c r="AL163" s="1">
        <f>+[2]TechOptions!W156</f>
        <v>336</v>
      </c>
      <c r="AM163" s="1">
        <f>+[2]TechOptions!X156</f>
        <v>336</v>
      </c>
      <c r="AN163" s="1">
        <f>+[2]TechOptions!Y156</f>
        <v>336</v>
      </c>
      <c r="AO163" s="1">
        <f>+[2]TechOptions!Z156</f>
        <v>336</v>
      </c>
      <c r="AP163" s="1">
        <f>+[2]TechOptions!AA156</f>
        <v>336</v>
      </c>
      <c r="AQ163" s="1">
        <f>+[2]TechOptions!AL156</f>
        <v>0.5</v>
      </c>
      <c r="AR163" s="1">
        <v>5</v>
      </c>
      <c r="AZ163" s="16" t="s">
        <v>127</v>
      </c>
      <c r="BA163" s="17"/>
      <c r="BB163" s="17" t="s">
        <v>279</v>
      </c>
      <c r="BC163" s="17"/>
      <c r="BD163" s="17" t="s">
        <v>95</v>
      </c>
      <c r="BE163" s="17"/>
      <c r="BF163" s="17" t="s">
        <v>111</v>
      </c>
    </row>
    <row r="164" spans="1:58" hidden="1">
      <c r="A164" s="1" t="s">
        <v>127</v>
      </c>
      <c r="B164" s="2" t="s">
        <v>208</v>
      </c>
      <c r="C164" s="1" t="s">
        <v>93</v>
      </c>
      <c r="D164" s="2" t="s">
        <v>182</v>
      </c>
      <c r="E164" s="3" t="s">
        <v>434</v>
      </c>
      <c r="F164" s="1" t="s">
        <v>90</v>
      </c>
      <c r="G164" s="2" t="s">
        <v>90</v>
      </c>
      <c r="H164" s="3" t="s">
        <v>435</v>
      </c>
      <c r="I164" s="1" t="s">
        <v>68</v>
      </c>
      <c r="J164" s="2" t="s">
        <v>159</v>
      </c>
      <c r="L164" s="1">
        <f t="shared" si="22"/>
        <v>24</v>
      </c>
      <c r="N164" s="1" t="str">
        <f t="shared" si="23"/>
        <v>CHMCL-PH-DirH-NGA-Burner</v>
      </c>
      <c r="O164" s="1" t="str">
        <f t="shared" si="24"/>
        <v>New Petroleum/Chemicals - Process Heat: Direct Heat  - Natural Gas</v>
      </c>
      <c r="P164" s="1" t="str">
        <f t="shared" si="25"/>
        <v>INDNGA</v>
      </c>
      <c r="Q164" s="1" t="str">
        <f t="shared" si="26"/>
        <v>CHMCL-PH-DirH</v>
      </c>
      <c r="R164" s="1">
        <f>2018</f>
        <v>2018</v>
      </c>
      <c r="S164" s="1">
        <f>+[2]TechOptions!F157</f>
        <v>2020</v>
      </c>
      <c r="T164" s="1">
        <f>+[2]TechOptions!G157</f>
        <v>13</v>
      </c>
      <c r="U164" s="1">
        <f>+ROUND([2]TechOptions!E157,2)</f>
        <v>0.9</v>
      </c>
      <c r="V164" s="1">
        <v>31.536000000000001</v>
      </c>
      <c r="W164" s="1">
        <f>+[2]TechOptions!H157</f>
        <v>0.8</v>
      </c>
      <c r="X164" s="1">
        <f>+[2]TechOptions!I157</f>
        <v>0.8</v>
      </c>
      <c r="Y164" s="1">
        <f>+[2]TechOptions!J157</f>
        <v>0.8</v>
      </c>
      <c r="Z164" s="1">
        <f>+[2]TechOptions!K157</f>
        <v>0.8</v>
      </c>
      <c r="AA164" s="1">
        <f>+[2]TechOptions!L157</f>
        <v>0.8</v>
      </c>
      <c r="AB164" s="1">
        <f>+[2]TechOptions!M157</f>
        <v>0.8</v>
      </c>
      <c r="AC164" s="1">
        <f>+[2]TechOptions!N157</f>
        <v>0.8</v>
      </c>
      <c r="AD164" s="1">
        <f>+[2]TechOptions!O157</f>
        <v>0.8</v>
      </c>
      <c r="AE164" s="1">
        <f>+[2]TechOptions!P157</f>
        <v>0.8</v>
      </c>
      <c r="AF164" s="1">
        <f>+[2]TechOptions!Q157</f>
        <v>0.8</v>
      </c>
      <c r="AG164" s="1">
        <f>+[2]TechOptions!R157</f>
        <v>313</v>
      </c>
      <c r="AH164" s="1">
        <f>+[2]TechOptions!S157</f>
        <v>313</v>
      </c>
      <c r="AI164" s="1">
        <f>+[2]TechOptions!T157</f>
        <v>313</v>
      </c>
      <c r="AJ164" s="1">
        <f>+[2]TechOptions!U157</f>
        <v>313</v>
      </c>
      <c r="AK164" s="1">
        <f>+[2]TechOptions!V157</f>
        <v>313</v>
      </c>
      <c r="AL164" s="1">
        <f>+[2]TechOptions!W157</f>
        <v>313</v>
      </c>
      <c r="AM164" s="1">
        <f>+[2]TechOptions!X157</f>
        <v>313</v>
      </c>
      <c r="AN164" s="1">
        <f>+[2]TechOptions!Y157</f>
        <v>313</v>
      </c>
      <c r="AO164" s="1">
        <f>+[2]TechOptions!Z157</f>
        <v>313</v>
      </c>
      <c r="AP164" s="1">
        <f>+[2]TechOptions!AA157</f>
        <v>313</v>
      </c>
      <c r="AQ164" s="1">
        <f>+[2]TechOptions!AL157</f>
        <v>1</v>
      </c>
      <c r="AR164" s="1">
        <v>5</v>
      </c>
      <c r="AZ164" s="18" t="s">
        <v>127</v>
      </c>
      <c r="BA164" s="19"/>
      <c r="BB164" s="19" t="s">
        <v>279</v>
      </c>
      <c r="BC164" s="19"/>
      <c r="BD164" s="19" t="s">
        <v>95</v>
      </c>
      <c r="BE164" s="19"/>
      <c r="BF164" s="19" t="s">
        <v>74</v>
      </c>
    </row>
    <row r="165" spans="1:58" hidden="1">
      <c r="A165" s="1" t="s">
        <v>127</v>
      </c>
      <c r="B165" s="2" t="s">
        <v>208</v>
      </c>
      <c r="C165" s="1" t="s">
        <v>93</v>
      </c>
      <c r="D165" s="2" t="s">
        <v>182</v>
      </c>
      <c r="E165" s="3" t="s">
        <v>434</v>
      </c>
      <c r="F165" s="1" t="s">
        <v>91</v>
      </c>
      <c r="G165" s="2" t="s">
        <v>180</v>
      </c>
      <c r="H165" s="3" t="s">
        <v>436</v>
      </c>
      <c r="I165" s="1" t="s">
        <v>70</v>
      </c>
      <c r="J165" s="2" t="s">
        <v>160</v>
      </c>
      <c r="L165" s="1">
        <f t="shared" si="22"/>
        <v>24</v>
      </c>
      <c r="N165" s="1" t="str">
        <f t="shared" si="23"/>
        <v>CHMCL-PH-DirH-ELC-Heater</v>
      </c>
      <c r="O165" s="1" t="str">
        <f t="shared" si="24"/>
        <v>New Petroleum/Chemicals - Process Heat: Direct Heat  - Electricity</v>
      </c>
      <c r="P165" s="1" t="str">
        <f t="shared" si="25"/>
        <v>INDELC</v>
      </c>
      <c r="Q165" s="1" t="str">
        <f t="shared" si="26"/>
        <v>CHMCL-PH-DirH</v>
      </c>
      <c r="R165" s="1">
        <f>2018</f>
        <v>2018</v>
      </c>
      <c r="S165" s="1">
        <f>+[2]TechOptions!F158</f>
        <v>2020</v>
      </c>
      <c r="T165" s="1">
        <f>+[2]TechOptions!G158</f>
        <v>3</v>
      </c>
      <c r="U165" s="1">
        <f>+ROUND([2]TechOptions!E158,2)</f>
        <v>0.9</v>
      </c>
      <c r="V165" s="1">
        <v>31.536000000000001</v>
      </c>
      <c r="W165" s="1">
        <f>+[2]TechOptions!H158</f>
        <v>0.99970008997300808</v>
      </c>
      <c r="X165" s="1">
        <f>+[2]TechOptions!I158</f>
        <v>0.99970008997300808</v>
      </c>
      <c r="Y165" s="1">
        <f>+[2]TechOptions!J158</f>
        <v>0.99970008997300808</v>
      </c>
      <c r="Z165" s="1">
        <f>+[2]TechOptions!K158</f>
        <v>0.99970008997300808</v>
      </c>
      <c r="AA165" s="1">
        <f>+[2]TechOptions!L158</f>
        <v>0.99970008997300808</v>
      </c>
      <c r="AB165" s="1">
        <f>+[2]TechOptions!M158</f>
        <v>0.99970008997300808</v>
      </c>
      <c r="AC165" s="1">
        <f>+[2]TechOptions!N158</f>
        <v>0.99970008997300808</v>
      </c>
      <c r="AD165" s="1">
        <f>+[2]TechOptions!O158</f>
        <v>0.99970008997300808</v>
      </c>
      <c r="AE165" s="1">
        <f>+[2]TechOptions!P158</f>
        <v>0.99970008997300808</v>
      </c>
      <c r="AF165" s="1">
        <f>+[2]TechOptions!Q158</f>
        <v>0.99970008997300808</v>
      </c>
      <c r="AG165" s="1">
        <f>+[2]TechOptions!R158</f>
        <v>80</v>
      </c>
      <c r="AH165" s="1">
        <f>+[2]TechOptions!S158</f>
        <v>80</v>
      </c>
      <c r="AI165" s="1">
        <f>+[2]TechOptions!T158</f>
        <v>80</v>
      </c>
      <c r="AJ165" s="1">
        <f>+[2]TechOptions!U158</f>
        <v>80</v>
      </c>
      <c r="AK165" s="1">
        <f>+[2]TechOptions!V158</f>
        <v>80</v>
      </c>
      <c r="AL165" s="1">
        <f>+[2]TechOptions!W158</f>
        <v>80</v>
      </c>
      <c r="AM165" s="1">
        <f>+[2]TechOptions!X158</f>
        <v>80</v>
      </c>
      <c r="AN165" s="1">
        <f>+[2]TechOptions!Y158</f>
        <v>80</v>
      </c>
      <c r="AO165" s="1">
        <f>+[2]TechOptions!Z158</f>
        <v>80</v>
      </c>
      <c r="AP165" s="1">
        <f>+[2]TechOptions!AA158</f>
        <v>80</v>
      </c>
      <c r="AQ165" s="1">
        <f>+[2]TechOptions!AL158</f>
        <v>0.87</v>
      </c>
      <c r="AR165" s="1">
        <v>5</v>
      </c>
      <c r="AZ165" s="16" t="s">
        <v>127</v>
      </c>
      <c r="BA165" s="17"/>
      <c r="BB165" s="17" t="s">
        <v>279</v>
      </c>
      <c r="BC165" s="17"/>
      <c r="BD165" s="17" t="s">
        <v>95</v>
      </c>
      <c r="BE165" s="17"/>
      <c r="BF165" s="17" t="s">
        <v>70</v>
      </c>
    </row>
    <row r="166" spans="1:58" hidden="1">
      <c r="A166" s="1" t="s">
        <v>127</v>
      </c>
      <c r="B166" s="2" t="s">
        <v>208</v>
      </c>
      <c r="C166" s="1" t="s">
        <v>279</v>
      </c>
      <c r="D166" s="2" t="s">
        <v>291</v>
      </c>
      <c r="E166" s="3" t="s">
        <v>437</v>
      </c>
      <c r="F166" s="1" t="s">
        <v>95</v>
      </c>
      <c r="G166" s="2" t="s">
        <v>95</v>
      </c>
      <c r="H166" s="3" t="s">
        <v>438</v>
      </c>
      <c r="I166" s="1" t="s">
        <v>68</v>
      </c>
      <c r="J166" s="2" t="s">
        <v>159</v>
      </c>
      <c r="L166" s="1">
        <f t="shared" si="22"/>
        <v>26</v>
      </c>
      <c r="N166" s="1" t="str">
        <f t="shared" si="23"/>
        <v>CHMCL-PH-STM_HW-NGA-Boiler</v>
      </c>
      <c r="O166" s="1" t="str">
        <f t="shared" si="24"/>
        <v>New Petroleum/Chemicals - Process Heat: Steam/Hot Water  - Natural Gas</v>
      </c>
      <c r="P166" s="1" t="str">
        <f t="shared" si="25"/>
        <v>INDNGA</v>
      </c>
      <c r="Q166" s="1" t="str">
        <f t="shared" si="26"/>
        <v>CHMCL-PH-STM_HW</v>
      </c>
      <c r="R166" s="1">
        <f>2018</f>
        <v>2018</v>
      </c>
      <c r="S166" s="1">
        <f>+[2]TechOptions!F159</f>
        <v>2020</v>
      </c>
      <c r="T166" s="1">
        <f>+[2]TechOptions!G159</f>
        <v>25</v>
      </c>
      <c r="U166" s="1">
        <f>+ROUND([2]TechOptions!E159,2)</f>
        <v>0.5</v>
      </c>
      <c r="V166" s="1">
        <v>31.536000000000001</v>
      </c>
      <c r="W166" s="1">
        <f>+[2]TechOptions!H159</f>
        <v>0.87</v>
      </c>
      <c r="X166" s="1">
        <f>+[2]TechOptions!I159</f>
        <v>0.87</v>
      </c>
      <c r="Y166" s="1">
        <f>+[2]TechOptions!J159</f>
        <v>0.87</v>
      </c>
      <c r="Z166" s="1">
        <f>+[2]TechOptions!K159</f>
        <v>0.87</v>
      </c>
      <c r="AA166" s="1">
        <f>+[2]TechOptions!L159</f>
        <v>0.87</v>
      </c>
      <c r="AB166" s="1">
        <f>+[2]TechOptions!M159</f>
        <v>0.87</v>
      </c>
      <c r="AC166" s="1">
        <f>+[2]TechOptions!N159</f>
        <v>0.87</v>
      </c>
      <c r="AD166" s="1">
        <f>+[2]TechOptions!O159</f>
        <v>0.87</v>
      </c>
      <c r="AE166" s="1">
        <f>+[2]TechOptions!P159</f>
        <v>0.87</v>
      </c>
      <c r="AF166" s="1">
        <f>+[2]TechOptions!Q159</f>
        <v>0.87</v>
      </c>
      <c r="AG166" s="1">
        <f>+[2]TechOptions!R159</f>
        <v>350</v>
      </c>
      <c r="AH166" s="1">
        <f>+[2]TechOptions!S159</f>
        <v>350</v>
      </c>
      <c r="AI166" s="1">
        <f>+[2]TechOptions!T159</f>
        <v>350</v>
      </c>
      <c r="AJ166" s="1">
        <f>+[2]TechOptions!U159</f>
        <v>350</v>
      </c>
      <c r="AK166" s="1">
        <f>+[2]TechOptions!V159</f>
        <v>350</v>
      </c>
      <c r="AL166" s="1">
        <f>+[2]TechOptions!W159</f>
        <v>350</v>
      </c>
      <c r="AM166" s="1">
        <f>+[2]TechOptions!X159</f>
        <v>350</v>
      </c>
      <c r="AN166" s="1">
        <f>+[2]TechOptions!Y159</f>
        <v>350</v>
      </c>
      <c r="AO166" s="1">
        <f>+[2]TechOptions!Z159</f>
        <v>350</v>
      </c>
      <c r="AP166" s="1">
        <f>+[2]TechOptions!AA159</f>
        <v>350</v>
      </c>
      <c r="AQ166" s="1">
        <f>+[2]TechOptions!AL159</f>
        <v>0.2</v>
      </c>
      <c r="AR166" s="1">
        <v>5</v>
      </c>
      <c r="AZ166" s="18" t="s">
        <v>127</v>
      </c>
      <c r="BA166" s="19"/>
      <c r="BB166" s="19" t="s">
        <v>373</v>
      </c>
      <c r="BC166" s="19"/>
      <c r="BD166" s="19" t="s">
        <v>374</v>
      </c>
      <c r="BE166" s="19"/>
      <c r="BF166" s="19" t="s">
        <v>68</v>
      </c>
    </row>
    <row r="167" spans="1:58" hidden="1">
      <c r="A167" s="1" t="s">
        <v>127</v>
      </c>
      <c r="B167" s="2" t="s">
        <v>208</v>
      </c>
      <c r="C167" s="1" t="s">
        <v>279</v>
      </c>
      <c r="D167" s="2" t="s">
        <v>291</v>
      </c>
      <c r="E167" s="3" t="s">
        <v>437</v>
      </c>
      <c r="F167" s="1" t="s">
        <v>95</v>
      </c>
      <c r="G167" s="2" t="s">
        <v>95</v>
      </c>
      <c r="H167" s="3" t="s">
        <v>439</v>
      </c>
      <c r="I167" s="1" t="s">
        <v>86</v>
      </c>
      <c r="J167" s="2" t="s">
        <v>176</v>
      </c>
      <c r="L167" s="1">
        <f t="shared" si="22"/>
        <v>26</v>
      </c>
      <c r="N167" s="1" t="str">
        <f t="shared" si="23"/>
        <v>CHMCL-PH-STM_HW-FOL-Boiler</v>
      </c>
      <c r="O167" s="1" t="str">
        <f t="shared" si="24"/>
        <v>New Petroleum/Chemicals - Process Heat: Steam/Hot Water  - Fuel Oil</v>
      </c>
      <c r="P167" s="1" t="str">
        <f t="shared" si="25"/>
        <v>INDFOL</v>
      </c>
      <c r="Q167" s="1" t="str">
        <f t="shared" si="26"/>
        <v>CHMCL-PH-STM_HW</v>
      </c>
      <c r="R167" s="1">
        <f>2018</f>
        <v>2018</v>
      </c>
      <c r="S167" s="1">
        <f>+[2]TechOptions!F160</f>
        <v>2020</v>
      </c>
      <c r="T167" s="1">
        <f>+[2]TechOptions!G160</f>
        <v>25</v>
      </c>
      <c r="U167" s="1">
        <f>+ROUND([2]TechOptions!E160,2)</f>
        <v>0.5</v>
      </c>
      <c r="V167" s="1">
        <v>31.536000000000001</v>
      </c>
      <c r="W167" s="1">
        <f>+[2]TechOptions!H160</f>
        <v>0.85</v>
      </c>
      <c r="X167" s="1">
        <f>+[2]TechOptions!I160</f>
        <v>0.85</v>
      </c>
      <c r="Y167" s="1">
        <f>+[2]TechOptions!J160</f>
        <v>0.85</v>
      </c>
      <c r="Z167" s="1">
        <f>+[2]TechOptions!K160</f>
        <v>0.85</v>
      </c>
      <c r="AA167" s="1">
        <f>+[2]TechOptions!L160</f>
        <v>0.85</v>
      </c>
      <c r="AB167" s="1">
        <f>+[2]TechOptions!M160</f>
        <v>0.85</v>
      </c>
      <c r="AC167" s="1">
        <f>+[2]TechOptions!N160</f>
        <v>0.85</v>
      </c>
      <c r="AD167" s="1">
        <f>+[2]TechOptions!O160</f>
        <v>0.85</v>
      </c>
      <c r="AE167" s="1">
        <f>+[2]TechOptions!P160</f>
        <v>0.85</v>
      </c>
      <c r="AF167" s="1">
        <f>+[2]TechOptions!Q160</f>
        <v>0.85</v>
      </c>
      <c r="AG167" s="1">
        <f>+[2]TechOptions!R160</f>
        <v>300</v>
      </c>
      <c r="AH167" s="1">
        <f>+[2]TechOptions!S160</f>
        <v>300</v>
      </c>
      <c r="AI167" s="1">
        <f>+[2]TechOptions!T160</f>
        <v>300</v>
      </c>
      <c r="AJ167" s="1">
        <f>+[2]TechOptions!U160</f>
        <v>300</v>
      </c>
      <c r="AK167" s="1">
        <f>+[2]TechOptions!V160</f>
        <v>300</v>
      </c>
      <c r="AL167" s="1">
        <f>+[2]TechOptions!W160</f>
        <v>300</v>
      </c>
      <c r="AM167" s="1">
        <f>+[2]TechOptions!X160</f>
        <v>300</v>
      </c>
      <c r="AN167" s="1">
        <f>+[2]TechOptions!Y160</f>
        <v>300</v>
      </c>
      <c r="AO167" s="1">
        <f>+[2]TechOptions!Z160</f>
        <v>300</v>
      </c>
      <c r="AP167" s="1">
        <f>+[2]TechOptions!AA160</f>
        <v>300</v>
      </c>
      <c r="AQ167" s="1">
        <f>+[2]TechOptions!AL160</f>
        <v>1</v>
      </c>
      <c r="AR167" s="1">
        <v>5</v>
      </c>
      <c r="AZ167" s="16" t="s">
        <v>127</v>
      </c>
      <c r="BA167" s="17"/>
      <c r="BB167" s="17" t="s">
        <v>84</v>
      </c>
      <c r="BC167" s="17"/>
      <c r="BD167" s="17" t="s">
        <v>102</v>
      </c>
      <c r="BE167" s="17"/>
      <c r="BF167" s="17" t="s">
        <v>68</v>
      </c>
    </row>
    <row r="168" spans="1:58" hidden="1">
      <c r="A168" s="1" t="s">
        <v>127</v>
      </c>
      <c r="B168" s="2" t="s">
        <v>208</v>
      </c>
      <c r="C168" s="1" t="s">
        <v>279</v>
      </c>
      <c r="D168" s="2" t="s">
        <v>291</v>
      </c>
      <c r="E168" s="3" t="s">
        <v>437</v>
      </c>
      <c r="F168" s="1" t="s">
        <v>95</v>
      </c>
      <c r="G168" s="2" t="s">
        <v>95</v>
      </c>
      <c r="H168" s="3" t="s">
        <v>440</v>
      </c>
      <c r="I168" s="1" t="s">
        <v>82</v>
      </c>
      <c r="J168" s="2" t="s">
        <v>172</v>
      </c>
      <c r="L168" s="1">
        <f t="shared" si="22"/>
        <v>26</v>
      </c>
      <c r="N168" s="1" t="str">
        <f t="shared" si="23"/>
        <v>CHMCL-PH-STM_HW-DSL-Boiler</v>
      </c>
      <c r="O168" s="1" t="str">
        <f t="shared" si="24"/>
        <v>New Petroleum/Chemicals - Process Heat: Steam/Hot Water  - Diesel</v>
      </c>
      <c r="P168" s="1" t="str">
        <f t="shared" si="25"/>
        <v>INDDSL</v>
      </c>
      <c r="Q168" s="1" t="str">
        <f t="shared" si="26"/>
        <v>CHMCL-PH-STM_HW</v>
      </c>
      <c r="R168" s="1">
        <f>2018</f>
        <v>2018</v>
      </c>
      <c r="S168" s="1">
        <f>+[2]TechOptions!F161</f>
        <v>2025</v>
      </c>
      <c r="T168" s="1">
        <f>+[2]TechOptions!G161</f>
        <v>25</v>
      </c>
      <c r="U168" s="1">
        <f>+ROUND([2]TechOptions!E161,2)</f>
        <v>0.5</v>
      </c>
      <c r="V168" s="1">
        <v>31.536000000000001</v>
      </c>
      <c r="W168" s="1">
        <f>+[2]TechOptions!H161</f>
        <v>0.85</v>
      </c>
      <c r="X168" s="1">
        <f>+[2]TechOptions!I161</f>
        <v>0.85</v>
      </c>
      <c r="Y168" s="1">
        <f>+[2]TechOptions!J161</f>
        <v>0.85</v>
      </c>
      <c r="Z168" s="1">
        <f>+[2]TechOptions!K161</f>
        <v>0.85</v>
      </c>
      <c r="AA168" s="1">
        <f>+[2]TechOptions!L161</f>
        <v>0.85</v>
      </c>
      <c r="AB168" s="1">
        <f>+[2]TechOptions!M161</f>
        <v>0.85</v>
      </c>
      <c r="AC168" s="1">
        <f>+[2]TechOptions!N161</f>
        <v>0.85</v>
      </c>
      <c r="AD168" s="1">
        <f>+[2]TechOptions!O161</f>
        <v>0.85</v>
      </c>
      <c r="AE168" s="1">
        <f>+[2]TechOptions!P161</f>
        <v>0.85</v>
      </c>
      <c r="AF168" s="1">
        <f>+[2]TechOptions!Q161</f>
        <v>0.85</v>
      </c>
      <c r="AG168" s="1">
        <f>+[2]TechOptions!R161</f>
        <v>300</v>
      </c>
      <c r="AH168" s="1">
        <f>+[2]TechOptions!S161</f>
        <v>300</v>
      </c>
      <c r="AI168" s="1">
        <f>+[2]TechOptions!T161</f>
        <v>300</v>
      </c>
      <c r="AJ168" s="1">
        <f>+[2]TechOptions!U161</f>
        <v>300</v>
      </c>
      <c r="AK168" s="1">
        <f>+[2]TechOptions!V161</f>
        <v>300</v>
      </c>
      <c r="AL168" s="1">
        <f>+[2]TechOptions!W161</f>
        <v>300</v>
      </c>
      <c r="AM168" s="1">
        <f>+[2]TechOptions!X161</f>
        <v>300</v>
      </c>
      <c r="AN168" s="1">
        <f>+[2]TechOptions!Y161</f>
        <v>300</v>
      </c>
      <c r="AO168" s="1">
        <f>+[2]TechOptions!Z161</f>
        <v>300</v>
      </c>
      <c r="AP168" s="1">
        <f>+[2]TechOptions!AA161</f>
        <v>300</v>
      </c>
      <c r="AQ168" s="1">
        <f>+[2]TechOptions!AL161</f>
        <v>1</v>
      </c>
      <c r="AR168" s="1">
        <v>5</v>
      </c>
      <c r="AZ168" s="18" t="s">
        <v>127</v>
      </c>
      <c r="BA168" s="19"/>
      <c r="BB168" s="19" t="s">
        <v>66</v>
      </c>
      <c r="BC168" s="19"/>
      <c r="BD168" s="19" t="s">
        <v>69</v>
      </c>
      <c r="BE168" s="19"/>
      <c r="BF168" s="19" t="s">
        <v>70</v>
      </c>
    </row>
    <row r="169" spans="1:58" hidden="1">
      <c r="A169" s="1" t="s">
        <v>127</v>
      </c>
      <c r="B169" s="2" t="s">
        <v>208</v>
      </c>
      <c r="C169" s="1" t="s">
        <v>279</v>
      </c>
      <c r="D169" s="2" t="s">
        <v>291</v>
      </c>
      <c r="E169" s="3" t="s">
        <v>437</v>
      </c>
      <c r="F169" s="1" t="s">
        <v>231</v>
      </c>
      <c r="G169" s="2" t="s">
        <v>246</v>
      </c>
      <c r="H169" s="3" t="s">
        <v>441</v>
      </c>
      <c r="I169" s="1" t="s">
        <v>70</v>
      </c>
      <c r="J169" s="2" t="s">
        <v>160</v>
      </c>
      <c r="L169" s="1">
        <f t="shared" si="22"/>
        <v>24</v>
      </c>
      <c r="N169" s="1" t="str">
        <f t="shared" si="23"/>
        <v>CHMCL-PH-STM_HW-ELC-HPmp</v>
      </c>
      <c r="O169" s="1" t="str">
        <f t="shared" si="24"/>
        <v>New Petroleum/Chemicals - Process Heat: Steam/Hot Water  - Electricity</v>
      </c>
      <c r="P169" s="1" t="str">
        <f t="shared" si="25"/>
        <v>INDELC</v>
      </c>
      <c r="Q169" s="1" t="str">
        <f t="shared" si="26"/>
        <v>CHMCL-PH-STM_HW</v>
      </c>
      <c r="R169" s="1">
        <f>2018</f>
        <v>2018</v>
      </c>
      <c r="S169" s="1">
        <f>+[2]TechOptions!F162</f>
        <v>2025</v>
      </c>
      <c r="T169" s="1">
        <f>+[2]TechOptions!G162</f>
        <v>20</v>
      </c>
      <c r="U169" s="1">
        <f>+ROUND([2]TechOptions!E162,2)</f>
        <v>0.5</v>
      </c>
      <c r="V169" s="1">
        <v>31.536000000000001</v>
      </c>
      <c r="W169" s="1">
        <f>+[2]TechOptions!H162</f>
        <v>3.5</v>
      </c>
      <c r="X169" s="1">
        <f>+[2]TechOptions!I162</f>
        <v>3.5</v>
      </c>
      <c r="Y169" s="1">
        <f>+[2]TechOptions!J162</f>
        <v>3.5</v>
      </c>
      <c r="Z169" s="1">
        <f>+[2]TechOptions!K162</f>
        <v>3.5</v>
      </c>
      <c r="AA169" s="1">
        <f>+[2]TechOptions!L162</f>
        <v>3.5</v>
      </c>
      <c r="AB169" s="1">
        <f>+[2]TechOptions!M162</f>
        <v>3.5</v>
      </c>
      <c r="AC169" s="1">
        <f>+[2]TechOptions!N162</f>
        <v>3.5</v>
      </c>
      <c r="AD169" s="1">
        <f>+[2]TechOptions!O162</f>
        <v>3.5</v>
      </c>
      <c r="AE169" s="1">
        <f>+[2]TechOptions!P162</f>
        <v>3.5</v>
      </c>
      <c r="AF169" s="1">
        <f>+[2]TechOptions!Q162</f>
        <v>3.5</v>
      </c>
      <c r="AG169" s="1">
        <f>AG147</f>
        <v>1071.4285714285713</v>
      </c>
      <c r="AH169" s="1">
        <f>AG169</f>
        <v>1071.4285714285713</v>
      </c>
      <c r="AI169" s="1">
        <f t="shared" ref="AI169:AP169" si="29">AH169</f>
        <v>1071.4285714285713</v>
      </c>
      <c r="AJ169" s="1">
        <f t="shared" si="29"/>
        <v>1071.4285714285713</v>
      </c>
      <c r="AK169" s="1">
        <f t="shared" si="29"/>
        <v>1071.4285714285713</v>
      </c>
      <c r="AL169" s="1">
        <f t="shared" si="29"/>
        <v>1071.4285714285713</v>
      </c>
      <c r="AM169" s="1">
        <f t="shared" si="29"/>
        <v>1071.4285714285713</v>
      </c>
      <c r="AN169" s="1">
        <f t="shared" si="29"/>
        <v>1071.4285714285713</v>
      </c>
      <c r="AO169" s="1">
        <f t="shared" si="29"/>
        <v>1071.4285714285713</v>
      </c>
      <c r="AP169" s="1">
        <f t="shared" si="29"/>
        <v>1071.4285714285713</v>
      </c>
      <c r="AQ169" s="1">
        <v>0</v>
      </c>
      <c r="AR169" s="1">
        <v>5</v>
      </c>
      <c r="AZ169" s="16" t="s">
        <v>127</v>
      </c>
      <c r="BA169" s="17"/>
      <c r="BB169" s="17" t="s">
        <v>66</v>
      </c>
      <c r="BC169" s="17"/>
      <c r="BD169" s="17" t="s">
        <v>67</v>
      </c>
      <c r="BE169" s="17"/>
      <c r="BF169" s="17" t="s">
        <v>71</v>
      </c>
    </row>
    <row r="170" spans="1:58" hidden="1">
      <c r="A170" s="1" t="s">
        <v>127</v>
      </c>
      <c r="B170" s="2" t="s">
        <v>208</v>
      </c>
      <c r="C170" s="1" t="s">
        <v>279</v>
      </c>
      <c r="D170" s="2" t="s">
        <v>291</v>
      </c>
      <c r="E170" s="3" t="s">
        <v>437</v>
      </c>
      <c r="F170" s="1" t="s">
        <v>95</v>
      </c>
      <c r="G170" s="2" t="s">
        <v>95</v>
      </c>
      <c r="H170" s="3" t="s">
        <v>442</v>
      </c>
      <c r="I170" s="1" t="s">
        <v>71</v>
      </c>
      <c r="J170" s="2" t="s">
        <v>161</v>
      </c>
      <c r="L170" s="1">
        <f t="shared" si="22"/>
        <v>26</v>
      </c>
      <c r="N170" s="1" t="str">
        <f t="shared" si="23"/>
        <v>CHMCL-PH-STM_HW-COA-Boiler</v>
      </c>
      <c r="O170" s="1" t="str">
        <f t="shared" si="24"/>
        <v>New Petroleum/Chemicals - Process Heat: Steam/Hot Water  - Coal</v>
      </c>
      <c r="P170" s="1" t="str">
        <f t="shared" si="25"/>
        <v>INDCOA</v>
      </c>
      <c r="Q170" s="1" t="str">
        <f t="shared" si="26"/>
        <v>CHMCL-PH-STM_HW</v>
      </c>
      <c r="R170" s="1">
        <f>2018</f>
        <v>2018</v>
      </c>
      <c r="S170" s="1">
        <f>+[2]TechOptions!F163</f>
        <v>2025</v>
      </c>
      <c r="T170" s="1">
        <f>+[2]TechOptions!G163</f>
        <v>25</v>
      </c>
      <c r="U170" s="1">
        <f>+ROUND([2]TechOptions!E163,2)</f>
        <v>0.5</v>
      </c>
      <c r="V170" s="1">
        <v>31.536000000000001</v>
      </c>
      <c r="W170" s="1">
        <f>+[2]TechOptions!H163</f>
        <v>0.8</v>
      </c>
      <c r="X170" s="1">
        <f>+[2]TechOptions!I163</f>
        <v>0.8</v>
      </c>
      <c r="Y170" s="1">
        <f>+[2]TechOptions!J163</f>
        <v>0.8</v>
      </c>
      <c r="Z170" s="1">
        <f>+[2]TechOptions!K163</f>
        <v>0.8</v>
      </c>
      <c r="AA170" s="1">
        <f>+[2]TechOptions!L163</f>
        <v>0.8</v>
      </c>
      <c r="AB170" s="1">
        <f>+[2]TechOptions!M163</f>
        <v>0.8</v>
      </c>
      <c r="AC170" s="1">
        <f>+[2]TechOptions!N163</f>
        <v>0.8</v>
      </c>
      <c r="AD170" s="1">
        <f>+[2]TechOptions!O163</f>
        <v>0.8</v>
      </c>
      <c r="AE170" s="1">
        <f>+[2]TechOptions!P163</f>
        <v>0.8</v>
      </c>
      <c r="AF170" s="1">
        <f>+[2]TechOptions!Q163</f>
        <v>0.8</v>
      </c>
      <c r="AG170" s="1">
        <f>+[2]TechOptions!R163</f>
        <v>750</v>
      </c>
      <c r="AH170" s="1">
        <f>+[2]TechOptions!S163</f>
        <v>750</v>
      </c>
      <c r="AI170" s="1">
        <f>+[2]TechOptions!T163</f>
        <v>750</v>
      </c>
      <c r="AJ170" s="1">
        <f>+[2]TechOptions!U163</f>
        <v>750</v>
      </c>
      <c r="AK170" s="1">
        <f>+[2]TechOptions!V163</f>
        <v>750</v>
      </c>
      <c r="AL170" s="1">
        <f>+[2]TechOptions!W163</f>
        <v>750</v>
      </c>
      <c r="AM170" s="1">
        <f>+[2]TechOptions!X163</f>
        <v>750</v>
      </c>
      <c r="AN170" s="1">
        <f>+[2]TechOptions!Y163</f>
        <v>750</v>
      </c>
      <c r="AO170" s="1">
        <f>+[2]TechOptions!Z163</f>
        <v>750</v>
      </c>
      <c r="AP170" s="1">
        <f>+[2]TechOptions!AA163</f>
        <v>750</v>
      </c>
      <c r="AQ170" s="1">
        <f>+[2]TechOptions!AL163</f>
        <v>1</v>
      </c>
      <c r="AR170" s="1">
        <v>5</v>
      </c>
      <c r="AZ170" s="18" t="s">
        <v>127</v>
      </c>
      <c r="BA170" s="19"/>
      <c r="BB170" s="19" t="s">
        <v>66</v>
      </c>
      <c r="BC170" s="19"/>
      <c r="BD170" s="19" t="s">
        <v>67</v>
      </c>
      <c r="BE170" s="19"/>
      <c r="BF170" s="19" t="s">
        <v>86</v>
      </c>
    </row>
    <row r="171" spans="1:58" hidden="1">
      <c r="A171" s="1" t="s">
        <v>127</v>
      </c>
      <c r="B171" s="2" t="s">
        <v>208</v>
      </c>
      <c r="C171" s="1" t="s">
        <v>279</v>
      </c>
      <c r="D171" s="2" t="s">
        <v>291</v>
      </c>
      <c r="E171" s="3" t="s">
        <v>437</v>
      </c>
      <c r="F171" s="1" t="s">
        <v>95</v>
      </c>
      <c r="G171" s="2" t="s">
        <v>95</v>
      </c>
      <c r="H171" s="3" t="s">
        <v>443</v>
      </c>
      <c r="I171" s="1" t="s">
        <v>111</v>
      </c>
      <c r="J171" s="2" t="s">
        <v>197</v>
      </c>
      <c r="L171" s="1">
        <f t="shared" si="22"/>
        <v>26</v>
      </c>
      <c r="N171" s="1" t="str">
        <f t="shared" si="23"/>
        <v>CHMCL-PH-STM_HW-LPG-Boiler</v>
      </c>
      <c r="O171" s="1" t="str">
        <f t="shared" si="24"/>
        <v>New Petroleum/Chemicals - Process Heat: Steam/Hot Water  - LPG</v>
      </c>
      <c r="P171" s="1" t="str">
        <f t="shared" si="25"/>
        <v>INDLPG</v>
      </c>
      <c r="Q171" s="1" t="str">
        <f t="shared" si="26"/>
        <v>CHMCL-PH-STM_HW</v>
      </c>
      <c r="R171" s="1">
        <f>2018</f>
        <v>2018</v>
      </c>
      <c r="S171" s="1">
        <f>+[2]TechOptions!F164</f>
        <v>2025</v>
      </c>
      <c r="T171" s="1">
        <f>+[2]TechOptions!G164</f>
        <v>25</v>
      </c>
      <c r="U171" s="1">
        <f>+ROUND([2]TechOptions!E164,2)</f>
        <v>0.5</v>
      </c>
      <c r="V171" s="1">
        <v>31.536000000000001</v>
      </c>
      <c r="W171" s="1">
        <f>+[2]TechOptions!H164</f>
        <v>0.87</v>
      </c>
      <c r="X171" s="1">
        <f>+[2]TechOptions!I164</f>
        <v>0.87</v>
      </c>
      <c r="Y171" s="1">
        <f>+[2]TechOptions!J164</f>
        <v>0.87</v>
      </c>
      <c r="Z171" s="1">
        <f>+[2]TechOptions!K164</f>
        <v>0.87</v>
      </c>
      <c r="AA171" s="1">
        <f>+[2]TechOptions!L164</f>
        <v>0.87</v>
      </c>
      <c r="AB171" s="1">
        <f>+[2]TechOptions!M164</f>
        <v>0.87</v>
      </c>
      <c r="AC171" s="1">
        <f>+[2]TechOptions!N164</f>
        <v>0.87</v>
      </c>
      <c r="AD171" s="1">
        <f>+[2]TechOptions!O164</f>
        <v>0.87</v>
      </c>
      <c r="AE171" s="1">
        <f>+[2]TechOptions!P164</f>
        <v>0.87</v>
      </c>
      <c r="AF171" s="1">
        <f>+[2]TechOptions!Q164</f>
        <v>0.87</v>
      </c>
      <c r="AG171" s="1">
        <f>+[2]TechOptions!R164</f>
        <v>350</v>
      </c>
      <c r="AH171" s="1">
        <f>+[2]TechOptions!S164</f>
        <v>350</v>
      </c>
      <c r="AI171" s="1">
        <f>+[2]TechOptions!T164</f>
        <v>350</v>
      </c>
      <c r="AJ171" s="1">
        <f>+[2]TechOptions!U164</f>
        <v>350</v>
      </c>
      <c r="AK171" s="1">
        <f>+[2]TechOptions!V164</f>
        <v>350</v>
      </c>
      <c r="AL171" s="1">
        <f>+[2]TechOptions!W164</f>
        <v>350</v>
      </c>
      <c r="AM171" s="1">
        <f>+[2]TechOptions!X164</f>
        <v>350</v>
      </c>
      <c r="AN171" s="1">
        <f>+[2]TechOptions!Y164</f>
        <v>350</v>
      </c>
      <c r="AO171" s="1">
        <f>+[2]TechOptions!Z164</f>
        <v>350</v>
      </c>
      <c r="AP171" s="1">
        <f>+[2]TechOptions!AA164</f>
        <v>350</v>
      </c>
      <c r="AQ171" s="1">
        <f>+[2]TechOptions!AL164</f>
        <v>1</v>
      </c>
      <c r="AR171" s="1">
        <v>5</v>
      </c>
      <c r="AZ171" s="16" t="s">
        <v>127</v>
      </c>
      <c r="BA171" s="17"/>
      <c r="BB171" s="17" t="s">
        <v>66</v>
      </c>
      <c r="BC171" s="17"/>
      <c r="BD171" s="17" t="s">
        <v>67</v>
      </c>
      <c r="BE171" s="17"/>
      <c r="BF171" s="17" t="s">
        <v>68</v>
      </c>
    </row>
    <row r="172" spans="1:58" hidden="1">
      <c r="A172" s="1" t="s">
        <v>127</v>
      </c>
      <c r="B172" s="2" t="s">
        <v>208</v>
      </c>
      <c r="C172" s="1" t="s">
        <v>279</v>
      </c>
      <c r="D172" s="2" t="s">
        <v>291</v>
      </c>
      <c r="E172" s="3" t="s">
        <v>437</v>
      </c>
      <c r="F172" s="1" t="s">
        <v>95</v>
      </c>
      <c r="G172" s="2" t="s">
        <v>95</v>
      </c>
      <c r="H172" s="3" t="s">
        <v>444</v>
      </c>
      <c r="I172" s="1" t="s">
        <v>74</v>
      </c>
      <c r="J172" s="2" t="s">
        <v>164</v>
      </c>
      <c r="L172" s="1">
        <f t="shared" si="22"/>
        <v>26</v>
      </c>
      <c r="N172" s="1" t="str">
        <f t="shared" si="23"/>
        <v>CHMCL-PH-STM_HW-WOD-Boiler</v>
      </c>
      <c r="O172" s="1" t="str">
        <f t="shared" si="24"/>
        <v>New Petroleum/Chemicals - Process Heat: Steam/Hot Water  - Wood</v>
      </c>
      <c r="P172" s="1" t="str">
        <f t="shared" si="25"/>
        <v>INDWOD</v>
      </c>
      <c r="Q172" s="1" t="str">
        <f t="shared" si="26"/>
        <v>CHMCL-PH-STM_HW</v>
      </c>
      <c r="R172" s="1">
        <f>2018</f>
        <v>2018</v>
      </c>
      <c r="S172" s="1">
        <f>+[2]TechOptions!F165</f>
        <v>2025</v>
      </c>
      <c r="T172" s="1">
        <f>+[2]TechOptions!G165</f>
        <v>25</v>
      </c>
      <c r="U172" s="1">
        <f>+ROUND([2]TechOptions!E165,2)</f>
        <v>0.5</v>
      </c>
      <c r="V172" s="1">
        <v>31.536000000000001</v>
      </c>
      <c r="W172" s="1">
        <f>+[2]TechOptions!H165</f>
        <v>0.85</v>
      </c>
      <c r="X172" s="1">
        <f>+[2]TechOptions!I165</f>
        <v>0.85</v>
      </c>
      <c r="Y172" s="1">
        <f>+[2]TechOptions!J165</f>
        <v>0.85</v>
      </c>
      <c r="Z172" s="1">
        <f>+[2]TechOptions!K165</f>
        <v>0.85</v>
      </c>
      <c r="AA172" s="1">
        <f>+[2]TechOptions!L165</f>
        <v>0.85</v>
      </c>
      <c r="AB172" s="1">
        <f>+[2]TechOptions!M165</f>
        <v>0.85</v>
      </c>
      <c r="AC172" s="1">
        <f>+[2]TechOptions!N165</f>
        <v>0.85</v>
      </c>
      <c r="AD172" s="1">
        <f>+[2]TechOptions!O165</f>
        <v>0.85</v>
      </c>
      <c r="AE172" s="1">
        <f>+[2]TechOptions!P165</f>
        <v>0.85</v>
      </c>
      <c r="AF172" s="1">
        <f>+[2]TechOptions!Q165</f>
        <v>0.85</v>
      </c>
      <c r="AG172" s="1">
        <f>+[2]TechOptions!R165</f>
        <v>2000</v>
      </c>
      <c r="AH172" s="1">
        <f>+[2]TechOptions!S165</f>
        <v>2000</v>
      </c>
      <c r="AI172" s="1">
        <f>+[2]TechOptions!T165</f>
        <v>2000</v>
      </c>
      <c r="AJ172" s="1">
        <f>+[2]TechOptions!U165</f>
        <v>2000</v>
      </c>
      <c r="AK172" s="1">
        <f>+[2]TechOptions!V165</f>
        <v>2000</v>
      </c>
      <c r="AL172" s="1">
        <f>+[2]TechOptions!W165</f>
        <v>2000</v>
      </c>
      <c r="AM172" s="1">
        <f>+[2]TechOptions!X165</f>
        <v>2000</v>
      </c>
      <c r="AN172" s="1">
        <f>+[2]TechOptions!Y165</f>
        <v>2000</v>
      </c>
      <c r="AO172" s="1">
        <f>+[2]TechOptions!Z165</f>
        <v>2000</v>
      </c>
      <c r="AP172" s="1">
        <f>+[2]TechOptions!AA165</f>
        <v>2000</v>
      </c>
      <c r="AQ172" s="1">
        <f>+[2]TechOptions!AL165</f>
        <v>1</v>
      </c>
      <c r="AR172" s="1">
        <v>5</v>
      </c>
      <c r="AZ172" s="18" t="s">
        <v>127</v>
      </c>
      <c r="BA172" s="19"/>
      <c r="BB172" s="19" t="s">
        <v>66</v>
      </c>
      <c r="BC172" s="19"/>
      <c r="BD172" s="19" t="s">
        <v>67</v>
      </c>
      <c r="BE172" s="19"/>
      <c r="BF172" s="19" t="s">
        <v>74</v>
      </c>
    </row>
    <row r="173" spans="1:58">
      <c r="A173" s="1" t="s">
        <v>127</v>
      </c>
      <c r="B173" s="2" t="s">
        <v>208</v>
      </c>
      <c r="C173" s="1" t="s">
        <v>279</v>
      </c>
      <c r="D173" s="2" t="s">
        <v>291</v>
      </c>
      <c r="E173" s="3" t="s">
        <v>437</v>
      </c>
      <c r="F173" s="1" t="s">
        <v>95</v>
      </c>
      <c r="G173" s="2" t="s">
        <v>95</v>
      </c>
      <c r="H173" s="3" t="s">
        <v>445</v>
      </c>
      <c r="I173" s="1" t="s">
        <v>70</v>
      </c>
      <c r="J173" s="2" t="s">
        <v>160</v>
      </c>
      <c r="L173" s="1">
        <f t="shared" si="22"/>
        <v>26</v>
      </c>
      <c r="N173" s="1" t="str">
        <f t="shared" si="23"/>
        <v>CHMCL-PH-STM_HW-ELC-Boiler</v>
      </c>
      <c r="O173" s="1" t="str">
        <f t="shared" si="24"/>
        <v>New Petroleum/Chemicals - Process Heat: Steam/Hot Water  - Electricity</v>
      </c>
      <c r="P173" s="1" t="str">
        <f t="shared" si="25"/>
        <v>INDELC</v>
      </c>
      <c r="Q173" s="1" t="str">
        <f t="shared" si="26"/>
        <v>CHMCL-PH-STM_HW</v>
      </c>
      <c r="R173" s="1">
        <f>2018</f>
        <v>2018</v>
      </c>
      <c r="S173" s="1">
        <f>+[2]TechOptions!F166</f>
        <v>2025</v>
      </c>
      <c r="T173" s="1">
        <f>+[2]TechOptions!G166</f>
        <v>25</v>
      </c>
      <c r="U173" s="1">
        <f>+ROUND([2]TechOptions!E166,2)</f>
        <v>0.5</v>
      </c>
      <c r="V173" s="1">
        <v>31.536000000000001</v>
      </c>
      <c r="W173" s="1">
        <f>+[2]TechOptions!H166</f>
        <v>0.99</v>
      </c>
      <c r="X173" s="1">
        <f>+[2]TechOptions!I166</f>
        <v>0.99</v>
      </c>
      <c r="Y173" s="1">
        <f>+[2]TechOptions!J166</f>
        <v>0.99</v>
      </c>
      <c r="Z173" s="1">
        <f>+[2]TechOptions!K166</f>
        <v>0.99</v>
      </c>
      <c r="AA173" s="1">
        <f>+[2]TechOptions!L166</f>
        <v>0.99</v>
      </c>
      <c r="AB173" s="1">
        <f>+[2]TechOptions!M166</f>
        <v>0.99</v>
      </c>
      <c r="AC173" s="1">
        <f>+[2]TechOptions!N166</f>
        <v>0.99</v>
      </c>
      <c r="AD173" s="1">
        <f>+[2]TechOptions!O166</f>
        <v>0.99</v>
      </c>
      <c r="AE173" s="1">
        <f>+[2]TechOptions!P166</f>
        <v>0.99</v>
      </c>
      <c r="AF173" s="1">
        <f>+[2]TechOptions!Q166</f>
        <v>0.99</v>
      </c>
      <c r="AG173" s="30">
        <f>AG151</f>
        <v>370.49433333333332</v>
      </c>
      <c r="AH173" s="30">
        <f t="shared" ref="AH173:AP173" si="30">AH151</f>
        <v>370.49433333333332</v>
      </c>
      <c r="AI173" s="30">
        <f t="shared" si="30"/>
        <v>250</v>
      </c>
      <c r="AJ173" s="30">
        <f t="shared" si="30"/>
        <v>250</v>
      </c>
      <c r="AK173" s="30">
        <f t="shared" si="30"/>
        <v>250</v>
      </c>
      <c r="AL173" s="30">
        <f t="shared" si="30"/>
        <v>250</v>
      </c>
      <c r="AM173" s="30">
        <f t="shared" si="30"/>
        <v>250</v>
      </c>
      <c r="AN173" s="30">
        <f t="shared" si="30"/>
        <v>250</v>
      </c>
      <c r="AO173" s="30">
        <f t="shared" si="30"/>
        <v>250</v>
      </c>
      <c r="AP173" s="30">
        <f t="shared" si="30"/>
        <v>250</v>
      </c>
      <c r="AQ173" s="1">
        <v>1</v>
      </c>
      <c r="AR173" s="1">
        <v>5</v>
      </c>
      <c r="AZ173" s="16" t="s">
        <v>127</v>
      </c>
      <c r="BA173" s="17"/>
      <c r="BB173" s="17" t="s">
        <v>66</v>
      </c>
      <c r="BC173" s="17"/>
      <c r="BD173" s="17" t="s">
        <v>67</v>
      </c>
      <c r="BE173" s="17"/>
      <c r="BF173" s="17" t="s">
        <v>111</v>
      </c>
    </row>
    <row r="174" spans="1:58" hidden="1">
      <c r="A174" s="1" t="s">
        <v>127</v>
      </c>
      <c r="B174" s="21" t="s">
        <v>208</v>
      </c>
      <c r="C174" t="s">
        <v>373</v>
      </c>
      <c r="D174" s="21" t="s">
        <v>385</v>
      </c>
      <c r="E174" s="20" t="s">
        <v>580</v>
      </c>
      <c r="F174" t="s">
        <v>374</v>
      </c>
      <c r="G174" s="21" t="s">
        <v>387</v>
      </c>
      <c r="H174" s="20" t="s">
        <v>581</v>
      </c>
      <c r="I174" t="s">
        <v>68</v>
      </c>
      <c r="J174" s="21" t="s">
        <v>159</v>
      </c>
      <c r="L174" s="1">
        <f t="shared" si="22"/>
        <v>24</v>
      </c>
      <c r="N174" s="1" t="str">
        <f t="shared" si="23"/>
        <v>CHMCL-PH-REFRM-NGA-REFRM</v>
      </c>
      <c r="O174" s="1" t="str">
        <f t="shared" si="24"/>
        <v>New Petroleum/Chemicals - Process Heat: Reformer  - Natural Gas</v>
      </c>
      <c r="P174" s="1" t="str">
        <f t="shared" si="25"/>
        <v>INDNGA</v>
      </c>
      <c r="Q174" s="1" t="str">
        <f t="shared" si="26"/>
        <v>CHMCL-PH-REFRM</v>
      </c>
      <c r="R174" s="1">
        <f>2018</f>
        <v>2018</v>
      </c>
      <c r="S174" s="1">
        <f>+[2]TechOptions!F167</f>
        <v>2020</v>
      </c>
      <c r="T174" s="1">
        <f>+[2]TechOptions!G167</f>
        <v>25</v>
      </c>
      <c r="U174" s="1">
        <f>+ROUND([2]TechOptions!E167,2)</f>
        <v>0.5</v>
      </c>
      <c r="V174" s="1">
        <v>31.536000000000001</v>
      </c>
      <c r="W174" s="1">
        <f>+[2]TechOptions!H167</f>
        <v>1</v>
      </c>
      <c r="X174" s="1">
        <f>+[2]TechOptions!I167</f>
        <v>1</v>
      </c>
      <c r="Y174" s="1">
        <f>+[2]TechOptions!J167</f>
        <v>1</v>
      </c>
      <c r="Z174" s="1">
        <f>+[2]TechOptions!K167</f>
        <v>1</v>
      </c>
      <c r="AA174" s="1">
        <f>+[2]TechOptions!L167</f>
        <v>1</v>
      </c>
      <c r="AB174" s="1">
        <f>+[2]TechOptions!M167</f>
        <v>1</v>
      </c>
      <c r="AC174" s="1">
        <f>+[2]TechOptions!N167</f>
        <v>1</v>
      </c>
      <c r="AD174" s="1">
        <f>+[2]TechOptions!O167</f>
        <v>1</v>
      </c>
      <c r="AE174" s="1">
        <f>+[2]TechOptions!P167</f>
        <v>1</v>
      </c>
      <c r="AF174" s="1">
        <f>+[2]TechOptions!Q167</f>
        <v>1</v>
      </c>
      <c r="AG174" s="1">
        <f>+[2]TechOptions!R167</f>
        <v>0</v>
      </c>
      <c r="AH174" s="1">
        <f>+[2]TechOptions!S167</f>
        <v>0</v>
      </c>
      <c r="AI174" s="1">
        <f>+[2]TechOptions!T167</f>
        <v>0</v>
      </c>
      <c r="AJ174" s="1">
        <f>+[2]TechOptions!U167</f>
        <v>0</v>
      </c>
      <c r="AK174" s="1">
        <f>+[2]TechOptions!V167</f>
        <v>0</v>
      </c>
      <c r="AL174" s="1">
        <f>+[2]TechOptions!W167</f>
        <v>0</v>
      </c>
      <c r="AM174" s="1">
        <f>+[2]TechOptions!X167</f>
        <v>0</v>
      </c>
      <c r="AN174" s="1">
        <f>+[2]TechOptions!Y167</f>
        <v>0</v>
      </c>
      <c r="AO174" s="1">
        <f>+[2]TechOptions!Z167</f>
        <v>0</v>
      </c>
      <c r="AP174" s="1">
        <f>+[2]TechOptions!AA167</f>
        <v>0</v>
      </c>
      <c r="AQ174" s="1">
        <f>+[2]TechOptions!AL167</f>
        <v>1</v>
      </c>
      <c r="AR174" s="1">
        <v>5</v>
      </c>
      <c r="AZ174" s="18" t="s">
        <v>128</v>
      </c>
      <c r="BA174" s="19"/>
      <c r="BB174" s="19" t="s">
        <v>84</v>
      </c>
      <c r="BC174" s="19"/>
      <c r="BD174" s="19" t="s">
        <v>85</v>
      </c>
      <c r="BE174" s="19"/>
      <c r="BF174" s="19" t="s">
        <v>83</v>
      </c>
    </row>
    <row r="175" spans="1:58" hidden="1">
      <c r="A175" s="1" t="s">
        <v>127</v>
      </c>
      <c r="B175" s="2" t="s">
        <v>208</v>
      </c>
      <c r="C175" s="1" t="s">
        <v>84</v>
      </c>
      <c r="D175" s="2" t="s">
        <v>174</v>
      </c>
      <c r="E175" s="3" t="s">
        <v>431</v>
      </c>
      <c r="F175" s="1" t="s">
        <v>102</v>
      </c>
      <c r="G175" s="2" t="s">
        <v>188</v>
      </c>
      <c r="H175" s="3" t="s">
        <v>446</v>
      </c>
      <c r="I175" s="1" t="s">
        <v>68</v>
      </c>
      <c r="J175" s="2" t="s">
        <v>159</v>
      </c>
      <c r="L175" s="1">
        <f t="shared" si="22"/>
        <v>24</v>
      </c>
      <c r="N175" s="1" t="str">
        <f t="shared" si="23"/>
        <v>CHMCL-MoTP-Stat-NGA-Pump</v>
      </c>
      <c r="O175" s="1" t="str">
        <f t="shared" si="24"/>
        <v>New Petroleum/Chemicals - Motive Power, Stationary  - Natural Gas</v>
      </c>
      <c r="P175" s="1" t="str">
        <f t="shared" si="25"/>
        <v>INDNGA</v>
      </c>
      <c r="Q175" s="1" t="str">
        <f t="shared" si="26"/>
        <v>CHMCL-MoTP-Stat</v>
      </c>
      <c r="R175" s="1">
        <f>2018</f>
        <v>2018</v>
      </c>
      <c r="S175" s="1">
        <f>+[2]TechOptions!F168</f>
        <v>2025</v>
      </c>
      <c r="T175" s="1">
        <f>+[2]TechOptions!G168</f>
        <v>10</v>
      </c>
      <c r="U175" s="1">
        <f>+ROUND([2]TechOptions!E168,2)</f>
        <v>0.5</v>
      </c>
      <c r="V175" s="1">
        <v>31.536000000000001</v>
      </c>
      <c r="W175" s="1">
        <f>+[2]TechOptions!H168</f>
        <v>0.1</v>
      </c>
      <c r="X175" s="1">
        <f>+[2]TechOptions!I168</f>
        <v>0.1</v>
      </c>
      <c r="Y175" s="1">
        <f>+[2]TechOptions!J168</f>
        <v>0.1</v>
      </c>
      <c r="Z175" s="1">
        <f>+[2]TechOptions!K168</f>
        <v>0.1</v>
      </c>
      <c r="AA175" s="1">
        <f>+[2]TechOptions!L168</f>
        <v>0.1</v>
      </c>
      <c r="AB175" s="1">
        <f>+[2]TechOptions!M168</f>
        <v>0.1</v>
      </c>
      <c r="AC175" s="1">
        <f>+[2]TechOptions!N168</f>
        <v>0.1</v>
      </c>
      <c r="AD175" s="1">
        <f>+[2]TechOptions!O168</f>
        <v>0.1</v>
      </c>
      <c r="AE175" s="1">
        <f>+[2]TechOptions!P168</f>
        <v>0.1</v>
      </c>
      <c r="AF175" s="1">
        <f>+[2]TechOptions!Q168</f>
        <v>0.1</v>
      </c>
      <c r="AG175" s="1">
        <f>+[2]TechOptions!R168</f>
        <v>462</v>
      </c>
      <c r="AH175" s="1">
        <f>+[2]TechOptions!S168</f>
        <v>462</v>
      </c>
      <c r="AI175" s="1">
        <f>+[2]TechOptions!T168</f>
        <v>462</v>
      </c>
      <c r="AJ175" s="1">
        <f>+[2]TechOptions!U168</f>
        <v>462</v>
      </c>
      <c r="AK175" s="1">
        <f>+[2]TechOptions!V168</f>
        <v>462</v>
      </c>
      <c r="AL175" s="1">
        <f>+[2]TechOptions!W168</f>
        <v>462</v>
      </c>
      <c r="AM175" s="1">
        <f>+[2]TechOptions!X168</f>
        <v>462</v>
      </c>
      <c r="AN175" s="1">
        <f>+[2]TechOptions!Y168</f>
        <v>462</v>
      </c>
      <c r="AO175" s="1">
        <f>+[2]TechOptions!Z168</f>
        <v>462</v>
      </c>
      <c r="AP175" s="1">
        <f>+[2]TechOptions!AA168</f>
        <v>462</v>
      </c>
      <c r="AQ175" s="1">
        <f>+[2]TechOptions!AL168</f>
        <v>1</v>
      </c>
      <c r="AR175" s="1">
        <v>5</v>
      </c>
      <c r="AZ175" s="16" t="s">
        <v>128</v>
      </c>
      <c r="BA175" s="17"/>
      <c r="BB175" s="17" t="s">
        <v>84</v>
      </c>
      <c r="BC175" s="17"/>
      <c r="BD175" s="17" t="s">
        <v>87</v>
      </c>
      <c r="BE175" s="17"/>
      <c r="BF175" s="17" t="s">
        <v>70</v>
      </c>
    </row>
    <row r="176" spans="1:58" hidden="1">
      <c r="A176" s="1" t="s">
        <v>127</v>
      </c>
      <c r="B176" s="2" t="s">
        <v>208</v>
      </c>
      <c r="C176" s="1" t="s">
        <v>66</v>
      </c>
      <c r="D176" s="2" t="s">
        <v>157</v>
      </c>
      <c r="E176" s="3" t="s">
        <v>447</v>
      </c>
      <c r="F176" s="1" t="s">
        <v>69</v>
      </c>
      <c r="G176" s="2" t="s">
        <v>158</v>
      </c>
      <c r="H176" s="3" t="s">
        <v>448</v>
      </c>
      <c r="I176" s="1" t="s">
        <v>70</v>
      </c>
      <c r="J176" s="2" t="s">
        <v>160</v>
      </c>
      <c r="L176" s="1">
        <f t="shared" si="22"/>
        <v>22</v>
      </c>
      <c r="N176" s="1" t="str">
        <f t="shared" si="23"/>
        <v>CHMCL-PH-FURN-ELC-Furn</v>
      </c>
      <c r="O176" s="1" t="str">
        <f t="shared" si="24"/>
        <v>New Petroleum/Chemicals - Process Heat: Furnace/Kiln  - Electricity</v>
      </c>
      <c r="P176" s="1" t="str">
        <f t="shared" si="25"/>
        <v>INDELC</v>
      </c>
      <c r="Q176" s="1" t="str">
        <f t="shared" si="26"/>
        <v>CHMCL-PH-FURN</v>
      </c>
      <c r="R176" s="1">
        <f>2018</f>
        <v>2018</v>
      </c>
      <c r="S176" s="1">
        <f>+[2]TechOptions!F169</f>
        <v>2025</v>
      </c>
      <c r="T176" s="1">
        <f>+[2]TechOptions!G169</f>
        <v>25</v>
      </c>
      <c r="U176" s="1">
        <f>+ROUND([2]TechOptions!E169,2)</f>
        <v>0.9</v>
      </c>
      <c r="V176" s="1">
        <v>31.536000000000001</v>
      </c>
      <c r="W176" s="1">
        <f>+[2]TechOptions!H169</f>
        <v>0.8</v>
      </c>
      <c r="X176" s="1">
        <f>+[2]TechOptions!I169</f>
        <v>0.8</v>
      </c>
      <c r="Y176" s="1">
        <f>+[2]TechOptions!J169</f>
        <v>0.8</v>
      </c>
      <c r="Z176" s="1">
        <f>+[2]TechOptions!K169</f>
        <v>0.8</v>
      </c>
      <c r="AA176" s="1">
        <f>+[2]TechOptions!L169</f>
        <v>0.8</v>
      </c>
      <c r="AB176" s="1">
        <f>+[2]TechOptions!M169</f>
        <v>0.8</v>
      </c>
      <c r="AC176" s="1">
        <f>+[2]TechOptions!N169</f>
        <v>0.8</v>
      </c>
      <c r="AD176" s="1">
        <f>+[2]TechOptions!O169</f>
        <v>0.8</v>
      </c>
      <c r="AE176" s="1">
        <f>+[2]TechOptions!P169</f>
        <v>0.8</v>
      </c>
      <c r="AF176" s="1">
        <f>+[2]TechOptions!Q169</f>
        <v>0.8</v>
      </c>
      <c r="AG176" s="1">
        <f>+[2]TechOptions!R169</f>
        <v>63</v>
      </c>
      <c r="AH176" s="1">
        <f>+[2]TechOptions!S169</f>
        <v>63</v>
      </c>
      <c r="AI176" s="1">
        <f>+[2]TechOptions!T169</f>
        <v>63</v>
      </c>
      <c r="AJ176" s="1">
        <f>+[2]TechOptions!U169</f>
        <v>63</v>
      </c>
      <c r="AK176" s="1">
        <f>+[2]TechOptions!V169</f>
        <v>63</v>
      </c>
      <c r="AL176" s="1">
        <f>+[2]TechOptions!W169</f>
        <v>63</v>
      </c>
      <c r="AM176" s="1">
        <f>+[2]TechOptions!X169</f>
        <v>63</v>
      </c>
      <c r="AN176" s="1">
        <f>+[2]TechOptions!Y169</f>
        <v>63</v>
      </c>
      <c r="AO176" s="1">
        <f>+[2]TechOptions!Z169</f>
        <v>63</v>
      </c>
      <c r="AP176" s="1">
        <f>+[2]TechOptions!AA169</f>
        <v>63</v>
      </c>
      <c r="AQ176" s="1">
        <f>+[2]TechOptions!AL169</f>
        <v>1</v>
      </c>
      <c r="AR176" s="1">
        <v>5</v>
      </c>
      <c r="AZ176" s="18" t="s">
        <v>128</v>
      </c>
      <c r="BA176" s="19"/>
      <c r="BB176" s="19" t="s">
        <v>84</v>
      </c>
      <c r="BC176" s="19"/>
      <c r="BD176" s="19" t="s">
        <v>85</v>
      </c>
      <c r="BE176" s="19"/>
      <c r="BF176" s="19" t="s">
        <v>82</v>
      </c>
    </row>
    <row r="177" spans="1:58" hidden="1">
      <c r="A177" s="1" t="s">
        <v>127</v>
      </c>
      <c r="B177" s="2" t="s">
        <v>208</v>
      </c>
      <c r="C177" s="1" t="s">
        <v>66</v>
      </c>
      <c r="D177" s="2" t="s">
        <v>157</v>
      </c>
      <c r="E177" s="3" t="s">
        <v>447</v>
      </c>
      <c r="F177" s="1" t="s">
        <v>67</v>
      </c>
      <c r="G177" s="2" t="s">
        <v>158</v>
      </c>
      <c r="H177" s="3" t="s">
        <v>449</v>
      </c>
      <c r="I177" s="1" t="s">
        <v>71</v>
      </c>
      <c r="J177" s="2" t="s">
        <v>161</v>
      </c>
      <c r="L177" s="1">
        <f t="shared" si="22"/>
        <v>22</v>
      </c>
      <c r="N177" s="1" t="str">
        <f t="shared" si="23"/>
        <v>CHMCL-PH-FURN-COA-Furn</v>
      </c>
      <c r="O177" s="1" t="str">
        <f t="shared" si="24"/>
        <v>New Petroleum/Chemicals - Process Heat: Furnace/Kiln  - Coal</v>
      </c>
      <c r="P177" s="1" t="str">
        <f t="shared" si="25"/>
        <v>INDCOA</v>
      </c>
      <c r="Q177" s="1" t="str">
        <f t="shared" si="26"/>
        <v>CHMCL-PH-FURN</v>
      </c>
      <c r="R177" s="1">
        <f>2018</f>
        <v>2018</v>
      </c>
      <c r="S177" s="1">
        <f>+[2]TechOptions!F170</f>
        <v>2025</v>
      </c>
      <c r="T177" s="1">
        <f>+[2]TechOptions!G170</f>
        <v>25</v>
      </c>
      <c r="U177" s="1">
        <f>+ROUND([2]TechOptions!E170,2)</f>
        <v>0.9</v>
      </c>
      <c r="V177" s="1">
        <v>31.536000000000001</v>
      </c>
      <c r="W177" s="1">
        <f>+[2]TechOptions!H170</f>
        <v>0.7</v>
      </c>
      <c r="X177" s="1">
        <f>+[2]TechOptions!I170</f>
        <v>0.7</v>
      </c>
      <c r="Y177" s="1">
        <f>+[2]TechOptions!J170</f>
        <v>0.7</v>
      </c>
      <c r="Z177" s="1">
        <f>+[2]TechOptions!K170</f>
        <v>0.7</v>
      </c>
      <c r="AA177" s="1">
        <f>+[2]TechOptions!L170</f>
        <v>0.7</v>
      </c>
      <c r="AB177" s="1">
        <f>+[2]TechOptions!M170</f>
        <v>0.7</v>
      </c>
      <c r="AC177" s="1">
        <f>+[2]TechOptions!N170</f>
        <v>0.7</v>
      </c>
      <c r="AD177" s="1">
        <f>+[2]TechOptions!O170</f>
        <v>0.7</v>
      </c>
      <c r="AE177" s="1">
        <f>+[2]TechOptions!P170</f>
        <v>0.7</v>
      </c>
      <c r="AF177" s="1">
        <f>+[2]TechOptions!Q170</f>
        <v>0.7</v>
      </c>
      <c r="AG177" s="1">
        <f>+[2]TechOptions!R170</f>
        <v>63</v>
      </c>
      <c r="AH177" s="1">
        <f>+[2]TechOptions!S170</f>
        <v>63</v>
      </c>
      <c r="AI177" s="1">
        <f>+[2]TechOptions!T170</f>
        <v>63</v>
      </c>
      <c r="AJ177" s="1">
        <f>+[2]TechOptions!U170</f>
        <v>63</v>
      </c>
      <c r="AK177" s="1">
        <f>+[2]TechOptions!V170</f>
        <v>63</v>
      </c>
      <c r="AL177" s="1">
        <f>+[2]TechOptions!W170</f>
        <v>63</v>
      </c>
      <c r="AM177" s="1">
        <f>+[2]TechOptions!X170</f>
        <v>63</v>
      </c>
      <c r="AN177" s="1">
        <f>+[2]TechOptions!Y170</f>
        <v>63</v>
      </c>
      <c r="AO177" s="1">
        <f>+[2]TechOptions!Z170</f>
        <v>63</v>
      </c>
      <c r="AP177" s="1">
        <f>+[2]TechOptions!AA170</f>
        <v>63</v>
      </c>
      <c r="AQ177" s="1">
        <f>+[2]TechOptions!AL170</f>
        <v>0.03</v>
      </c>
      <c r="AR177" s="1">
        <v>5</v>
      </c>
      <c r="AZ177" s="16" t="s">
        <v>128</v>
      </c>
      <c r="BA177" s="17"/>
      <c r="BB177" s="17" t="s">
        <v>84</v>
      </c>
      <c r="BC177" s="17"/>
      <c r="BD177" s="17" t="s">
        <v>221</v>
      </c>
      <c r="BE177" s="17"/>
      <c r="BF177" s="17" t="s">
        <v>70</v>
      </c>
    </row>
    <row r="178" spans="1:58" hidden="1">
      <c r="A178" s="1" t="s">
        <v>127</v>
      </c>
      <c r="B178" s="2" t="s">
        <v>208</v>
      </c>
      <c r="C178" s="1" t="s">
        <v>66</v>
      </c>
      <c r="D178" s="2" t="s">
        <v>157</v>
      </c>
      <c r="E178" s="3" t="s">
        <v>447</v>
      </c>
      <c r="F178" s="1" t="s">
        <v>67</v>
      </c>
      <c r="G178" s="2" t="s">
        <v>158</v>
      </c>
      <c r="H178" s="3" t="s">
        <v>450</v>
      </c>
      <c r="I178" s="1" t="s">
        <v>86</v>
      </c>
      <c r="J178" s="2" t="s">
        <v>176</v>
      </c>
      <c r="L178" s="1">
        <f t="shared" si="22"/>
        <v>22</v>
      </c>
      <c r="N178" s="1" t="str">
        <f t="shared" si="23"/>
        <v>CHMCL-PH-FURN-FOL-Furn</v>
      </c>
      <c r="O178" s="1" t="str">
        <f t="shared" si="24"/>
        <v>New Petroleum/Chemicals - Process Heat: Furnace/Kiln  - Fuel Oil</v>
      </c>
      <c r="P178" s="1" t="str">
        <f t="shared" si="25"/>
        <v>INDFOL</v>
      </c>
      <c r="Q178" s="1" t="str">
        <f t="shared" si="26"/>
        <v>CHMCL-PH-FURN</v>
      </c>
      <c r="R178" s="1">
        <f>2018</f>
        <v>2018</v>
      </c>
      <c r="S178" s="1">
        <f>+[2]TechOptions!F171</f>
        <v>2020</v>
      </c>
      <c r="T178" s="1">
        <f>+[2]TechOptions!G171</f>
        <v>25</v>
      </c>
      <c r="U178" s="1">
        <f>+ROUND([2]TechOptions!E171,2)</f>
        <v>0.9</v>
      </c>
      <c r="V178" s="1">
        <v>31.536000000000001</v>
      </c>
      <c r="W178" s="1">
        <f>+[2]TechOptions!H171</f>
        <v>0.8</v>
      </c>
      <c r="X178" s="1">
        <f>+[2]TechOptions!I171</f>
        <v>0.8</v>
      </c>
      <c r="Y178" s="1">
        <f>+[2]TechOptions!J171</f>
        <v>0.8</v>
      </c>
      <c r="Z178" s="1">
        <f>+[2]TechOptions!K171</f>
        <v>0.8</v>
      </c>
      <c r="AA178" s="1">
        <f>+[2]TechOptions!L171</f>
        <v>0.8</v>
      </c>
      <c r="AB178" s="1">
        <f>+[2]TechOptions!M171</f>
        <v>0.8</v>
      </c>
      <c r="AC178" s="1">
        <f>+[2]TechOptions!N171</f>
        <v>0.8</v>
      </c>
      <c r="AD178" s="1">
        <f>+[2]TechOptions!O171</f>
        <v>0.8</v>
      </c>
      <c r="AE178" s="1">
        <f>+[2]TechOptions!P171</f>
        <v>0.8</v>
      </c>
      <c r="AF178" s="1">
        <f>+[2]TechOptions!Q171</f>
        <v>0.8</v>
      </c>
      <c r="AG178" s="1">
        <f>+[2]TechOptions!R171</f>
        <v>63</v>
      </c>
      <c r="AH178" s="1">
        <f>+[2]TechOptions!S171</f>
        <v>63</v>
      </c>
      <c r="AI178" s="1">
        <f>+[2]TechOptions!T171</f>
        <v>63</v>
      </c>
      <c r="AJ178" s="1">
        <f>+[2]TechOptions!U171</f>
        <v>63</v>
      </c>
      <c r="AK178" s="1">
        <f>+[2]TechOptions!V171</f>
        <v>63</v>
      </c>
      <c r="AL178" s="1">
        <f>+[2]TechOptions!W171</f>
        <v>63</v>
      </c>
      <c r="AM178" s="1">
        <f>+[2]TechOptions!X171</f>
        <v>63</v>
      </c>
      <c r="AN178" s="1">
        <f>+[2]TechOptions!Y171</f>
        <v>63</v>
      </c>
      <c r="AO178" s="1">
        <f>+[2]TechOptions!Z171</f>
        <v>63</v>
      </c>
      <c r="AP178" s="1">
        <f>+[2]TechOptions!AA171</f>
        <v>63</v>
      </c>
      <c r="AQ178" s="1">
        <f>+[2]TechOptions!AL171</f>
        <v>1</v>
      </c>
      <c r="AR178" s="1">
        <v>5</v>
      </c>
      <c r="AZ178" s="18" t="s">
        <v>128</v>
      </c>
      <c r="BA178" s="19"/>
      <c r="BB178" s="19" t="s">
        <v>66</v>
      </c>
      <c r="BC178" s="19"/>
      <c r="BD178" s="19" t="s">
        <v>69</v>
      </c>
      <c r="BE178" s="19"/>
      <c r="BF178" s="19" t="s">
        <v>70</v>
      </c>
    </row>
    <row r="179" spans="1:58" hidden="1">
      <c r="A179" s="1" t="s">
        <v>127</v>
      </c>
      <c r="B179" s="2" t="s">
        <v>208</v>
      </c>
      <c r="C179" s="1" t="s">
        <v>66</v>
      </c>
      <c r="D179" s="2" t="s">
        <v>157</v>
      </c>
      <c r="E179" s="3" t="s">
        <v>447</v>
      </c>
      <c r="F179" s="1" t="s">
        <v>67</v>
      </c>
      <c r="G179" s="2" t="s">
        <v>158</v>
      </c>
      <c r="H179" s="3" t="s">
        <v>451</v>
      </c>
      <c r="I179" s="1" t="s">
        <v>68</v>
      </c>
      <c r="J179" s="2" t="s">
        <v>159</v>
      </c>
      <c r="L179" s="1">
        <f t="shared" si="22"/>
        <v>22</v>
      </c>
      <c r="N179" s="1" t="str">
        <f t="shared" si="23"/>
        <v>CHMCL-PH-FURN-NGA-Furn</v>
      </c>
      <c r="O179" s="1" t="str">
        <f t="shared" si="24"/>
        <v>New Petroleum/Chemicals - Process Heat: Furnace/Kiln  - Natural Gas</v>
      </c>
      <c r="P179" s="1" t="str">
        <f t="shared" si="25"/>
        <v>INDNGA</v>
      </c>
      <c r="Q179" s="1" t="str">
        <f t="shared" si="26"/>
        <v>CHMCL-PH-FURN</v>
      </c>
      <c r="R179" s="1">
        <f>2018</f>
        <v>2018</v>
      </c>
      <c r="S179" s="1">
        <f>+[2]TechOptions!F172</f>
        <v>2020</v>
      </c>
      <c r="T179" s="1">
        <f>+[2]TechOptions!G172</f>
        <v>25</v>
      </c>
      <c r="U179" s="1">
        <f>+ROUND([2]TechOptions!E172,2)</f>
        <v>0.9</v>
      </c>
      <c r="V179" s="1">
        <v>31.536000000000001</v>
      </c>
      <c r="W179" s="1">
        <f>+[2]TechOptions!H172</f>
        <v>0.8</v>
      </c>
      <c r="X179" s="1">
        <f>+[2]TechOptions!I172</f>
        <v>0.8</v>
      </c>
      <c r="Y179" s="1">
        <f>+[2]TechOptions!J172</f>
        <v>0.8</v>
      </c>
      <c r="Z179" s="1">
        <f>+[2]TechOptions!K172</f>
        <v>0.8</v>
      </c>
      <c r="AA179" s="1">
        <f>+[2]TechOptions!L172</f>
        <v>0.8</v>
      </c>
      <c r="AB179" s="1">
        <f>+[2]TechOptions!M172</f>
        <v>0.8</v>
      </c>
      <c r="AC179" s="1">
        <f>+[2]TechOptions!N172</f>
        <v>0.8</v>
      </c>
      <c r="AD179" s="1">
        <f>+[2]TechOptions!O172</f>
        <v>0.8</v>
      </c>
      <c r="AE179" s="1">
        <f>+[2]TechOptions!P172</f>
        <v>0.8</v>
      </c>
      <c r="AF179" s="1">
        <f>+[2]TechOptions!Q172</f>
        <v>0.8</v>
      </c>
      <c r="AG179" s="1">
        <f>+[2]TechOptions!R172</f>
        <v>63</v>
      </c>
      <c r="AH179" s="1">
        <f>+[2]TechOptions!S172</f>
        <v>63</v>
      </c>
      <c r="AI179" s="1">
        <f>+[2]TechOptions!T172</f>
        <v>63</v>
      </c>
      <c r="AJ179" s="1">
        <f>+[2]TechOptions!U172</f>
        <v>63</v>
      </c>
      <c r="AK179" s="1">
        <f>+[2]TechOptions!V172</f>
        <v>63</v>
      </c>
      <c r="AL179" s="1">
        <f>+[2]TechOptions!W172</f>
        <v>63</v>
      </c>
      <c r="AM179" s="1">
        <f>+[2]TechOptions!X172</f>
        <v>63</v>
      </c>
      <c r="AN179" s="1">
        <f>+[2]TechOptions!Y172</f>
        <v>63</v>
      </c>
      <c r="AO179" s="1">
        <f>+[2]TechOptions!Z172</f>
        <v>63</v>
      </c>
      <c r="AP179" s="1">
        <f>+[2]TechOptions!AA172</f>
        <v>63</v>
      </c>
      <c r="AQ179" s="1">
        <f>+[2]TechOptions!AL172</f>
        <v>0.56000000000000005</v>
      </c>
      <c r="AR179" s="1">
        <v>5</v>
      </c>
      <c r="AZ179" s="16" t="s">
        <v>128</v>
      </c>
      <c r="BA179" s="17"/>
      <c r="BB179" s="17" t="s">
        <v>66</v>
      </c>
      <c r="BC179" s="17"/>
      <c r="BD179" s="17" t="s">
        <v>67</v>
      </c>
      <c r="BE179" s="17"/>
      <c r="BF179" s="17" t="s">
        <v>71</v>
      </c>
    </row>
    <row r="180" spans="1:58" hidden="1">
      <c r="A180" s="1" t="s">
        <v>127</v>
      </c>
      <c r="B180" s="2" t="s">
        <v>208</v>
      </c>
      <c r="C180" s="1" t="s">
        <v>66</v>
      </c>
      <c r="D180" s="2" t="s">
        <v>157</v>
      </c>
      <c r="E180" s="3" t="s">
        <v>447</v>
      </c>
      <c r="F180" s="1" t="s">
        <v>67</v>
      </c>
      <c r="G180" s="2" t="s">
        <v>158</v>
      </c>
      <c r="H180" s="3" t="s">
        <v>452</v>
      </c>
      <c r="I180" s="1" t="s">
        <v>74</v>
      </c>
      <c r="J180" s="2" t="s">
        <v>164</v>
      </c>
      <c r="L180" s="1">
        <f t="shared" si="22"/>
        <v>22</v>
      </c>
      <c r="N180" s="1" t="str">
        <f t="shared" si="23"/>
        <v>CHMCL-PH-FURN-WOD-Furn</v>
      </c>
      <c r="O180" s="1" t="str">
        <f t="shared" si="24"/>
        <v>New Petroleum/Chemicals - Process Heat: Furnace/Kiln  - Wood</v>
      </c>
      <c r="P180" s="1" t="str">
        <f t="shared" si="25"/>
        <v>INDWOD</v>
      </c>
      <c r="Q180" s="1" t="str">
        <f t="shared" si="26"/>
        <v>CHMCL-PH-FURN</v>
      </c>
      <c r="R180" s="1">
        <f>2018</f>
        <v>2018</v>
      </c>
      <c r="S180" s="1">
        <f>+[2]TechOptions!F173</f>
        <v>2025</v>
      </c>
      <c r="T180" s="1">
        <f>+[2]TechOptions!G173</f>
        <v>25</v>
      </c>
      <c r="U180" s="1">
        <f>+ROUND([2]TechOptions!E173,2)</f>
        <v>0.9</v>
      </c>
      <c r="V180" s="1">
        <v>31.536000000000001</v>
      </c>
      <c r="W180" s="1">
        <f>+[2]TechOptions!H173</f>
        <v>0.7</v>
      </c>
      <c r="X180" s="1">
        <f>+[2]TechOptions!I173</f>
        <v>0.7</v>
      </c>
      <c r="Y180" s="1">
        <f>+[2]TechOptions!J173</f>
        <v>0.7</v>
      </c>
      <c r="Z180" s="1">
        <f>+[2]TechOptions!K173</f>
        <v>0.7</v>
      </c>
      <c r="AA180" s="1">
        <f>+[2]TechOptions!L173</f>
        <v>0.7</v>
      </c>
      <c r="AB180" s="1">
        <f>+[2]TechOptions!M173</f>
        <v>0.7</v>
      </c>
      <c r="AC180" s="1">
        <f>+[2]TechOptions!N173</f>
        <v>0.7</v>
      </c>
      <c r="AD180" s="1">
        <f>+[2]TechOptions!O173</f>
        <v>0.7</v>
      </c>
      <c r="AE180" s="1">
        <f>+[2]TechOptions!P173</f>
        <v>0.7</v>
      </c>
      <c r="AF180" s="1">
        <f>+[2]TechOptions!Q173</f>
        <v>0.7</v>
      </c>
      <c r="AG180" s="1">
        <f>+[2]TechOptions!R173</f>
        <v>63</v>
      </c>
      <c r="AH180" s="1">
        <f>+[2]TechOptions!S173</f>
        <v>63</v>
      </c>
      <c r="AI180" s="1">
        <f>+[2]TechOptions!T173</f>
        <v>63</v>
      </c>
      <c r="AJ180" s="1">
        <f>+[2]TechOptions!U173</f>
        <v>63</v>
      </c>
      <c r="AK180" s="1">
        <f>+[2]TechOptions!V173</f>
        <v>63</v>
      </c>
      <c r="AL180" s="1">
        <f>+[2]TechOptions!W173</f>
        <v>63</v>
      </c>
      <c r="AM180" s="1">
        <f>+[2]TechOptions!X173</f>
        <v>63</v>
      </c>
      <c r="AN180" s="1">
        <f>+[2]TechOptions!Y173</f>
        <v>63</v>
      </c>
      <c r="AO180" s="1">
        <f>+[2]TechOptions!Z173</f>
        <v>63</v>
      </c>
      <c r="AP180" s="1">
        <f>+[2]TechOptions!AA173</f>
        <v>63</v>
      </c>
      <c r="AQ180" s="1">
        <f>+[2]TechOptions!AL173</f>
        <v>0.24</v>
      </c>
      <c r="AR180" s="1">
        <v>5</v>
      </c>
      <c r="AZ180" s="18" t="s">
        <v>128</v>
      </c>
      <c r="BA180" s="19"/>
      <c r="BB180" s="19" t="s">
        <v>66</v>
      </c>
      <c r="BC180" s="19"/>
      <c r="BD180" s="19" t="s">
        <v>67</v>
      </c>
      <c r="BE180" s="19"/>
      <c r="BF180" s="19" t="s">
        <v>68</v>
      </c>
    </row>
    <row r="181" spans="1:58" hidden="1">
      <c r="A181" s="1" t="s">
        <v>127</v>
      </c>
      <c r="B181" s="2" t="s">
        <v>208</v>
      </c>
      <c r="C181" s="1" t="s">
        <v>66</v>
      </c>
      <c r="D181" s="2" t="s">
        <v>157</v>
      </c>
      <c r="E181" s="3" t="s">
        <v>447</v>
      </c>
      <c r="F181" s="1" t="s">
        <v>67</v>
      </c>
      <c r="G181" s="2" t="s">
        <v>158</v>
      </c>
      <c r="H181" s="3" t="s">
        <v>453</v>
      </c>
      <c r="I181" s="1" t="s">
        <v>111</v>
      </c>
      <c r="J181" s="2" t="s">
        <v>197</v>
      </c>
      <c r="L181" s="1">
        <f t="shared" si="22"/>
        <v>22</v>
      </c>
      <c r="N181" s="1" t="str">
        <f t="shared" si="23"/>
        <v>CHMCL-PH-FURN-LPG-Furn</v>
      </c>
      <c r="O181" s="1" t="str">
        <f t="shared" si="24"/>
        <v>New Petroleum/Chemicals - Process Heat: Furnace/Kiln  - LPG</v>
      </c>
      <c r="P181" s="1" t="str">
        <f t="shared" si="25"/>
        <v>INDLPG</v>
      </c>
      <c r="Q181" s="1" t="str">
        <f t="shared" si="26"/>
        <v>CHMCL-PH-FURN</v>
      </c>
      <c r="R181" s="1">
        <f>2018</f>
        <v>2018</v>
      </c>
      <c r="S181" s="1">
        <f>+[2]TechOptions!F174</f>
        <v>2025</v>
      </c>
      <c r="T181" s="1">
        <f>+[2]TechOptions!G174</f>
        <v>25</v>
      </c>
      <c r="U181" s="1">
        <f>+ROUND([2]TechOptions!E174,2)</f>
        <v>0.9</v>
      </c>
      <c r="V181" s="1">
        <v>31.536000000000001</v>
      </c>
      <c r="W181" s="1">
        <f>+[2]TechOptions!H174</f>
        <v>0.8</v>
      </c>
      <c r="X181" s="1">
        <f>+[2]TechOptions!I174</f>
        <v>0.8</v>
      </c>
      <c r="Y181" s="1">
        <f>+[2]TechOptions!J174</f>
        <v>0.8</v>
      </c>
      <c r="Z181" s="1">
        <f>+[2]TechOptions!K174</f>
        <v>0.8</v>
      </c>
      <c r="AA181" s="1">
        <f>+[2]TechOptions!L174</f>
        <v>0.8</v>
      </c>
      <c r="AB181" s="1">
        <f>+[2]TechOptions!M174</f>
        <v>0.8</v>
      </c>
      <c r="AC181" s="1">
        <f>+[2]TechOptions!N174</f>
        <v>0.8</v>
      </c>
      <c r="AD181" s="1">
        <f>+[2]TechOptions!O174</f>
        <v>0.8</v>
      </c>
      <c r="AE181" s="1">
        <f>+[2]TechOptions!P174</f>
        <v>0.8</v>
      </c>
      <c r="AF181" s="1">
        <f>+[2]TechOptions!Q174</f>
        <v>0.8</v>
      </c>
      <c r="AG181" s="1">
        <f>+[2]TechOptions!R174</f>
        <v>63</v>
      </c>
      <c r="AH181" s="1">
        <f>+[2]TechOptions!S174</f>
        <v>63</v>
      </c>
      <c r="AI181" s="1">
        <f>+[2]TechOptions!T174</f>
        <v>63</v>
      </c>
      <c r="AJ181" s="1">
        <f>+[2]TechOptions!U174</f>
        <v>63</v>
      </c>
      <c r="AK181" s="1">
        <f>+[2]TechOptions!V174</f>
        <v>63</v>
      </c>
      <c r="AL181" s="1">
        <f>+[2]TechOptions!W174</f>
        <v>63</v>
      </c>
      <c r="AM181" s="1">
        <f>+[2]TechOptions!X174</f>
        <v>63</v>
      </c>
      <c r="AN181" s="1">
        <f>+[2]TechOptions!Y174</f>
        <v>63</v>
      </c>
      <c r="AO181" s="1">
        <f>+[2]TechOptions!Z174</f>
        <v>63</v>
      </c>
      <c r="AP181" s="1">
        <f>+[2]TechOptions!AA174</f>
        <v>63</v>
      </c>
      <c r="AQ181" s="1">
        <f>+[2]TechOptions!AL174</f>
        <v>7.0000000000000007E-2</v>
      </c>
      <c r="AR181" s="1">
        <v>5</v>
      </c>
      <c r="AZ181" s="16" t="s">
        <v>128</v>
      </c>
      <c r="BA181" s="17"/>
      <c r="BB181" s="17" t="s">
        <v>66</v>
      </c>
      <c r="BC181" s="17"/>
      <c r="BD181" s="17" t="s">
        <v>67</v>
      </c>
      <c r="BE181" s="17"/>
      <c r="BF181" s="17" t="s">
        <v>74</v>
      </c>
    </row>
    <row r="182" spans="1:58" hidden="1">
      <c r="A182" s="1" t="s">
        <v>128</v>
      </c>
      <c r="B182" s="2" t="s">
        <v>209</v>
      </c>
      <c r="C182" s="1" t="s">
        <v>84</v>
      </c>
      <c r="D182" s="2" t="s">
        <v>174</v>
      </c>
      <c r="E182" s="3" t="s">
        <v>454</v>
      </c>
      <c r="F182" s="1" t="s">
        <v>85</v>
      </c>
      <c r="G182" s="2" t="s">
        <v>553</v>
      </c>
      <c r="H182" s="3" t="s">
        <v>572</v>
      </c>
      <c r="I182" s="1" t="s">
        <v>83</v>
      </c>
      <c r="J182" s="2" t="s">
        <v>173</v>
      </c>
      <c r="L182" s="1">
        <f t="shared" si="22"/>
        <v>25</v>
      </c>
      <c r="N182" s="1" t="str">
        <f t="shared" si="23"/>
        <v>REFI-MoTP-Stat-PET-st_ngn</v>
      </c>
      <c r="O182" s="1" t="str">
        <f t="shared" si="24"/>
        <v>New Refining - Motive Power, Stationary  - Petrol</v>
      </c>
      <c r="P182" s="1" t="str">
        <f t="shared" si="25"/>
        <v>INDPET</v>
      </c>
      <c r="Q182" s="1" t="str">
        <f t="shared" si="26"/>
        <v>REFI-MoTP-Stat</v>
      </c>
      <c r="R182" s="1">
        <f>2018</f>
        <v>2018</v>
      </c>
      <c r="S182" s="1">
        <f>+[2]TechOptions!F175</f>
        <v>2025</v>
      </c>
      <c r="T182" s="1">
        <f>+[2]TechOptions!G175</f>
        <v>15</v>
      </c>
      <c r="U182" s="1">
        <f>+ROUND([2]TechOptions!E175,2)</f>
        <v>0.5</v>
      </c>
      <c r="V182" s="1">
        <v>31.536000000000001</v>
      </c>
      <c r="W182" s="1">
        <f>+[2]TechOptions!H175</f>
        <v>0.18</v>
      </c>
      <c r="X182" s="1">
        <f>+[2]TechOptions!I175</f>
        <v>0.18</v>
      </c>
      <c r="Y182" s="1">
        <f>+[2]TechOptions!J175</f>
        <v>0.18</v>
      </c>
      <c r="Z182" s="1">
        <f>+[2]TechOptions!K175</f>
        <v>0.18</v>
      </c>
      <c r="AA182" s="1">
        <f>+[2]TechOptions!L175</f>
        <v>0.18</v>
      </c>
      <c r="AB182" s="1">
        <f>+[2]TechOptions!M175</f>
        <v>0.18</v>
      </c>
      <c r="AC182" s="1">
        <f>+[2]TechOptions!N175</f>
        <v>0.18</v>
      </c>
      <c r="AD182" s="1">
        <f>+[2]TechOptions!O175</f>
        <v>0.18</v>
      </c>
      <c r="AE182" s="1">
        <f>+[2]TechOptions!P175</f>
        <v>0.18</v>
      </c>
      <c r="AF182" s="1">
        <f>+[2]TechOptions!Q175</f>
        <v>0.18</v>
      </c>
      <c r="AG182" s="1">
        <f>+[2]TechOptions!R175</f>
        <v>350</v>
      </c>
      <c r="AH182" s="1">
        <f>+[2]TechOptions!S175</f>
        <v>350</v>
      </c>
      <c r="AI182" s="1">
        <f>+[2]TechOptions!T175</f>
        <v>350</v>
      </c>
      <c r="AJ182" s="1">
        <f>+[2]TechOptions!U175</f>
        <v>350</v>
      </c>
      <c r="AK182" s="1">
        <f>+[2]TechOptions!V175</f>
        <v>350</v>
      </c>
      <c r="AL182" s="1">
        <f>+[2]TechOptions!W175</f>
        <v>350</v>
      </c>
      <c r="AM182" s="1">
        <f>+[2]TechOptions!X175</f>
        <v>350</v>
      </c>
      <c r="AN182" s="1">
        <f>+[2]TechOptions!Y175</f>
        <v>350</v>
      </c>
      <c r="AO182" s="1">
        <f>+[2]TechOptions!Z175</f>
        <v>350</v>
      </c>
      <c r="AP182" s="1">
        <f>+[2]TechOptions!AA175</f>
        <v>350</v>
      </c>
      <c r="AQ182" s="1">
        <f>+[2]TechOptions!AL175</f>
        <v>1</v>
      </c>
      <c r="AR182" s="1">
        <v>5</v>
      </c>
      <c r="AZ182" s="18" t="s">
        <v>128</v>
      </c>
      <c r="BA182" s="19"/>
      <c r="BB182" s="19" t="s">
        <v>66</v>
      </c>
      <c r="BC182" s="19"/>
      <c r="BD182" s="19" t="s">
        <v>67</v>
      </c>
      <c r="BE182" s="19"/>
      <c r="BF182" s="19" t="s">
        <v>111</v>
      </c>
    </row>
    <row r="183" spans="1:58" hidden="1">
      <c r="A183" s="1" t="s">
        <v>128</v>
      </c>
      <c r="B183" s="2" t="s">
        <v>209</v>
      </c>
      <c r="C183" s="1" t="s">
        <v>84</v>
      </c>
      <c r="D183" s="2" t="s">
        <v>174</v>
      </c>
      <c r="E183" s="3" t="s">
        <v>454</v>
      </c>
      <c r="F183" s="1" t="s">
        <v>87</v>
      </c>
      <c r="G183" s="2" t="s">
        <v>177</v>
      </c>
      <c r="H183" s="3" t="s">
        <v>455</v>
      </c>
      <c r="I183" s="1" t="s">
        <v>70</v>
      </c>
      <c r="J183" s="2" t="s">
        <v>160</v>
      </c>
      <c r="L183" s="1">
        <f t="shared" si="22"/>
        <v>24</v>
      </c>
      <c r="N183" s="1" t="str">
        <f t="shared" si="23"/>
        <v>REFI-MoTP-Stat-ELC-Motor</v>
      </c>
      <c r="O183" s="1" t="str">
        <f t="shared" si="24"/>
        <v>New Refining - Motive Power, Stationary  - Electricity</v>
      </c>
      <c r="P183" s="1" t="str">
        <f t="shared" si="25"/>
        <v>INDELC</v>
      </c>
      <c r="Q183" s="1" t="str">
        <f t="shared" si="26"/>
        <v>REFI-MoTP-Stat</v>
      </c>
      <c r="R183" s="1">
        <f>2018</f>
        <v>2018</v>
      </c>
      <c r="S183" s="1">
        <f>+[2]TechOptions!F176</f>
        <v>2020</v>
      </c>
      <c r="T183" s="1">
        <f>+[2]TechOptions!G176</f>
        <v>10</v>
      </c>
      <c r="U183" s="1">
        <f>+ROUND([2]TechOptions!E176,2)</f>
        <v>0.5</v>
      </c>
      <c r="V183" s="1">
        <v>31.536000000000001</v>
      </c>
      <c r="W183" s="1">
        <f>+[2]TechOptions!H176</f>
        <v>0.67500000000000004</v>
      </c>
      <c r="X183" s="1">
        <f>+[2]TechOptions!I176</f>
        <v>0.67500000000000004</v>
      </c>
      <c r="Y183" s="1">
        <f>+[2]TechOptions!J176</f>
        <v>0.67500000000000004</v>
      </c>
      <c r="Z183" s="1">
        <f>+[2]TechOptions!K176</f>
        <v>0.67500000000000004</v>
      </c>
      <c r="AA183" s="1">
        <f>+[2]TechOptions!L176</f>
        <v>0.67500000000000004</v>
      </c>
      <c r="AB183" s="1">
        <f>+[2]TechOptions!M176</f>
        <v>0.67500000000000004</v>
      </c>
      <c r="AC183" s="1">
        <f>+[2]TechOptions!N176</f>
        <v>0.67500000000000004</v>
      </c>
      <c r="AD183" s="1">
        <f>+[2]TechOptions!O176</f>
        <v>0.67500000000000004</v>
      </c>
      <c r="AE183" s="1">
        <f>+[2]TechOptions!P176</f>
        <v>0.67500000000000004</v>
      </c>
      <c r="AF183" s="1">
        <f>+[2]TechOptions!Q176</f>
        <v>0.67500000000000004</v>
      </c>
      <c r="AG183" s="1">
        <f>+[2]TechOptions!R176</f>
        <v>280</v>
      </c>
      <c r="AH183" s="1">
        <f>+[2]TechOptions!S176</f>
        <v>280</v>
      </c>
      <c r="AI183" s="1">
        <f>+[2]TechOptions!T176</f>
        <v>280</v>
      </c>
      <c r="AJ183" s="1">
        <f>+[2]TechOptions!U176</f>
        <v>280</v>
      </c>
      <c r="AK183" s="1">
        <f>+[2]TechOptions!V176</f>
        <v>280</v>
      </c>
      <c r="AL183" s="1">
        <f>+[2]TechOptions!W176</f>
        <v>280</v>
      </c>
      <c r="AM183" s="1">
        <f>+[2]TechOptions!X176</f>
        <v>280</v>
      </c>
      <c r="AN183" s="1">
        <f>+[2]TechOptions!Y176</f>
        <v>280</v>
      </c>
      <c r="AO183" s="1">
        <f>+[2]TechOptions!Z176</f>
        <v>280</v>
      </c>
      <c r="AP183" s="1">
        <f>+[2]TechOptions!AA176</f>
        <v>280</v>
      </c>
      <c r="AQ183" s="1">
        <f>+[2]TechOptions!AL176</f>
        <v>1</v>
      </c>
      <c r="AR183" s="1">
        <v>5</v>
      </c>
      <c r="AZ183" s="16" t="s">
        <v>128</v>
      </c>
      <c r="BA183" s="17"/>
      <c r="BB183" s="17" t="s">
        <v>279</v>
      </c>
      <c r="BC183" s="17"/>
      <c r="BD183" s="17" t="s">
        <v>95</v>
      </c>
      <c r="BE183" s="17"/>
      <c r="BF183" s="17" t="s">
        <v>68</v>
      </c>
    </row>
    <row r="184" spans="1:58" hidden="1">
      <c r="A184" s="1" t="s">
        <v>128</v>
      </c>
      <c r="B184" s="2" t="s">
        <v>209</v>
      </c>
      <c r="C184" s="1" t="s">
        <v>84</v>
      </c>
      <c r="D184" s="2" t="s">
        <v>174</v>
      </c>
      <c r="E184" s="3" t="s">
        <v>454</v>
      </c>
      <c r="F184" s="1" t="s">
        <v>85</v>
      </c>
      <c r="G184" s="2" t="s">
        <v>553</v>
      </c>
      <c r="H184" s="3" t="s">
        <v>573</v>
      </c>
      <c r="I184" s="1" t="s">
        <v>82</v>
      </c>
      <c r="J184" s="2" t="s">
        <v>172</v>
      </c>
      <c r="L184" s="1">
        <f t="shared" si="22"/>
        <v>25</v>
      </c>
      <c r="N184" s="1" t="str">
        <f t="shared" si="23"/>
        <v>REFI-MoTP-Stat-DSL-st_ngn</v>
      </c>
      <c r="O184" s="1" t="str">
        <f t="shared" si="24"/>
        <v>New Refining - Motive Power, Stationary  - Diesel</v>
      </c>
      <c r="P184" s="1" t="str">
        <f t="shared" si="25"/>
        <v>INDDSL</v>
      </c>
      <c r="Q184" s="1" t="str">
        <f t="shared" si="26"/>
        <v>REFI-MoTP-Stat</v>
      </c>
      <c r="R184" s="1">
        <f>2018</f>
        <v>2018</v>
      </c>
      <c r="S184" s="1">
        <f>+[2]TechOptions!F177</f>
        <v>2025</v>
      </c>
      <c r="T184" s="1">
        <f>+[2]TechOptions!G177</f>
        <v>20</v>
      </c>
      <c r="U184" s="1">
        <f>+ROUND([2]TechOptions!E177,2)</f>
        <v>0.5</v>
      </c>
      <c r="V184" s="1">
        <v>31.536000000000001</v>
      </c>
      <c r="W184" s="1">
        <f>+[2]TechOptions!H177</f>
        <v>0.22</v>
      </c>
      <c r="X184" s="1">
        <f>+[2]TechOptions!I177</f>
        <v>0.22</v>
      </c>
      <c r="Y184" s="1">
        <f>+[2]TechOptions!J177</f>
        <v>0.22</v>
      </c>
      <c r="Z184" s="1">
        <f>+[2]TechOptions!K177</f>
        <v>0.22</v>
      </c>
      <c r="AA184" s="1">
        <f>+[2]TechOptions!L177</f>
        <v>0.22</v>
      </c>
      <c r="AB184" s="1">
        <f>+[2]TechOptions!M177</f>
        <v>0.22</v>
      </c>
      <c r="AC184" s="1">
        <f>+[2]TechOptions!N177</f>
        <v>0.22</v>
      </c>
      <c r="AD184" s="1">
        <f>+[2]TechOptions!O177</f>
        <v>0.22</v>
      </c>
      <c r="AE184" s="1">
        <f>+[2]TechOptions!P177</f>
        <v>0.22</v>
      </c>
      <c r="AF184" s="1">
        <f>+[2]TechOptions!Q177</f>
        <v>0.22</v>
      </c>
      <c r="AG184" s="1">
        <f>+[2]TechOptions!R177</f>
        <v>455</v>
      </c>
      <c r="AH184" s="1">
        <f>+[2]TechOptions!S177</f>
        <v>455</v>
      </c>
      <c r="AI184" s="1">
        <f>+[2]TechOptions!T177</f>
        <v>455</v>
      </c>
      <c r="AJ184" s="1">
        <f>+[2]TechOptions!U177</f>
        <v>455</v>
      </c>
      <c r="AK184" s="1">
        <f>+[2]TechOptions!V177</f>
        <v>455</v>
      </c>
      <c r="AL184" s="1">
        <f>+[2]TechOptions!W177</f>
        <v>455</v>
      </c>
      <c r="AM184" s="1">
        <f>+[2]TechOptions!X177</f>
        <v>455</v>
      </c>
      <c r="AN184" s="1">
        <f>+[2]TechOptions!Y177</f>
        <v>455</v>
      </c>
      <c r="AO184" s="1">
        <f>+[2]TechOptions!Z177</f>
        <v>455</v>
      </c>
      <c r="AP184" s="1">
        <f>+[2]TechOptions!AA177</f>
        <v>455</v>
      </c>
      <c r="AQ184" s="1">
        <f>+[2]TechOptions!AL177</f>
        <v>1</v>
      </c>
      <c r="AR184" s="1">
        <v>5</v>
      </c>
      <c r="AZ184" s="18" t="s">
        <v>128</v>
      </c>
      <c r="BA184" s="19"/>
      <c r="BB184" s="19" t="s">
        <v>279</v>
      </c>
      <c r="BC184" s="19"/>
      <c r="BD184" s="19" t="s">
        <v>95</v>
      </c>
      <c r="BE184" s="19"/>
      <c r="BF184" s="19" t="s">
        <v>82</v>
      </c>
    </row>
    <row r="185" spans="1:58" hidden="1">
      <c r="A185" s="1" t="s">
        <v>128</v>
      </c>
      <c r="B185" s="2" t="s">
        <v>209</v>
      </c>
      <c r="C185" s="1" t="s">
        <v>84</v>
      </c>
      <c r="D185" s="2" t="s">
        <v>174</v>
      </c>
      <c r="E185" s="3" t="s">
        <v>454</v>
      </c>
      <c r="F185" s="1" t="s">
        <v>221</v>
      </c>
      <c r="G185" s="2" t="s">
        <v>234</v>
      </c>
      <c r="H185" s="3" t="s">
        <v>456</v>
      </c>
      <c r="I185" s="1" t="s">
        <v>70</v>
      </c>
      <c r="J185" s="2" t="s">
        <v>160</v>
      </c>
      <c r="L185" s="1">
        <f t="shared" si="22"/>
        <v>26</v>
      </c>
      <c r="N185" s="1" t="str">
        <f t="shared" si="23"/>
        <v>REFI-MoTP-Stat-ELC-VSD-Mtr</v>
      </c>
      <c r="O185" s="1" t="str">
        <f t="shared" si="24"/>
        <v>New Refining - Motive Power, Stationary  - Electricity</v>
      </c>
      <c r="P185" s="1" t="str">
        <f t="shared" si="25"/>
        <v>INDELC</v>
      </c>
      <c r="Q185" s="1" t="str">
        <f t="shared" si="26"/>
        <v>REFI-MoTP-Stat</v>
      </c>
      <c r="R185" s="1">
        <f>2018</f>
        <v>2018</v>
      </c>
      <c r="S185" s="1">
        <f>+[2]TechOptions!F178</f>
        <v>2025</v>
      </c>
      <c r="T185" s="1">
        <f>+[2]TechOptions!G178</f>
        <v>10</v>
      </c>
      <c r="U185" s="1">
        <f>+ROUND([2]TechOptions!E178,2)</f>
        <v>0.5</v>
      </c>
      <c r="V185" s="1">
        <v>31.536000000000001</v>
      </c>
      <c r="W185" s="1">
        <f>+[2]TechOptions!H178</f>
        <v>0.9</v>
      </c>
      <c r="X185" s="1">
        <f>+[2]TechOptions!I178</f>
        <v>0.9</v>
      </c>
      <c r="Y185" s="1">
        <f>+[2]TechOptions!J178</f>
        <v>0.9</v>
      </c>
      <c r="Z185" s="1">
        <f>+[2]TechOptions!K178</f>
        <v>0.9</v>
      </c>
      <c r="AA185" s="1">
        <f>+[2]TechOptions!L178</f>
        <v>0.9</v>
      </c>
      <c r="AB185" s="1">
        <f>+[2]TechOptions!M178</f>
        <v>0.9</v>
      </c>
      <c r="AC185" s="1">
        <f>+[2]TechOptions!N178</f>
        <v>0.9</v>
      </c>
      <c r="AD185" s="1">
        <f>+[2]TechOptions!O178</f>
        <v>0.9</v>
      </c>
      <c r="AE185" s="1">
        <f>+[2]TechOptions!P178</f>
        <v>0.9</v>
      </c>
      <c r="AF185" s="1">
        <f>+[2]TechOptions!Q178</f>
        <v>0.9</v>
      </c>
      <c r="AG185" s="1">
        <f>+[2]TechOptions!R178</f>
        <v>336</v>
      </c>
      <c r="AH185" s="1">
        <f>+[2]TechOptions!S178</f>
        <v>336</v>
      </c>
      <c r="AI185" s="1">
        <f>+[2]TechOptions!T178</f>
        <v>336</v>
      </c>
      <c r="AJ185" s="1">
        <f>+[2]TechOptions!U178</f>
        <v>336</v>
      </c>
      <c r="AK185" s="1">
        <f>+[2]TechOptions!V178</f>
        <v>336</v>
      </c>
      <c r="AL185" s="1">
        <f>+[2]TechOptions!W178</f>
        <v>336</v>
      </c>
      <c r="AM185" s="1">
        <f>+[2]TechOptions!X178</f>
        <v>336</v>
      </c>
      <c r="AN185" s="1">
        <f>+[2]TechOptions!Y178</f>
        <v>336</v>
      </c>
      <c r="AO185" s="1">
        <f>+[2]TechOptions!Z178</f>
        <v>336</v>
      </c>
      <c r="AP185" s="1">
        <f>+[2]TechOptions!AA178</f>
        <v>336</v>
      </c>
      <c r="AQ185" s="1">
        <f>+[2]TechOptions!AL178</f>
        <v>0.5</v>
      </c>
      <c r="AR185" s="1">
        <v>5</v>
      </c>
      <c r="AZ185" s="16" t="s">
        <v>128</v>
      </c>
      <c r="BA185" s="17"/>
      <c r="BB185" s="17" t="s">
        <v>279</v>
      </c>
      <c r="BC185" s="17"/>
      <c r="BD185" s="17" t="s">
        <v>231</v>
      </c>
      <c r="BE185" s="17"/>
      <c r="BF185" s="17" t="s">
        <v>70</v>
      </c>
    </row>
    <row r="186" spans="1:58" hidden="1">
      <c r="A186" s="1" t="s">
        <v>128</v>
      </c>
      <c r="B186" s="2" t="s">
        <v>209</v>
      </c>
      <c r="C186" s="1" t="s">
        <v>66</v>
      </c>
      <c r="D186" s="2" t="s">
        <v>157</v>
      </c>
      <c r="E186" s="3" t="s">
        <v>457</v>
      </c>
      <c r="F186" s="1" t="s">
        <v>69</v>
      </c>
      <c r="G186" s="2" t="s">
        <v>158</v>
      </c>
      <c r="H186" s="3" t="s">
        <v>458</v>
      </c>
      <c r="I186" s="1" t="s">
        <v>70</v>
      </c>
      <c r="J186" s="2" t="s">
        <v>160</v>
      </c>
      <c r="L186" s="1">
        <f t="shared" si="22"/>
        <v>21</v>
      </c>
      <c r="N186" s="1" t="str">
        <f t="shared" si="23"/>
        <v>REFI-PH-FURN-ELC-Furn</v>
      </c>
      <c r="O186" s="1" t="str">
        <f t="shared" si="24"/>
        <v>New Refining - Process Heat: Furnace/Kiln  - Electricity</v>
      </c>
      <c r="P186" s="1" t="str">
        <f t="shared" si="25"/>
        <v>INDELC</v>
      </c>
      <c r="Q186" s="1" t="str">
        <f t="shared" si="26"/>
        <v>REFI-PH-FURN</v>
      </c>
      <c r="R186" s="1">
        <f>2018</f>
        <v>2018</v>
      </c>
      <c r="S186" s="1">
        <f>+[2]TechOptions!F179</f>
        <v>2025</v>
      </c>
      <c r="T186" s="1">
        <f>+[2]TechOptions!G179</f>
        <v>25</v>
      </c>
      <c r="U186" s="1">
        <f>+ROUND([2]TechOptions!E179,2)</f>
        <v>0.9</v>
      </c>
      <c r="V186" s="1">
        <v>31.536000000000001</v>
      </c>
      <c r="W186" s="1">
        <f>+[2]TechOptions!H179</f>
        <v>0.8</v>
      </c>
      <c r="X186" s="1">
        <f>+[2]TechOptions!I179</f>
        <v>0.8</v>
      </c>
      <c r="Y186" s="1">
        <f>+[2]TechOptions!J179</f>
        <v>0.8</v>
      </c>
      <c r="Z186" s="1">
        <f>+[2]TechOptions!K179</f>
        <v>0.8</v>
      </c>
      <c r="AA186" s="1">
        <f>+[2]TechOptions!L179</f>
        <v>0.8</v>
      </c>
      <c r="AB186" s="1">
        <f>+[2]TechOptions!M179</f>
        <v>0.8</v>
      </c>
      <c r="AC186" s="1">
        <f>+[2]TechOptions!N179</f>
        <v>0.8</v>
      </c>
      <c r="AD186" s="1">
        <f>+[2]TechOptions!O179</f>
        <v>0.8</v>
      </c>
      <c r="AE186" s="1">
        <f>+[2]TechOptions!P179</f>
        <v>0.8</v>
      </c>
      <c r="AF186" s="1">
        <f>+[2]TechOptions!Q179</f>
        <v>0.8</v>
      </c>
      <c r="AG186" s="1">
        <f>+[2]TechOptions!R179</f>
        <v>63</v>
      </c>
      <c r="AH186" s="1">
        <f>+[2]TechOptions!S179</f>
        <v>63</v>
      </c>
      <c r="AI186" s="1">
        <f>+[2]TechOptions!T179</f>
        <v>63</v>
      </c>
      <c r="AJ186" s="1">
        <f>+[2]TechOptions!U179</f>
        <v>63</v>
      </c>
      <c r="AK186" s="1">
        <f>+[2]TechOptions!V179</f>
        <v>63</v>
      </c>
      <c r="AL186" s="1">
        <f>+[2]TechOptions!W179</f>
        <v>63</v>
      </c>
      <c r="AM186" s="1">
        <f>+[2]TechOptions!X179</f>
        <v>63</v>
      </c>
      <c r="AN186" s="1">
        <f>+[2]TechOptions!Y179</f>
        <v>63</v>
      </c>
      <c r="AO186" s="1">
        <f>+[2]TechOptions!Z179</f>
        <v>63</v>
      </c>
      <c r="AP186" s="1">
        <f>+[2]TechOptions!AA179</f>
        <v>63</v>
      </c>
      <c r="AQ186" s="1">
        <f>+[2]TechOptions!AL179</f>
        <v>1</v>
      </c>
      <c r="AR186" s="1">
        <v>5</v>
      </c>
      <c r="AZ186" s="18" t="s">
        <v>128</v>
      </c>
      <c r="BA186" s="19"/>
      <c r="BB186" s="19" t="s">
        <v>279</v>
      </c>
      <c r="BC186" s="19"/>
      <c r="BD186" s="19" t="s">
        <v>95</v>
      </c>
      <c r="BE186" s="19"/>
      <c r="BF186" s="19" t="s">
        <v>71</v>
      </c>
    </row>
    <row r="187" spans="1:58" hidden="1">
      <c r="A187" s="1" t="s">
        <v>128</v>
      </c>
      <c r="B187" s="2" t="s">
        <v>209</v>
      </c>
      <c r="C187" s="1" t="s">
        <v>66</v>
      </c>
      <c r="D187" s="2" t="s">
        <v>157</v>
      </c>
      <c r="E187" s="3" t="s">
        <v>457</v>
      </c>
      <c r="F187" s="1" t="s">
        <v>67</v>
      </c>
      <c r="G187" s="2" t="s">
        <v>158</v>
      </c>
      <c r="H187" s="3" t="s">
        <v>459</v>
      </c>
      <c r="I187" s="1" t="s">
        <v>71</v>
      </c>
      <c r="J187" s="2" t="s">
        <v>161</v>
      </c>
      <c r="L187" s="1">
        <f t="shared" si="22"/>
        <v>21</v>
      </c>
      <c r="N187" s="1" t="str">
        <f t="shared" si="23"/>
        <v>REFI-PH-FURN-COA-Furn</v>
      </c>
      <c r="O187" s="1" t="str">
        <f t="shared" si="24"/>
        <v>New Refining - Process Heat: Furnace/Kiln  - Coal</v>
      </c>
      <c r="P187" s="1" t="str">
        <f t="shared" si="25"/>
        <v>INDCOA</v>
      </c>
      <c r="Q187" s="1" t="str">
        <f t="shared" si="26"/>
        <v>REFI-PH-FURN</v>
      </c>
      <c r="R187" s="1">
        <f>2018</f>
        <v>2018</v>
      </c>
      <c r="S187" s="1">
        <f>+[2]TechOptions!F180</f>
        <v>2025</v>
      </c>
      <c r="T187" s="1">
        <f>+[2]TechOptions!G180</f>
        <v>25</v>
      </c>
      <c r="U187" s="1">
        <f>+ROUND([2]TechOptions!E180,2)</f>
        <v>0.9</v>
      </c>
      <c r="V187" s="1">
        <v>31.536000000000001</v>
      </c>
      <c r="W187" s="1">
        <f>+[2]TechOptions!H180</f>
        <v>0.7</v>
      </c>
      <c r="X187" s="1">
        <f>+[2]TechOptions!I180</f>
        <v>0.7</v>
      </c>
      <c r="Y187" s="1">
        <f>+[2]TechOptions!J180</f>
        <v>0.7</v>
      </c>
      <c r="Z187" s="1">
        <f>+[2]TechOptions!K180</f>
        <v>0.7</v>
      </c>
      <c r="AA187" s="1">
        <f>+[2]TechOptions!L180</f>
        <v>0.7</v>
      </c>
      <c r="AB187" s="1">
        <f>+[2]TechOptions!M180</f>
        <v>0.7</v>
      </c>
      <c r="AC187" s="1">
        <f>+[2]TechOptions!N180</f>
        <v>0.7</v>
      </c>
      <c r="AD187" s="1">
        <f>+[2]TechOptions!O180</f>
        <v>0.7</v>
      </c>
      <c r="AE187" s="1">
        <f>+[2]TechOptions!P180</f>
        <v>0.7</v>
      </c>
      <c r="AF187" s="1">
        <f>+[2]TechOptions!Q180</f>
        <v>0.7</v>
      </c>
      <c r="AG187" s="1">
        <f>+[2]TechOptions!R180</f>
        <v>63</v>
      </c>
      <c r="AH187" s="1">
        <f>+[2]TechOptions!S180</f>
        <v>63</v>
      </c>
      <c r="AI187" s="1">
        <f>+[2]TechOptions!T180</f>
        <v>63</v>
      </c>
      <c r="AJ187" s="1">
        <f>+[2]TechOptions!U180</f>
        <v>63</v>
      </c>
      <c r="AK187" s="1">
        <f>+[2]TechOptions!V180</f>
        <v>63</v>
      </c>
      <c r="AL187" s="1">
        <f>+[2]TechOptions!W180</f>
        <v>63</v>
      </c>
      <c r="AM187" s="1">
        <f>+[2]TechOptions!X180</f>
        <v>63</v>
      </c>
      <c r="AN187" s="1">
        <f>+[2]TechOptions!Y180</f>
        <v>63</v>
      </c>
      <c r="AO187" s="1">
        <f>+[2]TechOptions!Z180</f>
        <v>63</v>
      </c>
      <c r="AP187" s="1">
        <f>+[2]TechOptions!AA180</f>
        <v>63</v>
      </c>
      <c r="AQ187" s="1">
        <f>+[2]TechOptions!AL180</f>
        <v>0.03</v>
      </c>
      <c r="AR187" s="1">
        <v>5</v>
      </c>
      <c r="AZ187" s="16" t="s">
        <v>128</v>
      </c>
      <c r="BA187" s="17"/>
      <c r="BB187" s="17" t="s">
        <v>279</v>
      </c>
      <c r="BC187" s="17"/>
      <c r="BD187" s="17" t="s">
        <v>95</v>
      </c>
      <c r="BE187" s="17"/>
      <c r="BF187" s="17" t="s">
        <v>111</v>
      </c>
    </row>
    <row r="188" spans="1:58" hidden="1">
      <c r="A188" s="1" t="s">
        <v>128</v>
      </c>
      <c r="B188" s="2" t="s">
        <v>209</v>
      </c>
      <c r="C188" s="1" t="s">
        <v>66</v>
      </c>
      <c r="D188" s="2" t="s">
        <v>157</v>
      </c>
      <c r="E188" s="3" t="s">
        <v>457</v>
      </c>
      <c r="F188" s="1" t="s">
        <v>67</v>
      </c>
      <c r="G188" s="2" t="s">
        <v>158</v>
      </c>
      <c r="H188" s="3" t="s">
        <v>460</v>
      </c>
      <c r="I188" s="1" t="s">
        <v>68</v>
      </c>
      <c r="J188" s="2" t="s">
        <v>159</v>
      </c>
      <c r="L188" s="1">
        <f t="shared" si="22"/>
        <v>21</v>
      </c>
      <c r="N188" s="1" t="str">
        <f t="shared" si="23"/>
        <v>REFI-PH-FURN-NGA-Furn</v>
      </c>
      <c r="O188" s="1" t="str">
        <f t="shared" si="24"/>
        <v>New Refining - Process Heat: Furnace/Kiln  - Natural Gas</v>
      </c>
      <c r="P188" s="1" t="str">
        <f t="shared" si="25"/>
        <v>INDNGA</v>
      </c>
      <c r="Q188" s="1" t="str">
        <f t="shared" si="26"/>
        <v>REFI-PH-FURN</v>
      </c>
      <c r="R188" s="1">
        <f>2018</f>
        <v>2018</v>
      </c>
      <c r="S188" s="1">
        <f>+[2]TechOptions!F181</f>
        <v>2025</v>
      </c>
      <c r="T188" s="1">
        <f>+[2]TechOptions!G181</f>
        <v>25</v>
      </c>
      <c r="U188" s="1">
        <f>+ROUND([2]TechOptions!E181,2)</f>
        <v>0.9</v>
      </c>
      <c r="V188" s="1">
        <v>31.536000000000001</v>
      </c>
      <c r="W188" s="1">
        <f>+[2]TechOptions!H181</f>
        <v>0.8</v>
      </c>
      <c r="X188" s="1">
        <f>+[2]TechOptions!I181</f>
        <v>0.8</v>
      </c>
      <c r="Y188" s="1">
        <f>+[2]TechOptions!J181</f>
        <v>0.8</v>
      </c>
      <c r="Z188" s="1">
        <f>+[2]TechOptions!K181</f>
        <v>0.8</v>
      </c>
      <c r="AA188" s="1">
        <f>+[2]TechOptions!L181</f>
        <v>0.8</v>
      </c>
      <c r="AB188" s="1">
        <f>+[2]TechOptions!M181</f>
        <v>0.8</v>
      </c>
      <c r="AC188" s="1">
        <f>+[2]TechOptions!N181</f>
        <v>0.8</v>
      </c>
      <c r="AD188" s="1">
        <f>+[2]TechOptions!O181</f>
        <v>0.8</v>
      </c>
      <c r="AE188" s="1">
        <f>+[2]TechOptions!P181</f>
        <v>0.8</v>
      </c>
      <c r="AF188" s="1">
        <f>+[2]TechOptions!Q181</f>
        <v>0.8</v>
      </c>
      <c r="AG188" s="1">
        <f>+[2]TechOptions!R181</f>
        <v>63</v>
      </c>
      <c r="AH188" s="1">
        <f>+[2]TechOptions!S181</f>
        <v>63</v>
      </c>
      <c r="AI188" s="1">
        <f>+[2]TechOptions!T181</f>
        <v>63</v>
      </c>
      <c r="AJ188" s="1">
        <f>+[2]TechOptions!U181</f>
        <v>63</v>
      </c>
      <c r="AK188" s="1">
        <f>+[2]TechOptions!V181</f>
        <v>63</v>
      </c>
      <c r="AL188" s="1">
        <f>+[2]TechOptions!W181</f>
        <v>63</v>
      </c>
      <c r="AM188" s="1">
        <f>+[2]TechOptions!X181</f>
        <v>63</v>
      </c>
      <c r="AN188" s="1">
        <f>+[2]TechOptions!Y181</f>
        <v>63</v>
      </c>
      <c r="AO188" s="1">
        <f>+[2]TechOptions!Z181</f>
        <v>63</v>
      </c>
      <c r="AP188" s="1">
        <f>+[2]TechOptions!AA181</f>
        <v>63</v>
      </c>
      <c r="AQ188" s="1">
        <f>+[2]TechOptions!AL181</f>
        <v>0.56000000000000005</v>
      </c>
      <c r="AR188" s="1">
        <v>5</v>
      </c>
      <c r="AZ188" s="18" t="s">
        <v>128</v>
      </c>
      <c r="BA188" s="19"/>
      <c r="BB188" s="19" t="s">
        <v>279</v>
      </c>
      <c r="BC188" s="19"/>
      <c r="BD188" s="19" t="s">
        <v>95</v>
      </c>
      <c r="BE188" s="19"/>
      <c r="BF188" s="19" t="s">
        <v>74</v>
      </c>
    </row>
    <row r="189" spans="1:58" hidden="1">
      <c r="A189" s="1" t="s">
        <v>128</v>
      </c>
      <c r="B189" s="2" t="s">
        <v>209</v>
      </c>
      <c r="C189" s="1" t="s">
        <v>66</v>
      </c>
      <c r="D189" s="2" t="s">
        <v>157</v>
      </c>
      <c r="E189" s="3" t="s">
        <v>457</v>
      </c>
      <c r="F189" s="1" t="s">
        <v>67</v>
      </c>
      <c r="G189" s="2" t="s">
        <v>158</v>
      </c>
      <c r="H189" s="3" t="s">
        <v>461</v>
      </c>
      <c r="I189" s="1" t="s">
        <v>74</v>
      </c>
      <c r="J189" s="2" t="s">
        <v>164</v>
      </c>
      <c r="L189" s="1">
        <f t="shared" si="22"/>
        <v>21</v>
      </c>
      <c r="N189" s="1" t="str">
        <f t="shared" si="23"/>
        <v>REFI-PH-FURN-WOD-Furn</v>
      </c>
      <c r="O189" s="1" t="str">
        <f t="shared" si="24"/>
        <v>New Refining - Process Heat: Furnace/Kiln  - Wood</v>
      </c>
      <c r="P189" s="1" t="str">
        <f t="shared" si="25"/>
        <v>INDWOD</v>
      </c>
      <c r="Q189" s="1" t="str">
        <f t="shared" si="26"/>
        <v>REFI-PH-FURN</v>
      </c>
      <c r="R189" s="1">
        <f>2018</f>
        <v>2018</v>
      </c>
      <c r="S189" s="1">
        <f>+[2]TechOptions!F182</f>
        <v>2025</v>
      </c>
      <c r="T189" s="1">
        <f>+[2]TechOptions!G182</f>
        <v>25</v>
      </c>
      <c r="U189" s="1">
        <f>+ROUND([2]TechOptions!E182,2)</f>
        <v>0.9</v>
      </c>
      <c r="V189" s="1">
        <v>31.536000000000001</v>
      </c>
      <c r="W189" s="1">
        <f>+[2]TechOptions!H182</f>
        <v>0.7</v>
      </c>
      <c r="X189" s="1">
        <f>+[2]TechOptions!I182</f>
        <v>0.7</v>
      </c>
      <c r="Y189" s="1">
        <f>+[2]TechOptions!J182</f>
        <v>0.7</v>
      </c>
      <c r="Z189" s="1">
        <f>+[2]TechOptions!K182</f>
        <v>0.7</v>
      </c>
      <c r="AA189" s="1">
        <f>+[2]TechOptions!L182</f>
        <v>0.7</v>
      </c>
      <c r="AB189" s="1">
        <f>+[2]TechOptions!M182</f>
        <v>0.7</v>
      </c>
      <c r="AC189" s="1">
        <f>+[2]TechOptions!N182</f>
        <v>0.7</v>
      </c>
      <c r="AD189" s="1">
        <f>+[2]TechOptions!O182</f>
        <v>0.7</v>
      </c>
      <c r="AE189" s="1">
        <f>+[2]TechOptions!P182</f>
        <v>0.7</v>
      </c>
      <c r="AF189" s="1">
        <f>+[2]TechOptions!Q182</f>
        <v>0.7</v>
      </c>
      <c r="AG189" s="1">
        <f>+[2]TechOptions!R182</f>
        <v>63</v>
      </c>
      <c r="AH189" s="1">
        <f>+[2]TechOptions!S182</f>
        <v>63</v>
      </c>
      <c r="AI189" s="1">
        <f>+[2]TechOptions!T182</f>
        <v>63</v>
      </c>
      <c r="AJ189" s="1">
        <f>+[2]TechOptions!U182</f>
        <v>63</v>
      </c>
      <c r="AK189" s="1">
        <f>+[2]TechOptions!V182</f>
        <v>63</v>
      </c>
      <c r="AL189" s="1">
        <f>+[2]TechOptions!W182</f>
        <v>63</v>
      </c>
      <c r="AM189" s="1">
        <f>+[2]TechOptions!X182</f>
        <v>63</v>
      </c>
      <c r="AN189" s="1">
        <f>+[2]TechOptions!Y182</f>
        <v>63</v>
      </c>
      <c r="AO189" s="1">
        <f>+[2]TechOptions!Z182</f>
        <v>63</v>
      </c>
      <c r="AP189" s="1">
        <f>+[2]TechOptions!AA182</f>
        <v>63</v>
      </c>
      <c r="AQ189" s="1">
        <f>+[2]TechOptions!AL182</f>
        <v>0.24</v>
      </c>
      <c r="AR189" s="1">
        <v>5</v>
      </c>
      <c r="AZ189" s="16" t="s">
        <v>128</v>
      </c>
      <c r="BA189" s="17"/>
      <c r="BB189" s="17" t="s">
        <v>279</v>
      </c>
      <c r="BC189" s="17"/>
      <c r="BD189" s="17" t="s">
        <v>95</v>
      </c>
      <c r="BE189" s="17"/>
      <c r="BF189" s="17" t="s">
        <v>70</v>
      </c>
    </row>
    <row r="190" spans="1:58" hidden="1">
      <c r="A190" s="1" t="s">
        <v>128</v>
      </c>
      <c r="B190" s="2" t="s">
        <v>209</v>
      </c>
      <c r="C190" s="1" t="s">
        <v>66</v>
      </c>
      <c r="D190" s="2" t="s">
        <v>157</v>
      </c>
      <c r="E190" s="3" t="s">
        <v>457</v>
      </c>
      <c r="F190" s="1" t="s">
        <v>67</v>
      </c>
      <c r="G190" s="2" t="s">
        <v>158</v>
      </c>
      <c r="H190" s="3" t="s">
        <v>462</v>
      </c>
      <c r="I190" s="1" t="s">
        <v>111</v>
      </c>
      <c r="J190" s="2" t="s">
        <v>197</v>
      </c>
      <c r="L190" s="1">
        <f t="shared" si="22"/>
        <v>21</v>
      </c>
      <c r="N190" s="1" t="str">
        <f t="shared" si="23"/>
        <v>REFI-PH-FURN-LPG-Furn</v>
      </c>
      <c r="O190" s="1" t="str">
        <f t="shared" si="24"/>
        <v>New Refining - Process Heat: Furnace/Kiln  - LPG</v>
      </c>
      <c r="P190" s="1" t="str">
        <f t="shared" si="25"/>
        <v>INDLPG</v>
      </c>
      <c r="Q190" s="1" t="str">
        <f t="shared" si="26"/>
        <v>REFI-PH-FURN</v>
      </c>
      <c r="R190" s="1">
        <f>2018</f>
        <v>2018</v>
      </c>
      <c r="S190" s="1">
        <f>+[2]TechOptions!F183</f>
        <v>2025</v>
      </c>
      <c r="T190" s="1">
        <f>+[2]TechOptions!G183</f>
        <v>25</v>
      </c>
      <c r="U190" s="1">
        <f>+ROUND([2]TechOptions!E183,2)</f>
        <v>0.9</v>
      </c>
      <c r="V190" s="1">
        <v>31.536000000000001</v>
      </c>
      <c r="W190" s="1">
        <f>+[2]TechOptions!H183</f>
        <v>0.8</v>
      </c>
      <c r="X190" s="1">
        <f>+[2]TechOptions!I183</f>
        <v>0.8</v>
      </c>
      <c r="Y190" s="1">
        <f>+[2]TechOptions!J183</f>
        <v>0.8</v>
      </c>
      <c r="Z190" s="1">
        <f>+[2]TechOptions!K183</f>
        <v>0.8</v>
      </c>
      <c r="AA190" s="1">
        <f>+[2]TechOptions!L183</f>
        <v>0.8</v>
      </c>
      <c r="AB190" s="1">
        <f>+[2]TechOptions!M183</f>
        <v>0.8</v>
      </c>
      <c r="AC190" s="1">
        <f>+[2]TechOptions!N183</f>
        <v>0.8</v>
      </c>
      <c r="AD190" s="1">
        <f>+[2]TechOptions!O183</f>
        <v>0.8</v>
      </c>
      <c r="AE190" s="1">
        <f>+[2]TechOptions!P183</f>
        <v>0.8</v>
      </c>
      <c r="AF190" s="1">
        <f>+[2]TechOptions!Q183</f>
        <v>0.8</v>
      </c>
      <c r="AG190" s="1">
        <f>+[2]TechOptions!R183</f>
        <v>63</v>
      </c>
      <c r="AH190" s="1">
        <f>+[2]TechOptions!S183</f>
        <v>63</v>
      </c>
      <c r="AI190" s="1">
        <f>+[2]TechOptions!T183</f>
        <v>63</v>
      </c>
      <c r="AJ190" s="1">
        <f>+[2]TechOptions!U183</f>
        <v>63</v>
      </c>
      <c r="AK190" s="1">
        <f>+[2]TechOptions!V183</f>
        <v>63</v>
      </c>
      <c r="AL190" s="1">
        <f>+[2]TechOptions!W183</f>
        <v>63</v>
      </c>
      <c r="AM190" s="1">
        <f>+[2]TechOptions!X183</f>
        <v>63</v>
      </c>
      <c r="AN190" s="1">
        <f>+[2]TechOptions!Y183</f>
        <v>63</v>
      </c>
      <c r="AO190" s="1">
        <f>+[2]TechOptions!Z183</f>
        <v>63</v>
      </c>
      <c r="AP190" s="1">
        <f>+[2]TechOptions!AA183</f>
        <v>63</v>
      </c>
      <c r="AQ190" s="1">
        <f>+[2]TechOptions!AL183</f>
        <v>7.0000000000000007E-2</v>
      </c>
      <c r="AR190" s="1">
        <v>5</v>
      </c>
      <c r="AZ190" s="18" t="s">
        <v>130</v>
      </c>
      <c r="BA190" s="19"/>
      <c r="BB190" s="19" t="s">
        <v>133</v>
      </c>
      <c r="BC190" s="19"/>
      <c r="BD190" s="19" t="s">
        <v>134</v>
      </c>
      <c r="BE190" s="19"/>
      <c r="BF190" s="19" t="s">
        <v>68</v>
      </c>
    </row>
    <row r="191" spans="1:58" hidden="1">
      <c r="A191" s="1" t="s">
        <v>128</v>
      </c>
      <c r="B191" s="2" t="s">
        <v>209</v>
      </c>
      <c r="C191" s="1" t="s">
        <v>279</v>
      </c>
      <c r="D191" s="2" t="s">
        <v>291</v>
      </c>
      <c r="E191" s="3" t="s">
        <v>463</v>
      </c>
      <c r="F191" s="1" t="s">
        <v>95</v>
      </c>
      <c r="G191" s="2" t="s">
        <v>95</v>
      </c>
      <c r="H191" s="3" t="s">
        <v>464</v>
      </c>
      <c r="I191" s="1" t="s">
        <v>68</v>
      </c>
      <c r="J191" s="2" t="s">
        <v>159</v>
      </c>
      <c r="L191" s="1">
        <f t="shared" si="22"/>
        <v>25</v>
      </c>
      <c r="N191" s="1" t="str">
        <f t="shared" si="23"/>
        <v>REFI-PH-STM_HW-NGA-Boiler</v>
      </c>
      <c r="O191" s="1" t="str">
        <f t="shared" si="24"/>
        <v>New Refining - Process Heat: Steam/Hot Water  - Natural Gas</v>
      </c>
      <c r="P191" s="1" t="str">
        <f t="shared" si="25"/>
        <v>INDNGA</v>
      </c>
      <c r="Q191" s="1" t="str">
        <f t="shared" si="26"/>
        <v>REFI-PH-STM_HW</v>
      </c>
      <c r="R191" s="1">
        <f>2018</f>
        <v>2018</v>
      </c>
      <c r="S191" s="1">
        <f>+[2]TechOptions!F184</f>
        <v>2020</v>
      </c>
      <c r="T191" s="1">
        <f>+[2]TechOptions!G184</f>
        <v>25</v>
      </c>
      <c r="U191" s="1">
        <f>+ROUND([2]TechOptions!E184,2)</f>
        <v>0.5</v>
      </c>
      <c r="V191" s="1">
        <v>31.536000000000001</v>
      </c>
      <c r="W191" s="1">
        <f>+[2]TechOptions!H184</f>
        <v>0.87</v>
      </c>
      <c r="X191" s="1">
        <f>+[2]TechOptions!I184</f>
        <v>0.87</v>
      </c>
      <c r="Y191" s="1">
        <f>+[2]TechOptions!J184</f>
        <v>0.87</v>
      </c>
      <c r="Z191" s="1">
        <f>+[2]TechOptions!K184</f>
        <v>0.87</v>
      </c>
      <c r="AA191" s="1">
        <f>+[2]TechOptions!L184</f>
        <v>0.87</v>
      </c>
      <c r="AB191" s="1">
        <f>+[2]TechOptions!M184</f>
        <v>0.87</v>
      </c>
      <c r="AC191" s="1">
        <f>+[2]TechOptions!N184</f>
        <v>0.87</v>
      </c>
      <c r="AD191" s="1">
        <f>+[2]TechOptions!O184</f>
        <v>0.87</v>
      </c>
      <c r="AE191" s="1">
        <f>+[2]TechOptions!P184</f>
        <v>0.87</v>
      </c>
      <c r="AF191" s="1">
        <f>+[2]TechOptions!Q184</f>
        <v>0.87</v>
      </c>
      <c r="AG191" s="1">
        <f>+[2]TechOptions!R184</f>
        <v>350</v>
      </c>
      <c r="AH191" s="1">
        <f>+[2]TechOptions!S184</f>
        <v>350</v>
      </c>
      <c r="AI191" s="1">
        <f>+[2]TechOptions!T184</f>
        <v>350</v>
      </c>
      <c r="AJ191" s="1">
        <f>+[2]TechOptions!U184</f>
        <v>350</v>
      </c>
      <c r="AK191" s="1">
        <f>+[2]TechOptions!V184</f>
        <v>350</v>
      </c>
      <c r="AL191" s="1">
        <f>+[2]TechOptions!W184</f>
        <v>350</v>
      </c>
      <c r="AM191" s="1">
        <f>+[2]TechOptions!X184</f>
        <v>350</v>
      </c>
      <c r="AN191" s="1">
        <f>+[2]TechOptions!Y184</f>
        <v>350</v>
      </c>
      <c r="AO191" s="1">
        <f>+[2]TechOptions!Z184</f>
        <v>350</v>
      </c>
      <c r="AP191" s="1">
        <f>+[2]TechOptions!AA184</f>
        <v>350</v>
      </c>
      <c r="AQ191" s="1">
        <f>+[2]TechOptions!AL184</f>
        <v>0.2</v>
      </c>
      <c r="AR191" s="1">
        <v>5</v>
      </c>
      <c r="AZ191" s="16" t="s">
        <v>135</v>
      </c>
      <c r="BA191" s="17"/>
      <c r="BB191" s="17" t="s">
        <v>84</v>
      </c>
      <c r="BC191" s="17"/>
      <c r="BD191" s="17" t="s">
        <v>85</v>
      </c>
      <c r="BE191" s="17"/>
      <c r="BF191" s="17" t="s">
        <v>82</v>
      </c>
    </row>
    <row r="192" spans="1:58" hidden="1">
      <c r="A192" s="1" t="s">
        <v>128</v>
      </c>
      <c r="B192" s="2" t="s">
        <v>209</v>
      </c>
      <c r="C192" s="1" t="s">
        <v>279</v>
      </c>
      <c r="D192" s="2" t="s">
        <v>291</v>
      </c>
      <c r="E192" s="3" t="s">
        <v>463</v>
      </c>
      <c r="F192" s="1" t="s">
        <v>95</v>
      </c>
      <c r="G192" s="2" t="s">
        <v>95</v>
      </c>
      <c r="H192" s="3" t="s">
        <v>465</v>
      </c>
      <c r="I192" s="1" t="s">
        <v>82</v>
      </c>
      <c r="J192" s="2" t="s">
        <v>172</v>
      </c>
      <c r="L192" s="1">
        <f t="shared" si="22"/>
        <v>25</v>
      </c>
      <c r="N192" s="1" t="str">
        <f t="shared" si="23"/>
        <v>REFI-PH-STM_HW-DSL-Boiler</v>
      </c>
      <c r="O192" s="1" t="str">
        <f t="shared" si="24"/>
        <v>New Refining - Process Heat: Steam/Hot Water  - Diesel</v>
      </c>
      <c r="P192" s="1" t="str">
        <f t="shared" si="25"/>
        <v>INDDSL</v>
      </c>
      <c r="Q192" s="1" t="str">
        <f t="shared" si="26"/>
        <v>REFI-PH-STM_HW</v>
      </c>
      <c r="R192" s="1">
        <f>2018</f>
        <v>2018</v>
      </c>
      <c r="S192" s="1">
        <f>+[2]TechOptions!F185</f>
        <v>2025</v>
      </c>
      <c r="T192" s="1">
        <f>+[2]TechOptions!G185</f>
        <v>25</v>
      </c>
      <c r="U192" s="1">
        <f>+ROUND([2]TechOptions!E185,2)</f>
        <v>0.5</v>
      </c>
      <c r="V192" s="1">
        <v>31.536000000000001</v>
      </c>
      <c r="W192" s="1">
        <f>+[2]TechOptions!H185</f>
        <v>0.85</v>
      </c>
      <c r="X192" s="1">
        <f>+[2]TechOptions!I185</f>
        <v>0.85</v>
      </c>
      <c r="Y192" s="1">
        <f>+[2]TechOptions!J185</f>
        <v>0.85</v>
      </c>
      <c r="Z192" s="1">
        <f>+[2]TechOptions!K185</f>
        <v>0.85</v>
      </c>
      <c r="AA192" s="1">
        <f>+[2]TechOptions!L185</f>
        <v>0.85</v>
      </c>
      <c r="AB192" s="1">
        <f>+[2]TechOptions!M185</f>
        <v>0.85</v>
      </c>
      <c r="AC192" s="1">
        <f>+[2]TechOptions!N185</f>
        <v>0.85</v>
      </c>
      <c r="AD192" s="1">
        <f>+[2]TechOptions!O185</f>
        <v>0.85</v>
      </c>
      <c r="AE192" s="1">
        <f>+[2]TechOptions!P185</f>
        <v>0.85</v>
      </c>
      <c r="AF192" s="1">
        <f>+[2]TechOptions!Q185</f>
        <v>0.85</v>
      </c>
      <c r="AG192" s="1">
        <f>+[2]TechOptions!R185</f>
        <v>300</v>
      </c>
      <c r="AH192" s="1">
        <f>+[2]TechOptions!S185</f>
        <v>300</v>
      </c>
      <c r="AI192" s="1">
        <f>+[2]TechOptions!T185</f>
        <v>300</v>
      </c>
      <c r="AJ192" s="1">
        <f>+[2]TechOptions!U185</f>
        <v>300</v>
      </c>
      <c r="AK192" s="1">
        <f>+[2]TechOptions!V185</f>
        <v>300</v>
      </c>
      <c r="AL192" s="1">
        <f>+[2]TechOptions!W185</f>
        <v>300</v>
      </c>
      <c r="AM192" s="1">
        <f>+[2]TechOptions!X185</f>
        <v>300</v>
      </c>
      <c r="AN192" s="1">
        <f>+[2]TechOptions!Y185</f>
        <v>300</v>
      </c>
      <c r="AO192" s="1">
        <f>+[2]TechOptions!Z185</f>
        <v>300</v>
      </c>
      <c r="AP192" s="1">
        <f>+[2]TechOptions!AA185</f>
        <v>300</v>
      </c>
      <c r="AQ192" s="1">
        <f>+[2]TechOptions!AL185</f>
        <v>1</v>
      </c>
      <c r="AR192" s="1">
        <v>5</v>
      </c>
      <c r="AZ192" s="18" t="s">
        <v>135</v>
      </c>
      <c r="BA192" s="19"/>
      <c r="BB192" s="19" t="s">
        <v>84</v>
      </c>
      <c r="BC192" s="19"/>
      <c r="BD192" s="19" t="s">
        <v>87</v>
      </c>
      <c r="BE192" s="19"/>
      <c r="BF192" s="19" t="s">
        <v>70</v>
      </c>
    </row>
    <row r="193" spans="1:58" hidden="1">
      <c r="A193" s="1" t="s">
        <v>128</v>
      </c>
      <c r="B193" s="2" t="s">
        <v>209</v>
      </c>
      <c r="C193" s="1" t="s">
        <v>279</v>
      </c>
      <c r="D193" s="2" t="s">
        <v>291</v>
      </c>
      <c r="E193" s="3" t="s">
        <v>463</v>
      </c>
      <c r="F193" s="1" t="s">
        <v>231</v>
      </c>
      <c r="G193" s="2" t="s">
        <v>246</v>
      </c>
      <c r="H193" s="3" t="s">
        <v>466</v>
      </c>
      <c r="I193" s="1" t="s">
        <v>70</v>
      </c>
      <c r="J193" s="2" t="s">
        <v>160</v>
      </c>
      <c r="L193" s="1">
        <f t="shared" si="22"/>
        <v>23</v>
      </c>
      <c r="N193" s="1" t="str">
        <f t="shared" si="23"/>
        <v>REFI-PH-STM_HW-ELC-HPmp</v>
      </c>
      <c r="O193" s="1" t="str">
        <f t="shared" si="24"/>
        <v>New Refining - Process Heat: Steam/Hot Water  - Electricity</v>
      </c>
      <c r="P193" s="1" t="str">
        <f t="shared" si="25"/>
        <v>INDELC</v>
      </c>
      <c r="Q193" s="1" t="str">
        <f t="shared" si="26"/>
        <v>REFI-PH-STM_HW</v>
      </c>
      <c r="R193" s="1">
        <f>2018</f>
        <v>2018</v>
      </c>
      <c r="S193" s="1">
        <f>+[2]TechOptions!F186</f>
        <v>2025</v>
      </c>
      <c r="T193" s="1">
        <f>+[2]TechOptions!G186</f>
        <v>20</v>
      </c>
      <c r="U193" s="1">
        <f>+ROUND([2]TechOptions!E186,2)</f>
        <v>0.5</v>
      </c>
      <c r="V193" s="1">
        <v>31.536000000000001</v>
      </c>
      <c r="W193" s="1">
        <f>+[2]TechOptions!H186</f>
        <v>3.5</v>
      </c>
      <c r="X193" s="1">
        <f>+[2]TechOptions!I186</f>
        <v>3.5</v>
      </c>
      <c r="Y193" s="1">
        <f>+[2]TechOptions!J186</f>
        <v>3.5</v>
      </c>
      <c r="Z193" s="1">
        <f>+[2]TechOptions!K186</f>
        <v>3.5</v>
      </c>
      <c r="AA193" s="1">
        <f>+[2]TechOptions!L186</f>
        <v>3.5</v>
      </c>
      <c r="AB193" s="1">
        <f>+[2]TechOptions!M186</f>
        <v>3.5</v>
      </c>
      <c r="AC193" s="1">
        <f>+[2]TechOptions!N186</f>
        <v>3.5</v>
      </c>
      <c r="AD193" s="1">
        <f>+[2]TechOptions!O186</f>
        <v>3.5</v>
      </c>
      <c r="AE193" s="1">
        <f>+[2]TechOptions!P186</f>
        <v>3.5</v>
      </c>
      <c r="AF193" s="1">
        <f>+[2]TechOptions!Q186</f>
        <v>3.5</v>
      </c>
      <c r="AG193" s="1">
        <f>AG169</f>
        <v>1071.4285714285713</v>
      </c>
      <c r="AH193" s="1">
        <f>AG193</f>
        <v>1071.4285714285713</v>
      </c>
      <c r="AI193" s="1">
        <f t="shared" ref="AI193:AP193" si="31">AH193</f>
        <v>1071.4285714285713</v>
      </c>
      <c r="AJ193" s="1">
        <f t="shared" si="31"/>
        <v>1071.4285714285713</v>
      </c>
      <c r="AK193" s="1">
        <f t="shared" si="31"/>
        <v>1071.4285714285713</v>
      </c>
      <c r="AL193" s="1">
        <f t="shared" si="31"/>
        <v>1071.4285714285713</v>
      </c>
      <c r="AM193" s="1">
        <f t="shared" si="31"/>
        <v>1071.4285714285713</v>
      </c>
      <c r="AN193" s="1">
        <f t="shared" si="31"/>
        <v>1071.4285714285713</v>
      </c>
      <c r="AO193" s="1">
        <f t="shared" si="31"/>
        <v>1071.4285714285713</v>
      </c>
      <c r="AP193" s="1">
        <f t="shared" si="31"/>
        <v>1071.4285714285713</v>
      </c>
      <c r="AQ193" s="1">
        <v>0</v>
      </c>
      <c r="AR193" s="1">
        <v>5</v>
      </c>
      <c r="AZ193" s="16" t="s">
        <v>135</v>
      </c>
      <c r="BA193" s="17"/>
      <c r="BB193" s="17" t="s">
        <v>84</v>
      </c>
      <c r="BC193" s="17"/>
      <c r="BD193" s="17" t="s">
        <v>85</v>
      </c>
      <c r="BE193" s="17"/>
      <c r="BF193" s="17" t="s">
        <v>83</v>
      </c>
    </row>
    <row r="194" spans="1:58" hidden="1">
      <c r="A194" s="1" t="s">
        <v>128</v>
      </c>
      <c r="B194" s="2" t="s">
        <v>209</v>
      </c>
      <c r="C194" s="1" t="s">
        <v>279</v>
      </c>
      <c r="D194" s="2" t="s">
        <v>291</v>
      </c>
      <c r="E194" s="3" t="s">
        <v>463</v>
      </c>
      <c r="F194" s="1" t="s">
        <v>95</v>
      </c>
      <c r="G194" s="2" t="s">
        <v>95</v>
      </c>
      <c r="H194" s="3" t="s">
        <v>467</v>
      </c>
      <c r="I194" s="1" t="s">
        <v>71</v>
      </c>
      <c r="J194" s="2" t="s">
        <v>161</v>
      </c>
      <c r="L194" s="1">
        <f t="shared" si="22"/>
        <v>25</v>
      </c>
      <c r="N194" s="1" t="str">
        <f t="shared" si="23"/>
        <v>REFI-PH-STM_HW-COA-Boiler</v>
      </c>
      <c r="O194" s="1" t="str">
        <f t="shared" si="24"/>
        <v>New Refining - Process Heat: Steam/Hot Water  - Coal</v>
      </c>
      <c r="P194" s="1" t="str">
        <f t="shared" si="25"/>
        <v>INDCOA</v>
      </c>
      <c r="Q194" s="1" t="str">
        <f t="shared" si="26"/>
        <v>REFI-PH-STM_HW</v>
      </c>
      <c r="R194" s="1">
        <f>2018</f>
        <v>2018</v>
      </c>
      <c r="S194" s="1">
        <f>+[2]TechOptions!F187</f>
        <v>2025</v>
      </c>
      <c r="T194" s="1">
        <f>+[2]TechOptions!G187</f>
        <v>25</v>
      </c>
      <c r="U194" s="1">
        <f>+ROUND([2]TechOptions!E187,2)</f>
        <v>0.5</v>
      </c>
      <c r="V194" s="1">
        <v>31.536000000000001</v>
      </c>
      <c r="W194" s="1">
        <f>+[2]TechOptions!H187</f>
        <v>0.8</v>
      </c>
      <c r="X194" s="1">
        <f>+[2]TechOptions!I187</f>
        <v>0.8</v>
      </c>
      <c r="Y194" s="1">
        <f>+[2]TechOptions!J187</f>
        <v>0.8</v>
      </c>
      <c r="Z194" s="1">
        <f>+[2]TechOptions!K187</f>
        <v>0.8</v>
      </c>
      <c r="AA194" s="1">
        <f>+[2]TechOptions!L187</f>
        <v>0.8</v>
      </c>
      <c r="AB194" s="1">
        <f>+[2]TechOptions!M187</f>
        <v>0.8</v>
      </c>
      <c r="AC194" s="1">
        <f>+[2]TechOptions!N187</f>
        <v>0.8</v>
      </c>
      <c r="AD194" s="1">
        <f>+[2]TechOptions!O187</f>
        <v>0.8</v>
      </c>
      <c r="AE194" s="1">
        <f>+[2]TechOptions!P187</f>
        <v>0.8</v>
      </c>
      <c r="AF194" s="1">
        <f>+[2]TechOptions!Q187</f>
        <v>0.8</v>
      </c>
      <c r="AG194" s="1">
        <f>+[2]TechOptions!R187</f>
        <v>750</v>
      </c>
      <c r="AH194" s="1">
        <f>+[2]TechOptions!S187</f>
        <v>750</v>
      </c>
      <c r="AI194" s="1">
        <f>+[2]TechOptions!T187</f>
        <v>750</v>
      </c>
      <c r="AJ194" s="1">
        <f>+[2]TechOptions!U187</f>
        <v>750</v>
      </c>
      <c r="AK194" s="1">
        <f>+[2]TechOptions!V187</f>
        <v>750</v>
      </c>
      <c r="AL194" s="1">
        <f>+[2]TechOptions!W187</f>
        <v>750</v>
      </c>
      <c r="AM194" s="1">
        <f>+[2]TechOptions!X187</f>
        <v>750</v>
      </c>
      <c r="AN194" s="1">
        <f>+[2]TechOptions!Y187</f>
        <v>750</v>
      </c>
      <c r="AO194" s="1">
        <f>+[2]TechOptions!Z187</f>
        <v>750</v>
      </c>
      <c r="AP194" s="1">
        <f>+[2]TechOptions!AA187</f>
        <v>750</v>
      </c>
      <c r="AQ194" s="1">
        <f>+[2]TechOptions!AL187</f>
        <v>1</v>
      </c>
      <c r="AR194" s="1">
        <v>5</v>
      </c>
      <c r="AZ194" s="18" t="s">
        <v>135</v>
      </c>
      <c r="BA194" s="19"/>
      <c r="BB194" s="19" t="s">
        <v>84</v>
      </c>
      <c r="BC194" s="19"/>
      <c r="BD194" s="19" t="s">
        <v>221</v>
      </c>
      <c r="BE194" s="19"/>
      <c r="BF194" s="19" t="s">
        <v>70</v>
      </c>
    </row>
    <row r="195" spans="1:58" hidden="1">
      <c r="A195" s="1" t="s">
        <v>128</v>
      </c>
      <c r="B195" s="2" t="s">
        <v>209</v>
      </c>
      <c r="C195" s="1" t="s">
        <v>279</v>
      </c>
      <c r="D195" s="2" t="s">
        <v>291</v>
      </c>
      <c r="E195" s="3" t="s">
        <v>463</v>
      </c>
      <c r="F195" s="1" t="s">
        <v>95</v>
      </c>
      <c r="G195" s="2" t="s">
        <v>95</v>
      </c>
      <c r="H195" s="3" t="s">
        <v>468</v>
      </c>
      <c r="I195" s="1" t="s">
        <v>111</v>
      </c>
      <c r="J195" s="2" t="s">
        <v>197</v>
      </c>
      <c r="L195" s="1">
        <f t="shared" si="22"/>
        <v>25</v>
      </c>
      <c r="N195" s="1" t="str">
        <f t="shared" si="23"/>
        <v>REFI-PH-STM_HW-LPG-Boiler</v>
      </c>
      <c r="O195" s="1" t="str">
        <f t="shared" si="24"/>
        <v>New Refining - Process Heat: Steam/Hot Water  - LPG</v>
      </c>
      <c r="P195" s="1" t="str">
        <f t="shared" si="25"/>
        <v>INDLPG</v>
      </c>
      <c r="Q195" s="1" t="str">
        <f t="shared" si="26"/>
        <v>REFI-PH-STM_HW</v>
      </c>
      <c r="R195" s="1">
        <f>2018</f>
        <v>2018</v>
      </c>
      <c r="S195" s="1">
        <f>+[2]TechOptions!F188</f>
        <v>2025</v>
      </c>
      <c r="T195" s="1">
        <f>+[2]TechOptions!G188</f>
        <v>25</v>
      </c>
      <c r="U195" s="1">
        <f>+ROUND([2]TechOptions!E188,2)</f>
        <v>0.5</v>
      </c>
      <c r="V195" s="1">
        <v>31.536000000000001</v>
      </c>
      <c r="W195" s="1">
        <f>+[2]TechOptions!H188</f>
        <v>0.87</v>
      </c>
      <c r="X195" s="1">
        <f>+[2]TechOptions!I188</f>
        <v>0.87</v>
      </c>
      <c r="Y195" s="1">
        <f>+[2]TechOptions!J188</f>
        <v>0.87</v>
      </c>
      <c r="Z195" s="1">
        <f>+[2]TechOptions!K188</f>
        <v>0.87</v>
      </c>
      <c r="AA195" s="1">
        <f>+[2]TechOptions!L188</f>
        <v>0.87</v>
      </c>
      <c r="AB195" s="1">
        <f>+[2]TechOptions!M188</f>
        <v>0.87</v>
      </c>
      <c r="AC195" s="1">
        <f>+[2]TechOptions!N188</f>
        <v>0.87</v>
      </c>
      <c r="AD195" s="1">
        <f>+[2]TechOptions!O188</f>
        <v>0.87</v>
      </c>
      <c r="AE195" s="1">
        <f>+[2]TechOptions!P188</f>
        <v>0.87</v>
      </c>
      <c r="AF195" s="1">
        <f>+[2]TechOptions!Q188</f>
        <v>0.87</v>
      </c>
      <c r="AG195" s="1">
        <f>+[2]TechOptions!R188</f>
        <v>350</v>
      </c>
      <c r="AH195" s="1">
        <f>+[2]TechOptions!S188</f>
        <v>350</v>
      </c>
      <c r="AI195" s="1">
        <f>+[2]TechOptions!T188</f>
        <v>350</v>
      </c>
      <c r="AJ195" s="1">
        <f>+[2]TechOptions!U188</f>
        <v>350</v>
      </c>
      <c r="AK195" s="1">
        <f>+[2]TechOptions!V188</f>
        <v>350</v>
      </c>
      <c r="AL195" s="1">
        <f>+[2]TechOptions!W188</f>
        <v>350</v>
      </c>
      <c r="AM195" s="1">
        <f>+[2]TechOptions!X188</f>
        <v>350</v>
      </c>
      <c r="AN195" s="1">
        <f>+[2]TechOptions!Y188</f>
        <v>350</v>
      </c>
      <c r="AO195" s="1">
        <f>+[2]TechOptions!Z188</f>
        <v>350</v>
      </c>
      <c r="AP195" s="1">
        <f>+[2]TechOptions!AA188</f>
        <v>350</v>
      </c>
      <c r="AQ195" s="1">
        <f>+[2]TechOptions!AL188</f>
        <v>1</v>
      </c>
      <c r="AR195" s="1">
        <v>5</v>
      </c>
      <c r="AZ195" s="16" t="s">
        <v>135</v>
      </c>
      <c r="BA195" s="17"/>
      <c r="BB195" s="17" t="s">
        <v>66</v>
      </c>
      <c r="BC195" s="17"/>
      <c r="BD195" s="17" t="s">
        <v>67</v>
      </c>
      <c r="BE195" s="17"/>
      <c r="BF195" s="17" t="s">
        <v>68</v>
      </c>
    </row>
    <row r="196" spans="1:58" hidden="1">
      <c r="A196" s="1" t="s">
        <v>128</v>
      </c>
      <c r="B196" s="2" t="s">
        <v>209</v>
      </c>
      <c r="C196" s="1" t="s">
        <v>279</v>
      </c>
      <c r="D196" s="2" t="s">
        <v>291</v>
      </c>
      <c r="E196" s="3" t="s">
        <v>463</v>
      </c>
      <c r="F196" s="1" t="s">
        <v>95</v>
      </c>
      <c r="G196" s="2" t="s">
        <v>95</v>
      </c>
      <c r="H196" s="3" t="s">
        <v>469</v>
      </c>
      <c r="I196" s="1" t="s">
        <v>74</v>
      </c>
      <c r="J196" s="2" t="s">
        <v>164</v>
      </c>
      <c r="L196" s="1">
        <f t="shared" si="22"/>
        <v>25</v>
      </c>
      <c r="N196" s="1" t="str">
        <f t="shared" si="23"/>
        <v>REFI-PH-STM_HW-WOD-Boiler</v>
      </c>
      <c r="O196" s="1" t="str">
        <f t="shared" si="24"/>
        <v>New Refining - Process Heat: Steam/Hot Water  - Wood</v>
      </c>
      <c r="P196" s="1" t="str">
        <f t="shared" si="25"/>
        <v>INDWOD</v>
      </c>
      <c r="Q196" s="1" t="str">
        <f t="shared" si="26"/>
        <v>REFI-PH-STM_HW</v>
      </c>
      <c r="R196" s="1">
        <f>2018</f>
        <v>2018</v>
      </c>
      <c r="S196" s="1">
        <f>+[2]TechOptions!F189</f>
        <v>2025</v>
      </c>
      <c r="T196" s="1">
        <f>+[2]TechOptions!G189</f>
        <v>25</v>
      </c>
      <c r="U196" s="1">
        <f>+ROUND([2]TechOptions!E189,2)</f>
        <v>0.5</v>
      </c>
      <c r="V196" s="1">
        <v>31.536000000000001</v>
      </c>
      <c r="W196" s="1">
        <f>+[2]TechOptions!H189</f>
        <v>0.85</v>
      </c>
      <c r="X196" s="1">
        <f>+[2]TechOptions!I189</f>
        <v>0.85</v>
      </c>
      <c r="Y196" s="1">
        <f>+[2]TechOptions!J189</f>
        <v>0.85</v>
      </c>
      <c r="Z196" s="1">
        <f>+[2]TechOptions!K189</f>
        <v>0.85</v>
      </c>
      <c r="AA196" s="1">
        <f>+[2]TechOptions!L189</f>
        <v>0.85</v>
      </c>
      <c r="AB196" s="1">
        <f>+[2]TechOptions!M189</f>
        <v>0.85</v>
      </c>
      <c r="AC196" s="1">
        <f>+[2]TechOptions!N189</f>
        <v>0.85</v>
      </c>
      <c r="AD196" s="1">
        <f>+[2]TechOptions!O189</f>
        <v>0.85</v>
      </c>
      <c r="AE196" s="1">
        <f>+[2]TechOptions!P189</f>
        <v>0.85</v>
      </c>
      <c r="AF196" s="1">
        <f>+[2]TechOptions!Q189</f>
        <v>0.85</v>
      </c>
      <c r="AG196" s="1">
        <f>+[2]TechOptions!R189</f>
        <v>2000</v>
      </c>
      <c r="AH196" s="1">
        <f>+[2]TechOptions!S189</f>
        <v>2000</v>
      </c>
      <c r="AI196" s="1">
        <f>+[2]TechOptions!T189</f>
        <v>2000</v>
      </c>
      <c r="AJ196" s="1">
        <f>+[2]TechOptions!U189</f>
        <v>2000</v>
      </c>
      <c r="AK196" s="1">
        <f>+[2]TechOptions!V189</f>
        <v>2000</v>
      </c>
      <c r="AL196" s="1">
        <f>+[2]TechOptions!W189</f>
        <v>2000</v>
      </c>
      <c r="AM196" s="1">
        <f>+[2]TechOptions!X189</f>
        <v>2000</v>
      </c>
      <c r="AN196" s="1">
        <f>+[2]TechOptions!Y189</f>
        <v>2000</v>
      </c>
      <c r="AO196" s="1">
        <f>+[2]TechOptions!Z189</f>
        <v>2000</v>
      </c>
      <c r="AP196" s="1">
        <f>+[2]TechOptions!AA189</f>
        <v>2000</v>
      </c>
      <c r="AQ196" s="1">
        <f>+[2]TechOptions!AL189</f>
        <v>1</v>
      </c>
      <c r="AR196" s="1">
        <v>5</v>
      </c>
      <c r="AZ196" s="18" t="s">
        <v>135</v>
      </c>
      <c r="BA196" s="19"/>
      <c r="BB196" s="19" t="s">
        <v>66</v>
      </c>
      <c r="BC196" s="19"/>
      <c r="BD196" s="19" t="s">
        <v>67</v>
      </c>
      <c r="BE196" s="19"/>
      <c r="BF196" s="19" t="s">
        <v>71</v>
      </c>
    </row>
    <row r="197" spans="1:58">
      <c r="A197" s="1" t="s">
        <v>128</v>
      </c>
      <c r="B197" s="2" t="s">
        <v>209</v>
      </c>
      <c r="C197" s="1" t="s">
        <v>279</v>
      </c>
      <c r="D197" s="2" t="s">
        <v>291</v>
      </c>
      <c r="E197" s="3" t="s">
        <v>463</v>
      </c>
      <c r="F197" s="1" t="s">
        <v>95</v>
      </c>
      <c r="G197" s="2" t="s">
        <v>95</v>
      </c>
      <c r="H197" s="3" t="s">
        <v>470</v>
      </c>
      <c r="I197" s="1" t="s">
        <v>70</v>
      </c>
      <c r="J197" s="2" t="s">
        <v>160</v>
      </c>
      <c r="L197" s="1">
        <f t="shared" si="22"/>
        <v>25</v>
      </c>
      <c r="N197" s="1" t="str">
        <f t="shared" si="23"/>
        <v>REFI-PH-STM_HW-ELC-Boiler</v>
      </c>
      <c r="O197" s="1" t="str">
        <f t="shared" si="24"/>
        <v>New Refining - Process Heat: Steam/Hot Water  - Electricity</v>
      </c>
      <c r="P197" s="1" t="str">
        <f t="shared" si="25"/>
        <v>INDELC</v>
      </c>
      <c r="Q197" s="1" t="str">
        <f t="shared" si="26"/>
        <v>REFI-PH-STM_HW</v>
      </c>
      <c r="R197" s="1">
        <f>2018</f>
        <v>2018</v>
      </c>
      <c r="S197" s="1">
        <f>+[2]TechOptions!F190</f>
        <v>2025</v>
      </c>
      <c r="T197" s="1">
        <f>+[2]TechOptions!G190</f>
        <v>25</v>
      </c>
      <c r="U197" s="1">
        <f>+ROUND([2]TechOptions!E190,2)</f>
        <v>0.5</v>
      </c>
      <c r="V197" s="1">
        <v>31.536000000000001</v>
      </c>
      <c r="W197" s="1">
        <f>+[2]TechOptions!H190</f>
        <v>0.99</v>
      </c>
      <c r="X197" s="1">
        <f>+[2]TechOptions!I190</f>
        <v>0.99</v>
      </c>
      <c r="Y197" s="1">
        <f>+[2]TechOptions!J190</f>
        <v>0.99</v>
      </c>
      <c r="Z197" s="1">
        <f>+[2]TechOptions!K190</f>
        <v>0.99</v>
      </c>
      <c r="AA197" s="1">
        <f>+[2]TechOptions!L190</f>
        <v>0.99</v>
      </c>
      <c r="AB197" s="1">
        <f>+[2]TechOptions!M190</f>
        <v>0.99</v>
      </c>
      <c r="AC197" s="1">
        <f>+[2]TechOptions!N190</f>
        <v>0.99</v>
      </c>
      <c r="AD197" s="1">
        <f>+[2]TechOptions!O190</f>
        <v>0.99</v>
      </c>
      <c r="AE197" s="1">
        <f>+[2]TechOptions!P190</f>
        <v>0.99</v>
      </c>
      <c r="AF197" s="1">
        <f>+[2]TechOptions!Q190</f>
        <v>0.99</v>
      </c>
      <c r="AG197" s="30">
        <f>AG173</f>
        <v>370.49433333333332</v>
      </c>
      <c r="AH197" s="30">
        <f t="shared" ref="AH197:AP197" si="32">AH173</f>
        <v>370.49433333333332</v>
      </c>
      <c r="AI197" s="30">
        <f t="shared" si="32"/>
        <v>250</v>
      </c>
      <c r="AJ197" s="30">
        <f t="shared" si="32"/>
        <v>250</v>
      </c>
      <c r="AK197" s="30">
        <f t="shared" si="32"/>
        <v>250</v>
      </c>
      <c r="AL197" s="30">
        <f t="shared" si="32"/>
        <v>250</v>
      </c>
      <c r="AM197" s="30">
        <f t="shared" si="32"/>
        <v>250</v>
      </c>
      <c r="AN197" s="30">
        <f t="shared" si="32"/>
        <v>250</v>
      </c>
      <c r="AO197" s="30">
        <f t="shared" si="32"/>
        <v>250</v>
      </c>
      <c r="AP197" s="30">
        <f t="shared" si="32"/>
        <v>250</v>
      </c>
      <c r="AQ197" s="1">
        <v>1</v>
      </c>
      <c r="AR197" s="1">
        <v>5</v>
      </c>
      <c r="AZ197" s="16" t="s">
        <v>135</v>
      </c>
      <c r="BA197" s="17"/>
      <c r="BB197" s="17" t="s">
        <v>66</v>
      </c>
      <c r="BC197" s="17"/>
      <c r="BD197" s="17" t="s">
        <v>69</v>
      </c>
      <c r="BE197" s="17"/>
      <c r="BF197" s="17" t="s">
        <v>70</v>
      </c>
    </row>
    <row r="198" spans="1:58" hidden="1">
      <c r="A198" s="1" t="s">
        <v>130</v>
      </c>
      <c r="B198" s="2" t="s">
        <v>211</v>
      </c>
      <c r="C198" s="1" t="s">
        <v>133</v>
      </c>
      <c r="D198" s="2" t="s">
        <v>202</v>
      </c>
      <c r="E198" s="3" t="s">
        <v>471</v>
      </c>
      <c r="F198" s="1" t="s">
        <v>134</v>
      </c>
      <c r="G198" s="2" t="s">
        <v>202</v>
      </c>
      <c r="H198" s="3" t="s">
        <v>472</v>
      </c>
      <c r="I198" s="1" t="s">
        <v>68</v>
      </c>
      <c r="J198" s="2" t="s">
        <v>159</v>
      </c>
      <c r="L198" s="1">
        <f t="shared" si="22"/>
        <v>22</v>
      </c>
      <c r="N198" s="1" t="str">
        <f t="shared" si="23"/>
        <v>UREA-FDSTCK-NGA-FDSTCK</v>
      </c>
      <c r="O198" s="1" t="str">
        <f t="shared" si="24"/>
        <v>New Urea - Urea production (feedstock)  - Natural Gas</v>
      </c>
      <c r="P198" s="1" t="str">
        <f t="shared" si="25"/>
        <v>INDNGA</v>
      </c>
      <c r="Q198" s="1" t="str">
        <f t="shared" si="26"/>
        <v>UREA-FDSTCK</v>
      </c>
      <c r="R198" s="1">
        <f>2018</f>
        <v>2018</v>
      </c>
      <c r="S198" s="1">
        <f>+[2]TechOptions!F191</f>
        <v>2020</v>
      </c>
      <c r="T198" s="1">
        <f>+[2]TechOptions!G191</f>
        <v>100</v>
      </c>
      <c r="U198" s="1">
        <f>+ROUND([2]TechOptions!E191,2)</f>
        <v>0.9</v>
      </c>
      <c r="V198" s="1">
        <v>31.536000000000001</v>
      </c>
      <c r="W198" s="1">
        <f>+[2]TechOptions!H191</f>
        <v>1</v>
      </c>
      <c r="X198" s="1">
        <f>+[2]TechOptions!I191</f>
        <v>1</v>
      </c>
      <c r="Y198" s="1">
        <f>+[2]TechOptions!J191</f>
        <v>1</v>
      </c>
      <c r="Z198" s="1">
        <f>+[2]TechOptions!K191</f>
        <v>1</v>
      </c>
      <c r="AA198" s="1">
        <f>+[2]TechOptions!L191</f>
        <v>1</v>
      </c>
      <c r="AB198" s="1">
        <f>+[2]TechOptions!M191</f>
        <v>1</v>
      </c>
      <c r="AC198" s="1">
        <f>+[2]TechOptions!N191</f>
        <v>1</v>
      </c>
      <c r="AD198" s="1">
        <f>+[2]TechOptions!O191</f>
        <v>1</v>
      </c>
      <c r="AE198" s="1">
        <f>+[2]TechOptions!P191</f>
        <v>1</v>
      </c>
      <c r="AF198" s="1">
        <f>+[2]TechOptions!Q191</f>
        <v>1</v>
      </c>
      <c r="AG198" s="1">
        <f>+[2]TechOptions!R191</f>
        <v>0</v>
      </c>
      <c r="AH198" s="1">
        <f>+[2]TechOptions!S191</f>
        <v>0</v>
      </c>
      <c r="AI198" s="1">
        <f>+[2]TechOptions!T191</f>
        <v>0</v>
      </c>
      <c r="AJ198" s="1">
        <f>+[2]TechOptions!U191</f>
        <v>0</v>
      </c>
      <c r="AK198" s="1">
        <f>+[2]TechOptions!V191</f>
        <v>0</v>
      </c>
      <c r="AL198" s="1">
        <f>+[2]TechOptions!W191</f>
        <v>0</v>
      </c>
      <c r="AM198" s="1">
        <f>+[2]TechOptions!X191</f>
        <v>0</v>
      </c>
      <c r="AN198" s="1">
        <f>+[2]TechOptions!Y191</f>
        <v>0</v>
      </c>
      <c r="AO198" s="1">
        <f>+[2]TechOptions!Z191</f>
        <v>0</v>
      </c>
      <c r="AP198" s="1">
        <f>+[2]TechOptions!AA191</f>
        <v>0</v>
      </c>
      <c r="AQ198" s="1">
        <f>+[2]TechOptions!AL191</f>
        <v>1</v>
      </c>
      <c r="AR198" s="1">
        <v>5</v>
      </c>
      <c r="AZ198" s="18" t="s">
        <v>135</v>
      </c>
      <c r="BA198" s="19"/>
      <c r="BB198" s="19" t="s">
        <v>66</v>
      </c>
      <c r="BC198" s="19"/>
      <c r="BD198" s="19" t="s">
        <v>67</v>
      </c>
      <c r="BE198" s="19"/>
      <c r="BF198" s="19" t="s">
        <v>74</v>
      </c>
    </row>
    <row r="199" spans="1:58" hidden="1">
      <c r="A199" s="1" t="s">
        <v>135</v>
      </c>
      <c r="B199" s="2" t="s">
        <v>214</v>
      </c>
      <c r="C199" s="1" t="s">
        <v>84</v>
      </c>
      <c r="D199" s="2" t="s">
        <v>174</v>
      </c>
      <c r="E199" s="3" t="s">
        <v>473</v>
      </c>
      <c r="F199" s="1" t="s">
        <v>85</v>
      </c>
      <c r="G199" s="2" t="s">
        <v>553</v>
      </c>
      <c r="H199" s="3" t="s">
        <v>574</v>
      </c>
      <c r="I199" s="1" t="s">
        <v>82</v>
      </c>
      <c r="J199" s="2" t="s">
        <v>172</v>
      </c>
      <c r="L199" s="1">
        <f t="shared" si="22"/>
        <v>25</v>
      </c>
      <c r="N199" s="1" t="str">
        <f t="shared" si="23"/>
        <v>WOOD-MoTP-Stat-DSL-st_ngn</v>
      </c>
      <c r="O199" s="1" t="str">
        <f t="shared" si="24"/>
        <v>New Wood products - Motive Power, Stationary  - Diesel</v>
      </c>
      <c r="P199" s="1" t="str">
        <f t="shared" si="25"/>
        <v>INDDSL</v>
      </c>
      <c r="Q199" s="1" t="str">
        <f t="shared" si="26"/>
        <v>WOOD-MoTP-Stat</v>
      </c>
      <c r="R199" s="1">
        <f>2018</f>
        <v>2018</v>
      </c>
      <c r="S199" s="1">
        <f>+[2]TechOptions!F192</f>
        <v>2025</v>
      </c>
      <c r="T199" s="1">
        <f>+[2]TechOptions!G192</f>
        <v>20</v>
      </c>
      <c r="U199" s="1">
        <f>+ROUND([2]TechOptions!E192,2)</f>
        <v>0.5</v>
      </c>
      <c r="V199" s="1">
        <v>31.536000000000001</v>
      </c>
      <c r="W199" s="1">
        <f>+[2]TechOptions!H192</f>
        <v>0.22</v>
      </c>
      <c r="X199" s="1">
        <f>+[2]TechOptions!I192</f>
        <v>0.22</v>
      </c>
      <c r="Y199" s="1">
        <f>+[2]TechOptions!J192</f>
        <v>0.22</v>
      </c>
      <c r="Z199" s="1">
        <f>+[2]TechOptions!K192</f>
        <v>0.22</v>
      </c>
      <c r="AA199" s="1">
        <f>+[2]TechOptions!L192</f>
        <v>0.22</v>
      </c>
      <c r="AB199" s="1">
        <f>+[2]TechOptions!M192</f>
        <v>0.22</v>
      </c>
      <c r="AC199" s="1">
        <f>+[2]TechOptions!N192</f>
        <v>0.22</v>
      </c>
      <c r="AD199" s="1">
        <f>+[2]TechOptions!O192</f>
        <v>0.22</v>
      </c>
      <c r="AE199" s="1">
        <f>+[2]TechOptions!P192</f>
        <v>0.22</v>
      </c>
      <c r="AF199" s="1">
        <f>+[2]TechOptions!Q192</f>
        <v>0.22</v>
      </c>
      <c r="AG199" s="1">
        <f>+[2]TechOptions!R192</f>
        <v>455</v>
      </c>
      <c r="AH199" s="1">
        <f>+[2]TechOptions!S192</f>
        <v>455</v>
      </c>
      <c r="AI199" s="1">
        <f>+[2]TechOptions!T192</f>
        <v>455</v>
      </c>
      <c r="AJ199" s="1">
        <f>+[2]TechOptions!U192</f>
        <v>455</v>
      </c>
      <c r="AK199" s="1">
        <f>+[2]TechOptions!V192</f>
        <v>455</v>
      </c>
      <c r="AL199" s="1">
        <f>+[2]TechOptions!W192</f>
        <v>455</v>
      </c>
      <c r="AM199" s="1">
        <f>+[2]TechOptions!X192</f>
        <v>455</v>
      </c>
      <c r="AN199" s="1">
        <f>+[2]TechOptions!Y192</f>
        <v>455</v>
      </c>
      <c r="AO199" s="1">
        <f>+[2]TechOptions!Z192</f>
        <v>455</v>
      </c>
      <c r="AP199" s="1">
        <f>+[2]TechOptions!AA192</f>
        <v>455</v>
      </c>
      <c r="AQ199" s="1">
        <f>+[2]TechOptions!AL192</f>
        <v>1</v>
      </c>
      <c r="AR199" s="1">
        <v>5</v>
      </c>
      <c r="AZ199" s="16" t="s">
        <v>135</v>
      </c>
      <c r="BA199" s="17"/>
      <c r="BB199" s="17" t="s">
        <v>66</v>
      </c>
      <c r="BC199" s="17"/>
      <c r="BD199" s="17" t="s">
        <v>67</v>
      </c>
      <c r="BE199" s="17"/>
      <c r="BF199" s="17" t="s">
        <v>111</v>
      </c>
    </row>
    <row r="200" spans="1:58" hidden="1">
      <c r="A200" s="1" t="s">
        <v>135</v>
      </c>
      <c r="B200" s="2" t="s">
        <v>214</v>
      </c>
      <c r="C200" s="1" t="s">
        <v>84</v>
      </c>
      <c r="D200" s="2" t="s">
        <v>174</v>
      </c>
      <c r="E200" s="3" t="s">
        <v>473</v>
      </c>
      <c r="F200" s="1" t="s">
        <v>87</v>
      </c>
      <c r="G200" s="2" t="s">
        <v>177</v>
      </c>
      <c r="H200" s="3" t="s">
        <v>474</v>
      </c>
      <c r="I200" s="1" t="s">
        <v>70</v>
      </c>
      <c r="J200" s="2" t="s">
        <v>160</v>
      </c>
      <c r="L200" s="1">
        <f t="shared" si="22"/>
        <v>24</v>
      </c>
      <c r="N200" s="1" t="str">
        <f t="shared" si="23"/>
        <v>WOOD-MoTP-Stat-ELC-Motor</v>
      </c>
      <c r="O200" s="1" t="str">
        <f t="shared" si="24"/>
        <v>New Wood products - Motive Power, Stationary  - Electricity</v>
      </c>
      <c r="P200" s="1" t="str">
        <f t="shared" si="25"/>
        <v>INDELC</v>
      </c>
      <c r="Q200" s="1" t="str">
        <f t="shared" si="26"/>
        <v>WOOD-MoTP-Stat</v>
      </c>
      <c r="R200" s="1">
        <f>2018</f>
        <v>2018</v>
      </c>
      <c r="S200" s="1">
        <f>+[2]TechOptions!F193</f>
        <v>2020</v>
      </c>
      <c r="T200" s="1">
        <f>+[2]TechOptions!G193</f>
        <v>10</v>
      </c>
      <c r="U200" s="1">
        <f>+ROUND([2]TechOptions!E193,2)</f>
        <v>0.5</v>
      </c>
      <c r="V200" s="1">
        <v>31.536000000000001</v>
      </c>
      <c r="W200" s="1">
        <f>+[2]TechOptions!H193</f>
        <v>0.67500000000000004</v>
      </c>
      <c r="X200" s="1">
        <f>+[2]TechOptions!I193</f>
        <v>0.67500000000000004</v>
      </c>
      <c r="Y200" s="1">
        <f>+[2]TechOptions!J193</f>
        <v>0.67500000000000004</v>
      </c>
      <c r="Z200" s="1">
        <f>+[2]TechOptions!K193</f>
        <v>0.67500000000000004</v>
      </c>
      <c r="AA200" s="1">
        <f>+[2]TechOptions!L193</f>
        <v>0.67500000000000004</v>
      </c>
      <c r="AB200" s="1">
        <f>+[2]TechOptions!M193</f>
        <v>0.67500000000000004</v>
      </c>
      <c r="AC200" s="1">
        <f>+[2]TechOptions!N193</f>
        <v>0.67500000000000004</v>
      </c>
      <c r="AD200" s="1">
        <f>+[2]TechOptions!O193</f>
        <v>0.67500000000000004</v>
      </c>
      <c r="AE200" s="1">
        <f>+[2]TechOptions!P193</f>
        <v>0.67500000000000004</v>
      </c>
      <c r="AF200" s="1">
        <f>+[2]TechOptions!Q193</f>
        <v>0.67500000000000004</v>
      </c>
      <c r="AG200" s="1">
        <f>+[2]TechOptions!R193</f>
        <v>280</v>
      </c>
      <c r="AH200" s="1">
        <f>+[2]TechOptions!S193</f>
        <v>280</v>
      </c>
      <c r="AI200" s="1">
        <f>+[2]TechOptions!T193</f>
        <v>280</v>
      </c>
      <c r="AJ200" s="1">
        <f>+[2]TechOptions!U193</f>
        <v>280</v>
      </c>
      <c r="AK200" s="1">
        <f>+[2]TechOptions!V193</f>
        <v>280</v>
      </c>
      <c r="AL200" s="1">
        <f>+[2]TechOptions!W193</f>
        <v>280</v>
      </c>
      <c r="AM200" s="1">
        <f>+[2]TechOptions!X193</f>
        <v>280</v>
      </c>
      <c r="AN200" s="1">
        <f>+[2]TechOptions!Y193</f>
        <v>280</v>
      </c>
      <c r="AO200" s="1">
        <f>+[2]TechOptions!Z193</f>
        <v>280</v>
      </c>
      <c r="AP200" s="1">
        <f>+[2]TechOptions!AA193</f>
        <v>280</v>
      </c>
      <c r="AQ200" s="1">
        <f>+[2]TechOptions!AL193</f>
        <v>1</v>
      </c>
      <c r="AR200" s="1">
        <v>5</v>
      </c>
      <c r="AZ200" s="18" t="s">
        <v>135</v>
      </c>
      <c r="BA200" s="19"/>
      <c r="BB200" s="19" t="s">
        <v>279</v>
      </c>
      <c r="BC200" s="19"/>
      <c r="BD200" s="19" t="s">
        <v>95</v>
      </c>
      <c r="BE200" s="19"/>
      <c r="BF200" s="19" t="s">
        <v>68</v>
      </c>
    </row>
    <row r="201" spans="1:58" hidden="1">
      <c r="A201" s="1" t="s">
        <v>135</v>
      </c>
      <c r="B201" s="2" t="s">
        <v>214</v>
      </c>
      <c r="C201" s="1" t="s">
        <v>84</v>
      </c>
      <c r="D201" s="2" t="s">
        <v>174</v>
      </c>
      <c r="E201" s="3" t="s">
        <v>473</v>
      </c>
      <c r="F201" s="1" t="s">
        <v>85</v>
      </c>
      <c r="G201" s="2" t="s">
        <v>553</v>
      </c>
      <c r="H201" s="3" t="s">
        <v>575</v>
      </c>
      <c r="I201" s="1" t="s">
        <v>83</v>
      </c>
      <c r="J201" s="2" t="s">
        <v>173</v>
      </c>
      <c r="L201" s="1">
        <f t="shared" si="22"/>
        <v>25</v>
      </c>
      <c r="N201" s="1" t="str">
        <f t="shared" si="23"/>
        <v>WOOD-MoTP-Stat-PET-st_ngn</v>
      </c>
      <c r="O201" s="1" t="str">
        <f t="shared" si="24"/>
        <v>New Wood products - Motive Power, Stationary  - Petrol</v>
      </c>
      <c r="P201" s="1" t="str">
        <f t="shared" si="25"/>
        <v>INDPET</v>
      </c>
      <c r="Q201" s="1" t="str">
        <f t="shared" si="26"/>
        <v>WOOD-MoTP-Stat</v>
      </c>
      <c r="R201" s="1">
        <f>2018</f>
        <v>2018</v>
      </c>
      <c r="S201" s="1">
        <f>+[2]TechOptions!F194</f>
        <v>2025</v>
      </c>
      <c r="T201" s="1">
        <f>+[2]TechOptions!G194</f>
        <v>15</v>
      </c>
      <c r="U201" s="1">
        <f>+ROUND([2]TechOptions!E194,2)</f>
        <v>0.5</v>
      </c>
      <c r="V201" s="1">
        <v>31.536000000000001</v>
      </c>
      <c r="W201" s="1">
        <f>+[2]TechOptions!H194</f>
        <v>0.18</v>
      </c>
      <c r="X201" s="1">
        <f>+[2]TechOptions!I194</f>
        <v>0.18</v>
      </c>
      <c r="Y201" s="1">
        <f>+[2]TechOptions!J194</f>
        <v>0.18</v>
      </c>
      <c r="Z201" s="1">
        <f>+[2]TechOptions!K194</f>
        <v>0.18</v>
      </c>
      <c r="AA201" s="1">
        <f>+[2]TechOptions!L194</f>
        <v>0.18</v>
      </c>
      <c r="AB201" s="1">
        <f>+[2]TechOptions!M194</f>
        <v>0.18</v>
      </c>
      <c r="AC201" s="1">
        <f>+[2]TechOptions!N194</f>
        <v>0.18</v>
      </c>
      <c r="AD201" s="1">
        <f>+[2]TechOptions!O194</f>
        <v>0.18</v>
      </c>
      <c r="AE201" s="1">
        <f>+[2]TechOptions!P194</f>
        <v>0.18</v>
      </c>
      <c r="AF201" s="1">
        <f>+[2]TechOptions!Q194</f>
        <v>0.18</v>
      </c>
      <c r="AG201" s="1">
        <f>+[2]TechOptions!R194</f>
        <v>350</v>
      </c>
      <c r="AH201" s="1">
        <f>+[2]TechOptions!S194</f>
        <v>350</v>
      </c>
      <c r="AI201" s="1">
        <f>+[2]TechOptions!T194</f>
        <v>350</v>
      </c>
      <c r="AJ201" s="1">
        <f>+[2]TechOptions!U194</f>
        <v>350</v>
      </c>
      <c r="AK201" s="1">
        <f>+[2]TechOptions!V194</f>
        <v>350</v>
      </c>
      <c r="AL201" s="1">
        <f>+[2]TechOptions!W194</f>
        <v>350</v>
      </c>
      <c r="AM201" s="1">
        <f>+[2]TechOptions!X194</f>
        <v>350</v>
      </c>
      <c r="AN201" s="1">
        <f>+[2]TechOptions!Y194</f>
        <v>350</v>
      </c>
      <c r="AO201" s="1">
        <f>+[2]TechOptions!Z194</f>
        <v>350</v>
      </c>
      <c r="AP201" s="1">
        <f>+[2]TechOptions!AA194</f>
        <v>350</v>
      </c>
      <c r="AQ201" s="1">
        <f>+[2]TechOptions!AL194</f>
        <v>1</v>
      </c>
      <c r="AR201" s="1">
        <v>5</v>
      </c>
      <c r="AZ201" s="16" t="s">
        <v>135</v>
      </c>
      <c r="BA201" s="17"/>
      <c r="BB201" s="17" t="s">
        <v>279</v>
      </c>
      <c r="BC201" s="17"/>
      <c r="BD201" s="17" t="s">
        <v>95</v>
      </c>
      <c r="BE201" s="17"/>
      <c r="BF201" s="17" t="s">
        <v>82</v>
      </c>
    </row>
    <row r="202" spans="1:58" hidden="1">
      <c r="A202" s="1" t="s">
        <v>135</v>
      </c>
      <c r="B202" s="2" t="s">
        <v>214</v>
      </c>
      <c r="C202" s="1" t="s">
        <v>84</v>
      </c>
      <c r="D202" s="2" t="s">
        <v>174</v>
      </c>
      <c r="E202" s="3" t="s">
        <v>473</v>
      </c>
      <c r="F202" s="1" t="s">
        <v>221</v>
      </c>
      <c r="G202" s="2" t="s">
        <v>234</v>
      </c>
      <c r="H202" s="3" t="s">
        <v>475</v>
      </c>
      <c r="I202" s="1" t="s">
        <v>70</v>
      </c>
      <c r="J202" s="2" t="s">
        <v>160</v>
      </c>
      <c r="L202" s="1">
        <f t="shared" ref="L202:L246" si="33">+LEN(N202)</f>
        <v>26</v>
      </c>
      <c r="N202" s="1" t="str">
        <f t="shared" ref="N202:N246" si="34">+H202</f>
        <v>WOOD-MoTP-Stat-ELC-VSD-Mtr</v>
      </c>
      <c r="O202" s="1" t="str">
        <f t="shared" ref="O202:O246" si="35">+"New "&amp;A202&amp;" - "&amp;C202&amp;"  - "&amp;I202</f>
        <v>New Wood products - Motive Power, Stationary  - Electricity</v>
      </c>
      <c r="P202" s="1" t="str">
        <f t="shared" ref="P202:P246" si="36">+J202</f>
        <v>INDELC</v>
      </c>
      <c r="Q202" s="1" t="str">
        <f t="shared" ref="Q202:Q246" si="37">+E202</f>
        <v>WOOD-MoTP-Stat</v>
      </c>
      <c r="R202" s="1">
        <f>2018</f>
        <v>2018</v>
      </c>
      <c r="S202" s="1">
        <f>+[2]TechOptions!F195</f>
        <v>2025</v>
      </c>
      <c r="T202" s="1">
        <f>+[2]TechOptions!G195</f>
        <v>10</v>
      </c>
      <c r="U202" s="1">
        <f>+ROUND([2]TechOptions!E195,2)</f>
        <v>0.5</v>
      </c>
      <c r="V202" s="1">
        <v>31.536000000000001</v>
      </c>
      <c r="W202" s="1">
        <f>+[2]TechOptions!H195</f>
        <v>0.9</v>
      </c>
      <c r="X202" s="1">
        <f>+[2]TechOptions!I195</f>
        <v>0.9</v>
      </c>
      <c r="Y202" s="1">
        <f>+[2]TechOptions!J195</f>
        <v>0.9</v>
      </c>
      <c r="Z202" s="1">
        <f>+[2]TechOptions!K195</f>
        <v>0.9</v>
      </c>
      <c r="AA202" s="1">
        <f>+[2]TechOptions!L195</f>
        <v>0.9</v>
      </c>
      <c r="AB202" s="1">
        <f>+[2]TechOptions!M195</f>
        <v>0.9</v>
      </c>
      <c r="AC202" s="1">
        <f>+[2]TechOptions!N195</f>
        <v>0.9</v>
      </c>
      <c r="AD202" s="1">
        <f>+[2]TechOptions!O195</f>
        <v>0.9</v>
      </c>
      <c r="AE202" s="1">
        <f>+[2]TechOptions!P195</f>
        <v>0.9</v>
      </c>
      <c r="AF202" s="1">
        <f>+[2]TechOptions!Q195</f>
        <v>0.9</v>
      </c>
      <c r="AG202" s="1">
        <f>+[2]TechOptions!R195</f>
        <v>336</v>
      </c>
      <c r="AH202" s="1">
        <f>+[2]TechOptions!S195</f>
        <v>336</v>
      </c>
      <c r="AI202" s="1">
        <f>+[2]TechOptions!T195</f>
        <v>336</v>
      </c>
      <c r="AJ202" s="1">
        <f>+[2]TechOptions!U195</f>
        <v>336</v>
      </c>
      <c r="AK202" s="1">
        <f>+[2]TechOptions!V195</f>
        <v>336</v>
      </c>
      <c r="AL202" s="1">
        <f>+[2]TechOptions!W195</f>
        <v>336</v>
      </c>
      <c r="AM202" s="1">
        <f>+[2]TechOptions!X195</f>
        <v>336</v>
      </c>
      <c r="AN202" s="1">
        <f>+[2]TechOptions!Y195</f>
        <v>336</v>
      </c>
      <c r="AO202" s="1">
        <f>+[2]TechOptions!Z195</f>
        <v>336</v>
      </c>
      <c r="AP202" s="1">
        <f>+[2]TechOptions!AA195</f>
        <v>336</v>
      </c>
      <c r="AQ202" s="1">
        <f>+[2]TechOptions!AL195</f>
        <v>0.5</v>
      </c>
      <c r="AR202" s="1">
        <v>5</v>
      </c>
      <c r="AZ202" s="18" t="s">
        <v>135</v>
      </c>
      <c r="BA202" s="19"/>
      <c r="BB202" s="19" t="s">
        <v>279</v>
      </c>
      <c r="BC202" s="19"/>
      <c r="BD202" s="19" t="s">
        <v>95</v>
      </c>
      <c r="BE202" s="19"/>
      <c r="BF202" s="19" t="s">
        <v>86</v>
      </c>
    </row>
    <row r="203" spans="1:58" hidden="1">
      <c r="A203" s="1" t="s">
        <v>135</v>
      </c>
      <c r="B203" s="2" t="s">
        <v>214</v>
      </c>
      <c r="C203" s="1" t="s">
        <v>66</v>
      </c>
      <c r="D203" s="2" t="s">
        <v>157</v>
      </c>
      <c r="E203" s="3" t="s">
        <v>476</v>
      </c>
      <c r="F203" s="1" t="s">
        <v>67</v>
      </c>
      <c r="G203" s="2" t="s">
        <v>158</v>
      </c>
      <c r="H203" s="3" t="s">
        <v>477</v>
      </c>
      <c r="I203" s="1" t="s">
        <v>68</v>
      </c>
      <c r="J203" s="2" t="s">
        <v>159</v>
      </c>
      <c r="L203" s="1">
        <f t="shared" si="33"/>
        <v>21</v>
      </c>
      <c r="N203" s="1" t="str">
        <f t="shared" si="34"/>
        <v>WOOD-PH-FURN-NGA-Furn</v>
      </c>
      <c r="O203" s="1" t="str">
        <f t="shared" si="35"/>
        <v>New Wood products - Process Heat: Furnace/Kiln  - Natural Gas</v>
      </c>
      <c r="P203" s="1" t="str">
        <f t="shared" si="36"/>
        <v>INDNGA</v>
      </c>
      <c r="Q203" s="1" t="str">
        <f t="shared" si="37"/>
        <v>WOOD-PH-FURN</v>
      </c>
      <c r="R203" s="1">
        <f>2018</f>
        <v>2018</v>
      </c>
      <c r="S203" s="1">
        <f>+[2]TechOptions!F196</f>
        <v>2020</v>
      </c>
      <c r="T203" s="1">
        <f>+[2]TechOptions!G196</f>
        <v>25</v>
      </c>
      <c r="U203" s="1">
        <f>+ROUND([2]TechOptions!E196,2)</f>
        <v>0.9</v>
      </c>
      <c r="V203" s="1">
        <v>31.536000000000001</v>
      </c>
      <c r="W203" s="1">
        <f>+[2]TechOptions!H196</f>
        <v>0.8</v>
      </c>
      <c r="X203" s="1">
        <f>+[2]TechOptions!I196</f>
        <v>0.8</v>
      </c>
      <c r="Y203" s="1">
        <f>+[2]TechOptions!J196</f>
        <v>0.8</v>
      </c>
      <c r="Z203" s="1">
        <f>+[2]TechOptions!K196</f>
        <v>0.8</v>
      </c>
      <c r="AA203" s="1">
        <f>+[2]TechOptions!L196</f>
        <v>0.8</v>
      </c>
      <c r="AB203" s="1">
        <f>+[2]TechOptions!M196</f>
        <v>0.8</v>
      </c>
      <c r="AC203" s="1">
        <f>+[2]TechOptions!N196</f>
        <v>0.8</v>
      </c>
      <c r="AD203" s="1">
        <f>+[2]TechOptions!O196</f>
        <v>0.8</v>
      </c>
      <c r="AE203" s="1">
        <f>+[2]TechOptions!P196</f>
        <v>0.8</v>
      </c>
      <c r="AF203" s="1">
        <f>+[2]TechOptions!Q196</f>
        <v>0.8</v>
      </c>
      <c r="AG203" s="1">
        <f>+[2]TechOptions!R196</f>
        <v>63</v>
      </c>
      <c r="AH203" s="1">
        <f>+[2]TechOptions!S196</f>
        <v>63</v>
      </c>
      <c r="AI203" s="1">
        <f>+[2]TechOptions!T196</f>
        <v>63</v>
      </c>
      <c r="AJ203" s="1">
        <f>+[2]TechOptions!U196</f>
        <v>63</v>
      </c>
      <c r="AK203" s="1">
        <f>+[2]TechOptions!V196</f>
        <v>63</v>
      </c>
      <c r="AL203" s="1">
        <f>+[2]TechOptions!W196</f>
        <v>63</v>
      </c>
      <c r="AM203" s="1">
        <f>+[2]TechOptions!X196</f>
        <v>63</v>
      </c>
      <c r="AN203" s="1">
        <f>+[2]TechOptions!Y196</f>
        <v>63</v>
      </c>
      <c r="AO203" s="1">
        <f>+[2]TechOptions!Z196</f>
        <v>63</v>
      </c>
      <c r="AP203" s="1">
        <f>+[2]TechOptions!AA196</f>
        <v>63</v>
      </c>
      <c r="AQ203" s="1">
        <f>+[2]TechOptions!AL196</f>
        <v>0.56000000000000005</v>
      </c>
      <c r="AR203" s="1">
        <v>5</v>
      </c>
      <c r="AZ203" s="16" t="s">
        <v>135</v>
      </c>
      <c r="BA203" s="17"/>
      <c r="BB203" s="17" t="s">
        <v>279</v>
      </c>
      <c r="BC203" s="17"/>
      <c r="BD203" s="17" t="s">
        <v>231</v>
      </c>
      <c r="BE203" s="17"/>
      <c r="BF203" s="17" t="s">
        <v>70</v>
      </c>
    </row>
    <row r="204" spans="1:58" hidden="1">
      <c r="A204" s="1" t="s">
        <v>135</v>
      </c>
      <c r="B204" s="2" t="s">
        <v>214</v>
      </c>
      <c r="C204" s="1" t="s">
        <v>66</v>
      </c>
      <c r="D204" s="2" t="s">
        <v>157</v>
      </c>
      <c r="E204" s="3" t="s">
        <v>476</v>
      </c>
      <c r="F204" s="1" t="s">
        <v>67</v>
      </c>
      <c r="G204" s="2" t="s">
        <v>158</v>
      </c>
      <c r="H204" s="3" t="s">
        <v>478</v>
      </c>
      <c r="I204" s="1" t="s">
        <v>71</v>
      </c>
      <c r="J204" s="2" t="s">
        <v>161</v>
      </c>
      <c r="L204" s="1">
        <f t="shared" si="33"/>
        <v>21</v>
      </c>
      <c r="N204" s="1" t="str">
        <f t="shared" si="34"/>
        <v>WOOD-PH-FURN-COA-Furn</v>
      </c>
      <c r="O204" s="1" t="str">
        <f t="shared" si="35"/>
        <v>New Wood products - Process Heat: Furnace/Kiln  - Coal</v>
      </c>
      <c r="P204" s="1" t="str">
        <f t="shared" si="36"/>
        <v>INDCOA</v>
      </c>
      <c r="Q204" s="1" t="str">
        <f t="shared" si="37"/>
        <v>WOOD-PH-FURN</v>
      </c>
      <c r="R204" s="1">
        <f>2018</f>
        <v>2018</v>
      </c>
      <c r="S204" s="1">
        <f>+[2]TechOptions!F197</f>
        <v>2025</v>
      </c>
      <c r="T204" s="1">
        <f>+[2]TechOptions!G197</f>
        <v>25</v>
      </c>
      <c r="U204" s="1">
        <f>+ROUND([2]TechOptions!E197,2)</f>
        <v>0.9</v>
      </c>
      <c r="V204" s="1">
        <v>31.536000000000001</v>
      </c>
      <c r="W204" s="1">
        <f>+[2]TechOptions!H197</f>
        <v>0.7</v>
      </c>
      <c r="X204" s="1">
        <f>+[2]TechOptions!I197</f>
        <v>0.7</v>
      </c>
      <c r="Y204" s="1">
        <f>+[2]TechOptions!J197</f>
        <v>0.7</v>
      </c>
      <c r="Z204" s="1">
        <f>+[2]TechOptions!K197</f>
        <v>0.7</v>
      </c>
      <c r="AA204" s="1">
        <f>+[2]TechOptions!L197</f>
        <v>0.7</v>
      </c>
      <c r="AB204" s="1">
        <f>+[2]TechOptions!M197</f>
        <v>0.7</v>
      </c>
      <c r="AC204" s="1">
        <f>+[2]TechOptions!N197</f>
        <v>0.7</v>
      </c>
      <c r="AD204" s="1">
        <f>+[2]TechOptions!O197</f>
        <v>0.7</v>
      </c>
      <c r="AE204" s="1">
        <f>+[2]TechOptions!P197</f>
        <v>0.7</v>
      </c>
      <c r="AF204" s="1">
        <f>+[2]TechOptions!Q197</f>
        <v>0.7</v>
      </c>
      <c r="AG204" s="1">
        <f>+[2]TechOptions!R197</f>
        <v>63</v>
      </c>
      <c r="AH204" s="1">
        <f>+[2]TechOptions!S197</f>
        <v>63</v>
      </c>
      <c r="AI204" s="1">
        <f>+[2]TechOptions!T197</f>
        <v>63</v>
      </c>
      <c r="AJ204" s="1">
        <f>+[2]TechOptions!U197</f>
        <v>63</v>
      </c>
      <c r="AK204" s="1">
        <f>+[2]TechOptions!V197</f>
        <v>63</v>
      </c>
      <c r="AL204" s="1">
        <f>+[2]TechOptions!W197</f>
        <v>63</v>
      </c>
      <c r="AM204" s="1">
        <f>+[2]TechOptions!X197</f>
        <v>63</v>
      </c>
      <c r="AN204" s="1">
        <f>+[2]TechOptions!Y197</f>
        <v>63</v>
      </c>
      <c r="AO204" s="1">
        <f>+[2]TechOptions!Z197</f>
        <v>63</v>
      </c>
      <c r="AP204" s="1">
        <f>+[2]TechOptions!AA197</f>
        <v>63</v>
      </c>
      <c r="AQ204" s="1">
        <f>+[2]TechOptions!AL197</f>
        <v>0.03</v>
      </c>
      <c r="AR204" s="1">
        <v>5</v>
      </c>
      <c r="AZ204" s="18" t="s">
        <v>135</v>
      </c>
      <c r="BA204" s="19"/>
      <c r="BB204" s="19" t="s">
        <v>279</v>
      </c>
      <c r="BC204" s="19"/>
      <c r="BD204" s="19" t="s">
        <v>95</v>
      </c>
      <c r="BE204" s="19"/>
      <c r="BF204" s="19" t="s">
        <v>71</v>
      </c>
    </row>
    <row r="205" spans="1:58" hidden="1">
      <c r="A205" s="1" t="s">
        <v>135</v>
      </c>
      <c r="B205" s="2" t="s">
        <v>214</v>
      </c>
      <c r="C205" s="1" t="s">
        <v>66</v>
      </c>
      <c r="D205" s="2" t="s">
        <v>157</v>
      </c>
      <c r="E205" s="3" t="s">
        <v>476</v>
      </c>
      <c r="F205" s="1" t="s">
        <v>69</v>
      </c>
      <c r="G205" s="2" t="s">
        <v>158</v>
      </c>
      <c r="H205" s="3" t="s">
        <v>479</v>
      </c>
      <c r="I205" s="1" t="s">
        <v>70</v>
      </c>
      <c r="J205" s="2" t="s">
        <v>160</v>
      </c>
      <c r="L205" s="1">
        <f t="shared" si="33"/>
        <v>21</v>
      </c>
      <c r="N205" s="1" t="str">
        <f t="shared" si="34"/>
        <v>WOOD-PH-FURN-ELC-Furn</v>
      </c>
      <c r="O205" s="1" t="str">
        <f t="shared" si="35"/>
        <v>New Wood products - Process Heat: Furnace/Kiln  - Electricity</v>
      </c>
      <c r="P205" s="1" t="str">
        <f t="shared" si="36"/>
        <v>INDELC</v>
      </c>
      <c r="Q205" s="1" t="str">
        <f t="shared" si="37"/>
        <v>WOOD-PH-FURN</v>
      </c>
      <c r="R205" s="1">
        <f>2018</f>
        <v>2018</v>
      </c>
      <c r="S205" s="1">
        <f>+[2]TechOptions!F198</f>
        <v>2025</v>
      </c>
      <c r="T205" s="1">
        <f>+[2]TechOptions!G198</f>
        <v>25</v>
      </c>
      <c r="U205" s="1">
        <f>+ROUND([2]TechOptions!E198,2)</f>
        <v>0.9</v>
      </c>
      <c r="V205" s="1">
        <v>31.536000000000001</v>
      </c>
      <c r="W205" s="1">
        <f>+[2]TechOptions!H198</f>
        <v>0.8</v>
      </c>
      <c r="X205" s="1">
        <f>+[2]TechOptions!I198</f>
        <v>0.8</v>
      </c>
      <c r="Y205" s="1">
        <f>+[2]TechOptions!J198</f>
        <v>0.8</v>
      </c>
      <c r="Z205" s="1">
        <f>+[2]TechOptions!K198</f>
        <v>0.8</v>
      </c>
      <c r="AA205" s="1">
        <f>+[2]TechOptions!L198</f>
        <v>0.8</v>
      </c>
      <c r="AB205" s="1">
        <f>+[2]TechOptions!M198</f>
        <v>0.8</v>
      </c>
      <c r="AC205" s="1">
        <f>+[2]TechOptions!N198</f>
        <v>0.8</v>
      </c>
      <c r="AD205" s="1">
        <f>+[2]TechOptions!O198</f>
        <v>0.8</v>
      </c>
      <c r="AE205" s="1">
        <f>+[2]TechOptions!P198</f>
        <v>0.8</v>
      </c>
      <c r="AF205" s="1">
        <f>+[2]TechOptions!Q198</f>
        <v>0.8</v>
      </c>
      <c r="AG205" s="1">
        <f>+[2]TechOptions!R198</f>
        <v>63</v>
      </c>
      <c r="AH205" s="1">
        <f>+[2]TechOptions!S198</f>
        <v>63</v>
      </c>
      <c r="AI205" s="1">
        <f>+[2]TechOptions!T198</f>
        <v>63</v>
      </c>
      <c r="AJ205" s="1">
        <f>+[2]TechOptions!U198</f>
        <v>63</v>
      </c>
      <c r="AK205" s="1">
        <f>+[2]TechOptions!V198</f>
        <v>63</v>
      </c>
      <c r="AL205" s="1">
        <f>+[2]TechOptions!W198</f>
        <v>63</v>
      </c>
      <c r="AM205" s="1">
        <f>+[2]TechOptions!X198</f>
        <v>63</v>
      </c>
      <c r="AN205" s="1">
        <f>+[2]TechOptions!Y198</f>
        <v>63</v>
      </c>
      <c r="AO205" s="1">
        <f>+[2]TechOptions!Z198</f>
        <v>63</v>
      </c>
      <c r="AP205" s="1">
        <f>+[2]TechOptions!AA198</f>
        <v>63</v>
      </c>
      <c r="AQ205" s="1">
        <f>+[2]TechOptions!AL198</f>
        <v>1</v>
      </c>
      <c r="AR205" s="1">
        <v>5</v>
      </c>
      <c r="AZ205" s="16" t="s">
        <v>135</v>
      </c>
      <c r="BA205" s="17"/>
      <c r="BB205" s="17" t="s">
        <v>279</v>
      </c>
      <c r="BC205" s="17"/>
      <c r="BD205" s="17" t="s">
        <v>95</v>
      </c>
      <c r="BE205" s="17"/>
      <c r="BF205" s="17" t="s">
        <v>111</v>
      </c>
    </row>
    <row r="206" spans="1:58" hidden="1">
      <c r="A206" s="1" t="s">
        <v>135</v>
      </c>
      <c r="B206" s="2" t="s">
        <v>214</v>
      </c>
      <c r="C206" s="1" t="s">
        <v>66</v>
      </c>
      <c r="D206" s="2" t="s">
        <v>157</v>
      </c>
      <c r="E206" s="3" t="s">
        <v>476</v>
      </c>
      <c r="F206" s="1" t="s">
        <v>67</v>
      </c>
      <c r="G206" s="2" t="s">
        <v>158</v>
      </c>
      <c r="H206" s="3" t="s">
        <v>480</v>
      </c>
      <c r="I206" s="1" t="s">
        <v>74</v>
      </c>
      <c r="J206" s="2" t="s">
        <v>164</v>
      </c>
      <c r="L206" s="1">
        <f t="shared" si="33"/>
        <v>21</v>
      </c>
      <c r="N206" s="1" t="str">
        <f t="shared" si="34"/>
        <v>WOOD-PH-FURN-WOD-Furn</v>
      </c>
      <c r="O206" s="1" t="str">
        <f t="shared" si="35"/>
        <v>New Wood products - Process Heat: Furnace/Kiln  - Wood</v>
      </c>
      <c r="P206" s="1" t="str">
        <f t="shared" si="36"/>
        <v>INDWOD</v>
      </c>
      <c r="Q206" s="1" t="str">
        <f t="shared" si="37"/>
        <v>WOOD-PH-FURN</v>
      </c>
      <c r="R206" s="1">
        <f>2018</f>
        <v>2018</v>
      </c>
      <c r="S206" s="1">
        <f>+[2]TechOptions!F199</f>
        <v>2025</v>
      </c>
      <c r="T206" s="1">
        <f>+[2]TechOptions!G199</f>
        <v>25</v>
      </c>
      <c r="U206" s="1">
        <f>+ROUND([2]TechOptions!E199,2)</f>
        <v>0.9</v>
      </c>
      <c r="V206" s="1">
        <v>31.536000000000001</v>
      </c>
      <c r="W206" s="1">
        <f>+[2]TechOptions!H199</f>
        <v>0.7</v>
      </c>
      <c r="X206" s="1">
        <f>+[2]TechOptions!I199</f>
        <v>0.7</v>
      </c>
      <c r="Y206" s="1">
        <f>+[2]TechOptions!J199</f>
        <v>0.7</v>
      </c>
      <c r="Z206" s="1">
        <f>+[2]TechOptions!K199</f>
        <v>0.7</v>
      </c>
      <c r="AA206" s="1">
        <f>+[2]TechOptions!L199</f>
        <v>0.7</v>
      </c>
      <c r="AB206" s="1">
        <f>+[2]TechOptions!M199</f>
        <v>0.7</v>
      </c>
      <c r="AC206" s="1">
        <f>+[2]TechOptions!N199</f>
        <v>0.7</v>
      </c>
      <c r="AD206" s="1">
        <f>+[2]TechOptions!O199</f>
        <v>0.7</v>
      </c>
      <c r="AE206" s="1">
        <f>+[2]TechOptions!P199</f>
        <v>0.7</v>
      </c>
      <c r="AF206" s="1">
        <f>+[2]TechOptions!Q199</f>
        <v>0.7</v>
      </c>
      <c r="AG206" s="1">
        <f>+[2]TechOptions!R199</f>
        <v>63</v>
      </c>
      <c r="AH206" s="1">
        <f>+[2]TechOptions!S199</f>
        <v>63</v>
      </c>
      <c r="AI206" s="1">
        <f>+[2]TechOptions!T199</f>
        <v>63</v>
      </c>
      <c r="AJ206" s="1">
        <f>+[2]TechOptions!U199</f>
        <v>63</v>
      </c>
      <c r="AK206" s="1">
        <f>+[2]TechOptions!V199</f>
        <v>63</v>
      </c>
      <c r="AL206" s="1">
        <f>+[2]TechOptions!W199</f>
        <v>63</v>
      </c>
      <c r="AM206" s="1">
        <f>+[2]TechOptions!X199</f>
        <v>63</v>
      </c>
      <c r="AN206" s="1">
        <f>+[2]TechOptions!Y199</f>
        <v>63</v>
      </c>
      <c r="AO206" s="1">
        <f>+[2]TechOptions!Z199</f>
        <v>63</v>
      </c>
      <c r="AP206" s="1">
        <f>+[2]TechOptions!AA199</f>
        <v>63</v>
      </c>
      <c r="AQ206" s="1">
        <f>+[2]TechOptions!AL199</f>
        <v>0.24</v>
      </c>
      <c r="AR206" s="1">
        <v>5</v>
      </c>
      <c r="AZ206" s="18" t="s">
        <v>135</v>
      </c>
      <c r="BA206" s="19"/>
      <c r="BB206" s="19" t="s">
        <v>279</v>
      </c>
      <c r="BC206" s="19"/>
      <c r="BD206" s="19" t="s">
        <v>95</v>
      </c>
      <c r="BE206" s="19"/>
      <c r="BF206" s="19" t="s">
        <v>74</v>
      </c>
    </row>
    <row r="207" spans="1:58" hidden="1">
      <c r="A207" s="1" t="s">
        <v>135</v>
      </c>
      <c r="B207" s="2" t="s">
        <v>214</v>
      </c>
      <c r="C207" s="1" t="s">
        <v>66</v>
      </c>
      <c r="D207" s="2" t="s">
        <v>157</v>
      </c>
      <c r="E207" s="3" t="s">
        <v>476</v>
      </c>
      <c r="F207" s="1" t="s">
        <v>67</v>
      </c>
      <c r="G207" s="2" t="s">
        <v>158</v>
      </c>
      <c r="H207" s="3" t="s">
        <v>481</v>
      </c>
      <c r="I207" s="1" t="s">
        <v>111</v>
      </c>
      <c r="J207" s="2" t="s">
        <v>197</v>
      </c>
      <c r="L207" s="1">
        <f t="shared" si="33"/>
        <v>21</v>
      </c>
      <c r="N207" s="1" t="str">
        <f t="shared" si="34"/>
        <v>WOOD-PH-FURN-LPG-Furn</v>
      </c>
      <c r="O207" s="1" t="str">
        <f t="shared" si="35"/>
        <v>New Wood products - Process Heat: Furnace/Kiln  - LPG</v>
      </c>
      <c r="P207" s="1" t="str">
        <f t="shared" si="36"/>
        <v>INDLPG</v>
      </c>
      <c r="Q207" s="1" t="str">
        <f t="shared" si="37"/>
        <v>WOOD-PH-FURN</v>
      </c>
      <c r="R207" s="1">
        <f>2018</f>
        <v>2018</v>
      </c>
      <c r="S207" s="1">
        <f>+[2]TechOptions!F200</f>
        <v>2025</v>
      </c>
      <c r="T207" s="1">
        <f>+[2]TechOptions!G200</f>
        <v>25</v>
      </c>
      <c r="U207" s="1">
        <f>+ROUND([2]TechOptions!E200,2)</f>
        <v>0.9</v>
      </c>
      <c r="V207" s="1">
        <v>31.536000000000001</v>
      </c>
      <c r="W207" s="1">
        <f>+[2]TechOptions!H200</f>
        <v>0.8</v>
      </c>
      <c r="X207" s="1">
        <f>+[2]TechOptions!I200</f>
        <v>0.8</v>
      </c>
      <c r="Y207" s="1">
        <f>+[2]TechOptions!J200</f>
        <v>0.8</v>
      </c>
      <c r="Z207" s="1">
        <f>+[2]TechOptions!K200</f>
        <v>0.8</v>
      </c>
      <c r="AA207" s="1">
        <f>+[2]TechOptions!L200</f>
        <v>0.8</v>
      </c>
      <c r="AB207" s="1">
        <f>+[2]TechOptions!M200</f>
        <v>0.8</v>
      </c>
      <c r="AC207" s="1">
        <f>+[2]TechOptions!N200</f>
        <v>0.8</v>
      </c>
      <c r="AD207" s="1">
        <f>+[2]TechOptions!O200</f>
        <v>0.8</v>
      </c>
      <c r="AE207" s="1">
        <f>+[2]TechOptions!P200</f>
        <v>0.8</v>
      </c>
      <c r="AF207" s="1">
        <f>+[2]TechOptions!Q200</f>
        <v>0.8</v>
      </c>
      <c r="AG207" s="1">
        <f>+[2]TechOptions!R200</f>
        <v>63</v>
      </c>
      <c r="AH207" s="1">
        <f>+[2]TechOptions!S200</f>
        <v>63</v>
      </c>
      <c r="AI207" s="1">
        <f>+[2]TechOptions!T200</f>
        <v>63</v>
      </c>
      <c r="AJ207" s="1">
        <f>+[2]TechOptions!U200</f>
        <v>63</v>
      </c>
      <c r="AK207" s="1">
        <f>+[2]TechOptions!V200</f>
        <v>63</v>
      </c>
      <c r="AL207" s="1">
        <f>+[2]TechOptions!W200</f>
        <v>63</v>
      </c>
      <c r="AM207" s="1">
        <f>+[2]TechOptions!X200</f>
        <v>63</v>
      </c>
      <c r="AN207" s="1">
        <f>+[2]TechOptions!Y200</f>
        <v>63</v>
      </c>
      <c r="AO207" s="1">
        <f>+[2]TechOptions!Z200</f>
        <v>63</v>
      </c>
      <c r="AP207" s="1">
        <f>+[2]TechOptions!AA200</f>
        <v>63</v>
      </c>
      <c r="AQ207" s="1">
        <f>+[2]TechOptions!AL200</f>
        <v>7.0000000000000007E-2</v>
      </c>
      <c r="AR207" s="1">
        <v>5</v>
      </c>
      <c r="AZ207" s="16" t="s">
        <v>135</v>
      </c>
      <c r="BA207" s="17"/>
      <c r="BB207" s="17" t="s">
        <v>279</v>
      </c>
      <c r="BC207" s="17"/>
      <c r="BD207" s="17" t="s">
        <v>95</v>
      </c>
      <c r="BE207" s="17"/>
      <c r="BF207" s="17" t="s">
        <v>70</v>
      </c>
    </row>
    <row r="208" spans="1:58" hidden="1">
      <c r="A208" s="1" t="s">
        <v>135</v>
      </c>
      <c r="B208" s="2" t="s">
        <v>214</v>
      </c>
      <c r="C208" s="1" t="s">
        <v>279</v>
      </c>
      <c r="D208" s="2" t="s">
        <v>291</v>
      </c>
      <c r="E208" s="3" t="s">
        <v>482</v>
      </c>
      <c r="F208" s="1" t="s">
        <v>95</v>
      </c>
      <c r="G208" s="2" t="s">
        <v>95</v>
      </c>
      <c r="H208" s="3" t="s">
        <v>483</v>
      </c>
      <c r="I208" s="1" t="s">
        <v>68</v>
      </c>
      <c r="J208" s="2" t="s">
        <v>159</v>
      </c>
      <c r="L208" s="1">
        <f t="shared" si="33"/>
        <v>25</v>
      </c>
      <c r="N208" s="1" t="str">
        <f t="shared" si="34"/>
        <v>WOOD-PH-STM_HW-NGA-Boiler</v>
      </c>
      <c r="O208" s="1" t="str">
        <f t="shared" si="35"/>
        <v>New Wood products - Process Heat: Steam/Hot Water  - Natural Gas</v>
      </c>
      <c r="P208" s="1" t="str">
        <f t="shared" si="36"/>
        <v>INDNGA</v>
      </c>
      <c r="Q208" s="1" t="str">
        <f t="shared" si="37"/>
        <v>WOOD-PH-STM_HW</v>
      </c>
      <c r="R208" s="1">
        <f>2018</f>
        <v>2018</v>
      </c>
      <c r="S208" s="1">
        <f>+[2]TechOptions!F201</f>
        <v>2020</v>
      </c>
      <c r="T208" s="1">
        <f>+[2]TechOptions!G201</f>
        <v>25</v>
      </c>
      <c r="U208" s="1">
        <f>+ROUND([2]TechOptions!E201,2)</f>
        <v>0.5</v>
      </c>
      <c r="V208" s="1">
        <v>31.536000000000001</v>
      </c>
      <c r="W208" s="1">
        <f>+[2]TechOptions!H201</f>
        <v>0.87</v>
      </c>
      <c r="X208" s="1">
        <f>+[2]TechOptions!I201</f>
        <v>0.87</v>
      </c>
      <c r="Y208" s="1">
        <f>+[2]TechOptions!J201</f>
        <v>0.87</v>
      </c>
      <c r="Z208" s="1">
        <f>+[2]TechOptions!K201</f>
        <v>0.87</v>
      </c>
      <c r="AA208" s="1">
        <f>+[2]TechOptions!L201</f>
        <v>0.87</v>
      </c>
      <c r="AB208" s="1">
        <f>+[2]TechOptions!M201</f>
        <v>0.87</v>
      </c>
      <c r="AC208" s="1">
        <f>+[2]TechOptions!N201</f>
        <v>0.87</v>
      </c>
      <c r="AD208" s="1">
        <f>+[2]TechOptions!O201</f>
        <v>0.87</v>
      </c>
      <c r="AE208" s="1">
        <f>+[2]TechOptions!P201</f>
        <v>0.87</v>
      </c>
      <c r="AF208" s="1">
        <f>+[2]TechOptions!Q201</f>
        <v>0.87</v>
      </c>
      <c r="AG208" s="1">
        <f>+[2]TechOptions!R201</f>
        <v>350</v>
      </c>
      <c r="AH208" s="1">
        <f>+[2]TechOptions!S201</f>
        <v>350</v>
      </c>
      <c r="AI208" s="1">
        <f>+[2]TechOptions!T201</f>
        <v>350</v>
      </c>
      <c r="AJ208" s="1">
        <f>+[2]TechOptions!U201</f>
        <v>350</v>
      </c>
      <c r="AK208" s="1">
        <f>+[2]TechOptions!V201</f>
        <v>350</v>
      </c>
      <c r="AL208" s="1">
        <f>+[2]TechOptions!W201</f>
        <v>350</v>
      </c>
      <c r="AM208" s="1">
        <f>+[2]TechOptions!X201</f>
        <v>350</v>
      </c>
      <c r="AN208" s="1">
        <f>+[2]TechOptions!Y201</f>
        <v>350</v>
      </c>
      <c r="AO208" s="1">
        <f>+[2]TechOptions!Z201</f>
        <v>350</v>
      </c>
      <c r="AP208" s="1">
        <f>+[2]TechOptions!AA201</f>
        <v>350</v>
      </c>
      <c r="AQ208" s="1">
        <f>+[2]TechOptions!AL201</f>
        <v>0.2</v>
      </c>
      <c r="AR208" s="1">
        <v>5</v>
      </c>
      <c r="AZ208" s="18" t="s">
        <v>135</v>
      </c>
      <c r="BA208" s="19"/>
      <c r="BB208" s="19" t="s">
        <v>279</v>
      </c>
      <c r="BC208" s="19"/>
      <c r="BD208" s="19" t="s">
        <v>108</v>
      </c>
      <c r="BE208" s="19"/>
      <c r="BF208" s="19" t="s">
        <v>109</v>
      </c>
    </row>
    <row r="209" spans="1:58" hidden="1">
      <c r="A209" s="1" t="s">
        <v>135</v>
      </c>
      <c r="B209" s="2" t="s">
        <v>214</v>
      </c>
      <c r="C209" s="1" t="s">
        <v>279</v>
      </c>
      <c r="D209" s="2" t="s">
        <v>291</v>
      </c>
      <c r="E209" s="3" t="s">
        <v>482</v>
      </c>
      <c r="F209" s="1" t="s">
        <v>95</v>
      </c>
      <c r="G209" s="2" t="s">
        <v>95</v>
      </c>
      <c r="H209" s="3" t="s">
        <v>484</v>
      </c>
      <c r="I209" s="1" t="s">
        <v>82</v>
      </c>
      <c r="J209" s="2" t="s">
        <v>172</v>
      </c>
      <c r="L209" s="1">
        <f t="shared" si="33"/>
        <v>25</v>
      </c>
      <c r="N209" s="1" t="str">
        <f t="shared" si="34"/>
        <v>WOOD-PH-STM_HW-DSL-Boiler</v>
      </c>
      <c r="O209" s="1" t="str">
        <f t="shared" si="35"/>
        <v>New Wood products - Process Heat: Steam/Hot Water  - Diesel</v>
      </c>
      <c r="P209" s="1" t="str">
        <f t="shared" si="36"/>
        <v>INDDSL</v>
      </c>
      <c r="Q209" s="1" t="str">
        <f t="shared" si="37"/>
        <v>WOOD-PH-STM_HW</v>
      </c>
      <c r="R209" s="1">
        <f>2018</f>
        <v>2018</v>
      </c>
      <c r="S209" s="1">
        <f>+[2]TechOptions!F202</f>
        <v>2020</v>
      </c>
      <c r="T209" s="1">
        <f>+[2]TechOptions!G202</f>
        <v>25</v>
      </c>
      <c r="U209" s="1">
        <f>+ROUND([2]TechOptions!E202,2)</f>
        <v>0.5</v>
      </c>
      <c r="V209" s="1">
        <v>31.536000000000001</v>
      </c>
      <c r="W209" s="1">
        <f>+[2]TechOptions!H202</f>
        <v>0.85</v>
      </c>
      <c r="X209" s="1">
        <f>+[2]TechOptions!I202</f>
        <v>0.85</v>
      </c>
      <c r="Y209" s="1">
        <f>+[2]TechOptions!J202</f>
        <v>0.85</v>
      </c>
      <c r="Z209" s="1">
        <f>+[2]TechOptions!K202</f>
        <v>0.85</v>
      </c>
      <c r="AA209" s="1">
        <f>+[2]TechOptions!L202</f>
        <v>0.85</v>
      </c>
      <c r="AB209" s="1">
        <f>+[2]TechOptions!M202</f>
        <v>0.85</v>
      </c>
      <c r="AC209" s="1">
        <f>+[2]TechOptions!N202</f>
        <v>0.85</v>
      </c>
      <c r="AD209" s="1">
        <f>+[2]TechOptions!O202</f>
        <v>0.85</v>
      </c>
      <c r="AE209" s="1">
        <f>+[2]TechOptions!P202</f>
        <v>0.85</v>
      </c>
      <c r="AF209" s="1">
        <f>+[2]TechOptions!Q202</f>
        <v>0.85</v>
      </c>
      <c r="AG209" s="1">
        <f>+[2]TechOptions!R202</f>
        <v>300</v>
      </c>
      <c r="AH209" s="1">
        <f>+[2]TechOptions!S202</f>
        <v>300</v>
      </c>
      <c r="AI209" s="1">
        <f>+[2]TechOptions!T202</f>
        <v>300</v>
      </c>
      <c r="AJ209" s="1">
        <f>+[2]TechOptions!U202</f>
        <v>300</v>
      </c>
      <c r="AK209" s="1">
        <f>+[2]TechOptions!V202</f>
        <v>300</v>
      </c>
      <c r="AL209" s="1">
        <f>+[2]TechOptions!W202</f>
        <v>300</v>
      </c>
      <c r="AM209" s="1">
        <f>+[2]TechOptions!X202</f>
        <v>300</v>
      </c>
      <c r="AN209" s="1">
        <f>+[2]TechOptions!Y202</f>
        <v>300</v>
      </c>
      <c r="AO209" s="1">
        <f>+[2]TechOptions!Z202</f>
        <v>300</v>
      </c>
      <c r="AP209" s="1">
        <f>+[2]TechOptions!AA202</f>
        <v>300</v>
      </c>
      <c r="AQ209" s="1">
        <f>+[2]TechOptions!AL202</f>
        <v>1</v>
      </c>
      <c r="AR209" s="1">
        <v>5</v>
      </c>
      <c r="AZ209" s="16" t="s">
        <v>135</v>
      </c>
      <c r="BA209" s="17"/>
      <c r="BB209" s="17" t="s">
        <v>101</v>
      </c>
      <c r="BC209" s="17"/>
      <c r="BD209" s="17" t="s">
        <v>102</v>
      </c>
      <c r="BE209" s="17"/>
      <c r="BF209" s="17" t="s">
        <v>70</v>
      </c>
    </row>
    <row r="210" spans="1:58" hidden="1">
      <c r="A210" s="1" t="s">
        <v>135</v>
      </c>
      <c r="B210" s="2" t="s">
        <v>214</v>
      </c>
      <c r="C210" s="1" t="s">
        <v>279</v>
      </c>
      <c r="D210" s="2" t="s">
        <v>291</v>
      </c>
      <c r="E210" s="3" t="s">
        <v>482</v>
      </c>
      <c r="F210" s="1" t="s">
        <v>95</v>
      </c>
      <c r="G210" s="2" t="s">
        <v>95</v>
      </c>
      <c r="H210" s="3" t="s">
        <v>485</v>
      </c>
      <c r="I210" s="1" t="s">
        <v>86</v>
      </c>
      <c r="J210" s="2" t="s">
        <v>176</v>
      </c>
      <c r="L210" s="1">
        <f t="shared" si="33"/>
        <v>25</v>
      </c>
      <c r="N210" s="1" t="str">
        <f t="shared" si="34"/>
        <v>WOOD-PH-STM_HW-FOL-Boiler</v>
      </c>
      <c r="O210" s="1" t="str">
        <f t="shared" si="35"/>
        <v>New Wood products - Process Heat: Steam/Hot Water  - Fuel Oil</v>
      </c>
      <c r="P210" s="1" t="str">
        <f t="shared" si="36"/>
        <v>INDFOL</v>
      </c>
      <c r="Q210" s="1" t="str">
        <f t="shared" si="37"/>
        <v>WOOD-PH-STM_HW</v>
      </c>
      <c r="R210" s="1">
        <f>2018</f>
        <v>2018</v>
      </c>
      <c r="S210" s="1">
        <f>+[2]TechOptions!F203</f>
        <v>2020</v>
      </c>
      <c r="T210" s="1">
        <f>+[2]TechOptions!G203</f>
        <v>25</v>
      </c>
      <c r="U210" s="1">
        <f>+ROUND([2]TechOptions!E203,2)</f>
        <v>0.5</v>
      </c>
      <c r="V210" s="1">
        <v>31.536000000000001</v>
      </c>
      <c r="W210" s="1">
        <f>+[2]TechOptions!H203</f>
        <v>0.85</v>
      </c>
      <c r="X210" s="1">
        <f>+[2]TechOptions!I203</f>
        <v>0.85</v>
      </c>
      <c r="Y210" s="1">
        <f>+[2]TechOptions!J203</f>
        <v>0.85</v>
      </c>
      <c r="Z210" s="1">
        <f>+[2]TechOptions!K203</f>
        <v>0.85</v>
      </c>
      <c r="AA210" s="1">
        <f>+[2]TechOptions!L203</f>
        <v>0.85</v>
      </c>
      <c r="AB210" s="1">
        <f>+[2]TechOptions!M203</f>
        <v>0.85</v>
      </c>
      <c r="AC210" s="1">
        <f>+[2]TechOptions!N203</f>
        <v>0.85</v>
      </c>
      <c r="AD210" s="1">
        <f>+[2]TechOptions!O203</f>
        <v>0.85</v>
      </c>
      <c r="AE210" s="1">
        <f>+[2]TechOptions!P203</f>
        <v>0.85</v>
      </c>
      <c r="AF210" s="1">
        <f>+[2]TechOptions!Q203</f>
        <v>0.85</v>
      </c>
      <c r="AG210" s="1">
        <f>+[2]TechOptions!R203</f>
        <v>300</v>
      </c>
      <c r="AH210" s="1">
        <f>+[2]TechOptions!S203</f>
        <v>300</v>
      </c>
      <c r="AI210" s="1">
        <f>+[2]TechOptions!T203</f>
        <v>300</v>
      </c>
      <c r="AJ210" s="1">
        <f>+[2]TechOptions!U203</f>
        <v>300</v>
      </c>
      <c r="AK210" s="1">
        <f>+[2]TechOptions!V203</f>
        <v>300</v>
      </c>
      <c r="AL210" s="1">
        <f>+[2]TechOptions!W203</f>
        <v>300</v>
      </c>
      <c r="AM210" s="1">
        <f>+[2]TechOptions!X203</f>
        <v>300</v>
      </c>
      <c r="AN210" s="1">
        <f>+[2]TechOptions!Y203</f>
        <v>300</v>
      </c>
      <c r="AO210" s="1">
        <f>+[2]TechOptions!Z203</f>
        <v>300</v>
      </c>
      <c r="AP210" s="1">
        <f>+[2]TechOptions!AA203</f>
        <v>300</v>
      </c>
      <c r="AQ210" s="1">
        <f>+[2]TechOptions!AL203</f>
        <v>1</v>
      </c>
      <c r="AR210" s="1">
        <v>5</v>
      </c>
      <c r="AZ210" s="18" t="s">
        <v>135</v>
      </c>
      <c r="BA210" s="19"/>
      <c r="BB210" s="19" t="s">
        <v>101</v>
      </c>
      <c r="BC210" s="19"/>
      <c r="BD210" s="19" t="s">
        <v>102</v>
      </c>
      <c r="BE210" s="19"/>
      <c r="BF210" s="19" t="s">
        <v>82</v>
      </c>
    </row>
    <row r="211" spans="1:58" hidden="1">
      <c r="A211" s="1" t="s">
        <v>135</v>
      </c>
      <c r="B211" s="2" t="s">
        <v>214</v>
      </c>
      <c r="C211" s="1" t="s">
        <v>279</v>
      </c>
      <c r="D211" s="2" t="s">
        <v>291</v>
      </c>
      <c r="E211" s="3" t="s">
        <v>482</v>
      </c>
      <c r="F211" s="1" t="s">
        <v>231</v>
      </c>
      <c r="G211" s="2" t="s">
        <v>246</v>
      </c>
      <c r="H211" s="3" t="s">
        <v>486</v>
      </c>
      <c r="I211" s="1" t="s">
        <v>70</v>
      </c>
      <c r="J211" s="2" t="s">
        <v>160</v>
      </c>
      <c r="L211" s="1">
        <f t="shared" si="33"/>
        <v>23</v>
      </c>
      <c r="N211" s="1" t="str">
        <f t="shared" si="34"/>
        <v>WOOD-PH-STM_HW-ELC-HPmp</v>
      </c>
      <c r="O211" s="1" t="str">
        <f t="shared" si="35"/>
        <v>New Wood products - Process Heat: Steam/Hot Water  - Electricity</v>
      </c>
      <c r="P211" s="1" t="str">
        <f t="shared" si="36"/>
        <v>INDELC</v>
      </c>
      <c r="Q211" s="1" t="str">
        <f t="shared" si="37"/>
        <v>WOOD-PH-STM_HW</v>
      </c>
      <c r="R211" s="1">
        <f>2018</f>
        <v>2018</v>
      </c>
      <c r="S211" s="1">
        <f>+[2]TechOptions!F204</f>
        <v>2025</v>
      </c>
      <c r="T211" s="1">
        <f>+[2]TechOptions!G204</f>
        <v>20</v>
      </c>
      <c r="U211" s="1">
        <f>+ROUND([2]TechOptions!E204,2)</f>
        <v>0.5</v>
      </c>
      <c r="V211" s="1">
        <v>31.536000000000001</v>
      </c>
      <c r="W211" s="1">
        <f>+[2]TechOptions!H204</f>
        <v>3.5</v>
      </c>
      <c r="X211" s="1">
        <f>+[2]TechOptions!I204</f>
        <v>3.5</v>
      </c>
      <c r="Y211" s="1">
        <f>+[2]TechOptions!J204</f>
        <v>3.5</v>
      </c>
      <c r="Z211" s="1">
        <f>+[2]TechOptions!K204</f>
        <v>3.5</v>
      </c>
      <c r="AA211" s="1">
        <f>+[2]TechOptions!L204</f>
        <v>3.5</v>
      </c>
      <c r="AB211" s="1">
        <f>+[2]TechOptions!M204</f>
        <v>3.5</v>
      </c>
      <c r="AC211" s="1">
        <f>+[2]TechOptions!N204</f>
        <v>3.5</v>
      </c>
      <c r="AD211" s="1">
        <f>+[2]TechOptions!O204</f>
        <v>3.5</v>
      </c>
      <c r="AE211" s="1">
        <f>+[2]TechOptions!P204</f>
        <v>3.5</v>
      </c>
      <c r="AF211" s="1">
        <f>+[2]TechOptions!Q204</f>
        <v>3.5</v>
      </c>
      <c r="AG211" s="1">
        <f>AG193</f>
        <v>1071.4285714285713</v>
      </c>
      <c r="AH211" s="1">
        <f>AG211</f>
        <v>1071.4285714285713</v>
      </c>
      <c r="AI211" s="1">
        <f t="shared" ref="AI211:AP211" si="38">AH211</f>
        <v>1071.4285714285713</v>
      </c>
      <c r="AJ211" s="1">
        <f t="shared" si="38"/>
        <v>1071.4285714285713</v>
      </c>
      <c r="AK211" s="1">
        <f t="shared" si="38"/>
        <v>1071.4285714285713</v>
      </c>
      <c r="AL211" s="1">
        <f t="shared" si="38"/>
        <v>1071.4285714285713</v>
      </c>
      <c r="AM211" s="1">
        <f t="shared" si="38"/>
        <v>1071.4285714285713</v>
      </c>
      <c r="AN211" s="1">
        <f t="shared" si="38"/>
        <v>1071.4285714285713</v>
      </c>
      <c r="AO211" s="1">
        <f t="shared" si="38"/>
        <v>1071.4285714285713</v>
      </c>
      <c r="AP211" s="1">
        <f t="shared" si="38"/>
        <v>1071.4285714285713</v>
      </c>
      <c r="AQ211" s="1">
        <v>0</v>
      </c>
      <c r="AR211" s="1">
        <v>5</v>
      </c>
      <c r="AZ211" s="16" t="s">
        <v>135</v>
      </c>
      <c r="BA211" s="17"/>
      <c r="BB211" s="17" t="s">
        <v>487</v>
      </c>
      <c r="BC211" s="17"/>
      <c r="BD211" s="17" t="s">
        <v>97</v>
      </c>
      <c r="BE211" s="17"/>
      <c r="BF211" s="17" t="s">
        <v>70</v>
      </c>
    </row>
    <row r="212" spans="1:58" hidden="1">
      <c r="A212" s="1" t="s">
        <v>135</v>
      </c>
      <c r="B212" s="2" t="s">
        <v>214</v>
      </c>
      <c r="C212" s="1" t="s">
        <v>279</v>
      </c>
      <c r="D212" s="2" t="s">
        <v>291</v>
      </c>
      <c r="E212" s="3" t="s">
        <v>482</v>
      </c>
      <c r="F212" s="1" t="s">
        <v>95</v>
      </c>
      <c r="G212" s="2" t="s">
        <v>95</v>
      </c>
      <c r="H212" s="3" t="s">
        <v>488</v>
      </c>
      <c r="I212" s="1" t="s">
        <v>71</v>
      </c>
      <c r="J212" s="2" t="s">
        <v>161</v>
      </c>
      <c r="L212" s="1">
        <f t="shared" si="33"/>
        <v>25</v>
      </c>
      <c r="N212" s="1" t="str">
        <f t="shared" si="34"/>
        <v>WOOD-PH-STM_HW-COA-Boiler</v>
      </c>
      <c r="O212" s="1" t="str">
        <f t="shared" si="35"/>
        <v>New Wood products - Process Heat: Steam/Hot Water  - Coal</v>
      </c>
      <c r="P212" s="1" t="str">
        <f t="shared" si="36"/>
        <v>INDCOA</v>
      </c>
      <c r="Q212" s="1" t="str">
        <f t="shared" si="37"/>
        <v>WOOD-PH-STM_HW</v>
      </c>
      <c r="R212" s="1">
        <f>2018</f>
        <v>2018</v>
      </c>
      <c r="S212" s="1">
        <f>+[2]TechOptions!F205</f>
        <v>2020</v>
      </c>
      <c r="T212" s="1">
        <f>+[2]TechOptions!G205</f>
        <v>25</v>
      </c>
      <c r="U212" s="1">
        <f>+ROUND([2]TechOptions!E205,2)</f>
        <v>0.5</v>
      </c>
      <c r="V212" s="1">
        <v>31.536000000000001</v>
      </c>
      <c r="W212" s="1">
        <f>+[2]TechOptions!H205</f>
        <v>0.8</v>
      </c>
      <c r="X212" s="1">
        <f>+[2]TechOptions!I205</f>
        <v>0.8</v>
      </c>
      <c r="Y212" s="1">
        <f>+[2]TechOptions!J205</f>
        <v>0.8</v>
      </c>
      <c r="Z212" s="1">
        <f>+[2]TechOptions!K205</f>
        <v>0.8</v>
      </c>
      <c r="AA212" s="1">
        <f>+[2]TechOptions!L205</f>
        <v>0.8</v>
      </c>
      <c r="AB212" s="1">
        <f>+[2]TechOptions!M205</f>
        <v>0.8</v>
      </c>
      <c r="AC212" s="1">
        <f>+[2]TechOptions!N205</f>
        <v>0.8</v>
      </c>
      <c r="AD212" s="1">
        <f>+[2]TechOptions!O205</f>
        <v>0.8</v>
      </c>
      <c r="AE212" s="1">
        <f>+[2]TechOptions!P205</f>
        <v>0.8</v>
      </c>
      <c r="AF212" s="1">
        <f>+[2]TechOptions!Q205</f>
        <v>0.8</v>
      </c>
      <c r="AG212" s="1">
        <f>+[2]TechOptions!R205</f>
        <v>750</v>
      </c>
      <c r="AH212" s="1">
        <f>+[2]TechOptions!S205</f>
        <v>750</v>
      </c>
      <c r="AI212" s="1">
        <f>+[2]TechOptions!T205</f>
        <v>750</v>
      </c>
      <c r="AJ212" s="1">
        <f>+[2]TechOptions!U205</f>
        <v>750</v>
      </c>
      <c r="AK212" s="1">
        <f>+[2]TechOptions!V205</f>
        <v>750</v>
      </c>
      <c r="AL212" s="1">
        <f>+[2]TechOptions!W205</f>
        <v>750</v>
      </c>
      <c r="AM212" s="1">
        <f>+[2]TechOptions!X205</f>
        <v>750</v>
      </c>
      <c r="AN212" s="1">
        <f>+[2]TechOptions!Y205</f>
        <v>750</v>
      </c>
      <c r="AO212" s="1">
        <f>+[2]TechOptions!Z205</f>
        <v>750</v>
      </c>
      <c r="AP212" s="1">
        <f>+[2]TechOptions!AA205</f>
        <v>750</v>
      </c>
      <c r="AQ212" s="1">
        <f>+[2]TechOptions!AL205</f>
        <v>1</v>
      </c>
      <c r="AR212" s="1">
        <v>5</v>
      </c>
      <c r="AZ212" s="18" t="s">
        <v>135</v>
      </c>
      <c r="BA212" s="19"/>
      <c r="BB212" s="19" t="s">
        <v>489</v>
      </c>
      <c r="BC212" s="19"/>
      <c r="BD212" s="19" t="s">
        <v>489</v>
      </c>
      <c r="BE212" s="19"/>
      <c r="BF212" s="19" t="s">
        <v>70</v>
      </c>
    </row>
    <row r="213" spans="1:58" hidden="1">
      <c r="A213" s="1" t="s">
        <v>135</v>
      </c>
      <c r="B213" s="2" t="s">
        <v>214</v>
      </c>
      <c r="C213" s="1" t="s">
        <v>279</v>
      </c>
      <c r="D213" s="2" t="s">
        <v>291</v>
      </c>
      <c r="E213" s="3" t="s">
        <v>482</v>
      </c>
      <c r="F213" s="1" t="s">
        <v>95</v>
      </c>
      <c r="G213" s="2" t="s">
        <v>95</v>
      </c>
      <c r="H213" s="3" t="s">
        <v>490</v>
      </c>
      <c r="I213" s="1" t="s">
        <v>111</v>
      </c>
      <c r="J213" s="2" t="s">
        <v>197</v>
      </c>
      <c r="L213" s="1">
        <f t="shared" si="33"/>
        <v>25</v>
      </c>
      <c r="N213" s="1" t="str">
        <f t="shared" si="34"/>
        <v>WOOD-PH-STM_HW-LPG-Boiler</v>
      </c>
      <c r="O213" s="1" t="str">
        <f t="shared" si="35"/>
        <v>New Wood products - Process Heat: Steam/Hot Water  - LPG</v>
      </c>
      <c r="P213" s="1" t="str">
        <f t="shared" si="36"/>
        <v>INDLPG</v>
      </c>
      <c r="Q213" s="1" t="str">
        <f t="shared" si="37"/>
        <v>WOOD-PH-STM_HW</v>
      </c>
      <c r="R213" s="1">
        <f>2018</f>
        <v>2018</v>
      </c>
      <c r="S213" s="1">
        <f>+[2]TechOptions!F206</f>
        <v>2025</v>
      </c>
      <c r="T213" s="1">
        <f>+[2]TechOptions!G206</f>
        <v>25</v>
      </c>
      <c r="U213" s="1">
        <f>+ROUND([2]TechOptions!E206,2)</f>
        <v>0.5</v>
      </c>
      <c r="V213" s="1">
        <v>31.536000000000001</v>
      </c>
      <c r="W213" s="1">
        <f>+[2]TechOptions!H206</f>
        <v>0.87</v>
      </c>
      <c r="X213" s="1">
        <f>+[2]TechOptions!I206</f>
        <v>0.87</v>
      </c>
      <c r="Y213" s="1">
        <f>+[2]TechOptions!J206</f>
        <v>0.87</v>
      </c>
      <c r="Z213" s="1">
        <f>+[2]TechOptions!K206</f>
        <v>0.87</v>
      </c>
      <c r="AA213" s="1">
        <f>+[2]TechOptions!L206</f>
        <v>0.87</v>
      </c>
      <c r="AB213" s="1">
        <f>+[2]TechOptions!M206</f>
        <v>0.87</v>
      </c>
      <c r="AC213" s="1">
        <f>+[2]TechOptions!N206</f>
        <v>0.87</v>
      </c>
      <c r="AD213" s="1">
        <f>+[2]TechOptions!O206</f>
        <v>0.87</v>
      </c>
      <c r="AE213" s="1">
        <f>+[2]TechOptions!P206</f>
        <v>0.87</v>
      </c>
      <c r="AF213" s="1">
        <f>+[2]TechOptions!Q206</f>
        <v>0.87</v>
      </c>
      <c r="AG213" s="1">
        <f>+[2]TechOptions!R206</f>
        <v>350</v>
      </c>
      <c r="AH213" s="1">
        <f>+[2]TechOptions!S206</f>
        <v>350</v>
      </c>
      <c r="AI213" s="1">
        <f>+[2]TechOptions!T206</f>
        <v>350</v>
      </c>
      <c r="AJ213" s="1">
        <f>+[2]TechOptions!U206</f>
        <v>350</v>
      </c>
      <c r="AK213" s="1">
        <f>+[2]TechOptions!V206</f>
        <v>350</v>
      </c>
      <c r="AL213" s="1">
        <f>+[2]TechOptions!W206</f>
        <v>350</v>
      </c>
      <c r="AM213" s="1">
        <f>+[2]TechOptions!X206</f>
        <v>350</v>
      </c>
      <c r="AN213" s="1">
        <f>+[2]TechOptions!Y206</f>
        <v>350</v>
      </c>
      <c r="AO213" s="1">
        <f>+[2]TechOptions!Z206</f>
        <v>350</v>
      </c>
      <c r="AP213" s="1">
        <f>+[2]TechOptions!AA206</f>
        <v>350</v>
      </c>
      <c r="AQ213" s="1">
        <f>+[2]TechOptions!AL206</f>
        <v>1</v>
      </c>
      <c r="AR213" s="1">
        <v>5</v>
      </c>
      <c r="AZ213" s="16" t="s">
        <v>135</v>
      </c>
      <c r="BA213" s="17"/>
      <c r="BB213" s="17" t="s">
        <v>224</v>
      </c>
      <c r="BC213" s="17"/>
      <c r="BD213" s="17" t="s">
        <v>225</v>
      </c>
      <c r="BE213" s="17"/>
      <c r="BF213" s="17" t="s">
        <v>70</v>
      </c>
    </row>
    <row r="214" spans="1:58" hidden="1">
      <c r="A214" s="1" t="s">
        <v>135</v>
      </c>
      <c r="B214" s="2" t="s">
        <v>214</v>
      </c>
      <c r="C214" s="1" t="s">
        <v>279</v>
      </c>
      <c r="D214" s="2" t="s">
        <v>291</v>
      </c>
      <c r="E214" s="3" t="s">
        <v>482</v>
      </c>
      <c r="F214" s="1" t="s">
        <v>95</v>
      </c>
      <c r="G214" s="2" t="s">
        <v>95</v>
      </c>
      <c r="H214" s="3" t="s">
        <v>491</v>
      </c>
      <c r="I214" s="1" t="s">
        <v>74</v>
      </c>
      <c r="J214" s="2" t="s">
        <v>164</v>
      </c>
      <c r="L214" s="1">
        <f t="shared" si="33"/>
        <v>25</v>
      </c>
      <c r="N214" s="1" t="str">
        <f t="shared" si="34"/>
        <v>WOOD-PH-STM_HW-WOD-Boiler</v>
      </c>
      <c r="O214" s="1" t="str">
        <f t="shared" si="35"/>
        <v>New Wood products - Process Heat: Steam/Hot Water  - Wood</v>
      </c>
      <c r="P214" s="1" t="str">
        <f t="shared" si="36"/>
        <v>INDWOD</v>
      </c>
      <c r="Q214" s="1" t="str">
        <f t="shared" si="37"/>
        <v>WOOD-PH-STM_HW</v>
      </c>
      <c r="R214" s="1">
        <f>2018</f>
        <v>2018</v>
      </c>
      <c r="S214" s="1">
        <f>+[2]TechOptions!F207</f>
        <v>2020</v>
      </c>
      <c r="T214" s="1">
        <f>+[2]TechOptions!G207</f>
        <v>25</v>
      </c>
      <c r="U214" s="1">
        <f>+ROUND([2]TechOptions!E207,2)</f>
        <v>0.5</v>
      </c>
      <c r="V214" s="1">
        <v>31.536000000000001</v>
      </c>
      <c r="W214" s="1">
        <f>+[2]TechOptions!H207</f>
        <v>0.85</v>
      </c>
      <c r="X214" s="1">
        <f>+[2]TechOptions!I207</f>
        <v>0.85</v>
      </c>
      <c r="Y214" s="1">
        <f>+[2]TechOptions!J207</f>
        <v>0.85</v>
      </c>
      <c r="Z214" s="1">
        <f>+[2]TechOptions!K207</f>
        <v>0.85</v>
      </c>
      <c r="AA214" s="1">
        <f>+[2]TechOptions!L207</f>
        <v>0.85</v>
      </c>
      <c r="AB214" s="1">
        <f>+[2]TechOptions!M207</f>
        <v>0.85</v>
      </c>
      <c r="AC214" s="1">
        <f>+[2]TechOptions!N207</f>
        <v>0.85</v>
      </c>
      <c r="AD214" s="1">
        <f>+[2]TechOptions!O207</f>
        <v>0.85</v>
      </c>
      <c r="AE214" s="1">
        <f>+[2]TechOptions!P207</f>
        <v>0.85</v>
      </c>
      <c r="AF214" s="1">
        <f>+[2]TechOptions!Q207</f>
        <v>0.85</v>
      </c>
      <c r="AG214" s="1">
        <f>+[2]TechOptions!R207</f>
        <v>2000</v>
      </c>
      <c r="AH214" s="1">
        <f>+[2]TechOptions!S207</f>
        <v>2000</v>
      </c>
      <c r="AI214" s="1">
        <f>+[2]TechOptions!T207</f>
        <v>2000</v>
      </c>
      <c r="AJ214" s="1">
        <f>+[2]TechOptions!U207</f>
        <v>2000</v>
      </c>
      <c r="AK214" s="1">
        <f>+[2]TechOptions!V207</f>
        <v>2000</v>
      </c>
      <c r="AL214" s="1">
        <f>+[2]TechOptions!W207</f>
        <v>2000</v>
      </c>
      <c r="AM214" s="1">
        <f>+[2]TechOptions!X207</f>
        <v>2000</v>
      </c>
      <c r="AN214" s="1">
        <f>+[2]TechOptions!Y207</f>
        <v>2000</v>
      </c>
      <c r="AO214" s="1">
        <f>+[2]TechOptions!Z207</f>
        <v>2000</v>
      </c>
      <c r="AP214" s="1">
        <f>+[2]TechOptions!AA207</f>
        <v>2000</v>
      </c>
      <c r="AQ214" s="1">
        <f>+[2]TechOptions!AL207</f>
        <v>1</v>
      </c>
      <c r="AR214" s="1">
        <v>5</v>
      </c>
      <c r="AZ214" s="18" t="s">
        <v>136</v>
      </c>
      <c r="BA214" s="19"/>
      <c r="BB214" s="19" t="s">
        <v>84</v>
      </c>
      <c r="BC214" s="19"/>
      <c r="BD214" s="19" t="s">
        <v>85</v>
      </c>
      <c r="BE214" s="19"/>
      <c r="BF214" s="19" t="s">
        <v>82</v>
      </c>
    </row>
    <row r="215" spans="1:58">
      <c r="A215" s="1" t="s">
        <v>135</v>
      </c>
      <c r="B215" s="2" t="s">
        <v>214</v>
      </c>
      <c r="C215" s="1" t="s">
        <v>279</v>
      </c>
      <c r="D215" s="2" t="s">
        <v>291</v>
      </c>
      <c r="E215" s="3" t="s">
        <v>482</v>
      </c>
      <c r="F215" s="1" t="s">
        <v>95</v>
      </c>
      <c r="G215" s="2" t="s">
        <v>95</v>
      </c>
      <c r="H215" s="3" t="s">
        <v>492</v>
      </c>
      <c r="I215" s="1" t="s">
        <v>70</v>
      </c>
      <c r="J215" s="2" t="s">
        <v>160</v>
      </c>
      <c r="L215" s="1">
        <f t="shared" si="33"/>
        <v>25</v>
      </c>
      <c r="N215" s="1" t="str">
        <f t="shared" si="34"/>
        <v>WOOD-PH-STM_HW-ELC-Boiler</v>
      </c>
      <c r="O215" s="1" t="str">
        <f t="shared" si="35"/>
        <v>New Wood products - Process Heat: Steam/Hot Water  - Electricity</v>
      </c>
      <c r="P215" s="1" t="str">
        <f t="shared" si="36"/>
        <v>INDELC</v>
      </c>
      <c r="Q215" s="1" t="str">
        <f t="shared" si="37"/>
        <v>WOOD-PH-STM_HW</v>
      </c>
      <c r="R215" s="1">
        <f>2018</f>
        <v>2018</v>
      </c>
      <c r="S215" s="1">
        <f>+[2]TechOptions!F208</f>
        <v>2020</v>
      </c>
      <c r="T215" s="1">
        <f>+[2]TechOptions!G208</f>
        <v>25</v>
      </c>
      <c r="U215" s="1">
        <f>+ROUND([2]TechOptions!E208,2)</f>
        <v>0.5</v>
      </c>
      <c r="V215" s="1">
        <v>31.536000000000001</v>
      </c>
      <c r="W215" s="1">
        <f>+[2]TechOptions!H208</f>
        <v>0.99</v>
      </c>
      <c r="X215" s="1">
        <f>+[2]TechOptions!I208</f>
        <v>0.99</v>
      </c>
      <c r="Y215" s="1">
        <f>+[2]TechOptions!J208</f>
        <v>0.99</v>
      </c>
      <c r="Z215" s="1">
        <f>+[2]TechOptions!K208</f>
        <v>0.99</v>
      </c>
      <c r="AA215" s="1">
        <f>+[2]TechOptions!L208</f>
        <v>0.99</v>
      </c>
      <c r="AB215" s="1">
        <f>+[2]TechOptions!M208</f>
        <v>0.99</v>
      </c>
      <c r="AC215" s="1">
        <f>+[2]TechOptions!N208</f>
        <v>0.99</v>
      </c>
      <c r="AD215" s="1">
        <f>+[2]TechOptions!O208</f>
        <v>0.99</v>
      </c>
      <c r="AE215" s="1">
        <f>+[2]TechOptions!P208</f>
        <v>0.99</v>
      </c>
      <c r="AF215" s="1">
        <f>+[2]TechOptions!Q208</f>
        <v>0.99</v>
      </c>
      <c r="AG215" s="30">
        <f>AG197</f>
        <v>370.49433333333332</v>
      </c>
      <c r="AH215" s="30">
        <f t="shared" ref="AH215:AP215" si="39">AH197</f>
        <v>370.49433333333332</v>
      </c>
      <c r="AI215" s="30">
        <f t="shared" si="39"/>
        <v>250</v>
      </c>
      <c r="AJ215" s="30">
        <f t="shared" si="39"/>
        <v>250</v>
      </c>
      <c r="AK215" s="30">
        <f t="shared" si="39"/>
        <v>250</v>
      </c>
      <c r="AL215" s="30">
        <f t="shared" si="39"/>
        <v>250</v>
      </c>
      <c r="AM215" s="30">
        <f t="shared" si="39"/>
        <v>250</v>
      </c>
      <c r="AN215" s="30">
        <f t="shared" si="39"/>
        <v>250</v>
      </c>
      <c r="AO215" s="30">
        <f t="shared" si="39"/>
        <v>250</v>
      </c>
      <c r="AP215" s="30">
        <f t="shared" si="39"/>
        <v>250</v>
      </c>
      <c r="AQ215" s="1">
        <v>1</v>
      </c>
      <c r="AR215" s="1">
        <v>5</v>
      </c>
      <c r="AZ215" s="16" t="s">
        <v>136</v>
      </c>
      <c r="BA215" s="17"/>
      <c r="BB215" s="17" t="s">
        <v>84</v>
      </c>
      <c r="BC215" s="17"/>
      <c r="BD215" s="17" t="s">
        <v>87</v>
      </c>
      <c r="BE215" s="17"/>
      <c r="BF215" s="17" t="s">
        <v>70</v>
      </c>
    </row>
    <row r="216" spans="1:58" hidden="1">
      <c r="A216" s="1" t="s">
        <v>135</v>
      </c>
      <c r="B216" s="2" t="s">
        <v>214</v>
      </c>
      <c r="C216" s="1" t="s">
        <v>279</v>
      </c>
      <c r="D216" s="2" t="s">
        <v>291</v>
      </c>
      <c r="E216" s="3" t="s">
        <v>482</v>
      </c>
      <c r="F216" s="1" t="s">
        <v>108</v>
      </c>
      <c r="G216" s="2" t="s">
        <v>195</v>
      </c>
      <c r="H216" s="3" t="s">
        <v>493</v>
      </c>
      <c r="I216" s="1" t="s">
        <v>109</v>
      </c>
      <c r="J216" s="2" t="s">
        <v>196</v>
      </c>
      <c r="L216" s="1">
        <f t="shared" si="33"/>
        <v>23</v>
      </c>
      <c r="N216" s="1" t="str">
        <f t="shared" si="34"/>
        <v>WOOD-PH-STM_HW-GEO-Heat</v>
      </c>
      <c r="O216" s="1" t="str">
        <f t="shared" si="35"/>
        <v>New Wood products - Process Heat: Steam/Hot Water  - Geothermal</v>
      </c>
      <c r="P216" s="1" t="str">
        <f t="shared" si="36"/>
        <v>INDGEO</v>
      </c>
      <c r="Q216" s="1" t="str">
        <f t="shared" si="37"/>
        <v>WOOD-PH-STM_HW</v>
      </c>
      <c r="R216" s="1">
        <f>2018</f>
        <v>2018</v>
      </c>
      <c r="S216" s="1">
        <f>+[2]TechOptions!F209</f>
        <v>2020</v>
      </c>
      <c r="T216" s="1">
        <f>+[2]TechOptions!G209</f>
        <v>10</v>
      </c>
      <c r="U216" s="1">
        <f>+ROUND([2]TechOptions!E209,2)</f>
        <v>0.5</v>
      </c>
      <c r="V216" s="1">
        <v>31.536000000000001</v>
      </c>
      <c r="W216" s="1">
        <f>+[2]TechOptions!H209</f>
        <v>0.97012399999999988</v>
      </c>
      <c r="X216" s="1">
        <f>+[2]TechOptions!I209</f>
        <v>0.97012399999999988</v>
      </c>
      <c r="Y216" s="1">
        <f>+[2]TechOptions!J209</f>
        <v>0.97012399999999988</v>
      </c>
      <c r="Z216" s="1">
        <f>+[2]TechOptions!K209</f>
        <v>0.97012399999999988</v>
      </c>
      <c r="AA216" s="1">
        <f>+[2]TechOptions!L209</f>
        <v>0.97012399999999988</v>
      </c>
      <c r="AB216" s="1">
        <f>+[2]TechOptions!M209</f>
        <v>0.97012399999999988</v>
      </c>
      <c r="AC216" s="1">
        <f>+[2]TechOptions!N209</f>
        <v>0.97012399999999988</v>
      </c>
      <c r="AD216" s="1">
        <f>+[2]TechOptions!O209</f>
        <v>0.97012399999999988</v>
      </c>
      <c r="AE216" s="1">
        <f>+[2]TechOptions!P209</f>
        <v>0.97012399999999988</v>
      </c>
      <c r="AF216" s="1">
        <f>+[2]TechOptions!Q209</f>
        <v>0.97012399999999988</v>
      </c>
      <c r="AG216" s="1">
        <f>+[2]TechOptions!R209</f>
        <v>100</v>
      </c>
      <c r="AH216" s="1">
        <f>+[2]TechOptions!S209</f>
        <v>100</v>
      </c>
      <c r="AI216" s="1">
        <f>+[2]TechOptions!T209</f>
        <v>100</v>
      </c>
      <c r="AJ216" s="1">
        <f>+[2]TechOptions!U209</f>
        <v>100</v>
      </c>
      <c r="AK216" s="1">
        <f>+[2]TechOptions!V209</f>
        <v>100</v>
      </c>
      <c r="AL216" s="1">
        <f>+[2]TechOptions!W209</f>
        <v>100</v>
      </c>
      <c r="AM216" s="1">
        <f>+[2]TechOptions!X209</f>
        <v>100</v>
      </c>
      <c r="AN216" s="1">
        <f>+[2]TechOptions!Y209</f>
        <v>100</v>
      </c>
      <c r="AO216" s="1">
        <f>+[2]TechOptions!Z209</f>
        <v>100</v>
      </c>
      <c r="AP216" s="1">
        <f>+[2]TechOptions!AA209</f>
        <v>100</v>
      </c>
      <c r="AQ216" s="1">
        <f>+[2]TechOptions!AL209</f>
        <v>0.1</v>
      </c>
      <c r="AR216" s="1">
        <v>5</v>
      </c>
      <c r="AZ216" s="18" t="s">
        <v>136</v>
      </c>
      <c r="BA216" s="19"/>
      <c r="BB216" s="19" t="s">
        <v>84</v>
      </c>
      <c r="BC216" s="19"/>
      <c r="BD216" s="19" t="s">
        <v>85</v>
      </c>
      <c r="BE216" s="19"/>
      <c r="BF216" s="19" t="s">
        <v>83</v>
      </c>
    </row>
    <row r="217" spans="1:58" hidden="1">
      <c r="A217" s="1" t="s">
        <v>135</v>
      </c>
      <c r="B217" s="2" t="s">
        <v>214</v>
      </c>
      <c r="C217" s="1" t="s">
        <v>101</v>
      </c>
      <c r="D217" s="2" t="s">
        <v>188</v>
      </c>
      <c r="E217" s="3" t="s">
        <v>494</v>
      </c>
      <c r="F217" s="1" t="s">
        <v>102</v>
      </c>
      <c r="G217" s="2" t="s">
        <v>188</v>
      </c>
      <c r="H217" s="3" t="s">
        <v>495</v>
      </c>
      <c r="I217" s="1" t="s">
        <v>70</v>
      </c>
      <c r="J217" s="2" t="s">
        <v>160</v>
      </c>
      <c r="L217" s="1">
        <f t="shared" si="33"/>
        <v>18</v>
      </c>
      <c r="N217" s="1" t="str">
        <f t="shared" si="34"/>
        <v>WOOD-Pump-ELC-Pump</v>
      </c>
      <c r="O217" s="1" t="str">
        <f t="shared" si="35"/>
        <v>New Wood products - Pumping  - Electricity</v>
      </c>
      <c r="P217" s="1" t="str">
        <f t="shared" si="36"/>
        <v>INDELC</v>
      </c>
      <c r="Q217" s="1" t="str">
        <f t="shared" si="37"/>
        <v>WOOD-Pump</v>
      </c>
      <c r="R217" s="1">
        <f>2018</f>
        <v>2018</v>
      </c>
      <c r="S217" s="1">
        <f>+[2]TechOptions!F210</f>
        <v>2020</v>
      </c>
      <c r="T217" s="1">
        <f>+[2]TechOptions!G210</f>
        <v>10</v>
      </c>
      <c r="U217" s="1">
        <f>+ROUND([2]TechOptions!E210,2)</f>
        <v>0.5</v>
      </c>
      <c r="V217" s="1">
        <v>31.536000000000001</v>
      </c>
      <c r="W217" s="1">
        <f>+[2]TechOptions!H210</f>
        <v>0.75</v>
      </c>
      <c r="X217" s="1">
        <f>+[2]TechOptions!I210</f>
        <v>0.75</v>
      </c>
      <c r="Y217" s="1">
        <f>+[2]TechOptions!J210</f>
        <v>0.75</v>
      </c>
      <c r="Z217" s="1">
        <f>+[2]TechOptions!K210</f>
        <v>0.75</v>
      </c>
      <c r="AA217" s="1">
        <f>+[2]TechOptions!L210</f>
        <v>0.75</v>
      </c>
      <c r="AB217" s="1">
        <f>+[2]TechOptions!M210</f>
        <v>0.75</v>
      </c>
      <c r="AC217" s="1">
        <f>+[2]TechOptions!N210</f>
        <v>0.75</v>
      </c>
      <c r="AD217" s="1">
        <f>+[2]TechOptions!O210</f>
        <v>0.75</v>
      </c>
      <c r="AE217" s="1">
        <f>+[2]TechOptions!P210</f>
        <v>0.75</v>
      </c>
      <c r="AF217" s="1">
        <f>+[2]TechOptions!Q210</f>
        <v>0.75</v>
      </c>
      <c r="AG217" s="1">
        <f>+[2]TechOptions!R210</f>
        <v>2308</v>
      </c>
      <c r="AH217" s="1">
        <f>+[2]TechOptions!S210</f>
        <v>2308</v>
      </c>
      <c r="AI217" s="1">
        <f>+[2]TechOptions!T210</f>
        <v>2308</v>
      </c>
      <c r="AJ217" s="1">
        <f>+[2]TechOptions!U210</f>
        <v>2308</v>
      </c>
      <c r="AK217" s="1">
        <f>+[2]TechOptions!V210</f>
        <v>2308</v>
      </c>
      <c r="AL217" s="1">
        <f>+[2]TechOptions!W210</f>
        <v>2308</v>
      </c>
      <c r="AM217" s="1">
        <f>+[2]TechOptions!X210</f>
        <v>2308</v>
      </c>
      <c r="AN217" s="1">
        <f>+[2]TechOptions!Y210</f>
        <v>2308</v>
      </c>
      <c r="AO217" s="1">
        <f>+[2]TechOptions!Z210</f>
        <v>2308</v>
      </c>
      <c r="AP217" s="1">
        <f>+[2]TechOptions!AA210</f>
        <v>2308</v>
      </c>
      <c r="AQ217" s="1">
        <f>+[2]TechOptions!AL210</f>
        <v>1</v>
      </c>
      <c r="AR217" s="1">
        <v>5</v>
      </c>
      <c r="AZ217" s="16" t="s">
        <v>136</v>
      </c>
      <c r="BA217" s="17"/>
      <c r="BB217" s="17" t="s">
        <v>84</v>
      </c>
      <c r="BC217" s="17"/>
      <c r="BD217" s="17" t="s">
        <v>221</v>
      </c>
      <c r="BE217" s="17"/>
      <c r="BF217" s="17" t="s">
        <v>70</v>
      </c>
    </row>
    <row r="218" spans="1:58" hidden="1">
      <c r="A218" s="1" t="s">
        <v>135</v>
      </c>
      <c r="B218" s="2" t="s">
        <v>214</v>
      </c>
      <c r="C218" s="1" t="s">
        <v>101</v>
      </c>
      <c r="D218" s="2" t="s">
        <v>188</v>
      </c>
      <c r="E218" s="3" t="s">
        <v>494</v>
      </c>
      <c r="F218" s="1" t="s">
        <v>102</v>
      </c>
      <c r="G218" s="2" t="s">
        <v>188</v>
      </c>
      <c r="H218" s="3" t="s">
        <v>496</v>
      </c>
      <c r="I218" s="1" t="s">
        <v>82</v>
      </c>
      <c r="J218" s="2" t="s">
        <v>172</v>
      </c>
      <c r="L218" s="1">
        <f t="shared" si="33"/>
        <v>18</v>
      </c>
      <c r="N218" s="1" t="str">
        <f t="shared" si="34"/>
        <v>WOOD-Pump-DSL-Pump</v>
      </c>
      <c r="O218" s="1" t="str">
        <f t="shared" si="35"/>
        <v>New Wood products - Pumping  - Diesel</v>
      </c>
      <c r="P218" s="1" t="str">
        <f t="shared" si="36"/>
        <v>INDDSL</v>
      </c>
      <c r="Q218" s="1" t="str">
        <f t="shared" si="37"/>
        <v>WOOD-Pump</v>
      </c>
      <c r="R218" s="1">
        <f>2018</f>
        <v>2018</v>
      </c>
      <c r="S218" s="1">
        <f>+[2]TechOptions!F211</f>
        <v>2025</v>
      </c>
      <c r="T218" s="1">
        <f>+[2]TechOptions!G211</f>
        <v>10</v>
      </c>
      <c r="U218" s="1">
        <f>+ROUND([2]TechOptions!E211,2)</f>
        <v>0.5</v>
      </c>
      <c r="V218" s="1">
        <v>31.536000000000001</v>
      </c>
      <c r="W218" s="1">
        <f>+[2]TechOptions!H211</f>
        <v>0.05</v>
      </c>
      <c r="X218" s="1">
        <f>+[2]TechOptions!I211</f>
        <v>0.05</v>
      </c>
      <c r="Y218" s="1">
        <f>+[2]TechOptions!J211</f>
        <v>0.05</v>
      </c>
      <c r="Z218" s="1">
        <f>+[2]TechOptions!K211</f>
        <v>0.05</v>
      </c>
      <c r="AA218" s="1">
        <f>+[2]TechOptions!L211</f>
        <v>0.05</v>
      </c>
      <c r="AB218" s="1">
        <f>+[2]TechOptions!M211</f>
        <v>0.05</v>
      </c>
      <c r="AC218" s="1">
        <f>+[2]TechOptions!N211</f>
        <v>0.05</v>
      </c>
      <c r="AD218" s="1">
        <f>+[2]TechOptions!O211</f>
        <v>0.05</v>
      </c>
      <c r="AE218" s="1">
        <f>+[2]TechOptions!P211</f>
        <v>0.05</v>
      </c>
      <c r="AF218" s="1">
        <f>+[2]TechOptions!Q211</f>
        <v>0.05</v>
      </c>
      <c r="AG218" s="1">
        <f>+[2]TechOptions!R211</f>
        <v>462</v>
      </c>
      <c r="AH218" s="1">
        <f>+[2]TechOptions!S211</f>
        <v>462</v>
      </c>
      <c r="AI218" s="1">
        <f>+[2]TechOptions!T211</f>
        <v>462</v>
      </c>
      <c r="AJ218" s="1">
        <f>+[2]TechOptions!U211</f>
        <v>462</v>
      </c>
      <c r="AK218" s="1">
        <f>+[2]TechOptions!V211</f>
        <v>462</v>
      </c>
      <c r="AL218" s="1">
        <f>+[2]TechOptions!W211</f>
        <v>462</v>
      </c>
      <c r="AM218" s="1">
        <f>+[2]TechOptions!X211</f>
        <v>462</v>
      </c>
      <c r="AN218" s="1">
        <f>+[2]TechOptions!Y211</f>
        <v>462</v>
      </c>
      <c r="AO218" s="1">
        <f>+[2]TechOptions!Z211</f>
        <v>462</v>
      </c>
      <c r="AP218" s="1">
        <f>+[2]TechOptions!AA211</f>
        <v>462</v>
      </c>
      <c r="AQ218" s="1">
        <f>+[2]TechOptions!AL211</f>
        <v>1</v>
      </c>
      <c r="AR218" s="1">
        <v>5</v>
      </c>
      <c r="AZ218" s="18" t="s">
        <v>136</v>
      </c>
      <c r="BA218" s="19"/>
      <c r="BB218" s="19" t="s">
        <v>93</v>
      </c>
      <c r="BC218" s="19"/>
      <c r="BD218" s="19" t="s">
        <v>91</v>
      </c>
      <c r="BE218" s="19"/>
      <c r="BF218" s="19" t="s">
        <v>70</v>
      </c>
    </row>
    <row r="219" spans="1:58" hidden="1">
      <c r="A219" s="1" t="s">
        <v>135</v>
      </c>
      <c r="B219" s="2" t="s">
        <v>214</v>
      </c>
      <c r="C219" s="1" t="s">
        <v>487</v>
      </c>
      <c r="D219" s="2" t="s">
        <v>97</v>
      </c>
      <c r="E219" s="3" t="s">
        <v>497</v>
      </c>
      <c r="F219" s="1" t="s">
        <v>97</v>
      </c>
      <c r="G219" s="2" t="s">
        <v>97</v>
      </c>
      <c r="H219" s="3" t="s">
        <v>498</v>
      </c>
      <c r="I219" s="1" t="s">
        <v>70</v>
      </c>
      <c r="J219" s="2" t="s">
        <v>160</v>
      </c>
      <c r="L219" s="1">
        <f t="shared" si="33"/>
        <v>16</v>
      </c>
      <c r="N219" s="1" t="str">
        <f t="shared" si="34"/>
        <v>WOOD-Fan-ELC-Fan</v>
      </c>
      <c r="O219" s="1" t="str">
        <f t="shared" si="35"/>
        <v>New Wood products - Fans  - Electricity</v>
      </c>
      <c r="P219" s="1" t="str">
        <f t="shared" si="36"/>
        <v>INDELC</v>
      </c>
      <c r="Q219" s="1" t="str">
        <f t="shared" si="37"/>
        <v>WOOD-Fan</v>
      </c>
      <c r="R219" s="1">
        <f>2018</f>
        <v>2018</v>
      </c>
      <c r="S219" s="1">
        <f>+[2]TechOptions!F212</f>
        <v>2020</v>
      </c>
      <c r="T219" s="1">
        <f>+[2]TechOptions!G212</f>
        <v>1</v>
      </c>
      <c r="U219" s="1">
        <f>+ROUND([2]TechOptions!E212,2)</f>
        <v>0.5</v>
      </c>
      <c r="V219" s="1">
        <v>31.536000000000001</v>
      </c>
      <c r="W219" s="1">
        <f>+[2]TechOptions!H212</f>
        <v>43.433917555665673</v>
      </c>
      <c r="X219" s="1">
        <f>+[2]TechOptions!I212</f>
        <v>43.433917555665673</v>
      </c>
      <c r="Y219" s="1">
        <f>+[2]TechOptions!J212</f>
        <v>43.433917555665673</v>
      </c>
      <c r="Z219" s="1">
        <f>+[2]TechOptions!K212</f>
        <v>43.433917555665673</v>
      </c>
      <c r="AA219" s="1">
        <f>+[2]TechOptions!L212</f>
        <v>43.433917555665673</v>
      </c>
      <c r="AB219" s="1">
        <f>+[2]TechOptions!M212</f>
        <v>43.433917555665673</v>
      </c>
      <c r="AC219" s="1">
        <f>+[2]TechOptions!N212</f>
        <v>43.433917555665673</v>
      </c>
      <c r="AD219" s="1">
        <f>+[2]TechOptions!O212</f>
        <v>43.433917555665673</v>
      </c>
      <c r="AE219" s="1">
        <f>+[2]TechOptions!P212</f>
        <v>43.433917555665673</v>
      </c>
      <c r="AF219" s="1">
        <f>+[2]TechOptions!Q212</f>
        <v>43.433917555665673</v>
      </c>
      <c r="AG219" s="1">
        <f>+[2]TechOptions!R212</f>
        <v>17573</v>
      </c>
      <c r="AH219" s="1">
        <f>+[2]TechOptions!S212</f>
        <v>17573</v>
      </c>
      <c r="AI219" s="1">
        <f>+[2]TechOptions!T212</f>
        <v>17573</v>
      </c>
      <c r="AJ219" s="1">
        <f>+[2]TechOptions!U212</f>
        <v>17573</v>
      </c>
      <c r="AK219" s="1">
        <f>+[2]TechOptions!V212</f>
        <v>17573</v>
      </c>
      <c r="AL219" s="1">
        <f>+[2]TechOptions!W212</f>
        <v>17573</v>
      </c>
      <c r="AM219" s="1">
        <f>+[2]TechOptions!X212</f>
        <v>17573</v>
      </c>
      <c r="AN219" s="1">
        <f>+[2]TechOptions!Y212</f>
        <v>17573</v>
      </c>
      <c r="AO219" s="1">
        <f>+[2]TechOptions!Z212</f>
        <v>17573</v>
      </c>
      <c r="AP219" s="1">
        <f>+[2]TechOptions!AA212</f>
        <v>17573</v>
      </c>
      <c r="AQ219" s="1">
        <f>+[2]TechOptions!AL212</f>
        <v>1</v>
      </c>
      <c r="AR219" s="1">
        <v>5</v>
      </c>
      <c r="AZ219" s="16" t="s">
        <v>136</v>
      </c>
      <c r="BA219" s="17"/>
      <c r="BB219" s="17" t="s">
        <v>93</v>
      </c>
      <c r="BC219" s="17"/>
      <c r="BD219" s="17" t="s">
        <v>90</v>
      </c>
      <c r="BE219" s="17"/>
      <c r="BF219" s="17" t="s">
        <v>68</v>
      </c>
    </row>
    <row r="220" spans="1:58" hidden="1">
      <c r="A220" s="1" t="s">
        <v>135</v>
      </c>
      <c r="B220" s="2" t="s">
        <v>214</v>
      </c>
      <c r="C220" s="1" t="s">
        <v>489</v>
      </c>
      <c r="D220" s="2" t="s">
        <v>499</v>
      </c>
      <c r="E220" s="3" t="s">
        <v>500</v>
      </c>
      <c r="F220" s="1" t="s">
        <v>489</v>
      </c>
      <c r="G220" s="2" t="s">
        <v>501</v>
      </c>
      <c r="H220" s="3" t="s">
        <v>502</v>
      </c>
      <c r="I220" s="1" t="s">
        <v>70</v>
      </c>
      <c r="J220" s="2" t="s">
        <v>160</v>
      </c>
      <c r="L220" s="1">
        <f t="shared" si="33"/>
        <v>23</v>
      </c>
      <c r="N220" s="1" t="str">
        <f t="shared" si="34"/>
        <v>WOOD-Refin-ELC-Refinery</v>
      </c>
      <c r="O220" s="1" t="str">
        <f t="shared" si="35"/>
        <v>New Wood products - Refiners  - Electricity</v>
      </c>
      <c r="P220" s="1" t="str">
        <f t="shared" si="36"/>
        <v>INDELC</v>
      </c>
      <c r="Q220" s="1" t="str">
        <f t="shared" si="37"/>
        <v>WOOD-Refin</v>
      </c>
      <c r="R220" s="1">
        <f>2018</f>
        <v>2018</v>
      </c>
      <c r="S220" s="1">
        <f>+[2]TechOptions!F213</f>
        <v>2020</v>
      </c>
      <c r="T220" s="1">
        <f>+[2]TechOptions!G213</f>
        <v>10</v>
      </c>
      <c r="U220" s="1">
        <f>+ROUND([2]TechOptions!E213,2)</f>
        <v>1</v>
      </c>
      <c r="V220" s="1">
        <v>31.536000000000001</v>
      </c>
      <c r="W220" s="1">
        <f>+[2]TechOptions!H213</f>
        <v>1</v>
      </c>
      <c r="X220" s="1">
        <f>+[2]TechOptions!I213</f>
        <v>1</v>
      </c>
      <c r="Y220" s="1">
        <f>+[2]TechOptions!J213</f>
        <v>1</v>
      </c>
      <c r="Z220" s="1">
        <f>+[2]TechOptions!K213</f>
        <v>1</v>
      </c>
      <c r="AA220" s="1">
        <f>+[2]TechOptions!L213</f>
        <v>1</v>
      </c>
      <c r="AB220" s="1">
        <f>+[2]TechOptions!M213</f>
        <v>1</v>
      </c>
      <c r="AC220" s="1">
        <f>+[2]TechOptions!N213</f>
        <v>1</v>
      </c>
      <c r="AD220" s="1">
        <f>+[2]TechOptions!O213</f>
        <v>1</v>
      </c>
      <c r="AE220" s="1">
        <f>+[2]TechOptions!P213</f>
        <v>1</v>
      </c>
      <c r="AF220" s="1">
        <f>+[2]TechOptions!Q213</f>
        <v>1</v>
      </c>
      <c r="AG220" s="1">
        <f>+[2]TechOptions!R213</f>
        <v>0</v>
      </c>
      <c r="AH220" s="1">
        <f>+[2]TechOptions!S213</f>
        <v>0</v>
      </c>
      <c r="AI220" s="1">
        <f>+[2]TechOptions!T213</f>
        <v>0</v>
      </c>
      <c r="AJ220" s="1">
        <f>+[2]TechOptions!U213</f>
        <v>0</v>
      </c>
      <c r="AK220" s="1">
        <f>+[2]TechOptions!V213</f>
        <v>0</v>
      </c>
      <c r="AL220" s="1">
        <f>+[2]TechOptions!W213</f>
        <v>0</v>
      </c>
      <c r="AM220" s="1">
        <f>+[2]TechOptions!X213</f>
        <v>0</v>
      </c>
      <c r="AN220" s="1">
        <f>+[2]TechOptions!Y213</f>
        <v>0</v>
      </c>
      <c r="AO220" s="1">
        <f>+[2]TechOptions!Z213</f>
        <v>0</v>
      </c>
      <c r="AP220" s="1">
        <f>+[2]TechOptions!AA213</f>
        <v>0</v>
      </c>
      <c r="AQ220" s="1">
        <f>+[2]TechOptions!AL213</f>
        <v>1</v>
      </c>
      <c r="AR220" s="1">
        <v>5</v>
      </c>
      <c r="AZ220" s="18" t="s">
        <v>136</v>
      </c>
      <c r="BA220" s="19"/>
      <c r="BB220" s="19" t="s">
        <v>66</v>
      </c>
      <c r="BC220" s="19"/>
      <c r="BD220" s="19" t="s">
        <v>69</v>
      </c>
      <c r="BE220" s="19"/>
      <c r="BF220" s="19" t="s">
        <v>70</v>
      </c>
    </row>
    <row r="221" spans="1:58" hidden="1">
      <c r="A221" s="1" t="s">
        <v>135</v>
      </c>
      <c r="B221" s="2" t="s">
        <v>214</v>
      </c>
      <c r="C221" s="1" t="s">
        <v>224</v>
      </c>
      <c r="D221" s="2" t="s">
        <v>236</v>
      </c>
      <c r="E221" s="3" t="s">
        <v>503</v>
      </c>
      <c r="F221" s="1" t="s">
        <v>225</v>
      </c>
      <c r="G221" s="2" t="s">
        <v>238</v>
      </c>
      <c r="H221" s="3" t="s">
        <v>504</v>
      </c>
      <c r="I221" s="1" t="s">
        <v>70</v>
      </c>
      <c r="J221" s="2" t="s">
        <v>160</v>
      </c>
      <c r="L221" s="1">
        <f t="shared" si="33"/>
        <v>17</v>
      </c>
      <c r="N221" s="1" t="str">
        <f t="shared" si="34"/>
        <v>WOOD-AIR-ELC-CMPR</v>
      </c>
      <c r="O221" s="1" t="str">
        <f t="shared" si="35"/>
        <v>New Wood products - Compressed Air  - Electricity</v>
      </c>
      <c r="P221" s="1" t="str">
        <f t="shared" si="36"/>
        <v>INDELC</v>
      </c>
      <c r="Q221" s="1" t="str">
        <f t="shared" si="37"/>
        <v>WOOD-AIR</v>
      </c>
      <c r="R221" s="1">
        <f>2018</f>
        <v>2018</v>
      </c>
      <c r="S221" s="1">
        <f>+[2]TechOptions!F214</f>
        <v>2020</v>
      </c>
      <c r="T221" s="1">
        <f>+[2]TechOptions!G214</f>
        <v>25</v>
      </c>
      <c r="U221" s="1">
        <f>+ROUND([2]TechOptions!E214,2)</f>
        <v>0.68</v>
      </c>
      <c r="V221" s="1">
        <v>31.536000000000001</v>
      </c>
      <c r="W221" s="1">
        <f>+[2]TechOptions!H214</f>
        <v>1</v>
      </c>
      <c r="X221" s="1">
        <f>+[2]TechOptions!I214</f>
        <v>1</v>
      </c>
      <c r="Y221" s="1">
        <f>+[2]TechOptions!J214</f>
        <v>1</v>
      </c>
      <c r="Z221" s="1">
        <f>+[2]TechOptions!K214</f>
        <v>1</v>
      </c>
      <c r="AA221" s="1">
        <f>+[2]TechOptions!L214</f>
        <v>1</v>
      </c>
      <c r="AB221" s="1">
        <f>+[2]TechOptions!M214</f>
        <v>1</v>
      </c>
      <c r="AC221" s="1">
        <f>+[2]TechOptions!N214</f>
        <v>1</v>
      </c>
      <c r="AD221" s="1">
        <f>+[2]TechOptions!O214</f>
        <v>1</v>
      </c>
      <c r="AE221" s="1">
        <f>+[2]TechOptions!P214</f>
        <v>1</v>
      </c>
      <c r="AF221" s="1">
        <f>+[2]TechOptions!Q214</f>
        <v>1</v>
      </c>
      <c r="AG221" s="1">
        <f>+[2]TechOptions!R214</f>
        <v>0</v>
      </c>
      <c r="AH221" s="1">
        <f>+[2]TechOptions!S214</f>
        <v>0</v>
      </c>
      <c r="AI221" s="1">
        <f>+[2]TechOptions!T214</f>
        <v>0</v>
      </c>
      <c r="AJ221" s="1">
        <f>+[2]TechOptions!U214</f>
        <v>0</v>
      </c>
      <c r="AK221" s="1">
        <f>+[2]TechOptions!V214</f>
        <v>0</v>
      </c>
      <c r="AL221" s="1">
        <f>+[2]TechOptions!W214</f>
        <v>0</v>
      </c>
      <c r="AM221" s="1">
        <f>+[2]TechOptions!X214</f>
        <v>0</v>
      </c>
      <c r="AN221" s="1">
        <f>+[2]TechOptions!Y214</f>
        <v>0</v>
      </c>
      <c r="AO221" s="1">
        <f>+[2]TechOptions!Z214</f>
        <v>0</v>
      </c>
      <c r="AP221" s="1">
        <f>+[2]TechOptions!AA214</f>
        <v>0</v>
      </c>
      <c r="AQ221" s="1">
        <f>+[2]TechOptions!AL214</f>
        <v>1</v>
      </c>
      <c r="AR221" s="1">
        <v>5</v>
      </c>
      <c r="AZ221" s="16" t="s">
        <v>136</v>
      </c>
      <c r="BA221" s="17"/>
      <c r="BB221" s="17" t="s">
        <v>66</v>
      </c>
      <c r="BC221" s="17"/>
      <c r="BD221" s="17" t="s">
        <v>67</v>
      </c>
      <c r="BE221" s="17"/>
      <c r="BF221" s="17" t="s">
        <v>68</v>
      </c>
    </row>
    <row r="222" spans="1:58" hidden="1">
      <c r="A222" s="1" t="s">
        <v>136</v>
      </c>
      <c r="B222" s="2" t="s">
        <v>215</v>
      </c>
      <c r="C222" s="1" t="s">
        <v>84</v>
      </c>
      <c r="D222" s="2" t="s">
        <v>174</v>
      </c>
      <c r="E222" s="3" t="s">
        <v>505</v>
      </c>
      <c r="F222" s="1" t="s">
        <v>85</v>
      </c>
      <c r="G222" s="2" t="s">
        <v>553</v>
      </c>
      <c r="H222" s="3" t="s">
        <v>576</v>
      </c>
      <c r="I222" s="1" t="s">
        <v>82</v>
      </c>
      <c r="J222" s="2" t="s">
        <v>172</v>
      </c>
      <c r="L222" s="1">
        <f t="shared" si="33"/>
        <v>27</v>
      </c>
      <c r="N222" s="1" t="str">
        <f t="shared" si="34"/>
        <v>PLPPPR-MoTP-Stat-DSL-st_ngn</v>
      </c>
      <c r="O222" s="1" t="str">
        <f t="shared" si="35"/>
        <v>New Wood pulp and paper - Motive Power, Stationary  - Diesel</v>
      </c>
      <c r="P222" s="1" t="str">
        <f t="shared" si="36"/>
        <v>INDDSL</v>
      </c>
      <c r="Q222" s="1" t="str">
        <f t="shared" si="37"/>
        <v>PLPPPR-MoTP-Stat</v>
      </c>
      <c r="R222" s="1">
        <f>2018</f>
        <v>2018</v>
      </c>
      <c r="S222" s="1">
        <f>+[2]TechOptions!F215</f>
        <v>2025</v>
      </c>
      <c r="T222" s="1">
        <f>+[2]TechOptions!G215</f>
        <v>20</v>
      </c>
      <c r="U222" s="1">
        <f>+ROUND([2]TechOptions!E215,2)</f>
        <v>0.5</v>
      </c>
      <c r="V222" s="1">
        <v>31.536000000000001</v>
      </c>
      <c r="W222" s="1">
        <f>+[2]TechOptions!H215</f>
        <v>0.22</v>
      </c>
      <c r="X222" s="1">
        <f>+[2]TechOptions!I215</f>
        <v>0.22</v>
      </c>
      <c r="Y222" s="1">
        <f>+[2]TechOptions!J215</f>
        <v>0.22</v>
      </c>
      <c r="Z222" s="1">
        <f>+[2]TechOptions!K215</f>
        <v>0.22</v>
      </c>
      <c r="AA222" s="1">
        <f>+[2]TechOptions!L215</f>
        <v>0.22</v>
      </c>
      <c r="AB222" s="1">
        <f>+[2]TechOptions!M215</f>
        <v>0.22</v>
      </c>
      <c r="AC222" s="1">
        <f>+[2]TechOptions!N215</f>
        <v>0.22</v>
      </c>
      <c r="AD222" s="1">
        <f>+[2]TechOptions!O215</f>
        <v>0.22</v>
      </c>
      <c r="AE222" s="1">
        <f>+[2]TechOptions!P215</f>
        <v>0.22</v>
      </c>
      <c r="AF222" s="1">
        <f>+[2]TechOptions!Q215</f>
        <v>0.22</v>
      </c>
      <c r="AG222" s="1">
        <f>+[2]TechOptions!R215</f>
        <v>455</v>
      </c>
      <c r="AH222" s="1">
        <f>+[2]TechOptions!S215</f>
        <v>455</v>
      </c>
      <c r="AI222" s="1">
        <f>+[2]TechOptions!T215</f>
        <v>455</v>
      </c>
      <c r="AJ222" s="1">
        <f>+[2]TechOptions!U215</f>
        <v>455</v>
      </c>
      <c r="AK222" s="1">
        <f>+[2]TechOptions!V215</f>
        <v>455</v>
      </c>
      <c r="AL222" s="1">
        <f>+[2]TechOptions!W215</f>
        <v>455</v>
      </c>
      <c r="AM222" s="1">
        <f>+[2]TechOptions!X215</f>
        <v>455</v>
      </c>
      <c r="AN222" s="1">
        <f>+[2]TechOptions!Y215</f>
        <v>455</v>
      </c>
      <c r="AO222" s="1">
        <f>+[2]TechOptions!Z215</f>
        <v>455</v>
      </c>
      <c r="AP222" s="1">
        <f>+[2]TechOptions!AA215</f>
        <v>455</v>
      </c>
      <c r="AQ222" s="1">
        <f>+[2]TechOptions!AL215</f>
        <v>1</v>
      </c>
      <c r="AR222" s="1">
        <v>5</v>
      </c>
      <c r="AZ222" s="18" t="s">
        <v>136</v>
      </c>
      <c r="BA222" s="19"/>
      <c r="BB222" s="19" t="s">
        <v>66</v>
      </c>
      <c r="BC222" s="19"/>
      <c r="BD222" s="19" t="s">
        <v>67</v>
      </c>
      <c r="BE222" s="19"/>
      <c r="BF222" s="19" t="s">
        <v>71</v>
      </c>
    </row>
    <row r="223" spans="1:58" hidden="1">
      <c r="A223" s="1" t="s">
        <v>136</v>
      </c>
      <c r="B223" s="2" t="s">
        <v>215</v>
      </c>
      <c r="C223" s="1" t="s">
        <v>84</v>
      </c>
      <c r="D223" s="2" t="s">
        <v>174</v>
      </c>
      <c r="E223" s="3" t="s">
        <v>505</v>
      </c>
      <c r="F223" s="1" t="s">
        <v>87</v>
      </c>
      <c r="G223" s="2" t="s">
        <v>177</v>
      </c>
      <c r="H223" s="3" t="s">
        <v>506</v>
      </c>
      <c r="I223" s="1" t="s">
        <v>70</v>
      </c>
      <c r="J223" s="2" t="s">
        <v>160</v>
      </c>
      <c r="L223" s="1">
        <f t="shared" si="33"/>
        <v>26</v>
      </c>
      <c r="N223" s="1" t="str">
        <f t="shared" si="34"/>
        <v>PLPPPR-MoTP-Stat-ELC-Motor</v>
      </c>
      <c r="O223" s="1" t="str">
        <f t="shared" si="35"/>
        <v>New Wood pulp and paper - Motive Power, Stationary  - Electricity</v>
      </c>
      <c r="P223" s="1" t="str">
        <f t="shared" si="36"/>
        <v>INDELC</v>
      </c>
      <c r="Q223" s="1" t="str">
        <f t="shared" si="37"/>
        <v>PLPPPR-MoTP-Stat</v>
      </c>
      <c r="R223" s="1">
        <f>2018</f>
        <v>2018</v>
      </c>
      <c r="S223" s="1">
        <f>+[2]TechOptions!F216</f>
        <v>2020</v>
      </c>
      <c r="T223" s="1">
        <f>+[2]TechOptions!G216</f>
        <v>10</v>
      </c>
      <c r="U223" s="1">
        <f>+ROUND([2]TechOptions!E216,2)</f>
        <v>0.5</v>
      </c>
      <c r="V223" s="1">
        <v>31.536000000000001</v>
      </c>
      <c r="W223" s="1">
        <f>+[2]TechOptions!H216</f>
        <v>0.67500000000000004</v>
      </c>
      <c r="X223" s="1">
        <f>+[2]TechOptions!I216</f>
        <v>0.67500000000000004</v>
      </c>
      <c r="Y223" s="1">
        <f>+[2]TechOptions!J216</f>
        <v>0.67500000000000004</v>
      </c>
      <c r="Z223" s="1">
        <f>+[2]TechOptions!K216</f>
        <v>0.67500000000000004</v>
      </c>
      <c r="AA223" s="1">
        <f>+[2]TechOptions!L216</f>
        <v>0.67500000000000004</v>
      </c>
      <c r="AB223" s="1">
        <f>+[2]TechOptions!M216</f>
        <v>0.67500000000000004</v>
      </c>
      <c r="AC223" s="1">
        <f>+[2]TechOptions!N216</f>
        <v>0.67500000000000004</v>
      </c>
      <c r="AD223" s="1">
        <f>+[2]TechOptions!O216</f>
        <v>0.67500000000000004</v>
      </c>
      <c r="AE223" s="1">
        <f>+[2]TechOptions!P216</f>
        <v>0.67500000000000004</v>
      </c>
      <c r="AF223" s="1">
        <f>+[2]TechOptions!Q216</f>
        <v>0.67500000000000004</v>
      </c>
      <c r="AG223" s="1">
        <f>+[2]TechOptions!R216</f>
        <v>280</v>
      </c>
      <c r="AH223" s="1">
        <f>+[2]TechOptions!S216</f>
        <v>280</v>
      </c>
      <c r="AI223" s="1">
        <f>+[2]TechOptions!T216</f>
        <v>280</v>
      </c>
      <c r="AJ223" s="1">
        <f>+[2]TechOptions!U216</f>
        <v>280</v>
      </c>
      <c r="AK223" s="1">
        <f>+[2]TechOptions!V216</f>
        <v>280</v>
      </c>
      <c r="AL223" s="1">
        <f>+[2]TechOptions!W216</f>
        <v>280</v>
      </c>
      <c r="AM223" s="1">
        <f>+[2]TechOptions!X216</f>
        <v>280</v>
      </c>
      <c r="AN223" s="1">
        <f>+[2]TechOptions!Y216</f>
        <v>280</v>
      </c>
      <c r="AO223" s="1">
        <f>+[2]TechOptions!Z216</f>
        <v>280</v>
      </c>
      <c r="AP223" s="1">
        <f>+[2]TechOptions!AA216</f>
        <v>280</v>
      </c>
      <c r="AQ223" s="1">
        <f>+[2]TechOptions!AL216</f>
        <v>1</v>
      </c>
      <c r="AR223" s="1">
        <v>5</v>
      </c>
      <c r="AZ223" s="16" t="s">
        <v>136</v>
      </c>
      <c r="BA223" s="17"/>
      <c r="BB223" s="17" t="s">
        <v>66</v>
      </c>
      <c r="BC223" s="17"/>
      <c r="BD223" s="17" t="s">
        <v>67</v>
      </c>
      <c r="BE223" s="17"/>
      <c r="BF223" s="17" t="s">
        <v>74</v>
      </c>
    </row>
    <row r="224" spans="1:58" hidden="1">
      <c r="A224" s="1" t="s">
        <v>136</v>
      </c>
      <c r="B224" s="2" t="s">
        <v>215</v>
      </c>
      <c r="C224" s="1" t="s">
        <v>84</v>
      </c>
      <c r="D224" s="2" t="s">
        <v>174</v>
      </c>
      <c r="E224" s="3" t="s">
        <v>505</v>
      </c>
      <c r="F224" s="1" t="s">
        <v>85</v>
      </c>
      <c r="G224" s="2" t="s">
        <v>553</v>
      </c>
      <c r="H224" s="3" t="s">
        <v>577</v>
      </c>
      <c r="I224" s="1" t="s">
        <v>83</v>
      </c>
      <c r="J224" s="2" t="s">
        <v>173</v>
      </c>
      <c r="L224" s="1">
        <f t="shared" si="33"/>
        <v>27</v>
      </c>
      <c r="N224" s="1" t="str">
        <f t="shared" si="34"/>
        <v>PLPPPR-MoTP-Stat-PET-st_ngn</v>
      </c>
      <c r="O224" s="1" t="str">
        <f t="shared" si="35"/>
        <v>New Wood pulp and paper - Motive Power, Stationary  - Petrol</v>
      </c>
      <c r="P224" s="1" t="str">
        <f t="shared" si="36"/>
        <v>INDPET</v>
      </c>
      <c r="Q224" s="1" t="str">
        <f t="shared" si="37"/>
        <v>PLPPPR-MoTP-Stat</v>
      </c>
      <c r="R224" s="1">
        <f>2018</f>
        <v>2018</v>
      </c>
      <c r="S224" s="1">
        <f>+[2]TechOptions!F217</f>
        <v>2025</v>
      </c>
      <c r="T224" s="1">
        <f>+[2]TechOptions!G217</f>
        <v>15</v>
      </c>
      <c r="U224" s="1">
        <f>+ROUND([2]TechOptions!E217,2)</f>
        <v>0.5</v>
      </c>
      <c r="V224" s="1">
        <v>31.536000000000001</v>
      </c>
      <c r="W224" s="1">
        <f>+[2]TechOptions!H217</f>
        <v>0.18</v>
      </c>
      <c r="X224" s="1">
        <f>+[2]TechOptions!I217</f>
        <v>0.18</v>
      </c>
      <c r="Y224" s="1">
        <f>+[2]TechOptions!J217</f>
        <v>0.18</v>
      </c>
      <c r="Z224" s="1">
        <f>+[2]TechOptions!K217</f>
        <v>0.18</v>
      </c>
      <c r="AA224" s="1">
        <f>+[2]TechOptions!L217</f>
        <v>0.18</v>
      </c>
      <c r="AB224" s="1">
        <f>+[2]TechOptions!M217</f>
        <v>0.18</v>
      </c>
      <c r="AC224" s="1">
        <f>+[2]TechOptions!N217</f>
        <v>0.18</v>
      </c>
      <c r="AD224" s="1">
        <f>+[2]TechOptions!O217</f>
        <v>0.18</v>
      </c>
      <c r="AE224" s="1">
        <f>+[2]TechOptions!P217</f>
        <v>0.18</v>
      </c>
      <c r="AF224" s="1">
        <f>+[2]TechOptions!Q217</f>
        <v>0.18</v>
      </c>
      <c r="AG224" s="1">
        <f>+[2]TechOptions!R217</f>
        <v>350</v>
      </c>
      <c r="AH224" s="1">
        <f>+[2]TechOptions!S217</f>
        <v>350</v>
      </c>
      <c r="AI224" s="1">
        <f>+[2]TechOptions!T217</f>
        <v>350</v>
      </c>
      <c r="AJ224" s="1">
        <f>+[2]TechOptions!U217</f>
        <v>350</v>
      </c>
      <c r="AK224" s="1">
        <f>+[2]TechOptions!V217</f>
        <v>350</v>
      </c>
      <c r="AL224" s="1">
        <f>+[2]TechOptions!W217</f>
        <v>350</v>
      </c>
      <c r="AM224" s="1">
        <f>+[2]TechOptions!X217</f>
        <v>350</v>
      </c>
      <c r="AN224" s="1">
        <f>+[2]TechOptions!Y217</f>
        <v>350</v>
      </c>
      <c r="AO224" s="1">
        <f>+[2]TechOptions!Z217</f>
        <v>350</v>
      </c>
      <c r="AP224" s="1">
        <f>+[2]TechOptions!AA217</f>
        <v>350</v>
      </c>
      <c r="AQ224" s="1">
        <f>+[2]TechOptions!AL217</f>
        <v>1</v>
      </c>
      <c r="AR224" s="1">
        <v>5</v>
      </c>
      <c r="AZ224" s="18" t="s">
        <v>136</v>
      </c>
      <c r="BA224" s="19"/>
      <c r="BB224" s="19" t="s">
        <v>66</v>
      </c>
      <c r="BC224" s="19"/>
      <c r="BD224" s="19" t="s">
        <v>67</v>
      </c>
      <c r="BE224" s="19"/>
      <c r="BF224" s="19" t="s">
        <v>111</v>
      </c>
    </row>
    <row r="225" spans="1:58" hidden="1">
      <c r="A225" s="1" t="s">
        <v>136</v>
      </c>
      <c r="B225" s="2" t="s">
        <v>215</v>
      </c>
      <c r="C225" s="1" t="s">
        <v>84</v>
      </c>
      <c r="D225" s="2" t="s">
        <v>174</v>
      </c>
      <c r="E225" s="3" t="s">
        <v>505</v>
      </c>
      <c r="F225" s="1" t="s">
        <v>221</v>
      </c>
      <c r="G225" s="2" t="s">
        <v>234</v>
      </c>
      <c r="H225" s="3" t="s">
        <v>578</v>
      </c>
      <c r="I225" s="1" t="s">
        <v>70</v>
      </c>
      <c r="J225" s="2" t="s">
        <v>160</v>
      </c>
      <c r="L225" s="1">
        <f t="shared" si="33"/>
        <v>27</v>
      </c>
      <c r="N225" s="1" t="str">
        <f t="shared" si="34"/>
        <v>PLPPPR-MoTP-Stat-ELCVSD-Mtr</v>
      </c>
      <c r="O225" s="1" t="str">
        <f t="shared" si="35"/>
        <v>New Wood pulp and paper - Motive Power, Stationary  - Electricity</v>
      </c>
      <c r="P225" s="1" t="str">
        <f t="shared" si="36"/>
        <v>INDELC</v>
      </c>
      <c r="Q225" s="1" t="str">
        <f t="shared" si="37"/>
        <v>PLPPPR-MoTP-Stat</v>
      </c>
      <c r="R225" s="1">
        <f>2018</f>
        <v>2018</v>
      </c>
      <c r="S225" s="1">
        <f>+[2]TechOptions!F218</f>
        <v>2025</v>
      </c>
      <c r="T225" s="1">
        <f>+[2]TechOptions!G218</f>
        <v>10</v>
      </c>
      <c r="U225" s="1">
        <f>+ROUND([2]TechOptions!E218,2)</f>
        <v>0.5</v>
      </c>
      <c r="V225" s="1">
        <v>31.536000000000001</v>
      </c>
      <c r="W225" s="1">
        <f>+[2]TechOptions!H218</f>
        <v>0.9</v>
      </c>
      <c r="X225" s="1">
        <f>+[2]TechOptions!I218</f>
        <v>0.9</v>
      </c>
      <c r="Y225" s="1">
        <f>+[2]TechOptions!J218</f>
        <v>0.9</v>
      </c>
      <c r="Z225" s="1">
        <f>+[2]TechOptions!K218</f>
        <v>0.9</v>
      </c>
      <c r="AA225" s="1">
        <f>+[2]TechOptions!L218</f>
        <v>0.9</v>
      </c>
      <c r="AB225" s="1">
        <f>+[2]TechOptions!M218</f>
        <v>0.9</v>
      </c>
      <c r="AC225" s="1">
        <f>+[2]TechOptions!N218</f>
        <v>0.9</v>
      </c>
      <c r="AD225" s="1">
        <f>+[2]TechOptions!O218</f>
        <v>0.9</v>
      </c>
      <c r="AE225" s="1">
        <f>+[2]TechOptions!P218</f>
        <v>0.9</v>
      </c>
      <c r="AF225" s="1">
        <f>+[2]TechOptions!Q218</f>
        <v>0.9</v>
      </c>
      <c r="AG225" s="1">
        <f>+[2]TechOptions!R218</f>
        <v>336</v>
      </c>
      <c r="AH225" s="1">
        <f>+[2]TechOptions!S218</f>
        <v>336</v>
      </c>
      <c r="AI225" s="1">
        <f>+[2]TechOptions!T218</f>
        <v>336</v>
      </c>
      <c r="AJ225" s="1">
        <f>+[2]TechOptions!U218</f>
        <v>336</v>
      </c>
      <c r="AK225" s="1">
        <f>+[2]TechOptions!V218</f>
        <v>336</v>
      </c>
      <c r="AL225" s="1">
        <f>+[2]TechOptions!W218</f>
        <v>336</v>
      </c>
      <c r="AM225" s="1">
        <f>+[2]TechOptions!X218</f>
        <v>336</v>
      </c>
      <c r="AN225" s="1">
        <f>+[2]TechOptions!Y218</f>
        <v>336</v>
      </c>
      <c r="AO225" s="1">
        <f>+[2]TechOptions!Z218</f>
        <v>336</v>
      </c>
      <c r="AP225" s="1">
        <f>+[2]TechOptions!AA218</f>
        <v>336</v>
      </c>
      <c r="AQ225" s="1">
        <f>+[2]TechOptions!AL218</f>
        <v>0.5</v>
      </c>
      <c r="AR225" s="1">
        <v>5</v>
      </c>
      <c r="AZ225" s="16" t="s">
        <v>136</v>
      </c>
      <c r="BA225" s="17"/>
      <c r="BB225" s="17" t="s">
        <v>279</v>
      </c>
      <c r="BC225" s="17"/>
      <c r="BD225" s="17" t="s">
        <v>95</v>
      </c>
      <c r="BE225" s="17"/>
      <c r="BF225" s="17" t="s">
        <v>68</v>
      </c>
    </row>
    <row r="226" spans="1:58" hidden="1">
      <c r="A226" s="1" t="s">
        <v>136</v>
      </c>
      <c r="B226" s="2" t="s">
        <v>215</v>
      </c>
      <c r="C226" s="1" t="s">
        <v>93</v>
      </c>
      <c r="D226" s="2" t="s">
        <v>182</v>
      </c>
      <c r="E226" s="3" t="s">
        <v>507</v>
      </c>
      <c r="F226" s="1" t="s">
        <v>91</v>
      </c>
      <c r="G226" s="2" t="s">
        <v>180</v>
      </c>
      <c r="H226" s="3" t="s">
        <v>508</v>
      </c>
      <c r="I226" s="1" t="s">
        <v>70</v>
      </c>
      <c r="J226" s="2" t="s">
        <v>160</v>
      </c>
      <c r="L226" s="1">
        <f t="shared" si="33"/>
        <v>25</v>
      </c>
      <c r="N226" s="1" t="str">
        <f t="shared" si="34"/>
        <v>PLPPPR-PH-DirH-ELC-Heater</v>
      </c>
      <c r="O226" s="1" t="str">
        <f t="shared" si="35"/>
        <v>New Wood pulp and paper - Process Heat: Direct Heat  - Electricity</v>
      </c>
      <c r="P226" s="1" t="str">
        <f t="shared" si="36"/>
        <v>INDELC</v>
      </c>
      <c r="Q226" s="1" t="str">
        <f t="shared" si="37"/>
        <v>PLPPPR-PH-DirH</v>
      </c>
      <c r="R226" s="1">
        <f>2018</f>
        <v>2018</v>
      </c>
      <c r="S226" s="1">
        <f>+[2]TechOptions!F219</f>
        <v>2025</v>
      </c>
      <c r="T226" s="1">
        <f>+[2]TechOptions!G219</f>
        <v>3</v>
      </c>
      <c r="U226" s="1">
        <f>+ROUND([2]TechOptions!E219,2)</f>
        <v>0.9</v>
      </c>
      <c r="V226" s="1">
        <v>31.536000000000001</v>
      </c>
      <c r="W226" s="1">
        <f>+[2]TechOptions!H219</f>
        <v>0.99970008997300808</v>
      </c>
      <c r="X226" s="1">
        <f>+[2]TechOptions!I219</f>
        <v>0.99970008997300808</v>
      </c>
      <c r="Y226" s="1">
        <f>+[2]TechOptions!J219</f>
        <v>0.99970008997300808</v>
      </c>
      <c r="Z226" s="1">
        <f>+[2]TechOptions!K219</f>
        <v>0.99970008997300808</v>
      </c>
      <c r="AA226" s="1">
        <f>+[2]TechOptions!L219</f>
        <v>0.99970008997300808</v>
      </c>
      <c r="AB226" s="1">
        <f>+[2]TechOptions!M219</f>
        <v>0.99970008997300808</v>
      </c>
      <c r="AC226" s="1">
        <f>+[2]TechOptions!N219</f>
        <v>0.99970008997300808</v>
      </c>
      <c r="AD226" s="1">
        <f>+[2]TechOptions!O219</f>
        <v>0.99970008997300808</v>
      </c>
      <c r="AE226" s="1">
        <f>+[2]TechOptions!P219</f>
        <v>0.99970008997300808</v>
      </c>
      <c r="AF226" s="1">
        <f>+[2]TechOptions!Q219</f>
        <v>0.99970008997300808</v>
      </c>
      <c r="AG226" s="1">
        <f>+[2]TechOptions!R219</f>
        <v>80</v>
      </c>
      <c r="AH226" s="1">
        <f>+[2]TechOptions!S219</f>
        <v>80</v>
      </c>
      <c r="AI226" s="1">
        <f>+[2]TechOptions!T219</f>
        <v>80</v>
      </c>
      <c r="AJ226" s="1">
        <f>+[2]TechOptions!U219</f>
        <v>80</v>
      </c>
      <c r="AK226" s="1">
        <f>+[2]TechOptions!V219</f>
        <v>80</v>
      </c>
      <c r="AL226" s="1">
        <f>+[2]TechOptions!W219</f>
        <v>80</v>
      </c>
      <c r="AM226" s="1">
        <f>+[2]TechOptions!X219</f>
        <v>80</v>
      </c>
      <c r="AN226" s="1">
        <f>+[2]TechOptions!Y219</f>
        <v>80</v>
      </c>
      <c r="AO226" s="1">
        <f>+[2]TechOptions!Z219</f>
        <v>80</v>
      </c>
      <c r="AP226" s="1">
        <f>+[2]TechOptions!AA219</f>
        <v>80</v>
      </c>
      <c r="AQ226" s="1">
        <f>+[2]TechOptions!AL219</f>
        <v>0.87</v>
      </c>
      <c r="AR226" s="1">
        <v>5</v>
      </c>
      <c r="AZ226" s="18" t="s">
        <v>136</v>
      </c>
      <c r="BA226" s="19"/>
      <c r="BB226" s="19" t="s">
        <v>279</v>
      </c>
      <c r="BC226" s="19"/>
      <c r="BD226" s="19" t="s">
        <v>95</v>
      </c>
      <c r="BE226" s="19"/>
      <c r="BF226" s="19" t="s">
        <v>82</v>
      </c>
    </row>
    <row r="227" spans="1:58" hidden="1">
      <c r="A227" s="1" t="s">
        <v>136</v>
      </c>
      <c r="B227" s="2" t="s">
        <v>215</v>
      </c>
      <c r="C227" s="1" t="s">
        <v>93</v>
      </c>
      <c r="D227" s="2" t="s">
        <v>182</v>
      </c>
      <c r="E227" s="3" t="s">
        <v>507</v>
      </c>
      <c r="F227" s="1" t="s">
        <v>90</v>
      </c>
      <c r="G227" s="2" t="s">
        <v>90</v>
      </c>
      <c r="H227" s="3" t="s">
        <v>509</v>
      </c>
      <c r="I227" s="1" t="s">
        <v>68</v>
      </c>
      <c r="J227" s="2" t="s">
        <v>159</v>
      </c>
      <c r="L227" s="1">
        <f t="shared" si="33"/>
        <v>25</v>
      </c>
      <c r="N227" s="1" t="str">
        <f t="shared" si="34"/>
        <v>PLPPPR-PH-DirH-NGA-Burner</v>
      </c>
      <c r="O227" s="1" t="str">
        <f t="shared" si="35"/>
        <v>New Wood pulp and paper - Process Heat: Direct Heat  - Natural Gas</v>
      </c>
      <c r="P227" s="1" t="str">
        <f t="shared" si="36"/>
        <v>INDNGA</v>
      </c>
      <c r="Q227" s="1" t="str">
        <f t="shared" si="37"/>
        <v>PLPPPR-PH-DirH</v>
      </c>
      <c r="R227" s="1">
        <f>2018</f>
        <v>2018</v>
      </c>
      <c r="S227" s="1">
        <f>+[2]TechOptions!F220</f>
        <v>2020</v>
      </c>
      <c r="T227" s="1">
        <f>+[2]TechOptions!G220</f>
        <v>13</v>
      </c>
      <c r="U227" s="1">
        <f>+ROUND([2]TechOptions!E220,2)</f>
        <v>0.9</v>
      </c>
      <c r="V227" s="1">
        <v>31.536000000000001</v>
      </c>
      <c r="W227" s="1">
        <f>+[2]TechOptions!H220</f>
        <v>0.8</v>
      </c>
      <c r="X227" s="1">
        <f>+[2]TechOptions!I220</f>
        <v>0.8</v>
      </c>
      <c r="Y227" s="1">
        <f>+[2]TechOptions!J220</f>
        <v>0.8</v>
      </c>
      <c r="Z227" s="1">
        <f>+[2]TechOptions!K220</f>
        <v>0.8</v>
      </c>
      <c r="AA227" s="1">
        <f>+[2]TechOptions!L220</f>
        <v>0.8</v>
      </c>
      <c r="AB227" s="1">
        <f>+[2]TechOptions!M220</f>
        <v>0.8</v>
      </c>
      <c r="AC227" s="1">
        <f>+[2]TechOptions!N220</f>
        <v>0.8</v>
      </c>
      <c r="AD227" s="1">
        <f>+[2]TechOptions!O220</f>
        <v>0.8</v>
      </c>
      <c r="AE227" s="1">
        <f>+[2]TechOptions!P220</f>
        <v>0.8</v>
      </c>
      <c r="AF227" s="1">
        <f>+[2]TechOptions!Q220</f>
        <v>0.8</v>
      </c>
      <c r="AG227" s="1">
        <f>+[2]TechOptions!R220</f>
        <v>313</v>
      </c>
      <c r="AH227" s="1">
        <f>+[2]TechOptions!S220</f>
        <v>313</v>
      </c>
      <c r="AI227" s="1">
        <f>+[2]TechOptions!T220</f>
        <v>313</v>
      </c>
      <c r="AJ227" s="1">
        <f>+[2]TechOptions!U220</f>
        <v>313</v>
      </c>
      <c r="AK227" s="1">
        <f>+[2]TechOptions!V220</f>
        <v>313</v>
      </c>
      <c r="AL227" s="1">
        <f>+[2]TechOptions!W220</f>
        <v>313</v>
      </c>
      <c r="AM227" s="1">
        <f>+[2]TechOptions!X220</f>
        <v>313</v>
      </c>
      <c r="AN227" s="1">
        <f>+[2]TechOptions!Y220</f>
        <v>313</v>
      </c>
      <c r="AO227" s="1">
        <f>+[2]TechOptions!Z220</f>
        <v>313</v>
      </c>
      <c r="AP227" s="1">
        <f>+[2]TechOptions!AA220</f>
        <v>313</v>
      </c>
      <c r="AQ227" s="1">
        <f>+[2]TechOptions!AL220</f>
        <v>1</v>
      </c>
      <c r="AR227" s="1">
        <v>5</v>
      </c>
      <c r="AZ227" s="16" t="s">
        <v>136</v>
      </c>
      <c r="BA227" s="17"/>
      <c r="BB227" s="17" t="s">
        <v>279</v>
      </c>
      <c r="BC227" s="17"/>
      <c r="BD227" s="17" t="s">
        <v>95</v>
      </c>
      <c r="BE227" s="17"/>
      <c r="BF227" s="17" t="s">
        <v>86</v>
      </c>
    </row>
    <row r="228" spans="1:58" hidden="1">
      <c r="A228" s="1" t="s">
        <v>136</v>
      </c>
      <c r="B228" s="2" t="s">
        <v>215</v>
      </c>
      <c r="C228" s="1" t="s">
        <v>66</v>
      </c>
      <c r="D228" s="2" t="s">
        <v>157</v>
      </c>
      <c r="E228" s="3" t="s">
        <v>510</v>
      </c>
      <c r="F228" s="1" t="s">
        <v>69</v>
      </c>
      <c r="G228" s="2" t="s">
        <v>158</v>
      </c>
      <c r="H228" s="3" t="s">
        <v>511</v>
      </c>
      <c r="I228" s="1" t="s">
        <v>70</v>
      </c>
      <c r="J228" s="2" t="s">
        <v>160</v>
      </c>
      <c r="L228" s="1">
        <f t="shared" si="33"/>
        <v>23</v>
      </c>
      <c r="N228" s="1" t="str">
        <f t="shared" si="34"/>
        <v>PLPPPR-PH-FURN-ELC-Furn</v>
      </c>
      <c r="O228" s="1" t="str">
        <f t="shared" si="35"/>
        <v>New Wood pulp and paper - Process Heat: Furnace/Kiln  - Electricity</v>
      </c>
      <c r="P228" s="1" t="str">
        <f t="shared" si="36"/>
        <v>INDELC</v>
      </c>
      <c r="Q228" s="1" t="str">
        <f t="shared" si="37"/>
        <v>PLPPPR-PH-FURN</v>
      </c>
      <c r="R228" s="1">
        <f>2018</f>
        <v>2018</v>
      </c>
      <c r="S228" s="1">
        <f>+[2]TechOptions!F221</f>
        <v>2025</v>
      </c>
      <c r="T228" s="1">
        <f>+[2]TechOptions!G221</f>
        <v>25</v>
      </c>
      <c r="U228" s="1">
        <f>+ROUND([2]TechOptions!E221,2)</f>
        <v>0.9</v>
      </c>
      <c r="V228" s="1">
        <v>31.536000000000001</v>
      </c>
      <c r="W228" s="1">
        <f>+[2]TechOptions!H221</f>
        <v>0.8</v>
      </c>
      <c r="X228" s="1">
        <f>+[2]TechOptions!I221</f>
        <v>0.8</v>
      </c>
      <c r="Y228" s="1">
        <f>+[2]TechOptions!J221</f>
        <v>0.8</v>
      </c>
      <c r="Z228" s="1">
        <f>+[2]TechOptions!K221</f>
        <v>0.8</v>
      </c>
      <c r="AA228" s="1">
        <f>+[2]TechOptions!L221</f>
        <v>0.8</v>
      </c>
      <c r="AB228" s="1">
        <f>+[2]TechOptions!M221</f>
        <v>0.8</v>
      </c>
      <c r="AC228" s="1">
        <f>+[2]TechOptions!N221</f>
        <v>0.8</v>
      </c>
      <c r="AD228" s="1">
        <f>+[2]TechOptions!O221</f>
        <v>0.8</v>
      </c>
      <c r="AE228" s="1">
        <f>+[2]TechOptions!P221</f>
        <v>0.8</v>
      </c>
      <c r="AF228" s="1">
        <f>+[2]TechOptions!Q221</f>
        <v>0.8</v>
      </c>
      <c r="AG228" s="1">
        <f>+[2]TechOptions!R221</f>
        <v>63</v>
      </c>
      <c r="AH228" s="1">
        <f>+[2]TechOptions!S221</f>
        <v>63</v>
      </c>
      <c r="AI228" s="1">
        <f>+[2]TechOptions!T221</f>
        <v>63</v>
      </c>
      <c r="AJ228" s="1">
        <f>+[2]TechOptions!U221</f>
        <v>63</v>
      </c>
      <c r="AK228" s="1">
        <f>+[2]TechOptions!V221</f>
        <v>63</v>
      </c>
      <c r="AL228" s="1">
        <f>+[2]TechOptions!W221</f>
        <v>63</v>
      </c>
      <c r="AM228" s="1">
        <f>+[2]TechOptions!X221</f>
        <v>63</v>
      </c>
      <c r="AN228" s="1">
        <f>+[2]TechOptions!Y221</f>
        <v>63</v>
      </c>
      <c r="AO228" s="1">
        <f>+[2]TechOptions!Z221</f>
        <v>63</v>
      </c>
      <c r="AP228" s="1">
        <f>+[2]TechOptions!AA221</f>
        <v>63</v>
      </c>
      <c r="AQ228" s="1">
        <f>+[2]TechOptions!AL221</f>
        <v>1</v>
      </c>
      <c r="AR228" s="1">
        <v>5</v>
      </c>
      <c r="AZ228" s="18" t="s">
        <v>136</v>
      </c>
      <c r="BA228" s="19"/>
      <c r="BB228" s="19" t="s">
        <v>279</v>
      </c>
      <c r="BC228" s="19"/>
      <c r="BD228" s="19" t="s">
        <v>108</v>
      </c>
      <c r="BE228" s="19"/>
      <c r="BF228" s="19" t="s">
        <v>109</v>
      </c>
    </row>
    <row r="229" spans="1:58" hidden="1">
      <c r="A229" s="1" t="s">
        <v>136</v>
      </c>
      <c r="B229" s="2" t="s">
        <v>215</v>
      </c>
      <c r="C229" s="1" t="s">
        <v>66</v>
      </c>
      <c r="D229" s="2" t="s">
        <v>157</v>
      </c>
      <c r="E229" s="3" t="s">
        <v>510</v>
      </c>
      <c r="F229" s="1" t="s">
        <v>67</v>
      </c>
      <c r="G229" s="2" t="s">
        <v>158</v>
      </c>
      <c r="H229" s="3" t="s">
        <v>512</v>
      </c>
      <c r="I229" s="1" t="s">
        <v>68</v>
      </c>
      <c r="J229" s="2" t="s">
        <v>159</v>
      </c>
      <c r="L229" s="1">
        <f t="shared" si="33"/>
        <v>23</v>
      </c>
      <c r="N229" s="1" t="str">
        <f t="shared" si="34"/>
        <v>PLPPPR-PH-FURN-NGA-Furn</v>
      </c>
      <c r="O229" s="1" t="str">
        <f t="shared" si="35"/>
        <v>New Wood pulp and paper - Process Heat: Furnace/Kiln  - Natural Gas</v>
      </c>
      <c r="P229" s="1" t="str">
        <f t="shared" si="36"/>
        <v>INDNGA</v>
      </c>
      <c r="Q229" s="1" t="str">
        <f t="shared" si="37"/>
        <v>PLPPPR-PH-FURN</v>
      </c>
      <c r="R229" s="1">
        <f>2018</f>
        <v>2018</v>
      </c>
      <c r="S229" s="1">
        <f>+[2]TechOptions!F222</f>
        <v>2020</v>
      </c>
      <c r="T229" s="1">
        <f>+[2]TechOptions!G222</f>
        <v>25</v>
      </c>
      <c r="U229" s="1">
        <f>+ROUND([2]TechOptions!E222,2)</f>
        <v>0.9</v>
      </c>
      <c r="V229" s="1">
        <v>31.536000000000001</v>
      </c>
      <c r="W229" s="1">
        <f>+[2]TechOptions!H222</f>
        <v>0.8</v>
      </c>
      <c r="X229" s="1">
        <f>+[2]TechOptions!I222</f>
        <v>0.8</v>
      </c>
      <c r="Y229" s="1">
        <f>+[2]TechOptions!J222</f>
        <v>0.8</v>
      </c>
      <c r="Z229" s="1">
        <f>+[2]TechOptions!K222</f>
        <v>0.8</v>
      </c>
      <c r="AA229" s="1">
        <f>+[2]TechOptions!L222</f>
        <v>0.8</v>
      </c>
      <c r="AB229" s="1">
        <f>+[2]TechOptions!M222</f>
        <v>0.8</v>
      </c>
      <c r="AC229" s="1">
        <f>+[2]TechOptions!N222</f>
        <v>0.8</v>
      </c>
      <c r="AD229" s="1">
        <f>+[2]TechOptions!O222</f>
        <v>0.8</v>
      </c>
      <c r="AE229" s="1">
        <f>+[2]TechOptions!P222</f>
        <v>0.8</v>
      </c>
      <c r="AF229" s="1">
        <f>+[2]TechOptions!Q222</f>
        <v>0.8</v>
      </c>
      <c r="AG229" s="1">
        <f>+[2]TechOptions!R222</f>
        <v>63</v>
      </c>
      <c r="AH229" s="1">
        <f>+[2]TechOptions!S222</f>
        <v>63</v>
      </c>
      <c r="AI229" s="1">
        <f>+[2]TechOptions!T222</f>
        <v>63</v>
      </c>
      <c r="AJ229" s="1">
        <f>+[2]TechOptions!U222</f>
        <v>63</v>
      </c>
      <c r="AK229" s="1">
        <f>+[2]TechOptions!V222</f>
        <v>63</v>
      </c>
      <c r="AL229" s="1">
        <f>+[2]TechOptions!W222</f>
        <v>63</v>
      </c>
      <c r="AM229" s="1">
        <f>+[2]TechOptions!X222</f>
        <v>63</v>
      </c>
      <c r="AN229" s="1">
        <f>+[2]TechOptions!Y222</f>
        <v>63</v>
      </c>
      <c r="AO229" s="1">
        <f>+[2]TechOptions!Z222</f>
        <v>63</v>
      </c>
      <c r="AP229" s="1">
        <f>+[2]TechOptions!AA222</f>
        <v>63</v>
      </c>
      <c r="AQ229" s="1">
        <f>+[2]TechOptions!AL222</f>
        <v>0.56000000000000005</v>
      </c>
      <c r="AR229" s="1">
        <v>5</v>
      </c>
      <c r="AZ229" s="16" t="s">
        <v>136</v>
      </c>
      <c r="BA229" s="17"/>
      <c r="BB229" s="17" t="s">
        <v>279</v>
      </c>
      <c r="BC229" s="17"/>
      <c r="BD229" s="17" t="s">
        <v>231</v>
      </c>
      <c r="BE229" s="17"/>
      <c r="BF229" s="17" t="s">
        <v>70</v>
      </c>
    </row>
    <row r="230" spans="1:58" hidden="1">
      <c r="A230" s="1" t="s">
        <v>136</v>
      </c>
      <c r="B230" s="2" t="s">
        <v>215</v>
      </c>
      <c r="C230" s="1" t="s">
        <v>66</v>
      </c>
      <c r="D230" s="2" t="s">
        <v>157</v>
      </c>
      <c r="E230" s="3" t="s">
        <v>510</v>
      </c>
      <c r="F230" s="1" t="s">
        <v>67</v>
      </c>
      <c r="G230" s="2" t="s">
        <v>158</v>
      </c>
      <c r="H230" s="3" t="s">
        <v>513</v>
      </c>
      <c r="I230" s="1" t="s">
        <v>71</v>
      </c>
      <c r="J230" s="2" t="s">
        <v>161</v>
      </c>
      <c r="L230" s="1">
        <f t="shared" si="33"/>
        <v>23</v>
      </c>
      <c r="N230" s="1" t="str">
        <f t="shared" si="34"/>
        <v>PLPPPR-PH-FURN-COA-Furn</v>
      </c>
      <c r="O230" s="1" t="str">
        <f t="shared" si="35"/>
        <v>New Wood pulp and paper - Process Heat: Furnace/Kiln  - Coal</v>
      </c>
      <c r="P230" s="1" t="str">
        <f t="shared" si="36"/>
        <v>INDCOA</v>
      </c>
      <c r="Q230" s="1" t="str">
        <f t="shared" si="37"/>
        <v>PLPPPR-PH-FURN</v>
      </c>
      <c r="R230" s="1">
        <f>2018</f>
        <v>2018</v>
      </c>
      <c r="S230" s="1">
        <f>+[2]TechOptions!F223</f>
        <v>2025</v>
      </c>
      <c r="T230" s="1">
        <f>+[2]TechOptions!G223</f>
        <v>25</v>
      </c>
      <c r="U230" s="1">
        <f>+ROUND([2]TechOptions!E223,2)</f>
        <v>0.9</v>
      </c>
      <c r="V230" s="1">
        <v>31.536000000000001</v>
      </c>
      <c r="W230" s="1">
        <f>+[2]TechOptions!H223</f>
        <v>0.7</v>
      </c>
      <c r="X230" s="1">
        <f>+[2]TechOptions!I223</f>
        <v>0.7</v>
      </c>
      <c r="Y230" s="1">
        <f>+[2]TechOptions!J223</f>
        <v>0.7</v>
      </c>
      <c r="Z230" s="1">
        <f>+[2]TechOptions!K223</f>
        <v>0.7</v>
      </c>
      <c r="AA230" s="1">
        <f>+[2]TechOptions!L223</f>
        <v>0.7</v>
      </c>
      <c r="AB230" s="1">
        <f>+[2]TechOptions!M223</f>
        <v>0.7</v>
      </c>
      <c r="AC230" s="1">
        <f>+[2]TechOptions!N223</f>
        <v>0.7</v>
      </c>
      <c r="AD230" s="1">
        <f>+[2]TechOptions!O223</f>
        <v>0.7</v>
      </c>
      <c r="AE230" s="1">
        <f>+[2]TechOptions!P223</f>
        <v>0.7</v>
      </c>
      <c r="AF230" s="1">
        <f>+[2]TechOptions!Q223</f>
        <v>0.7</v>
      </c>
      <c r="AG230" s="1">
        <f>+[2]TechOptions!R223</f>
        <v>63</v>
      </c>
      <c r="AH230" s="1">
        <f>+[2]TechOptions!S223</f>
        <v>63</v>
      </c>
      <c r="AI230" s="1">
        <f>+[2]TechOptions!T223</f>
        <v>63</v>
      </c>
      <c r="AJ230" s="1">
        <f>+[2]TechOptions!U223</f>
        <v>63</v>
      </c>
      <c r="AK230" s="1">
        <f>+[2]TechOptions!V223</f>
        <v>63</v>
      </c>
      <c r="AL230" s="1">
        <f>+[2]TechOptions!W223</f>
        <v>63</v>
      </c>
      <c r="AM230" s="1">
        <f>+[2]TechOptions!X223</f>
        <v>63</v>
      </c>
      <c r="AN230" s="1">
        <f>+[2]TechOptions!Y223</f>
        <v>63</v>
      </c>
      <c r="AO230" s="1">
        <f>+[2]TechOptions!Z223</f>
        <v>63</v>
      </c>
      <c r="AP230" s="1">
        <f>+[2]TechOptions!AA223</f>
        <v>63</v>
      </c>
      <c r="AQ230" s="1">
        <f>+[2]TechOptions!AL223</f>
        <v>0.03</v>
      </c>
      <c r="AR230" s="1">
        <v>5</v>
      </c>
      <c r="AZ230" s="18" t="s">
        <v>136</v>
      </c>
      <c r="BA230" s="19"/>
      <c r="BB230" s="19" t="s">
        <v>279</v>
      </c>
      <c r="BC230" s="19"/>
      <c r="BD230" s="19" t="s">
        <v>95</v>
      </c>
      <c r="BE230" s="19"/>
      <c r="BF230" s="19" t="s">
        <v>71</v>
      </c>
    </row>
    <row r="231" spans="1:58" hidden="1">
      <c r="A231" s="1" t="s">
        <v>136</v>
      </c>
      <c r="B231" s="2" t="s">
        <v>215</v>
      </c>
      <c r="C231" s="1" t="s">
        <v>66</v>
      </c>
      <c r="D231" s="2" t="s">
        <v>157</v>
      </c>
      <c r="E231" s="3" t="s">
        <v>510</v>
      </c>
      <c r="F231" s="1" t="s">
        <v>67</v>
      </c>
      <c r="G231" s="2" t="s">
        <v>158</v>
      </c>
      <c r="H231" s="3" t="s">
        <v>514</v>
      </c>
      <c r="I231" s="1" t="s">
        <v>74</v>
      </c>
      <c r="J231" s="2" t="s">
        <v>164</v>
      </c>
      <c r="L231" s="1">
        <f t="shared" si="33"/>
        <v>23</v>
      </c>
      <c r="N231" s="1" t="str">
        <f t="shared" si="34"/>
        <v>PLPPPR-PH-FURN-WOD-Furn</v>
      </c>
      <c r="O231" s="1" t="str">
        <f t="shared" si="35"/>
        <v>New Wood pulp and paper - Process Heat: Furnace/Kiln  - Wood</v>
      </c>
      <c r="P231" s="1" t="str">
        <f t="shared" si="36"/>
        <v>INDWOD</v>
      </c>
      <c r="Q231" s="1" t="str">
        <f t="shared" si="37"/>
        <v>PLPPPR-PH-FURN</v>
      </c>
      <c r="R231" s="1">
        <f>2018</f>
        <v>2018</v>
      </c>
      <c r="S231" s="1">
        <f>+[2]TechOptions!F224</f>
        <v>2025</v>
      </c>
      <c r="T231" s="1">
        <f>+[2]TechOptions!G224</f>
        <v>25</v>
      </c>
      <c r="U231" s="1">
        <f>+ROUND([2]TechOptions!E224,2)</f>
        <v>0.9</v>
      </c>
      <c r="V231" s="1">
        <v>31.536000000000001</v>
      </c>
      <c r="W231" s="1">
        <f>+[2]TechOptions!H224</f>
        <v>0.7</v>
      </c>
      <c r="X231" s="1">
        <f>+[2]TechOptions!I224</f>
        <v>0.7</v>
      </c>
      <c r="Y231" s="1">
        <f>+[2]TechOptions!J224</f>
        <v>0.7</v>
      </c>
      <c r="Z231" s="1">
        <f>+[2]TechOptions!K224</f>
        <v>0.7</v>
      </c>
      <c r="AA231" s="1">
        <f>+[2]TechOptions!L224</f>
        <v>0.7</v>
      </c>
      <c r="AB231" s="1">
        <f>+[2]TechOptions!M224</f>
        <v>0.7</v>
      </c>
      <c r="AC231" s="1">
        <f>+[2]TechOptions!N224</f>
        <v>0.7</v>
      </c>
      <c r="AD231" s="1">
        <f>+[2]TechOptions!O224</f>
        <v>0.7</v>
      </c>
      <c r="AE231" s="1">
        <f>+[2]TechOptions!P224</f>
        <v>0.7</v>
      </c>
      <c r="AF231" s="1">
        <f>+[2]TechOptions!Q224</f>
        <v>0.7</v>
      </c>
      <c r="AG231" s="1">
        <f>+[2]TechOptions!R224</f>
        <v>63</v>
      </c>
      <c r="AH231" s="1">
        <f>+[2]TechOptions!S224</f>
        <v>63</v>
      </c>
      <c r="AI231" s="1">
        <f>+[2]TechOptions!T224</f>
        <v>63</v>
      </c>
      <c r="AJ231" s="1">
        <f>+[2]TechOptions!U224</f>
        <v>63</v>
      </c>
      <c r="AK231" s="1">
        <f>+[2]TechOptions!V224</f>
        <v>63</v>
      </c>
      <c r="AL231" s="1">
        <f>+[2]TechOptions!W224</f>
        <v>63</v>
      </c>
      <c r="AM231" s="1">
        <f>+[2]TechOptions!X224</f>
        <v>63</v>
      </c>
      <c r="AN231" s="1">
        <f>+[2]TechOptions!Y224</f>
        <v>63</v>
      </c>
      <c r="AO231" s="1">
        <f>+[2]TechOptions!Z224</f>
        <v>63</v>
      </c>
      <c r="AP231" s="1">
        <f>+[2]TechOptions!AA224</f>
        <v>63</v>
      </c>
      <c r="AQ231" s="1">
        <f>+[2]TechOptions!AL224</f>
        <v>0.24</v>
      </c>
      <c r="AR231" s="1">
        <v>5</v>
      </c>
      <c r="AZ231" s="16" t="s">
        <v>136</v>
      </c>
      <c r="BA231" s="17"/>
      <c r="BB231" s="17" t="s">
        <v>279</v>
      </c>
      <c r="BC231" s="17"/>
      <c r="BD231" s="17" t="s">
        <v>95</v>
      </c>
      <c r="BE231" s="17"/>
      <c r="BF231" s="17" t="s">
        <v>111</v>
      </c>
    </row>
    <row r="232" spans="1:58" hidden="1">
      <c r="A232" s="1" t="s">
        <v>136</v>
      </c>
      <c r="B232" s="2" t="s">
        <v>215</v>
      </c>
      <c r="C232" s="1" t="s">
        <v>66</v>
      </c>
      <c r="D232" s="2" t="s">
        <v>157</v>
      </c>
      <c r="E232" s="3" t="s">
        <v>510</v>
      </c>
      <c r="F232" s="1" t="s">
        <v>67</v>
      </c>
      <c r="G232" s="2" t="s">
        <v>158</v>
      </c>
      <c r="H232" s="3" t="s">
        <v>515</v>
      </c>
      <c r="I232" s="1" t="s">
        <v>111</v>
      </c>
      <c r="J232" s="2" t="s">
        <v>197</v>
      </c>
      <c r="L232" s="1">
        <f t="shared" si="33"/>
        <v>23</v>
      </c>
      <c r="N232" s="1" t="str">
        <f t="shared" si="34"/>
        <v>PLPPPR-PH-FURN-LPG-Furn</v>
      </c>
      <c r="O232" s="1" t="str">
        <f t="shared" si="35"/>
        <v>New Wood pulp and paper - Process Heat: Furnace/Kiln  - LPG</v>
      </c>
      <c r="P232" s="1" t="str">
        <f t="shared" si="36"/>
        <v>INDLPG</v>
      </c>
      <c r="Q232" s="1" t="str">
        <f t="shared" si="37"/>
        <v>PLPPPR-PH-FURN</v>
      </c>
      <c r="R232" s="1">
        <f>2018</f>
        <v>2018</v>
      </c>
      <c r="S232" s="1">
        <f>+[2]TechOptions!F225</f>
        <v>2025</v>
      </c>
      <c r="T232" s="1">
        <f>+[2]TechOptions!G225</f>
        <v>25</v>
      </c>
      <c r="U232" s="1">
        <f>+ROUND([2]TechOptions!E225,2)</f>
        <v>0.9</v>
      </c>
      <c r="V232" s="1">
        <v>31.536000000000001</v>
      </c>
      <c r="W232" s="1">
        <f>+[2]TechOptions!H225</f>
        <v>0.8</v>
      </c>
      <c r="X232" s="1">
        <f>+[2]TechOptions!I225</f>
        <v>0.8</v>
      </c>
      <c r="Y232" s="1">
        <f>+[2]TechOptions!J225</f>
        <v>0.8</v>
      </c>
      <c r="Z232" s="1">
        <f>+[2]TechOptions!K225</f>
        <v>0.8</v>
      </c>
      <c r="AA232" s="1">
        <f>+[2]TechOptions!L225</f>
        <v>0.8</v>
      </c>
      <c r="AB232" s="1">
        <f>+[2]TechOptions!M225</f>
        <v>0.8</v>
      </c>
      <c r="AC232" s="1">
        <f>+[2]TechOptions!N225</f>
        <v>0.8</v>
      </c>
      <c r="AD232" s="1">
        <f>+[2]TechOptions!O225</f>
        <v>0.8</v>
      </c>
      <c r="AE232" s="1">
        <f>+[2]TechOptions!P225</f>
        <v>0.8</v>
      </c>
      <c r="AF232" s="1">
        <f>+[2]TechOptions!Q225</f>
        <v>0.8</v>
      </c>
      <c r="AG232" s="1">
        <f>+[2]TechOptions!R225</f>
        <v>63</v>
      </c>
      <c r="AH232" s="1">
        <f>+[2]TechOptions!S225</f>
        <v>63</v>
      </c>
      <c r="AI232" s="1">
        <f>+[2]TechOptions!T225</f>
        <v>63</v>
      </c>
      <c r="AJ232" s="1">
        <f>+[2]TechOptions!U225</f>
        <v>63</v>
      </c>
      <c r="AK232" s="1">
        <f>+[2]TechOptions!V225</f>
        <v>63</v>
      </c>
      <c r="AL232" s="1">
        <f>+[2]TechOptions!W225</f>
        <v>63</v>
      </c>
      <c r="AM232" s="1">
        <f>+[2]TechOptions!X225</f>
        <v>63</v>
      </c>
      <c r="AN232" s="1">
        <f>+[2]TechOptions!Y225</f>
        <v>63</v>
      </c>
      <c r="AO232" s="1">
        <f>+[2]TechOptions!Z225</f>
        <v>63</v>
      </c>
      <c r="AP232" s="1">
        <f>+[2]TechOptions!AA225</f>
        <v>63</v>
      </c>
      <c r="AQ232" s="1">
        <f>+[2]TechOptions!AL225</f>
        <v>7.0000000000000007E-2</v>
      </c>
      <c r="AR232" s="1">
        <v>5</v>
      </c>
      <c r="AZ232" s="18" t="s">
        <v>136</v>
      </c>
      <c r="BA232" s="19"/>
      <c r="BB232" s="19" t="s">
        <v>279</v>
      </c>
      <c r="BC232" s="19"/>
      <c r="BD232" s="19" t="s">
        <v>95</v>
      </c>
      <c r="BE232" s="19"/>
      <c r="BF232" s="19" t="s">
        <v>74</v>
      </c>
    </row>
    <row r="233" spans="1:58" hidden="1">
      <c r="A233" s="1" t="s">
        <v>136</v>
      </c>
      <c r="B233" s="2" t="s">
        <v>215</v>
      </c>
      <c r="C233" s="1" t="s">
        <v>279</v>
      </c>
      <c r="D233" s="2" t="s">
        <v>291</v>
      </c>
      <c r="E233" s="3" t="s">
        <v>516</v>
      </c>
      <c r="F233" s="1" t="s">
        <v>95</v>
      </c>
      <c r="G233" s="2" t="s">
        <v>95</v>
      </c>
      <c r="H233" s="3" t="s">
        <v>517</v>
      </c>
      <c r="I233" s="1" t="s">
        <v>68</v>
      </c>
      <c r="J233" s="2" t="s">
        <v>159</v>
      </c>
      <c r="L233" s="1">
        <f t="shared" si="33"/>
        <v>27</v>
      </c>
      <c r="N233" s="1" t="str">
        <f t="shared" si="34"/>
        <v>PLPPPR-PH-STM_HW-NGA-Boiler</v>
      </c>
      <c r="O233" s="1" t="str">
        <f t="shared" si="35"/>
        <v>New Wood pulp and paper - Process Heat: Steam/Hot Water  - Natural Gas</v>
      </c>
      <c r="P233" s="1" t="str">
        <f t="shared" si="36"/>
        <v>INDNGA</v>
      </c>
      <c r="Q233" s="1" t="str">
        <f t="shared" si="37"/>
        <v>PLPPPR-PH-STM_HW</v>
      </c>
      <c r="R233" s="1">
        <f>2018</f>
        <v>2018</v>
      </c>
      <c r="S233" s="1">
        <f>+[2]TechOptions!F226</f>
        <v>2020</v>
      </c>
      <c r="T233" s="1">
        <f>+[2]TechOptions!G226</f>
        <v>25</v>
      </c>
      <c r="U233" s="1">
        <f>+ROUND([2]TechOptions!E226,2)</f>
        <v>0.5</v>
      </c>
      <c r="V233" s="1">
        <v>31.536000000000001</v>
      </c>
      <c r="W233" s="1">
        <f>+[2]TechOptions!H226</f>
        <v>0.87</v>
      </c>
      <c r="X233" s="1">
        <f>+[2]TechOptions!I226</f>
        <v>0.87</v>
      </c>
      <c r="Y233" s="1">
        <f>+[2]TechOptions!J226</f>
        <v>0.87</v>
      </c>
      <c r="Z233" s="1">
        <f>+[2]TechOptions!K226</f>
        <v>0.87</v>
      </c>
      <c r="AA233" s="1">
        <f>+[2]TechOptions!L226</f>
        <v>0.87</v>
      </c>
      <c r="AB233" s="1">
        <f>+[2]TechOptions!M226</f>
        <v>0.87</v>
      </c>
      <c r="AC233" s="1">
        <f>+[2]TechOptions!N226</f>
        <v>0.87</v>
      </c>
      <c r="AD233" s="1">
        <f>+[2]TechOptions!O226</f>
        <v>0.87</v>
      </c>
      <c r="AE233" s="1">
        <f>+[2]TechOptions!P226</f>
        <v>0.87</v>
      </c>
      <c r="AF233" s="1">
        <f>+[2]TechOptions!Q226</f>
        <v>0.87</v>
      </c>
      <c r="AG233" s="1">
        <f>+[2]TechOptions!R226</f>
        <v>350</v>
      </c>
      <c r="AH233" s="1">
        <f>+[2]TechOptions!S226</f>
        <v>350</v>
      </c>
      <c r="AI233" s="1">
        <f>+[2]TechOptions!T226</f>
        <v>350</v>
      </c>
      <c r="AJ233" s="1">
        <f>+[2]TechOptions!U226</f>
        <v>350</v>
      </c>
      <c r="AK233" s="1">
        <f>+[2]TechOptions!V226</f>
        <v>350</v>
      </c>
      <c r="AL233" s="1">
        <f>+[2]TechOptions!W226</f>
        <v>350</v>
      </c>
      <c r="AM233" s="1">
        <f>+[2]TechOptions!X226</f>
        <v>350</v>
      </c>
      <c r="AN233" s="1">
        <f>+[2]TechOptions!Y226</f>
        <v>350</v>
      </c>
      <c r="AO233" s="1">
        <f>+[2]TechOptions!Z226</f>
        <v>350</v>
      </c>
      <c r="AP233" s="1">
        <f>+[2]TechOptions!AA226</f>
        <v>350</v>
      </c>
      <c r="AQ233" s="1">
        <f>+[2]TechOptions!AL226</f>
        <v>0.2</v>
      </c>
      <c r="AR233" s="1">
        <v>5</v>
      </c>
      <c r="AZ233" s="16" t="s">
        <v>136</v>
      </c>
      <c r="BA233" s="17"/>
      <c r="BB233" s="17" t="s">
        <v>279</v>
      </c>
      <c r="BC233" s="17"/>
      <c r="BD233" s="17" t="s">
        <v>95</v>
      </c>
      <c r="BE233" s="17"/>
      <c r="BF233" s="17" t="s">
        <v>70</v>
      </c>
    </row>
    <row r="234" spans="1:58" hidden="1">
      <c r="A234" s="1" t="s">
        <v>136</v>
      </c>
      <c r="B234" s="2" t="s">
        <v>215</v>
      </c>
      <c r="C234" s="1" t="s">
        <v>279</v>
      </c>
      <c r="D234" s="2" t="s">
        <v>291</v>
      </c>
      <c r="E234" s="3" t="s">
        <v>516</v>
      </c>
      <c r="F234" s="1" t="s">
        <v>95</v>
      </c>
      <c r="G234" s="2" t="s">
        <v>95</v>
      </c>
      <c r="H234" s="3" t="s">
        <v>518</v>
      </c>
      <c r="I234" s="1" t="s">
        <v>82</v>
      </c>
      <c r="J234" s="2" t="s">
        <v>172</v>
      </c>
      <c r="L234" s="1">
        <f t="shared" si="33"/>
        <v>27</v>
      </c>
      <c r="N234" s="1" t="str">
        <f t="shared" si="34"/>
        <v>PLPPPR-PH-STM_HW-DSL-Boiler</v>
      </c>
      <c r="O234" s="1" t="str">
        <f t="shared" si="35"/>
        <v>New Wood pulp and paper - Process Heat: Steam/Hot Water  - Diesel</v>
      </c>
      <c r="P234" s="1" t="str">
        <f t="shared" si="36"/>
        <v>INDDSL</v>
      </c>
      <c r="Q234" s="1" t="str">
        <f t="shared" si="37"/>
        <v>PLPPPR-PH-STM_HW</v>
      </c>
      <c r="R234" s="1">
        <f>2018</f>
        <v>2018</v>
      </c>
      <c r="S234" s="1">
        <f>+[2]TechOptions!F227</f>
        <v>2025</v>
      </c>
      <c r="T234" s="1">
        <f>+[2]TechOptions!G227</f>
        <v>25</v>
      </c>
      <c r="U234" s="1">
        <f>+ROUND([2]TechOptions!E227,2)</f>
        <v>0.5</v>
      </c>
      <c r="V234" s="1">
        <v>31.536000000000001</v>
      </c>
      <c r="W234" s="1">
        <f>+[2]TechOptions!H227</f>
        <v>0.85</v>
      </c>
      <c r="X234" s="1">
        <f>+[2]TechOptions!I227</f>
        <v>0.85</v>
      </c>
      <c r="Y234" s="1">
        <f>+[2]TechOptions!J227</f>
        <v>0.85</v>
      </c>
      <c r="Z234" s="1">
        <f>+[2]TechOptions!K227</f>
        <v>0.85</v>
      </c>
      <c r="AA234" s="1">
        <f>+[2]TechOptions!L227</f>
        <v>0.85</v>
      </c>
      <c r="AB234" s="1">
        <f>+[2]TechOptions!M227</f>
        <v>0.85</v>
      </c>
      <c r="AC234" s="1">
        <f>+[2]TechOptions!N227</f>
        <v>0.85</v>
      </c>
      <c r="AD234" s="1">
        <f>+[2]TechOptions!O227</f>
        <v>0.85</v>
      </c>
      <c r="AE234" s="1">
        <f>+[2]TechOptions!P227</f>
        <v>0.85</v>
      </c>
      <c r="AF234" s="1">
        <f>+[2]TechOptions!Q227</f>
        <v>0.85</v>
      </c>
      <c r="AG234" s="1">
        <f>+[2]TechOptions!R227</f>
        <v>300</v>
      </c>
      <c r="AH234" s="1">
        <f>+[2]TechOptions!S227</f>
        <v>300</v>
      </c>
      <c r="AI234" s="1">
        <f>+[2]TechOptions!T227</f>
        <v>300</v>
      </c>
      <c r="AJ234" s="1">
        <f>+[2]TechOptions!U227</f>
        <v>300</v>
      </c>
      <c r="AK234" s="1">
        <f>+[2]TechOptions!V227</f>
        <v>300</v>
      </c>
      <c r="AL234" s="1">
        <f>+[2]TechOptions!W227</f>
        <v>300</v>
      </c>
      <c r="AM234" s="1">
        <f>+[2]TechOptions!X227</f>
        <v>300</v>
      </c>
      <c r="AN234" s="1">
        <f>+[2]TechOptions!Y227</f>
        <v>300</v>
      </c>
      <c r="AO234" s="1">
        <f>+[2]TechOptions!Z227</f>
        <v>300</v>
      </c>
      <c r="AP234" s="1">
        <f>+[2]TechOptions!AA227</f>
        <v>300</v>
      </c>
      <c r="AQ234" s="1">
        <f>+[2]TechOptions!AL227</f>
        <v>1</v>
      </c>
      <c r="AR234" s="1">
        <v>5</v>
      </c>
      <c r="AZ234" s="18" t="s">
        <v>136</v>
      </c>
      <c r="BA234" s="19"/>
      <c r="BB234" s="19" t="s">
        <v>101</v>
      </c>
      <c r="BC234" s="19"/>
      <c r="BD234" s="19" t="s">
        <v>102</v>
      </c>
      <c r="BE234" s="19"/>
      <c r="BF234" s="19" t="s">
        <v>70</v>
      </c>
    </row>
    <row r="235" spans="1:58" hidden="1">
      <c r="A235" s="1" t="s">
        <v>136</v>
      </c>
      <c r="B235" s="2" t="s">
        <v>215</v>
      </c>
      <c r="C235" s="1" t="s">
        <v>279</v>
      </c>
      <c r="D235" s="2" t="s">
        <v>291</v>
      </c>
      <c r="E235" s="3" t="s">
        <v>516</v>
      </c>
      <c r="F235" s="1" t="s">
        <v>95</v>
      </c>
      <c r="G235" s="2" t="s">
        <v>95</v>
      </c>
      <c r="H235" s="3" t="s">
        <v>519</v>
      </c>
      <c r="I235" s="1" t="s">
        <v>86</v>
      </c>
      <c r="J235" s="2" t="s">
        <v>176</v>
      </c>
      <c r="L235" s="1">
        <f t="shared" si="33"/>
        <v>27</v>
      </c>
      <c r="N235" s="1" t="str">
        <f t="shared" si="34"/>
        <v>PLPPPR-PH-STM_HW-FOL-Boiler</v>
      </c>
      <c r="O235" s="1" t="str">
        <f t="shared" si="35"/>
        <v>New Wood pulp and paper - Process Heat: Steam/Hot Water  - Fuel Oil</v>
      </c>
      <c r="P235" s="1" t="str">
        <f t="shared" si="36"/>
        <v>INDFOL</v>
      </c>
      <c r="Q235" s="1" t="str">
        <f t="shared" si="37"/>
        <v>PLPPPR-PH-STM_HW</v>
      </c>
      <c r="R235" s="1">
        <f>2018</f>
        <v>2018</v>
      </c>
      <c r="S235" s="1">
        <f>+[2]TechOptions!F228</f>
        <v>2020</v>
      </c>
      <c r="T235" s="1">
        <f>+[2]TechOptions!G228</f>
        <v>25</v>
      </c>
      <c r="U235" s="1">
        <f>+ROUND([2]TechOptions!E228,2)</f>
        <v>0.5</v>
      </c>
      <c r="V235" s="1">
        <v>31.536000000000001</v>
      </c>
      <c r="W235" s="1">
        <f>+[2]TechOptions!H228</f>
        <v>0.85</v>
      </c>
      <c r="X235" s="1">
        <f>+[2]TechOptions!I228</f>
        <v>0.85</v>
      </c>
      <c r="Y235" s="1">
        <f>+[2]TechOptions!J228</f>
        <v>0.85</v>
      </c>
      <c r="Z235" s="1">
        <f>+[2]TechOptions!K228</f>
        <v>0.85</v>
      </c>
      <c r="AA235" s="1">
        <f>+[2]TechOptions!L228</f>
        <v>0.85</v>
      </c>
      <c r="AB235" s="1">
        <f>+[2]TechOptions!M228</f>
        <v>0.85</v>
      </c>
      <c r="AC235" s="1">
        <f>+[2]TechOptions!N228</f>
        <v>0.85</v>
      </c>
      <c r="AD235" s="1">
        <f>+[2]TechOptions!O228</f>
        <v>0.85</v>
      </c>
      <c r="AE235" s="1">
        <f>+[2]TechOptions!P228</f>
        <v>0.85</v>
      </c>
      <c r="AF235" s="1">
        <f>+[2]TechOptions!Q228</f>
        <v>0.85</v>
      </c>
      <c r="AG235" s="1">
        <f>+[2]TechOptions!R228</f>
        <v>300</v>
      </c>
      <c r="AH235" s="1">
        <f>+[2]TechOptions!S228</f>
        <v>300</v>
      </c>
      <c r="AI235" s="1">
        <f>+[2]TechOptions!T228</f>
        <v>300</v>
      </c>
      <c r="AJ235" s="1">
        <f>+[2]TechOptions!U228</f>
        <v>300</v>
      </c>
      <c r="AK235" s="1">
        <f>+[2]TechOptions!V228</f>
        <v>300</v>
      </c>
      <c r="AL235" s="1">
        <f>+[2]TechOptions!W228</f>
        <v>300</v>
      </c>
      <c r="AM235" s="1">
        <f>+[2]TechOptions!X228</f>
        <v>300</v>
      </c>
      <c r="AN235" s="1">
        <f>+[2]TechOptions!Y228</f>
        <v>300</v>
      </c>
      <c r="AO235" s="1">
        <f>+[2]TechOptions!Z228</f>
        <v>300</v>
      </c>
      <c r="AP235" s="1">
        <f>+[2]TechOptions!AA228</f>
        <v>300</v>
      </c>
      <c r="AQ235" s="1">
        <f>+[2]TechOptions!AL228</f>
        <v>1</v>
      </c>
      <c r="AR235" s="1">
        <v>5</v>
      </c>
      <c r="AZ235" s="16" t="s">
        <v>136</v>
      </c>
      <c r="BA235" s="17"/>
      <c r="BB235" s="17" t="s">
        <v>101</v>
      </c>
      <c r="BC235" s="17"/>
      <c r="BD235" s="17" t="s">
        <v>102</v>
      </c>
      <c r="BE235" s="17"/>
      <c r="BF235" s="17" t="s">
        <v>82</v>
      </c>
    </row>
    <row r="236" spans="1:58" hidden="1">
      <c r="A236" s="1" t="s">
        <v>136</v>
      </c>
      <c r="B236" s="2" t="s">
        <v>215</v>
      </c>
      <c r="C236" s="1" t="s">
        <v>279</v>
      </c>
      <c r="D236" s="2" t="s">
        <v>291</v>
      </c>
      <c r="E236" s="3" t="s">
        <v>516</v>
      </c>
      <c r="F236" s="1" t="s">
        <v>108</v>
      </c>
      <c r="G236" s="2" t="s">
        <v>195</v>
      </c>
      <c r="H236" s="3" t="s">
        <v>520</v>
      </c>
      <c r="I236" s="1" t="s">
        <v>109</v>
      </c>
      <c r="J236" s="2" t="s">
        <v>196</v>
      </c>
      <c r="L236" s="1">
        <f t="shared" si="33"/>
        <v>25</v>
      </c>
      <c r="N236" s="1" t="str">
        <f t="shared" si="34"/>
        <v>PLPPPR-PH-STM_HW-GEO-Heat</v>
      </c>
      <c r="O236" s="1" t="str">
        <f t="shared" si="35"/>
        <v>New Wood pulp and paper - Process Heat: Steam/Hot Water  - Geothermal</v>
      </c>
      <c r="P236" s="1" t="str">
        <f t="shared" si="36"/>
        <v>INDGEO</v>
      </c>
      <c r="Q236" s="1" t="str">
        <f t="shared" si="37"/>
        <v>PLPPPR-PH-STM_HW</v>
      </c>
      <c r="R236" s="1">
        <f>2018</f>
        <v>2018</v>
      </c>
      <c r="S236" s="1">
        <f>+[2]TechOptions!F229</f>
        <v>2020</v>
      </c>
      <c r="T236" s="1">
        <f>+[2]TechOptions!G229</f>
        <v>10</v>
      </c>
      <c r="U236" s="1">
        <f>+ROUND([2]TechOptions!E229,2)</f>
        <v>0.5</v>
      </c>
      <c r="V236" s="1">
        <v>31.536000000000001</v>
      </c>
      <c r="W236" s="1">
        <f>+[2]TechOptions!H229</f>
        <v>0.97012399999999988</v>
      </c>
      <c r="X236" s="1">
        <f>+[2]TechOptions!I229</f>
        <v>0.97012399999999988</v>
      </c>
      <c r="Y236" s="1">
        <f>+[2]TechOptions!J229</f>
        <v>0.97012399999999988</v>
      </c>
      <c r="Z236" s="1">
        <f>+[2]TechOptions!K229</f>
        <v>0.97012399999999988</v>
      </c>
      <c r="AA236" s="1">
        <f>+[2]TechOptions!L229</f>
        <v>0.97012399999999988</v>
      </c>
      <c r="AB236" s="1">
        <f>+[2]TechOptions!M229</f>
        <v>0.97012399999999988</v>
      </c>
      <c r="AC236" s="1">
        <f>+[2]TechOptions!N229</f>
        <v>0.97012399999999988</v>
      </c>
      <c r="AD236" s="1">
        <f>+[2]TechOptions!O229</f>
        <v>0.97012399999999988</v>
      </c>
      <c r="AE236" s="1">
        <f>+[2]TechOptions!P229</f>
        <v>0.97012399999999988</v>
      </c>
      <c r="AF236" s="1">
        <f>+[2]TechOptions!Q229</f>
        <v>0.97012399999999988</v>
      </c>
      <c r="AG236" s="1">
        <f>+[2]TechOptions!R229</f>
        <v>100</v>
      </c>
      <c r="AH236" s="1">
        <f>+[2]TechOptions!S229</f>
        <v>100</v>
      </c>
      <c r="AI236" s="1">
        <f>+[2]TechOptions!T229</f>
        <v>100</v>
      </c>
      <c r="AJ236" s="1">
        <f>+[2]TechOptions!U229</f>
        <v>100</v>
      </c>
      <c r="AK236" s="1">
        <f>+[2]TechOptions!V229</f>
        <v>100</v>
      </c>
      <c r="AL236" s="1">
        <f>+[2]TechOptions!W229</f>
        <v>100</v>
      </c>
      <c r="AM236" s="1">
        <f>+[2]TechOptions!X229</f>
        <v>100</v>
      </c>
      <c r="AN236" s="1">
        <f>+[2]TechOptions!Y229</f>
        <v>100</v>
      </c>
      <c r="AO236" s="1">
        <f>+[2]TechOptions!Z229</f>
        <v>100</v>
      </c>
      <c r="AP236" s="1">
        <f>+[2]TechOptions!AA229</f>
        <v>100</v>
      </c>
      <c r="AQ236" s="1">
        <f>+[2]TechOptions!AL229</f>
        <v>0.1</v>
      </c>
      <c r="AR236" s="1">
        <v>5</v>
      </c>
      <c r="AZ236" s="18" t="s">
        <v>136</v>
      </c>
      <c r="BA236" s="19"/>
      <c r="BB236" s="19" t="s">
        <v>487</v>
      </c>
      <c r="BC236" s="19"/>
      <c r="BD236" s="19" t="s">
        <v>97</v>
      </c>
      <c r="BE236" s="19"/>
      <c r="BF236" s="19" t="s">
        <v>70</v>
      </c>
    </row>
    <row r="237" spans="1:58" hidden="1">
      <c r="A237" s="1" t="s">
        <v>136</v>
      </c>
      <c r="B237" s="2" t="s">
        <v>215</v>
      </c>
      <c r="C237" s="1" t="s">
        <v>279</v>
      </c>
      <c r="D237" s="2" t="s">
        <v>291</v>
      </c>
      <c r="E237" s="3" t="s">
        <v>516</v>
      </c>
      <c r="F237" s="1" t="s">
        <v>231</v>
      </c>
      <c r="G237" s="2" t="s">
        <v>246</v>
      </c>
      <c r="H237" s="3" t="s">
        <v>521</v>
      </c>
      <c r="I237" s="1" t="s">
        <v>70</v>
      </c>
      <c r="J237" s="2" t="s">
        <v>160</v>
      </c>
      <c r="L237" s="1">
        <f t="shared" si="33"/>
        <v>25</v>
      </c>
      <c r="N237" s="1" t="str">
        <f t="shared" si="34"/>
        <v>PLPPPR-PH-STM_HW-ELC-HPmp</v>
      </c>
      <c r="O237" s="1" t="str">
        <f t="shared" si="35"/>
        <v>New Wood pulp and paper - Process Heat: Steam/Hot Water  - Electricity</v>
      </c>
      <c r="P237" s="1" t="str">
        <f t="shared" si="36"/>
        <v>INDELC</v>
      </c>
      <c r="Q237" s="1" t="str">
        <f t="shared" si="37"/>
        <v>PLPPPR-PH-STM_HW</v>
      </c>
      <c r="R237" s="1">
        <f>2018</f>
        <v>2018</v>
      </c>
      <c r="S237" s="1">
        <f>+[2]TechOptions!F230</f>
        <v>2025</v>
      </c>
      <c r="T237" s="1">
        <f>+[2]TechOptions!G230</f>
        <v>20</v>
      </c>
      <c r="U237" s="1">
        <f>+ROUND([2]TechOptions!E230,2)</f>
        <v>0.5</v>
      </c>
      <c r="V237" s="1">
        <v>31.536000000000001</v>
      </c>
      <c r="W237" s="1">
        <f>+[2]TechOptions!H230</f>
        <v>3.5</v>
      </c>
      <c r="X237" s="1">
        <f>+[2]TechOptions!I230</f>
        <v>3.5</v>
      </c>
      <c r="Y237" s="1">
        <f>+[2]TechOptions!J230</f>
        <v>3.5</v>
      </c>
      <c r="Z237" s="1">
        <f>+[2]TechOptions!K230</f>
        <v>3.5</v>
      </c>
      <c r="AA237" s="1">
        <f>+[2]TechOptions!L230</f>
        <v>3.5</v>
      </c>
      <c r="AB237" s="1">
        <f>+[2]TechOptions!M230</f>
        <v>3.5</v>
      </c>
      <c r="AC237" s="1">
        <f>+[2]TechOptions!N230</f>
        <v>3.5</v>
      </c>
      <c r="AD237" s="1">
        <f>+[2]TechOptions!O230</f>
        <v>3.5</v>
      </c>
      <c r="AE237" s="1">
        <f>+[2]TechOptions!P230</f>
        <v>3.5</v>
      </c>
      <c r="AF237" s="1">
        <f>+[2]TechOptions!Q230</f>
        <v>3.5</v>
      </c>
      <c r="AG237" s="1">
        <f>AG211</f>
        <v>1071.4285714285713</v>
      </c>
      <c r="AH237" s="1">
        <f>AG237</f>
        <v>1071.4285714285713</v>
      </c>
      <c r="AI237" s="1">
        <f t="shared" ref="AI237:AP237" si="40">AH237</f>
        <v>1071.4285714285713</v>
      </c>
      <c r="AJ237" s="1">
        <f t="shared" si="40"/>
        <v>1071.4285714285713</v>
      </c>
      <c r="AK237" s="1">
        <f t="shared" si="40"/>
        <v>1071.4285714285713</v>
      </c>
      <c r="AL237" s="1">
        <f t="shared" si="40"/>
        <v>1071.4285714285713</v>
      </c>
      <c r="AM237" s="1">
        <f t="shared" si="40"/>
        <v>1071.4285714285713</v>
      </c>
      <c r="AN237" s="1">
        <f t="shared" si="40"/>
        <v>1071.4285714285713</v>
      </c>
      <c r="AO237" s="1">
        <f t="shared" si="40"/>
        <v>1071.4285714285713</v>
      </c>
      <c r="AP237" s="1">
        <f t="shared" si="40"/>
        <v>1071.4285714285713</v>
      </c>
      <c r="AQ237" s="1">
        <v>0</v>
      </c>
      <c r="AR237" s="1">
        <v>5</v>
      </c>
      <c r="AZ237" s="16" t="s">
        <v>136</v>
      </c>
      <c r="BA237" s="17"/>
      <c r="BB237" s="17" t="s">
        <v>489</v>
      </c>
      <c r="BC237" s="17"/>
      <c r="BD237" s="17" t="s">
        <v>489</v>
      </c>
      <c r="BE237" s="17"/>
      <c r="BF237" s="17" t="s">
        <v>70</v>
      </c>
    </row>
    <row r="238" spans="1:58" hidden="1">
      <c r="A238" s="1" t="s">
        <v>136</v>
      </c>
      <c r="B238" s="2" t="s">
        <v>215</v>
      </c>
      <c r="C238" s="1" t="s">
        <v>279</v>
      </c>
      <c r="D238" s="2" t="s">
        <v>291</v>
      </c>
      <c r="E238" s="3" t="s">
        <v>516</v>
      </c>
      <c r="F238" s="1" t="s">
        <v>95</v>
      </c>
      <c r="G238" s="2" t="s">
        <v>95</v>
      </c>
      <c r="H238" s="3" t="s">
        <v>522</v>
      </c>
      <c r="I238" s="1" t="s">
        <v>71</v>
      </c>
      <c r="J238" s="2" t="s">
        <v>161</v>
      </c>
      <c r="L238" s="1">
        <f t="shared" si="33"/>
        <v>27</v>
      </c>
      <c r="N238" s="1" t="str">
        <f t="shared" si="34"/>
        <v>PLPPPR-PH-STM_HW-COA-Boiler</v>
      </c>
      <c r="O238" s="1" t="str">
        <f t="shared" si="35"/>
        <v>New Wood pulp and paper - Process Heat: Steam/Hot Water  - Coal</v>
      </c>
      <c r="P238" s="1" t="str">
        <f t="shared" si="36"/>
        <v>INDCOA</v>
      </c>
      <c r="Q238" s="1" t="str">
        <f t="shared" si="37"/>
        <v>PLPPPR-PH-STM_HW</v>
      </c>
      <c r="R238" s="1">
        <f>2018</f>
        <v>2018</v>
      </c>
      <c r="S238" s="1">
        <f>+[2]TechOptions!F231</f>
        <v>2020</v>
      </c>
      <c r="T238" s="1">
        <f>+[2]TechOptions!G231</f>
        <v>25</v>
      </c>
      <c r="U238" s="1">
        <f>+ROUND([2]TechOptions!E231,2)</f>
        <v>0.5</v>
      </c>
      <c r="V238" s="1">
        <v>31.536000000000001</v>
      </c>
      <c r="W238" s="1">
        <f>+[2]TechOptions!H231</f>
        <v>0.8</v>
      </c>
      <c r="X238" s="1">
        <f>+[2]TechOptions!I231</f>
        <v>0.8</v>
      </c>
      <c r="Y238" s="1">
        <f>+[2]TechOptions!J231</f>
        <v>0.8</v>
      </c>
      <c r="Z238" s="1">
        <f>+[2]TechOptions!K231</f>
        <v>0.8</v>
      </c>
      <c r="AA238" s="1">
        <f>+[2]TechOptions!L231</f>
        <v>0.8</v>
      </c>
      <c r="AB238" s="1">
        <f>+[2]TechOptions!M231</f>
        <v>0.8</v>
      </c>
      <c r="AC238" s="1">
        <f>+[2]TechOptions!N231</f>
        <v>0.8</v>
      </c>
      <c r="AD238" s="1">
        <f>+[2]TechOptions!O231</f>
        <v>0.8</v>
      </c>
      <c r="AE238" s="1">
        <f>+[2]TechOptions!P231</f>
        <v>0.8</v>
      </c>
      <c r="AF238" s="1">
        <f>+[2]TechOptions!Q231</f>
        <v>0.8</v>
      </c>
      <c r="AG238" s="1">
        <f>+[2]TechOptions!R231</f>
        <v>750</v>
      </c>
      <c r="AH238" s="1">
        <f>+[2]TechOptions!S231</f>
        <v>750</v>
      </c>
      <c r="AI238" s="1">
        <f>+[2]TechOptions!T231</f>
        <v>750</v>
      </c>
      <c r="AJ238" s="1">
        <f>+[2]TechOptions!U231</f>
        <v>750</v>
      </c>
      <c r="AK238" s="1">
        <f>+[2]TechOptions!V231</f>
        <v>750</v>
      </c>
      <c r="AL238" s="1">
        <f>+[2]TechOptions!W231</f>
        <v>750</v>
      </c>
      <c r="AM238" s="1">
        <f>+[2]TechOptions!X231</f>
        <v>750</v>
      </c>
      <c r="AN238" s="1">
        <f>+[2]TechOptions!Y231</f>
        <v>750</v>
      </c>
      <c r="AO238" s="1">
        <f>+[2]TechOptions!Z231</f>
        <v>750</v>
      </c>
      <c r="AP238" s="1">
        <f>+[2]TechOptions!AA231</f>
        <v>750</v>
      </c>
      <c r="AQ238" s="1">
        <f>+[2]TechOptions!AL231</f>
        <v>1</v>
      </c>
      <c r="AR238" s="1">
        <v>5</v>
      </c>
      <c r="AZ238" s="18" t="s">
        <v>136</v>
      </c>
      <c r="BA238" s="19"/>
      <c r="BB238" s="19" t="s">
        <v>224</v>
      </c>
      <c r="BC238" s="19"/>
      <c r="BD238" s="19" t="s">
        <v>225</v>
      </c>
      <c r="BE238" s="19"/>
      <c r="BF238" s="19" t="s">
        <v>70</v>
      </c>
    </row>
    <row r="239" spans="1:58" hidden="1">
      <c r="A239" s="1" t="s">
        <v>136</v>
      </c>
      <c r="B239" s="2" t="s">
        <v>215</v>
      </c>
      <c r="C239" s="1" t="s">
        <v>279</v>
      </c>
      <c r="D239" s="2" t="s">
        <v>291</v>
      </c>
      <c r="E239" s="3" t="s">
        <v>516</v>
      </c>
      <c r="F239" s="1" t="s">
        <v>95</v>
      </c>
      <c r="G239" s="2" t="s">
        <v>95</v>
      </c>
      <c r="H239" s="3" t="s">
        <v>523</v>
      </c>
      <c r="I239" s="1" t="s">
        <v>111</v>
      </c>
      <c r="J239" s="2" t="s">
        <v>197</v>
      </c>
      <c r="L239" s="1">
        <f t="shared" si="33"/>
        <v>27</v>
      </c>
      <c r="N239" s="1" t="str">
        <f t="shared" si="34"/>
        <v>PLPPPR-PH-STM_HW-LPG-Boiler</v>
      </c>
      <c r="O239" s="1" t="str">
        <f t="shared" si="35"/>
        <v>New Wood pulp and paper - Process Heat: Steam/Hot Water  - LPG</v>
      </c>
      <c r="P239" s="1" t="str">
        <f t="shared" si="36"/>
        <v>INDLPG</v>
      </c>
      <c r="Q239" s="1" t="str">
        <f t="shared" si="37"/>
        <v>PLPPPR-PH-STM_HW</v>
      </c>
      <c r="R239" s="1">
        <f>2018</f>
        <v>2018</v>
      </c>
      <c r="S239" s="1">
        <f>+[2]TechOptions!F232</f>
        <v>2025</v>
      </c>
      <c r="T239" s="1">
        <f>+[2]TechOptions!G232</f>
        <v>25</v>
      </c>
      <c r="U239" s="1">
        <f>+ROUND([2]TechOptions!E232,2)</f>
        <v>0.5</v>
      </c>
      <c r="V239" s="1">
        <v>31.536000000000001</v>
      </c>
      <c r="W239" s="1">
        <f>+[2]TechOptions!H232</f>
        <v>0.87</v>
      </c>
      <c r="X239" s="1">
        <f>+[2]TechOptions!I232</f>
        <v>0.87</v>
      </c>
      <c r="Y239" s="1">
        <f>+[2]TechOptions!J232</f>
        <v>0.87</v>
      </c>
      <c r="Z239" s="1">
        <f>+[2]TechOptions!K232</f>
        <v>0.87</v>
      </c>
      <c r="AA239" s="1">
        <f>+[2]TechOptions!L232</f>
        <v>0.87</v>
      </c>
      <c r="AB239" s="1">
        <f>+[2]TechOptions!M232</f>
        <v>0.87</v>
      </c>
      <c r="AC239" s="1">
        <f>+[2]TechOptions!N232</f>
        <v>0.87</v>
      </c>
      <c r="AD239" s="1">
        <f>+[2]TechOptions!O232</f>
        <v>0.87</v>
      </c>
      <c r="AE239" s="1">
        <f>+[2]TechOptions!P232</f>
        <v>0.87</v>
      </c>
      <c r="AF239" s="1">
        <f>+[2]TechOptions!Q232</f>
        <v>0.87</v>
      </c>
      <c r="AG239" s="1">
        <f>+[2]TechOptions!R232</f>
        <v>350</v>
      </c>
      <c r="AH239" s="1">
        <f>+[2]TechOptions!S232</f>
        <v>350</v>
      </c>
      <c r="AI239" s="1">
        <f>+[2]TechOptions!T232</f>
        <v>350</v>
      </c>
      <c r="AJ239" s="1">
        <f>+[2]TechOptions!U232</f>
        <v>350</v>
      </c>
      <c r="AK239" s="1">
        <f>+[2]TechOptions!V232</f>
        <v>350</v>
      </c>
      <c r="AL239" s="1">
        <f>+[2]TechOptions!W232</f>
        <v>350</v>
      </c>
      <c r="AM239" s="1">
        <f>+[2]TechOptions!X232</f>
        <v>350</v>
      </c>
      <c r="AN239" s="1">
        <f>+[2]TechOptions!Y232</f>
        <v>350</v>
      </c>
      <c r="AO239" s="1">
        <f>+[2]TechOptions!Z232</f>
        <v>350</v>
      </c>
      <c r="AP239" s="1">
        <f>+[2]TechOptions!AA232</f>
        <v>350</v>
      </c>
      <c r="AQ239" s="1">
        <f>+[2]TechOptions!AL232</f>
        <v>1</v>
      </c>
      <c r="AR239" s="1">
        <v>5</v>
      </c>
    </row>
    <row r="240" spans="1:58" hidden="1">
      <c r="A240" s="1" t="s">
        <v>136</v>
      </c>
      <c r="B240" s="2" t="s">
        <v>215</v>
      </c>
      <c r="C240" s="1" t="s">
        <v>279</v>
      </c>
      <c r="D240" s="2" t="s">
        <v>291</v>
      </c>
      <c r="E240" s="3" t="s">
        <v>516</v>
      </c>
      <c r="F240" s="1" t="s">
        <v>95</v>
      </c>
      <c r="G240" s="2" t="s">
        <v>95</v>
      </c>
      <c r="H240" s="3" t="s">
        <v>524</v>
      </c>
      <c r="I240" s="1" t="s">
        <v>74</v>
      </c>
      <c r="J240" s="2" t="s">
        <v>164</v>
      </c>
      <c r="L240" s="1">
        <f t="shared" si="33"/>
        <v>27</v>
      </c>
      <c r="N240" s="1" t="str">
        <f t="shared" si="34"/>
        <v>PLPPPR-PH-STM_HW-WOD-Boiler</v>
      </c>
      <c r="O240" s="1" t="str">
        <f t="shared" si="35"/>
        <v>New Wood pulp and paper - Process Heat: Steam/Hot Water  - Wood</v>
      </c>
      <c r="P240" s="1" t="str">
        <f t="shared" si="36"/>
        <v>INDWOD</v>
      </c>
      <c r="Q240" s="1" t="str">
        <f t="shared" si="37"/>
        <v>PLPPPR-PH-STM_HW</v>
      </c>
      <c r="R240" s="1">
        <f>2018</f>
        <v>2018</v>
      </c>
      <c r="S240" s="1">
        <f>+[2]TechOptions!F233</f>
        <v>2020</v>
      </c>
      <c r="T240" s="1">
        <f>+[2]TechOptions!G233</f>
        <v>25</v>
      </c>
      <c r="U240" s="1">
        <f>+ROUND([2]TechOptions!E233,2)</f>
        <v>0.5</v>
      </c>
      <c r="V240" s="1">
        <v>31.536000000000001</v>
      </c>
      <c r="W240" s="1">
        <f>+[2]TechOptions!H233</f>
        <v>0.85</v>
      </c>
      <c r="X240" s="1">
        <f>+[2]TechOptions!I233</f>
        <v>0.85</v>
      </c>
      <c r="Y240" s="1">
        <f>+[2]TechOptions!J233</f>
        <v>0.85</v>
      </c>
      <c r="Z240" s="1">
        <f>+[2]TechOptions!K233</f>
        <v>0.85</v>
      </c>
      <c r="AA240" s="1">
        <f>+[2]TechOptions!L233</f>
        <v>0.85</v>
      </c>
      <c r="AB240" s="1">
        <f>+[2]TechOptions!M233</f>
        <v>0.85</v>
      </c>
      <c r="AC240" s="1">
        <f>+[2]TechOptions!N233</f>
        <v>0.85</v>
      </c>
      <c r="AD240" s="1">
        <f>+[2]TechOptions!O233</f>
        <v>0.85</v>
      </c>
      <c r="AE240" s="1">
        <f>+[2]TechOptions!P233</f>
        <v>0.85</v>
      </c>
      <c r="AF240" s="1">
        <f>+[2]TechOptions!Q233</f>
        <v>0.85</v>
      </c>
      <c r="AG240" s="1">
        <f>+[2]TechOptions!R233</f>
        <v>2000</v>
      </c>
      <c r="AH240" s="1">
        <f>+[2]TechOptions!S233</f>
        <v>2000</v>
      </c>
      <c r="AI240" s="1">
        <f>+[2]TechOptions!T233</f>
        <v>2000</v>
      </c>
      <c r="AJ240" s="1">
        <f>+[2]TechOptions!U233</f>
        <v>2000</v>
      </c>
      <c r="AK240" s="1">
        <f>+[2]TechOptions!V233</f>
        <v>2000</v>
      </c>
      <c r="AL240" s="1">
        <f>+[2]TechOptions!W233</f>
        <v>2000</v>
      </c>
      <c r="AM240" s="1">
        <f>+[2]TechOptions!X233</f>
        <v>2000</v>
      </c>
      <c r="AN240" s="1">
        <f>+[2]TechOptions!Y233</f>
        <v>2000</v>
      </c>
      <c r="AO240" s="1">
        <f>+[2]TechOptions!Z233</f>
        <v>2000</v>
      </c>
      <c r="AP240" s="1">
        <f>+[2]TechOptions!AA233</f>
        <v>2000</v>
      </c>
      <c r="AQ240" s="1">
        <f>+[2]TechOptions!AL233</f>
        <v>1</v>
      </c>
      <c r="AR240" s="1">
        <v>5</v>
      </c>
    </row>
    <row r="241" spans="1:51">
      <c r="A241" s="1" t="s">
        <v>136</v>
      </c>
      <c r="B241" s="2" t="s">
        <v>215</v>
      </c>
      <c r="C241" s="1" t="s">
        <v>279</v>
      </c>
      <c r="D241" s="2" t="s">
        <v>291</v>
      </c>
      <c r="E241" s="3" t="s">
        <v>516</v>
      </c>
      <c r="F241" s="1" t="s">
        <v>95</v>
      </c>
      <c r="G241" s="2" t="s">
        <v>95</v>
      </c>
      <c r="H241" s="3" t="s">
        <v>525</v>
      </c>
      <c r="I241" s="1" t="s">
        <v>70</v>
      </c>
      <c r="J241" s="2" t="s">
        <v>160</v>
      </c>
      <c r="L241" s="1">
        <f t="shared" si="33"/>
        <v>27</v>
      </c>
      <c r="N241" s="1" t="str">
        <f t="shared" si="34"/>
        <v>PLPPPR-PH-STM_HW-ELC-Boiler</v>
      </c>
      <c r="O241" s="1" t="str">
        <f t="shared" si="35"/>
        <v>New Wood pulp and paper - Process Heat: Steam/Hot Water  - Electricity</v>
      </c>
      <c r="P241" s="1" t="str">
        <f t="shared" si="36"/>
        <v>INDELC</v>
      </c>
      <c r="Q241" s="1" t="str">
        <f t="shared" si="37"/>
        <v>PLPPPR-PH-STM_HW</v>
      </c>
      <c r="R241" s="1">
        <f>2018</f>
        <v>2018</v>
      </c>
      <c r="S241" s="1">
        <f>+[2]TechOptions!F234</f>
        <v>2025</v>
      </c>
      <c r="T241" s="1">
        <f>+[2]TechOptions!G234</f>
        <v>25</v>
      </c>
      <c r="U241" s="1">
        <f>+ROUND([2]TechOptions!E234,2)</f>
        <v>0.5</v>
      </c>
      <c r="V241" s="1">
        <v>31.536000000000001</v>
      </c>
      <c r="W241" s="1">
        <f>+[2]TechOptions!H234</f>
        <v>0.99</v>
      </c>
      <c r="X241" s="1">
        <f>+[2]TechOptions!I234</f>
        <v>0.99</v>
      </c>
      <c r="Y241" s="1">
        <f>+[2]TechOptions!J234</f>
        <v>0.99</v>
      </c>
      <c r="Z241" s="1">
        <f>+[2]TechOptions!K234</f>
        <v>0.99</v>
      </c>
      <c r="AA241" s="1">
        <f>+[2]TechOptions!L234</f>
        <v>0.99</v>
      </c>
      <c r="AB241" s="1">
        <f>+[2]TechOptions!M234</f>
        <v>0.99</v>
      </c>
      <c r="AC241" s="1">
        <f>+[2]TechOptions!N234</f>
        <v>0.99</v>
      </c>
      <c r="AD241" s="1">
        <f>+[2]TechOptions!O234</f>
        <v>0.99</v>
      </c>
      <c r="AE241" s="1">
        <f>+[2]TechOptions!P234</f>
        <v>0.99</v>
      </c>
      <c r="AF241" s="1">
        <f>+[2]TechOptions!Q234</f>
        <v>0.99</v>
      </c>
      <c r="AG241" s="30">
        <f>AG215</f>
        <v>370.49433333333332</v>
      </c>
      <c r="AH241" s="30">
        <f t="shared" ref="AH241:AP241" si="41">AH215</f>
        <v>370.49433333333332</v>
      </c>
      <c r="AI241" s="30">
        <f t="shared" si="41"/>
        <v>250</v>
      </c>
      <c r="AJ241" s="30">
        <f t="shared" si="41"/>
        <v>250</v>
      </c>
      <c r="AK241" s="30">
        <f t="shared" si="41"/>
        <v>250</v>
      </c>
      <c r="AL241" s="30">
        <f t="shared" si="41"/>
        <v>250</v>
      </c>
      <c r="AM241" s="30">
        <f t="shared" si="41"/>
        <v>250</v>
      </c>
      <c r="AN241" s="30">
        <f t="shared" si="41"/>
        <v>250</v>
      </c>
      <c r="AO241" s="30">
        <f t="shared" si="41"/>
        <v>250</v>
      </c>
      <c r="AP241" s="30">
        <f t="shared" si="41"/>
        <v>250</v>
      </c>
      <c r="AQ241" s="1">
        <v>1</v>
      </c>
      <c r="AR241" s="1">
        <v>5</v>
      </c>
    </row>
    <row r="242" spans="1:51" hidden="1">
      <c r="A242" s="1" t="s">
        <v>136</v>
      </c>
      <c r="B242" s="2" t="s">
        <v>215</v>
      </c>
      <c r="C242" s="1" t="s">
        <v>101</v>
      </c>
      <c r="D242" s="2" t="s">
        <v>188</v>
      </c>
      <c r="E242" s="3" t="s">
        <v>526</v>
      </c>
      <c r="F242" s="1" t="s">
        <v>102</v>
      </c>
      <c r="G242" s="2" t="s">
        <v>188</v>
      </c>
      <c r="H242" s="3" t="s">
        <v>527</v>
      </c>
      <c r="I242" s="1" t="s">
        <v>70</v>
      </c>
      <c r="J242" s="2" t="s">
        <v>160</v>
      </c>
      <c r="L242" s="1">
        <f t="shared" si="33"/>
        <v>20</v>
      </c>
      <c r="N242" s="1" t="str">
        <f t="shared" si="34"/>
        <v>PLPPPR-Pump-ELC-Pump</v>
      </c>
      <c r="O242" s="1" t="str">
        <f t="shared" si="35"/>
        <v>New Wood pulp and paper - Pumping  - Electricity</v>
      </c>
      <c r="P242" s="1" t="str">
        <f t="shared" si="36"/>
        <v>INDELC</v>
      </c>
      <c r="Q242" s="1" t="str">
        <f t="shared" si="37"/>
        <v>PLPPPR-Pump</v>
      </c>
      <c r="R242" s="1">
        <f>2018</f>
        <v>2018</v>
      </c>
      <c r="S242" s="1">
        <f>+[2]TechOptions!F235</f>
        <v>2020</v>
      </c>
      <c r="T242" s="1">
        <f>+[2]TechOptions!G235</f>
        <v>10</v>
      </c>
      <c r="U242" s="1">
        <f>+ROUND([2]TechOptions!E235,2)</f>
        <v>0.5</v>
      </c>
      <c r="V242" s="1">
        <v>31.536000000000001</v>
      </c>
      <c r="W242" s="1">
        <f>+[2]TechOptions!H235</f>
        <v>0.75</v>
      </c>
      <c r="X242" s="1">
        <f>+[2]TechOptions!I235</f>
        <v>0.75</v>
      </c>
      <c r="Y242" s="1">
        <f>+[2]TechOptions!J235</f>
        <v>0.75</v>
      </c>
      <c r="Z242" s="1">
        <f>+[2]TechOptions!K235</f>
        <v>0.75</v>
      </c>
      <c r="AA242" s="1">
        <f>+[2]TechOptions!L235</f>
        <v>0.75</v>
      </c>
      <c r="AB242" s="1">
        <f>+[2]TechOptions!M235</f>
        <v>0.75</v>
      </c>
      <c r="AC242" s="1">
        <f>+[2]TechOptions!N235</f>
        <v>0.75</v>
      </c>
      <c r="AD242" s="1">
        <f>+[2]TechOptions!O235</f>
        <v>0.75</v>
      </c>
      <c r="AE242" s="1">
        <f>+[2]TechOptions!P235</f>
        <v>0.75</v>
      </c>
      <c r="AF242" s="1">
        <f>+[2]TechOptions!Q235</f>
        <v>0.75</v>
      </c>
      <c r="AG242" s="1">
        <f>+[2]TechOptions!R235</f>
        <v>2308</v>
      </c>
      <c r="AH242" s="1">
        <f>+[2]TechOptions!S235</f>
        <v>2308</v>
      </c>
      <c r="AI242" s="1">
        <f>+[2]TechOptions!T235</f>
        <v>2308</v>
      </c>
      <c r="AJ242" s="1">
        <f>+[2]TechOptions!U235</f>
        <v>2308</v>
      </c>
      <c r="AK242" s="1">
        <f>+[2]TechOptions!V235</f>
        <v>2308</v>
      </c>
      <c r="AL242" s="1">
        <f>+[2]TechOptions!W235</f>
        <v>2308</v>
      </c>
      <c r="AM242" s="1">
        <f>+[2]TechOptions!X235</f>
        <v>2308</v>
      </c>
      <c r="AN242" s="1">
        <f>+[2]TechOptions!Y235</f>
        <v>2308</v>
      </c>
      <c r="AO242" s="1">
        <f>+[2]TechOptions!Z235</f>
        <v>2308</v>
      </c>
      <c r="AP242" s="1">
        <f>+[2]TechOptions!AA235</f>
        <v>2308</v>
      </c>
      <c r="AQ242" s="1">
        <f>+[2]TechOptions!AL235</f>
        <v>1</v>
      </c>
      <c r="AR242" s="1">
        <v>5</v>
      </c>
    </row>
    <row r="243" spans="1:51" hidden="1">
      <c r="A243" s="1" t="s">
        <v>136</v>
      </c>
      <c r="B243" s="2" t="s">
        <v>215</v>
      </c>
      <c r="C243" s="1" t="s">
        <v>101</v>
      </c>
      <c r="D243" s="2" t="s">
        <v>188</v>
      </c>
      <c r="E243" s="3" t="s">
        <v>526</v>
      </c>
      <c r="F243" s="1" t="s">
        <v>102</v>
      </c>
      <c r="G243" s="2" t="s">
        <v>188</v>
      </c>
      <c r="H243" s="3" t="s">
        <v>528</v>
      </c>
      <c r="I243" s="1" t="s">
        <v>82</v>
      </c>
      <c r="J243" s="2" t="s">
        <v>172</v>
      </c>
      <c r="L243" s="1">
        <f t="shared" si="33"/>
        <v>20</v>
      </c>
      <c r="N243" s="1" t="str">
        <f t="shared" si="34"/>
        <v>PLPPPR-Pump-DSL-Pump</v>
      </c>
      <c r="O243" s="1" t="str">
        <f t="shared" si="35"/>
        <v>New Wood pulp and paper - Pumping  - Diesel</v>
      </c>
      <c r="P243" s="1" t="str">
        <f t="shared" si="36"/>
        <v>INDDSL</v>
      </c>
      <c r="Q243" s="1" t="str">
        <f t="shared" si="37"/>
        <v>PLPPPR-Pump</v>
      </c>
      <c r="R243" s="1">
        <f>2018</f>
        <v>2018</v>
      </c>
      <c r="S243" s="1">
        <f>+[2]TechOptions!F236</f>
        <v>2025</v>
      </c>
      <c r="T243" s="1">
        <f>+[2]TechOptions!G236</f>
        <v>10</v>
      </c>
      <c r="U243" s="1">
        <f>+ROUND([2]TechOptions!E236,2)</f>
        <v>0.5</v>
      </c>
      <c r="V243" s="1">
        <v>31.536000000000001</v>
      </c>
      <c r="W243" s="1">
        <f>+[2]TechOptions!H236</f>
        <v>0.05</v>
      </c>
      <c r="X243" s="1">
        <f>+[2]TechOptions!I236</f>
        <v>0.05</v>
      </c>
      <c r="Y243" s="1">
        <f>+[2]TechOptions!J236</f>
        <v>0.05</v>
      </c>
      <c r="Z243" s="1">
        <f>+[2]TechOptions!K236</f>
        <v>0.05</v>
      </c>
      <c r="AA243" s="1">
        <f>+[2]TechOptions!L236</f>
        <v>0.05</v>
      </c>
      <c r="AB243" s="1">
        <f>+[2]TechOptions!M236</f>
        <v>0.05</v>
      </c>
      <c r="AC243" s="1">
        <f>+[2]TechOptions!N236</f>
        <v>0.05</v>
      </c>
      <c r="AD243" s="1">
        <f>+[2]TechOptions!O236</f>
        <v>0.05</v>
      </c>
      <c r="AE243" s="1">
        <f>+[2]TechOptions!P236</f>
        <v>0.05</v>
      </c>
      <c r="AF243" s="1">
        <f>+[2]TechOptions!Q236</f>
        <v>0.05</v>
      </c>
      <c r="AG243" s="1">
        <f>+[2]TechOptions!R236</f>
        <v>462</v>
      </c>
      <c r="AH243" s="1">
        <f>+[2]TechOptions!S236</f>
        <v>462</v>
      </c>
      <c r="AI243" s="1">
        <f>+[2]TechOptions!T236</f>
        <v>462</v>
      </c>
      <c r="AJ243" s="1">
        <f>+[2]TechOptions!U236</f>
        <v>462</v>
      </c>
      <c r="AK243" s="1">
        <f>+[2]TechOptions!V236</f>
        <v>462</v>
      </c>
      <c r="AL243" s="1">
        <f>+[2]TechOptions!W236</f>
        <v>462</v>
      </c>
      <c r="AM243" s="1">
        <f>+[2]TechOptions!X236</f>
        <v>462</v>
      </c>
      <c r="AN243" s="1">
        <f>+[2]TechOptions!Y236</f>
        <v>462</v>
      </c>
      <c r="AO243" s="1">
        <f>+[2]TechOptions!Z236</f>
        <v>462</v>
      </c>
      <c r="AP243" s="1">
        <f>+[2]TechOptions!AA236</f>
        <v>462</v>
      </c>
      <c r="AQ243" s="1">
        <f>+[2]TechOptions!AL236</f>
        <v>1</v>
      </c>
      <c r="AR243" s="1">
        <v>5</v>
      </c>
    </row>
    <row r="244" spans="1:51" hidden="1">
      <c r="A244" s="1" t="s">
        <v>136</v>
      </c>
      <c r="B244" s="2" t="s">
        <v>215</v>
      </c>
      <c r="C244" s="1" t="s">
        <v>487</v>
      </c>
      <c r="D244" s="2" t="s">
        <v>97</v>
      </c>
      <c r="E244" s="3" t="s">
        <v>529</v>
      </c>
      <c r="F244" s="1" t="s">
        <v>97</v>
      </c>
      <c r="G244" s="2" t="s">
        <v>97</v>
      </c>
      <c r="H244" s="3" t="s">
        <v>530</v>
      </c>
      <c r="I244" s="1" t="s">
        <v>70</v>
      </c>
      <c r="J244" s="2" t="s">
        <v>160</v>
      </c>
      <c r="L244" s="1">
        <f t="shared" si="33"/>
        <v>18</v>
      </c>
      <c r="N244" s="1" t="str">
        <f t="shared" si="34"/>
        <v>PLPPPR-Fan-ELC-Fan</v>
      </c>
      <c r="O244" s="1" t="str">
        <f t="shared" si="35"/>
        <v>New Wood pulp and paper - Fans  - Electricity</v>
      </c>
      <c r="P244" s="1" t="str">
        <f t="shared" si="36"/>
        <v>INDELC</v>
      </c>
      <c r="Q244" s="1" t="str">
        <f t="shared" si="37"/>
        <v>PLPPPR-Fan</v>
      </c>
      <c r="R244" s="1">
        <f>2018</f>
        <v>2018</v>
      </c>
      <c r="S244" s="1">
        <f>+[2]TechOptions!F237</f>
        <v>2020</v>
      </c>
      <c r="T244" s="1">
        <f>+[2]TechOptions!G237</f>
        <v>1</v>
      </c>
      <c r="U244" s="1">
        <f>+ROUND([2]TechOptions!E237,2)</f>
        <v>0.5</v>
      </c>
      <c r="V244" s="1">
        <v>31.536000000000001</v>
      </c>
      <c r="W244" s="1">
        <f>+[2]TechOptions!H237</f>
        <v>43.433917555665673</v>
      </c>
      <c r="X244" s="1">
        <f>+[2]TechOptions!I237</f>
        <v>43.433917555665673</v>
      </c>
      <c r="Y244" s="1">
        <f>+[2]TechOptions!J237</f>
        <v>43.433917555665673</v>
      </c>
      <c r="Z244" s="1">
        <f>+[2]TechOptions!K237</f>
        <v>43.433917555665673</v>
      </c>
      <c r="AA244" s="1">
        <f>+[2]TechOptions!L237</f>
        <v>43.433917555665673</v>
      </c>
      <c r="AB244" s="1">
        <f>+[2]TechOptions!M237</f>
        <v>43.433917555665673</v>
      </c>
      <c r="AC244" s="1">
        <f>+[2]TechOptions!N237</f>
        <v>43.433917555665673</v>
      </c>
      <c r="AD244" s="1">
        <f>+[2]TechOptions!O237</f>
        <v>43.433917555665673</v>
      </c>
      <c r="AE244" s="1">
        <f>+[2]TechOptions!P237</f>
        <v>43.433917555665673</v>
      </c>
      <c r="AF244" s="1">
        <f>+[2]TechOptions!Q237</f>
        <v>43.433917555665673</v>
      </c>
      <c r="AG244" s="1">
        <f>+[2]TechOptions!R237</f>
        <v>17573</v>
      </c>
      <c r="AH244" s="1">
        <f>+[2]TechOptions!S237</f>
        <v>17573</v>
      </c>
      <c r="AI244" s="1">
        <f>+[2]TechOptions!T237</f>
        <v>17573</v>
      </c>
      <c r="AJ244" s="1">
        <f>+[2]TechOptions!U237</f>
        <v>17573</v>
      </c>
      <c r="AK244" s="1">
        <f>+[2]TechOptions!V237</f>
        <v>17573</v>
      </c>
      <c r="AL244" s="1">
        <f>+[2]TechOptions!W237</f>
        <v>17573</v>
      </c>
      <c r="AM244" s="1">
        <f>+[2]TechOptions!X237</f>
        <v>17573</v>
      </c>
      <c r="AN244" s="1">
        <f>+[2]TechOptions!Y237</f>
        <v>17573</v>
      </c>
      <c r="AO244" s="1">
        <f>+[2]TechOptions!Z237</f>
        <v>17573</v>
      </c>
      <c r="AP244" s="1">
        <f>+[2]TechOptions!AA237</f>
        <v>17573</v>
      </c>
      <c r="AQ244" s="1">
        <f>+[2]TechOptions!AL237</f>
        <v>1</v>
      </c>
      <c r="AR244" s="1">
        <v>5</v>
      </c>
    </row>
    <row r="245" spans="1:51" hidden="1">
      <c r="A245" s="1" t="s">
        <v>136</v>
      </c>
      <c r="B245" s="2" t="s">
        <v>215</v>
      </c>
      <c r="C245" s="1" t="s">
        <v>489</v>
      </c>
      <c r="D245" s="2" t="s">
        <v>499</v>
      </c>
      <c r="E245" s="3" t="s">
        <v>531</v>
      </c>
      <c r="F245" s="1" t="s">
        <v>489</v>
      </c>
      <c r="G245" s="2" t="s">
        <v>532</v>
      </c>
      <c r="H245" s="3" t="s">
        <v>533</v>
      </c>
      <c r="I245" s="1" t="s">
        <v>70</v>
      </c>
      <c r="J245" s="2" t="s">
        <v>160</v>
      </c>
      <c r="L245" s="1">
        <f t="shared" si="33"/>
        <v>20</v>
      </c>
      <c r="N245" s="1" t="str">
        <f t="shared" si="34"/>
        <v>PLPPPR-Refin-ELC-REF</v>
      </c>
      <c r="O245" s="1" t="str">
        <f t="shared" si="35"/>
        <v>New Wood pulp and paper - Refiners  - Electricity</v>
      </c>
      <c r="P245" s="1" t="str">
        <f t="shared" si="36"/>
        <v>INDELC</v>
      </c>
      <c r="Q245" s="1" t="str">
        <f t="shared" si="37"/>
        <v>PLPPPR-Refin</v>
      </c>
      <c r="R245" s="1">
        <f>2018</f>
        <v>2018</v>
      </c>
      <c r="S245" s="1">
        <f>+[2]TechOptions!F238</f>
        <v>2020</v>
      </c>
      <c r="T245" s="1">
        <f>+[2]TechOptions!G238</f>
        <v>10</v>
      </c>
      <c r="U245" s="1">
        <f>+ROUND([2]TechOptions!E238,2)</f>
        <v>1</v>
      </c>
      <c r="V245" s="1">
        <v>31.536000000000001</v>
      </c>
      <c r="W245" s="1">
        <f>+[2]TechOptions!H238</f>
        <v>1</v>
      </c>
      <c r="X245" s="1">
        <f>+[2]TechOptions!I238</f>
        <v>1</v>
      </c>
      <c r="Y245" s="1">
        <f>+[2]TechOptions!J238</f>
        <v>1</v>
      </c>
      <c r="Z245" s="1">
        <f>+[2]TechOptions!K238</f>
        <v>1</v>
      </c>
      <c r="AA245" s="1">
        <f>+[2]TechOptions!L238</f>
        <v>1</v>
      </c>
      <c r="AB245" s="1">
        <f>+[2]TechOptions!M238</f>
        <v>1</v>
      </c>
      <c r="AC245" s="1">
        <f>+[2]TechOptions!N238</f>
        <v>1</v>
      </c>
      <c r="AD245" s="1">
        <f>+[2]TechOptions!O238</f>
        <v>1</v>
      </c>
      <c r="AE245" s="1">
        <f>+[2]TechOptions!P238</f>
        <v>1</v>
      </c>
      <c r="AF245" s="1">
        <f>+[2]TechOptions!Q238</f>
        <v>1</v>
      </c>
      <c r="AG245" s="1">
        <f>+[2]TechOptions!R238</f>
        <v>0</v>
      </c>
      <c r="AH245" s="1">
        <f>+[2]TechOptions!S238</f>
        <v>0</v>
      </c>
      <c r="AI245" s="1">
        <f>+[2]TechOptions!T238</f>
        <v>0</v>
      </c>
      <c r="AJ245" s="1">
        <f>+[2]TechOptions!U238</f>
        <v>0</v>
      </c>
      <c r="AK245" s="1">
        <f>+[2]TechOptions!V238</f>
        <v>0</v>
      </c>
      <c r="AL245" s="1">
        <f>+[2]TechOptions!W238</f>
        <v>0</v>
      </c>
      <c r="AM245" s="1">
        <f>+[2]TechOptions!X238</f>
        <v>0</v>
      </c>
      <c r="AN245" s="1">
        <f>+[2]TechOptions!Y238</f>
        <v>0</v>
      </c>
      <c r="AO245" s="1">
        <f>+[2]TechOptions!Z238</f>
        <v>0</v>
      </c>
      <c r="AP245" s="1">
        <f>+[2]TechOptions!AA238</f>
        <v>0</v>
      </c>
      <c r="AQ245" s="1">
        <f>+[2]TechOptions!AL238</f>
        <v>1</v>
      </c>
      <c r="AR245" s="1">
        <v>5</v>
      </c>
    </row>
    <row r="246" spans="1:51" hidden="1">
      <c r="A246" s="1" t="s">
        <v>136</v>
      </c>
      <c r="B246" s="2" t="s">
        <v>215</v>
      </c>
      <c r="C246" s="1" t="s">
        <v>224</v>
      </c>
      <c r="D246" s="2" t="s">
        <v>236</v>
      </c>
      <c r="E246" s="3" t="s">
        <v>534</v>
      </c>
      <c r="F246" s="1" t="s">
        <v>225</v>
      </c>
      <c r="G246" s="2" t="s">
        <v>238</v>
      </c>
      <c r="H246" s="3" t="s">
        <v>535</v>
      </c>
      <c r="I246" s="1" t="s">
        <v>70</v>
      </c>
      <c r="J246" s="2" t="s">
        <v>160</v>
      </c>
      <c r="L246" s="1">
        <f t="shared" si="33"/>
        <v>19</v>
      </c>
      <c r="N246" s="1" t="str">
        <f t="shared" si="34"/>
        <v>PLPPPR-AIR-ELC-CMPR</v>
      </c>
      <c r="O246" s="1" t="str">
        <f t="shared" si="35"/>
        <v>New Wood pulp and paper - Compressed Air  - Electricity</v>
      </c>
      <c r="P246" s="1" t="str">
        <f t="shared" si="36"/>
        <v>INDELC</v>
      </c>
      <c r="Q246" s="1" t="str">
        <f t="shared" si="37"/>
        <v>PLPPPR-AIR</v>
      </c>
      <c r="R246" s="1">
        <f>2018</f>
        <v>2018</v>
      </c>
      <c r="S246" s="1">
        <f>+[2]TechOptions!F239</f>
        <v>2020</v>
      </c>
      <c r="T246" s="1">
        <f>+[2]TechOptions!G239</f>
        <v>25</v>
      </c>
      <c r="U246" s="1">
        <f>+ROUND([2]TechOptions!E239,2)</f>
        <v>0.68</v>
      </c>
      <c r="V246" s="1">
        <v>31.536000000000001</v>
      </c>
      <c r="W246" s="1">
        <f>+[2]TechOptions!H239</f>
        <v>1</v>
      </c>
      <c r="X246" s="1">
        <f>+[2]TechOptions!I239</f>
        <v>1</v>
      </c>
      <c r="Y246" s="1">
        <f>+[2]TechOptions!J239</f>
        <v>1</v>
      </c>
      <c r="Z246" s="1">
        <f>+[2]TechOptions!K239</f>
        <v>1</v>
      </c>
      <c r="AA246" s="1">
        <f>+[2]TechOptions!L239</f>
        <v>1</v>
      </c>
      <c r="AB246" s="1">
        <f>+[2]TechOptions!M239</f>
        <v>1</v>
      </c>
      <c r="AC246" s="1">
        <f>+[2]TechOptions!N239</f>
        <v>1</v>
      </c>
      <c r="AD246" s="1">
        <f>+[2]TechOptions!O239</f>
        <v>1</v>
      </c>
      <c r="AE246" s="1">
        <f>+[2]TechOptions!P239</f>
        <v>1</v>
      </c>
      <c r="AF246" s="1">
        <f>+[2]TechOptions!Q239</f>
        <v>1</v>
      </c>
      <c r="AG246" s="1">
        <f>+[2]TechOptions!R239</f>
        <v>0</v>
      </c>
      <c r="AH246" s="1">
        <f>+[2]TechOptions!S239</f>
        <v>0</v>
      </c>
      <c r="AI246" s="1">
        <f>+[2]TechOptions!T239</f>
        <v>0</v>
      </c>
      <c r="AJ246" s="1">
        <f>+[2]TechOptions!U239</f>
        <v>0</v>
      </c>
      <c r="AK246" s="1">
        <f>+[2]TechOptions!V239</f>
        <v>0</v>
      </c>
      <c r="AL246" s="1">
        <f>+[2]TechOptions!W239</f>
        <v>0</v>
      </c>
      <c r="AM246" s="1">
        <f>+[2]TechOptions!X239</f>
        <v>0</v>
      </c>
      <c r="AN246" s="1">
        <f>+[2]TechOptions!Y239</f>
        <v>0</v>
      </c>
      <c r="AO246" s="1">
        <f>+[2]TechOptions!Z239</f>
        <v>0</v>
      </c>
      <c r="AP246" s="1">
        <f>+[2]TechOptions!AA239</f>
        <v>0</v>
      </c>
      <c r="AQ246" s="1">
        <f>+[2]TechOptions!AL239</f>
        <v>1</v>
      </c>
      <c r="AR246" s="1">
        <v>5</v>
      </c>
    </row>
    <row r="247" spans="1:51">
      <c r="B247" s="2"/>
      <c r="D247" s="2"/>
      <c r="E247" s="3"/>
      <c r="G247" s="2"/>
      <c r="H247" s="3"/>
      <c r="J247" s="2"/>
    </row>
    <row r="248" spans="1:51">
      <c r="B248" s="2"/>
      <c r="D248" s="2"/>
      <c r="E248" s="3"/>
      <c r="G248" s="2"/>
      <c r="H248" s="3"/>
      <c r="J248" s="2"/>
    </row>
    <row r="249" spans="1:51">
      <c r="B249" s="2"/>
      <c r="D249" s="2"/>
      <c r="E249" s="3"/>
      <c r="G249" s="2"/>
      <c r="H249" s="3"/>
      <c r="J249" s="2"/>
    </row>
    <row r="250" spans="1:51">
      <c r="B250" s="2"/>
      <c r="D250" s="2"/>
      <c r="E250" s="3"/>
      <c r="G250" s="2"/>
      <c r="H250" s="3"/>
      <c r="J250" s="2"/>
    </row>
    <row r="251" spans="1:51">
      <c r="B251" s="2"/>
      <c r="D251" s="2"/>
      <c r="E251" s="3"/>
      <c r="G251" s="2"/>
      <c r="H251" s="3"/>
      <c r="J251" s="2"/>
      <c r="AW251" s="31" t="s">
        <v>591</v>
      </c>
    </row>
    <row r="252" spans="1:51">
      <c r="B252" s="2"/>
      <c r="D252" s="2"/>
      <c r="E252" s="3"/>
      <c r="G252" s="2"/>
      <c r="H252" s="3"/>
      <c r="J252" s="2"/>
      <c r="AW252" s="1" t="s">
        <v>592</v>
      </c>
    </row>
    <row r="253" spans="1:51">
      <c r="B253" s="2"/>
      <c r="D253" s="2"/>
      <c r="E253" s="3"/>
      <c r="G253" s="2"/>
      <c r="H253" s="3"/>
      <c r="J253" s="2"/>
    </row>
    <row r="254" spans="1:51">
      <c r="B254" s="2"/>
      <c r="D254" s="2"/>
      <c r="E254" s="3"/>
      <c r="G254" s="2"/>
      <c r="H254" s="3"/>
      <c r="J254" s="2"/>
      <c r="AW254" s="1" t="s">
        <v>593</v>
      </c>
      <c r="AX254" s="32">
        <v>0.5</v>
      </c>
    </row>
    <row r="255" spans="1:51">
      <c r="B255" s="2"/>
      <c r="D255" s="2"/>
      <c r="E255" s="3"/>
      <c r="G255" s="2"/>
      <c r="H255" s="3"/>
      <c r="J255" s="2"/>
      <c r="AW255" s="1" t="s">
        <v>594</v>
      </c>
      <c r="AX255" s="1">
        <v>500</v>
      </c>
      <c r="AY255" s="1" t="s">
        <v>589</v>
      </c>
    </row>
    <row r="256" spans="1:51">
      <c r="B256" s="2"/>
      <c r="D256" s="2"/>
      <c r="E256" s="3"/>
      <c r="G256" s="2"/>
      <c r="H256" s="3"/>
      <c r="J256" s="2"/>
    </row>
    <row r="257" spans="2:10">
      <c r="B257" s="2"/>
      <c r="D257" s="2"/>
      <c r="E257" s="3"/>
      <c r="G257" s="2"/>
      <c r="H257" s="3"/>
      <c r="J257" s="2"/>
    </row>
    <row r="258" spans="2:10">
      <c r="B258" s="2"/>
      <c r="D258" s="2"/>
      <c r="E258" s="3"/>
      <c r="G258" s="2"/>
      <c r="H258" s="3"/>
      <c r="J258" s="2"/>
    </row>
    <row r="259" spans="2:10">
      <c r="B259" s="2"/>
      <c r="D259" s="2"/>
      <c r="E259" s="3"/>
      <c r="G259" s="2"/>
      <c r="H259" s="3"/>
      <c r="J259" s="2"/>
    </row>
    <row r="260" spans="2:10">
      <c r="B260" s="2"/>
      <c r="D260" s="2"/>
      <c r="E260" s="3"/>
      <c r="G260" s="2"/>
      <c r="H260" s="3"/>
      <c r="J260" s="2"/>
    </row>
    <row r="261" spans="2:10">
      <c r="B261" s="2"/>
      <c r="D261" s="2"/>
      <c r="E261" s="3"/>
      <c r="G261" s="2"/>
      <c r="H261" s="3"/>
      <c r="J261" s="2"/>
    </row>
    <row r="262" spans="2:10">
      <c r="B262" s="2"/>
      <c r="D262" s="2"/>
      <c r="E262" s="3"/>
      <c r="G262" s="2"/>
      <c r="H262" s="3"/>
      <c r="J262" s="2"/>
    </row>
    <row r="263" spans="2:10">
      <c r="B263" s="2"/>
      <c r="D263" s="2"/>
      <c r="E263" s="3"/>
      <c r="G263" s="2"/>
      <c r="H263" s="3"/>
      <c r="J263" s="2"/>
    </row>
    <row r="264" spans="2:10">
      <c r="B264" s="2"/>
      <c r="D264" s="2"/>
      <c r="E264" s="3"/>
      <c r="G264" s="2"/>
      <c r="H264" s="3"/>
      <c r="J264" s="2"/>
    </row>
    <row r="265" spans="2:10">
      <c r="B265" s="2"/>
      <c r="D265" s="2"/>
      <c r="E265" s="3"/>
      <c r="G265" s="2"/>
      <c r="H265" s="3"/>
      <c r="J265" s="2"/>
    </row>
    <row r="266" spans="2:10">
      <c r="B266" s="2"/>
      <c r="D266" s="2"/>
      <c r="E266" s="3"/>
      <c r="G266" s="2"/>
      <c r="H266" s="3"/>
      <c r="J266" s="2"/>
    </row>
    <row r="267" spans="2:10">
      <c r="B267" s="2"/>
      <c r="D267" s="2"/>
      <c r="E267" s="3"/>
      <c r="G267" s="2"/>
      <c r="H267" s="3"/>
      <c r="J267" s="2"/>
    </row>
    <row r="268" spans="2:10">
      <c r="B268" s="2"/>
      <c r="D268" s="2"/>
      <c r="E268" s="3"/>
      <c r="G268" s="2"/>
      <c r="H268" s="3"/>
      <c r="J268" s="2"/>
    </row>
    <row r="269" spans="2:10">
      <c r="B269" s="2"/>
      <c r="D269" s="2"/>
      <c r="E269" s="3"/>
      <c r="G269" s="2"/>
      <c r="H269" s="3"/>
      <c r="J269" s="2"/>
    </row>
    <row r="270" spans="2:10">
      <c r="B270" s="2"/>
      <c r="D270" s="2"/>
      <c r="E270" s="3"/>
      <c r="G270" s="2"/>
      <c r="H270" s="3"/>
      <c r="J270" s="2"/>
    </row>
    <row r="271" spans="2:10">
      <c r="B271" s="2"/>
      <c r="D271" s="2"/>
      <c r="E271" s="3"/>
      <c r="G271" s="2"/>
      <c r="H271" s="3"/>
      <c r="J271" s="2"/>
    </row>
    <row r="272" spans="2:10">
      <c r="B272" s="2"/>
      <c r="D272" s="2"/>
      <c r="E272" s="3"/>
      <c r="G272" s="2"/>
      <c r="H272" s="3"/>
      <c r="J272" s="2"/>
    </row>
    <row r="273" spans="2:10">
      <c r="B273" s="2"/>
      <c r="D273" s="2"/>
      <c r="E273" s="3"/>
      <c r="G273" s="2"/>
      <c r="H273" s="3"/>
      <c r="J273" s="2"/>
    </row>
    <row r="274" spans="2:10">
      <c r="B274" s="2"/>
      <c r="D274" s="2"/>
      <c r="E274" s="3"/>
      <c r="G274" s="2"/>
      <c r="H274" s="3"/>
      <c r="J274" s="2"/>
    </row>
    <row r="275" spans="2:10">
      <c r="B275" s="2"/>
      <c r="D275" s="2"/>
      <c r="E275" s="3"/>
      <c r="G275" s="2"/>
      <c r="H275" s="3"/>
      <c r="J275" s="2"/>
    </row>
    <row r="276" spans="2:10">
      <c r="B276" s="2"/>
      <c r="D276" s="2"/>
      <c r="E276" s="3"/>
      <c r="G276" s="2"/>
      <c r="H276" s="3"/>
      <c r="J276" s="2"/>
    </row>
    <row r="277" spans="2:10">
      <c r="B277" s="2"/>
      <c r="D277" s="2"/>
      <c r="E277" s="3"/>
      <c r="G277" s="2"/>
      <c r="H277" s="3"/>
      <c r="J277" s="2"/>
    </row>
    <row r="278" spans="2:10">
      <c r="B278" s="2"/>
      <c r="D278" s="2"/>
      <c r="E278" s="3"/>
      <c r="G278" s="2"/>
      <c r="H278" s="3"/>
      <c r="J278" s="2"/>
    </row>
    <row r="279" spans="2:10">
      <c r="B279" s="2"/>
      <c r="D279" s="2"/>
      <c r="E279" s="3"/>
      <c r="G279" s="2"/>
      <c r="H279" s="3"/>
      <c r="J279" s="2"/>
    </row>
    <row r="280" spans="2:10">
      <c r="B280" s="2"/>
      <c r="D280" s="2"/>
      <c r="E280" s="3"/>
      <c r="G280" s="2"/>
      <c r="H280" s="3"/>
      <c r="J280" s="2"/>
    </row>
    <row r="281" spans="2:10">
      <c r="B281" s="2"/>
      <c r="D281" s="2"/>
      <c r="E281" s="3"/>
      <c r="G281" s="2"/>
      <c r="H281" s="3"/>
      <c r="J281" s="2"/>
    </row>
    <row r="282" spans="2:10">
      <c r="B282" s="2"/>
      <c r="D282" s="2"/>
      <c r="E282" s="3"/>
      <c r="G282" s="2"/>
      <c r="H282" s="3"/>
      <c r="J282" s="2"/>
    </row>
    <row r="283" spans="2:10">
      <c r="B283" s="2"/>
      <c r="D283" s="2"/>
      <c r="E283" s="3"/>
      <c r="G283" s="2"/>
      <c r="H283" s="3"/>
      <c r="J283" s="2"/>
    </row>
    <row r="284" spans="2:10">
      <c r="B284" s="2"/>
      <c r="D284" s="2"/>
      <c r="E284" s="3"/>
      <c r="G284" s="2"/>
      <c r="H284" s="3"/>
      <c r="J284" s="2"/>
    </row>
    <row r="285" spans="2:10">
      <c r="B285" s="2"/>
      <c r="D285" s="2"/>
      <c r="E285" s="3"/>
      <c r="G285" s="2"/>
      <c r="H285" s="3"/>
      <c r="J285" s="2"/>
    </row>
    <row r="286" spans="2:10">
      <c r="B286" s="2"/>
      <c r="D286" s="2"/>
      <c r="E286" s="3"/>
      <c r="G286" s="2"/>
      <c r="H286" s="3"/>
      <c r="J286" s="2"/>
    </row>
    <row r="287" spans="2:10">
      <c r="B287" s="2"/>
      <c r="D287" s="2"/>
      <c r="E287" s="3"/>
      <c r="G287" s="2"/>
      <c r="H287" s="3"/>
      <c r="J287" s="2"/>
    </row>
    <row r="288" spans="2:10">
      <c r="B288" s="2"/>
      <c r="D288" s="2"/>
      <c r="E288" s="3"/>
      <c r="G288" s="2"/>
      <c r="H288" s="3"/>
      <c r="J288" s="2"/>
    </row>
    <row r="289" spans="2:10">
      <c r="B289" s="2"/>
      <c r="D289" s="2"/>
      <c r="E289" s="3"/>
      <c r="G289" s="2"/>
      <c r="H289" s="3"/>
      <c r="J289" s="2"/>
    </row>
    <row r="290" spans="2:10">
      <c r="B290" s="2"/>
      <c r="D290" s="2"/>
      <c r="E290" s="3"/>
      <c r="G290" s="2"/>
      <c r="H290" s="3"/>
      <c r="J290" s="2"/>
    </row>
    <row r="291" spans="2:10">
      <c r="B291" s="2"/>
      <c r="D291" s="2"/>
      <c r="E291" s="3"/>
      <c r="G291" s="2"/>
      <c r="H291" s="3"/>
      <c r="J291" s="2"/>
    </row>
    <row r="292" spans="2:10">
      <c r="B292" s="2"/>
      <c r="D292" s="2"/>
      <c r="E292" s="3"/>
      <c r="G292" s="2"/>
      <c r="H292" s="3"/>
      <c r="J292" s="2"/>
    </row>
  </sheetData>
  <autoFilter ref="N8:AR246" xr:uid="{00000000-0009-0000-0000-000002000000}">
    <filterColumn colId="0">
      <filters>
        <filter val="CHMCL-PH-STM_HW-ELC-Boiler"/>
        <filter val="DARY-PH-MVR_DRY-ELC-Boiler"/>
        <filter val="DARY-PH-MVR_PRE-ELC-Boiler"/>
        <filter val="DARY-PH-MVR_TVR-ELC-Boiler"/>
        <filter val="DARY-PH-STM_HW-ELC-Boiler"/>
        <filter val="DARY-PH-TVR_DRY-ELC-Boiler"/>
        <filter val="DARY-PH-TVR_EVP-ELC-Boiler"/>
        <filter val="FOOD-PH-STM_HW-ELC-Boiler"/>
        <filter val="MNNG-PH-STM_HW-ELC-Boiler"/>
        <filter val="MNRL-PH-STM_HW-ELC-Boiler"/>
        <filter val="PLPPPR-PH-STM_HW-ELC-Boiler"/>
        <filter val="REFI-PH-STM_HW-ELC-Boiler"/>
        <filter val="WOOD-PH-STM_HW-ELC-Boiler"/>
      </filters>
    </filterColumn>
  </autoFilter>
  <conditionalFormatting sqref="L9:L246">
    <cfRule type="cellIs" dxfId="0" priority="1" operator="greaterThan">
      <formula>27</formula>
    </cfRule>
  </conditionalFormatting>
  <hyperlinks>
    <hyperlink ref="AW251" r:id="rId1" display="http://frankhaugwitz.info/doks/bio/2001_06_China_Biomass_Gasification_Potential.pdf" xr:uid="{00000000-0004-0000-0200-000000000000}"/>
  </hyperlinks>
  <pageMargins left="0.7" right="0.7" top="0.75" bottom="0.75" header="0.3" footer="0.3"/>
  <pageSetup paperSize="8" scale="1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IND_NewTechs</vt:lpstr>
      <vt:lpstr>IND_definitions</vt:lpstr>
      <vt:lpstr>NewTech-modinp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cp:lastPrinted>2021-02-18T02:59:00Z</cp:lastPrinted>
  <dcterms:created xsi:type="dcterms:W3CDTF">2005-06-03T09:41:13Z</dcterms:created>
  <dcterms:modified xsi:type="dcterms:W3CDTF">2023-11-28T00:01:16Z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