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3E8D4652-5722-4EEF-A646-3E71BA922C73}" xr6:coauthVersionLast="47" xr6:coauthVersionMax="47" xr10:uidLastSave="{00000000-0000-0000-0000-000000000000}"/>
  <bookViews>
    <workbookView xWindow="-120" yWindow="-120" windowWidth="29040" windowHeight="15720" tabRatio="694" activeTab="3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55"/>
  <c r="J10" i="155"/>
  <c r="J11" i="155"/>
  <c r="J12" i="155"/>
  <c r="J13" i="155"/>
  <c r="J14" i="155"/>
  <c r="J15" i="155"/>
  <c r="J16" i="155"/>
  <c r="J17" i="155"/>
  <c r="J18" i="155"/>
  <c r="J19" i="155"/>
  <c r="J20" i="155"/>
  <c r="J21" i="155"/>
  <c r="J8" i="155"/>
  <c r="F73" i="155"/>
  <c r="F72" i="155"/>
  <c r="AA10" i="140"/>
  <c r="AA11" i="140"/>
  <c r="AA12" i="140"/>
  <c r="AA13" i="140"/>
  <c r="AA14" i="140"/>
  <c r="AA15" i="140"/>
  <c r="AA16" i="140"/>
  <c r="AA17" i="140"/>
  <c r="AA9" i="140"/>
  <c r="U9" i="140"/>
  <c r="AA10" i="155"/>
  <c r="AA11" i="155"/>
  <c r="AA12" i="155"/>
  <c r="AA13" i="155"/>
  <c r="AA14" i="155"/>
  <c r="AA15" i="155"/>
  <c r="AA16" i="155"/>
  <c r="AA17" i="155"/>
  <c r="AA18" i="155"/>
  <c r="AA19" i="155"/>
  <c r="AA20" i="155"/>
  <c r="AA21" i="155"/>
  <c r="AA22" i="155"/>
  <c r="AA23" i="155"/>
  <c r="AA24" i="155"/>
  <c r="AA25" i="155"/>
  <c r="AA26" i="155"/>
  <c r="AA27" i="155"/>
  <c r="AA28" i="155"/>
  <c r="AA29" i="155"/>
  <c r="AA30" i="155"/>
  <c r="AA31" i="155"/>
  <c r="AA32" i="155"/>
  <c r="AA33" i="155"/>
  <c r="AA34" i="155"/>
  <c r="AA35" i="155"/>
  <c r="AA9" i="155"/>
  <c r="N40" i="158" l="1"/>
  <c r="Q40" i="158"/>
  <c r="L40" i="158"/>
  <c r="M50" i="158" l="1"/>
  <c r="M51" i="158"/>
  <c r="M52" i="158"/>
  <c r="L50" i="158"/>
  <c r="AB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B27" i="155" l="1"/>
  <c r="AB26" i="155"/>
  <c r="AB25" i="155"/>
  <c r="AB28" i="155"/>
  <c r="E72" i="155" l="1"/>
  <c r="E71" i="155"/>
  <c r="C71" i="155"/>
  <c r="D71" i="155" s="1"/>
  <c r="C72" i="155"/>
  <c r="D72" i="155" s="1"/>
  <c r="AB24" i="155" l="1"/>
  <c r="AB23" i="155" l="1"/>
  <c r="AB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B17" i="155"/>
  <c r="AB18" i="155"/>
  <c r="AB19" i="155"/>
  <c r="AB20" i="155"/>
  <c r="AB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B10" i="155"/>
  <c r="AB11" i="155"/>
  <c r="AB12" i="155"/>
  <c r="AB13" i="155"/>
  <c r="AB14" i="155"/>
  <c r="AB15" i="155"/>
  <c r="AB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B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B15" i="140"/>
  <c r="C25" i="140"/>
  <c r="C26" i="140"/>
  <c r="C27" i="140"/>
  <c r="C28" i="140"/>
  <c r="AB16" i="140"/>
  <c r="AB10" i="140"/>
  <c r="AB11" i="140"/>
  <c r="AB12" i="140"/>
  <c r="AB13" i="140"/>
  <c r="AB14" i="140"/>
  <c r="AB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L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M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<sst xmlns="http://schemas.openxmlformats.org/spreadsheetml/2006/main" count="968" uniqueCount="364">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</sst>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1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0" borderId="24" xfId="4" applyNumberFormat="1" applyFont="1" applyBorder="1" applyAlignment="1">
      <alignment horizontal="left" vertical="center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291" t="s">
        <v>202</v>
      </c>
      <c r="C5" s="288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286"/>
      <c r="C6" s="289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286"/>
      <c r="C7" s="289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286"/>
      <c r="C8" s="289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286"/>
      <c r="C9" s="289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286"/>
      <c r="C10" s="289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286"/>
      <c r="C11" s="289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286"/>
      <c r="C12" s="290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286"/>
      <c r="C13" s="288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286"/>
      <c r="C14" s="289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292"/>
      <c r="C15" s="293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292"/>
      <c r="C16" s="293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292"/>
      <c r="C17" s="290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85" t="s">
        <v>214</v>
      </c>
      <c r="C18" s="288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286"/>
      <c r="C19" s="289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286"/>
      <c r="C20" s="290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287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85" t="s">
        <v>218</v>
      </c>
      <c r="C23" s="288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286"/>
      <c r="C24" s="289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287"/>
      <c r="C25" s="290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94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95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94" t="s">
        <v>226</v>
      </c>
      <c r="C29" s="297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96"/>
      <c r="C30" s="298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96"/>
      <c r="C31" s="293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95"/>
      <c r="C32" s="299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94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95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3"/>
  <sheetViews>
    <sheetView topLeftCell="C3" zoomScaleNormal="100" workbookViewId="0">
      <selection activeCell="E8" sqref="E8:F1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4.42578125" style="2" customWidth="1"/>
    <col min="27" max="44" width="10.42578125" style="2" customWidth="1"/>
    <col min="45" max="16384" width="9.140625" style="2"/>
  </cols>
  <sheetData>
    <row r="1" spans="1:33" ht="36" customHeight="1">
      <c r="A1" s="36" t="s">
        <v>78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3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331</v>
      </c>
      <c r="F6" s="14" t="s">
        <v>332</v>
      </c>
      <c r="G6" s="14" t="s">
        <v>346</v>
      </c>
      <c r="H6" s="14" t="s">
        <v>344</v>
      </c>
      <c r="I6" s="14" t="s">
        <v>3</v>
      </c>
      <c r="J6" s="14" t="s">
        <v>333</v>
      </c>
      <c r="K6" s="14" t="s">
        <v>4</v>
      </c>
      <c r="L6" s="14" t="s">
        <v>8</v>
      </c>
      <c r="M6" s="14" t="s">
        <v>9</v>
      </c>
      <c r="N6" s="14" t="s">
        <v>10</v>
      </c>
      <c r="O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2</v>
      </c>
      <c r="AB6" s="283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/>
      <c r="I7" s="268"/>
      <c r="J7" s="268" t="s">
        <v>25</v>
      </c>
      <c r="K7" s="16" t="s">
        <v>4</v>
      </c>
      <c r="L7" s="16" t="s">
        <v>35</v>
      </c>
      <c r="M7" s="16" t="s">
        <v>36</v>
      </c>
      <c r="N7" s="16" t="s">
        <v>26</v>
      </c>
      <c r="O7" s="16" t="s">
        <v>27</v>
      </c>
      <c r="S7" s="7" t="s">
        <v>33</v>
      </c>
      <c r="T7" s="7" t="s">
        <v>29</v>
      </c>
      <c r="U7" s="7" t="s">
        <v>19</v>
      </c>
      <c r="V7" s="274"/>
      <c r="W7" s="274"/>
      <c r="X7" s="274"/>
      <c r="Y7" s="274"/>
      <c r="Z7" s="274"/>
      <c r="AA7" s="274"/>
      <c r="AB7" s="284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50</v>
      </c>
      <c r="D8" s="32" t="s">
        <v>54</v>
      </c>
      <c r="E8" s="32"/>
      <c r="F8" s="32"/>
      <c r="G8" s="32" t="s">
        <v>356</v>
      </c>
      <c r="H8" s="32"/>
      <c r="I8" s="32" t="str">
        <f xml:space="preserve"> _xlfn.CONCAT( E8, " -:- ", F8, " -:- ", G8, " -:- ", H8 )</f>
        <v xml:space="preserve"> -:-  -:- Natural Gas -:- </v>
      </c>
      <c r="J8" s="33" t="s">
        <v>58</v>
      </c>
      <c r="K8" s="18" t="s">
        <v>40</v>
      </c>
      <c r="L8" s="18" t="s">
        <v>166</v>
      </c>
      <c r="M8" s="18" t="s">
        <v>51</v>
      </c>
      <c r="N8" s="19"/>
      <c r="O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50</v>
      </c>
      <c r="D9" s="32" t="s">
        <v>55</v>
      </c>
      <c r="E9" s="32"/>
      <c r="F9" s="32"/>
      <c r="G9" s="32" t="s">
        <v>357</v>
      </c>
      <c r="H9" s="32"/>
      <c r="I9" s="32" t="str">
        <f t="shared" ref="I9:I17" si="0" xml:space="preserve"> _xlfn.CONCAT( E9, " -:- ", F9, " -:- ", G9, " -:- ", H9 )</f>
        <v xml:space="preserve"> -:-  -:- Bio Liquids -:- </v>
      </c>
      <c r="J9" s="33" t="s">
        <v>59</v>
      </c>
      <c r="K9" s="18" t="s">
        <v>40</v>
      </c>
      <c r="L9" s="18" t="s">
        <v>166</v>
      </c>
      <c r="M9" s="18" t="s">
        <v>51</v>
      </c>
      <c r="N9" s="19"/>
      <c r="O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/>
      <c r="Z9" s="32" t="s">
        <v>356</v>
      </c>
      <c r="AA9" s="24" t="str">
        <f xml:space="preserve"> _xlfn.CONCAT( V9, " -:- ", W9, " -:- ", X9, " -:- ", Y9, " -:- ", Z9 )</f>
        <v>Transport -:-  -:-  -:-  -:- Natural Gas</v>
      </c>
      <c r="AB9" s="21" t="str">
        <f t="shared" ref="AB9:AB17" si="2">"Distribution of "&amp;J8</f>
        <v>Distribution of Transport Natural Gas</v>
      </c>
      <c r="AC9" s="18" t="s">
        <v>40</v>
      </c>
      <c r="AD9" s="18" t="s">
        <v>57</v>
      </c>
      <c r="AE9" s="18"/>
      <c r="AF9" s="18"/>
      <c r="AG9" s="18"/>
    </row>
    <row r="10" spans="1:33" ht="15.75" customHeight="1">
      <c r="B10" s="18" t="s">
        <v>39</v>
      </c>
      <c r="C10" s="18" t="s">
        <v>50</v>
      </c>
      <c r="D10" s="32" t="s">
        <v>63</v>
      </c>
      <c r="E10" s="32"/>
      <c r="F10" s="32"/>
      <c r="G10" s="32" t="s">
        <v>134</v>
      </c>
      <c r="H10" s="32"/>
      <c r="I10" s="32" t="str">
        <f t="shared" si="0"/>
        <v xml:space="preserve"> -:-  -:- LPG -:- </v>
      </c>
      <c r="J10" s="33" t="s">
        <v>60</v>
      </c>
      <c r="K10" s="18" t="s">
        <v>40</v>
      </c>
      <c r="L10" s="18" t="s">
        <v>166</v>
      </c>
      <c r="M10" s="18" t="s">
        <v>51</v>
      </c>
      <c r="N10" s="19"/>
      <c r="O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/>
      <c r="Z10" s="32" t="s">
        <v>357</v>
      </c>
      <c r="AA10" s="24" t="str">
        <f t="shared" ref="AA10:AA17" si="3" xml:space="preserve"> _xlfn.CONCAT( V10, " -:- ", W10, " -:- ", X10, " -:- ", Y10, " -:- ", Z10 )</f>
        <v>Transport -:-  -:-  -:-  -:- Bio Liquids</v>
      </c>
      <c r="AB10" s="21" t="str">
        <f t="shared" si="2"/>
        <v>Distribution of Transport Bio Liquids</v>
      </c>
      <c r="AC10" s="18" t="s">
        <v>40</v>
      </c>
      <c r="AD10" s="18" t="s">
        <v>57</v>
      </c>
      <c r="AE10" s="18"/>
      <c r="AF10" s="18"/>
      <c r="AG10" s="18"/>
    </row>
    <row r="11" spans="1:33" ht="15.75" customHeight="1">
      <c r="B11" s="18" t="s">
        <v>39</v>
      </c>
      <c r="C11" s="18" t="s">
        <v>50</v>
      </c>
      <c r="D11" s="32" t="s">
        <v>64</v>
      </c>
      <c r="E11" s="32"/>
      <c r="F11" s="32"/>
      <c r="G11" s="32" t="s">
        <v>157</v>
      </c>
      <c r="H11" s="32"/>
      <c r="I11" s="32" t="str">
        <f t="shared" si="0"/>
        <v xml:space="preserve"> -:-  -:- Petrol -:- </v>
      </c>
      <c r="J11" s="33" t="s">
        <v>61</v>
      </c>
      <c r="K11" s="18" t="s">
        <v>40</v>
      </c>
      <c r="L11" s="18" t="s">
        <v>166</v>
      </c>
      <c r="M11" s="18" t="s">
        <v>51</v>
      </c>
      <c r="N11" s="19"/>
      <c r="O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/>
      <c r="Z11" s="32" t="s">
        <v>134</v>
      </c>
      <c r="AA11" s="24" t="str">
        <f t="shared" si="3"/>
        <v>Transport -:-  -:-  -:-  -:- LPG</v>
      </c>
      <c r="AB11" s="21" t="str">
        <f t="shared" si="2"/>
        <v>Distribution of Transport LPG</v>
      </c>
      <c r="AC11" s="18" t="s">
        <v>40</v>
      </c>
      <c r="AD11" s="18" t="s">
        <v>57</v>
      </c>
      <c r="AE11" s="18"/>
      <c r="AF11" s="18"/>
      <c r="AG11" s="18"/>
    </row>
    <row r="12" spans="1:33" ht="15.75" customHeight="1">
      <c r="B12" s="18" t="s">
        <v>39</v>
      </c>
      <c r="C12" s="18" t="s">
        <v>50</v>
      </c>
      <c r="D12" s="32" t="s">
        <v>65</v>
      </c>
      <c r="E12" s="32"/>
      <c r="F12" s="32"/>
      <c r="G12" s="32" t="s">
        <v>158</v>
      </c>
      <c r="H12" s="32"/>
      <c r="I12" s="32" t="str">
        <f t="shared" si="0"/>
        <v xml:space="preserve"> -:-  -:- Diesel -:- </v>
      </c>
      <c r="J12" s="33" t="s">
        <v>62</v>
      </c>
      <c r="K12" s="18" t="s">
        <v>40</v>
      </c>
      <c r="L12" s="18" t="s">
        <v>166</v>
      </c>
      <c r="M12" s="18" t="s">
        <v>51</v>
      </c>
      <c r="N12" s="19"/>
      <c r="O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/>
      <c r="Z12" s="32" t="s">
        <v>157</v>
      </c>
      <c r="AA12" s="24" t="str">
        <f t="shared" si="3"/>
        <v>Transport -:-  -:-  -:-  -:- Petrol</v>
      </c>
      <c r="AB12" s="21" t="str">
        <f t="shared" si="2"/>
        <v>Distribution of Transport Petrol</v>
      </c>
      <c r="AC12" s="18" t="s">
        <v>40</v>
      </c>
      <c r="AD12" s="18" t="s">
        <v>57</v>
      </c>
      <c r="AE12" s="18"/>
      <c r="AF12" s="18"/>
      <c r="AG12" s="18"/>
    </row>
    <row r="13" spans="1:33" ht="15.75" customHeight="1">
      <c r="B13" s="18" t="s">
        <v>39</v>
      </c>
      <c r="C13" s="18" t="s">
        <v>50</v>
      </c>
      <c r="D13" s="32" t="s">
        <v>72</v>
      </c>
      <c r="E13" s="32"/>
      <c r="F13" s="32"/>
      <c r="G13" s="32" t="s">
        <v>354</v>
      </c>
      <c r="H13" s="32"/>
      <c r="I13" s="32" t="str">
        <f t="shared" si="0"/>
        <v xml:space="preserve"> -:-  -:- Jet Fuel -:- </v>
      </c>
      <c r="J13" s="33" t="s">
        <v>76</v>
      </c>
      <c r="K13" s="18" t="s">
        <v>40</v>
      </c>
      <c r="L13" s="18" t="s">
        <v>166</v>
      </c>
      <c r="M13" s="18" t="s">
        <v>51</v>
      </c>
      <c r="N13" s="19"/>
      <c r="O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/>
      <c r="Z13" s="32" t="s">
        <v>158</v>
      </c>
      <c r="AA13" s="24" t="str">
        <f t="shared" si="3"/>
        <v>Transport -:-  -:-  -:-  -:- Diesel</v>
      </c>
      <c r="AB13" s="21" t="str">
        <f t="shared" si="2"/>
        <v>Distribution of Transport Diesel</v>
      </c>
      <c r="AC13" s="18" t="s">
        <v>40</v>
      </c>
      <c r="AD13" s="18" t="s">
        <v>57</v>
      </c>
      <c r="AE13" s="18"/>
      <c r="AF13" s="18"/>
      <c r="AG13" s="18"/>
    </row>
    <row r="14" spans="1:33" ht="15.75" customHeight="1">
      <c r="B14" s="18" t="s">
        <v>39</v>
      </c>
      <c r="C14" s="18" t="s">
        <v>50</v>
      </c>
      <c r="D14" s="32" t="s">
        <v>80</v>
      </c>
      <c r="E14" s="32"/>
      <c r="F14" s="32"/>
      <c r="G14" s="32" t="s">
        <v>343</v>
      </c>
      <c r="H14" s="32"/>
      <c r="I14" s="32" t="str">
        <f t="shared" si="0"/>
        <v xml:space="preserve"> -:-  -:- Green Hydrogen -:- </v>
      </c>
      <c r="J14" s="33" t="s">
        <v>77</v>
      </c>
      <c r="K14" s="18" t="s">
        <v>40</v>
      </c>
      <c r="L14" s="18" t="s">
        <v>166</v>
      </c>
      <c r="M14" s="18" t="s">
        <v>169</v>
      </c>
      <c r="N14" s="19"/>
      <c r="O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/>
      <c r="Z14" s="32" t="s">
        <v>354</v>
      </c>
      <c r="AA14" s="24" t="str">
        <f t="shared" si="3"/>
        <v>Transport -:-  -:-  -:-  -:- Jet Fuel</v>
      </c>
      <c r="AB14" s="45" t="str">
        <f t="shared" si="2"/>
        <v>Distribution of Transport Aviation fuel_Kero</v>
      </c>
      <c r="AC14" s="18" t="s">
        <v>40</v>
      </c>
      <c r="AD14" s="18" t="s">
        <v>57</v>
      </c>
      <c r="AE14" s="18"/>
      <c r="AF14" s="25"/>
      <c r="AG14" s="25"/>
    </row>
    <row r="15" spans="1:33" ht="15.75" customHeight="1">
      <c r="B15" s="18" t="s">
        <v>39</v>
      </c>
      <c r="C15" s="18" t="s">
        <v>50</v>
      </c>
      <c r="D15" s="32" t="s">
        <v>56</v>
      </c>
      <c r="E15" s="32"/>
      <c r="F15" s="32"/>
      <c r="G15" s="32" t="s">
        <v>156</v>
      </c>
      <c r="H15" s="32"/>
      <c r="I15" s="32" t="str">
        <f t="shared" si="0"/>
        <v xml:space="preserve"> -:-  -:- Electricity -:- </v>
      </c>
      <c r="J15" s="33" t="s">
        <v>73</v>
      </c>
      <c r="K15" s="18" t="s">
        <v>40</v>
      </c>
      <c r="L15" s="18" t="s">
        <v>166</v>
      </c>
      <c r="M15" s="18" t="s">
        <v>169</v>
      </c>
      <c r="N15" s="19"/>
      <c r="O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/>
      <c r="Z15" s="32" t="s">
        <v>343</v>
      </c>
      <c r="AA15" s="24" t="str">
        <f t="shared" si="3"/>
        <v>Transport -:-  -:-  -:-  -:- Green Hydrogen</v>
      </c>
      <c r="AB15" s="21" t="str">
        <f t="shared" si="2"/>
        <v>Distribution of Transport jet Hydrogen</v>
      </c>
      <c r="AC15" s="18" t="s">
        <v>40</v>
      </c>
      <c r="AD15" s="18" t="s">
        <v>74</v>
      </c>
      <c r="AE15" s="18" t="s">
        <v>169</v>
      </c>
      <c r="AF15" s="25"/>
      <c r="AG15" s="25"/>
    </row>
    <row r="16" spans="1:33" ht="15.75" customHeight="1">
      <c r="B16" s="18" t="s">
        <v>39</v>
      </c>
      <c r="C16" s="18" t="s">
        <v>50</v>
      </c>
      <c r="D16" s="32" t="s">
        <v>109</v>
      </c>
      <c r="E16" s="32"/>
      <c r="F16" s="32"/>
      <c r="G16" s="32" t="s">
        <v>159</v>
      </c>
      <c r="H16" s="32"/>
      <c r="I16" s="32" t="str">
        <f t="shared" si="0"/>
        <v xml:space="preserve"> -:-  -:- Fuel Oil -:- </v>
      </c>
      <c r="J16" s="33" t="s">
        <v>106</v>
      </c>
      <c r="K16" s="18" t="s">
        <v>40</v>
      </c>
      <c r="L16" s="18" t="s">
        <v>166</v>
      </c>
      <c r="M16" s="18" t="s">
        <v>51</v>
      </c>
      <c r="N16" s="19"/>
      <c r="O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24" t="str">
        <f t="shared" si="3"/>
        <v>Transport -:-  -:-  -:-  -:- Electricity</v>
      </c>
      <c r="AB16" s="21" t="str">
        <f t="shared" si="2"/>
        <v xml:space="preserve">Distribution of Transport electricity </v>
      </c>
      <c r="AC16" s="18" t="s">
        <v>40</v>
      </c>
      <c r="AD16" s="18" t="s">
        <v>74</v>
      </c>
      <c r="AE16" s="18" t="s">
        <v>169</v>
      </c>
    </row>
    <row r="17" spans="1:31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/>
      <c r="H17" s="32"/>
      <c r="I17" s="32" t="str">
        <f t="shared" si="0"/>
        <v xml:space="preserve"> -:-  -:-  -:- </v>
      </c>
      <c r="J17" s="32" t="s">
        <v>75</v>
      </c>
      <c r="K17" s="33" t="s">
        <v>52</v>
      </c>
      <c r="L17" s="18"/>
      <c r="M17" s="18" t="s">
        <v>51</v>
      </c>
      <c r="N17" s="19"/>
      <c r="O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24" t="str">
        <f t="shared" si="3"/>
        <v>Transport -:-  -:-  -:-  -:- Fuel Oil</v>
      </c>
      <c r="AB17" s="21" t="str">
        <f t="shared" si="2"/>
        <v>Distribution of Transport LFO</v>
      </c>
      <c r="AC17" s="18" t="s">
        <v>40</v>
      </c>
      <c r="AD17" s="18" t="s">
        <v>57</v>
      </c>
      <c r="AE17" s="18"/>
    </row>
    <row r="18" spans="1:31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1" ht="15.75" customHeight="1">
      <c r="A19" s="2" t="s">
        <v>105</v>
      </c>
    </row>
    <row r="20" spans="1:31" ht="15.75" customHeight="1">
      <c r="D20" s="31" t="s">
        <v>70</v>
      </c>
      <c r="E20" s="10"/>
      <c r="F20" s="10"/>
    </row>
    <row r="21" spans="1:31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1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1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1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1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1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1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1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1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1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1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1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abSelected="1" zoomScaleNormal="100" workbookViewId="0">
      <selection activeCell="I24" sqref="I24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0.42578125" style="2" customWidth="1"/>
    <col min="7" max="7" width="13.7109375" style="2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27" width="72.5703125" style="2" bestFit="1" customWidth="1"/>
    <col min="28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3" ht="21">
      <c r="B1" s="36" t="s">
        <v>79</v>
      </c>
    </row>
    <row r="2" spans="2:33" ht="15.75" customHeight="1"/>
    <row r="3" spans="2:33" ht="15.75" customHeight="1"/>
    <row r="4" spans="2:33" ht="15.75" customHeight="1">
      <c r="D4" s="3"/>
      <c r="E4" s="4"/>
      <c r="F4" s="4"/>
      <c r="G4" s="4"/>
      <c r="I4" s="4"/>
      <c r="J4" s="4"/>
      <c r="K4" s="4"/>
      <c r="L4" s="4"/>
    </row>
    <row r="5" spans="2:33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3" ht="15.75" customHeight="1">
      <c r="C6" s="14" t="s">
        <v>7</v>
      </c>
      <c r="D6" s="15" t="s">
        <v>28</v>
      </c>
      <c r="E6" s="14" t="s">
        <v>0</v>
      </c>
      <c r="F6" s="267" t="s">
        <v>331</v>
      </c>
      <c r="G6" s="267" t="s">
        <v>332</v>
      </c>
      <c r="H6" s="267" t="s">
        <v>346</v>
      </c>
      <c r="I6" s="267" t="s">
        <v>344</v>
      </c>
      <c r="J6" s="267" t="s">
        <v>3</v>
      </c>
      <c r="K6" s="267" t="s">
        <v>333</v>
      </c>
      <c r="L6" s="14" t="s">
        <v>4</v>
      </c>
      <c r="M6" s="14" t="s">
        <v>8</v>
      </c>
      <c r="N6" s="14" t="s">
        <v>9</v>
      </c>
      <c r="O6" s="14" t="s">
        <v>10</v>
      </c>
      <c r="P6" s="14" t="s">
        <v>12</v>
      </c>
      <c r="S6" s="5" t="s">
        <v>11</v>
      </c>
      <c r="T6" s="6" t="s">
        <v>28</v>
      </c>
      <c r="U6" s="5" t="s">
        <v>1</v>
      </c>
      <c r="V6" s="273" t="s">
        <v>331</v>
      </c>
      <c r="W6" s="273" t="s">
        <v>332</v>
      </c>
      <c r="X6" s="273" t="s">
        <v>344</v>
      </c>
      <c r="Y6" s="273" t="s">
        <v>345</v>
      </c>
      <c r="Z6" s="273" t="s">
        <v>346</v>
      </c>
      <c r="AA6" s="273" t="s">
        <v>2</v>
      </c>
      <c r="AB6" s="273" t="s">
        <v>347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2:33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/>
      <c r="J7" s="268"/>
      <c r="K7" s="268" t="s">
        <v>25</v>
      </c>
      <c r="L7" s="16" t="s">
        <v>4</v>
      </c>
      <c r="M7" s="16" t="s">
        <v>35</v>
      </c>
      <c r="N7" s="16" t="s">
        <v>36</v>
      </c>
      <c r="O7" s="16" t="s">
        <v>26</v>
      </c>
      <c r="P7" s="16" t="s">
        <v>27</v>
      </c>
      <c r="S7" s="7" t="s">
        <v>33</v>
      </c>
      <c r="T7" s="7" t="s">
        <v>29</v>
      </c>
      <c r="U7" s="7" t="s">
        <v>19</v>
      </c>
      <c r="V7" s="274"/>
      <c r="W7" s="274"/>
      <c r="X7" s="274"/>
      <c r="Y7" s="274"/>
      <c r="Z7" s="274"/>
      <c r="AA7" s="274"/>
      <c r="AB7" s="274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2:33" ht="15.75" customHeight="1">
      <c r="C8" s="18" t="s">
        <v>67</v>
      </c>
      <c r="D8" s="18" t="s">
        <v>50</v>
      </c>
      <c r="E8" s="32" t="s">
        <v>86</v>
      </c>
      <c r="F8" s="32"/>
      <c r="G8" s="32"/>
      <c r="H8" s="32"/>
      <c r="I8" s="32" t="s">
        <v>204</v>
      </c>
      <c r="J8" s="269" t="str">
        <f xml:space="preserve"> _xlfn.CONCAT( F8, " -:- ", G8, " -:- ", H8, " -:- ", I8 )</f>
        <v xml:space="preserve"> -:-  -:-  -:- Car/SUV</v>
      </c>
      <c r="K8" s="18" t="s">
        <v>229</v>
      </c>
      <c r="L8" s="18" t="s">
        <v>93</v>
      </c>
      <c r="M8" s="18"/>
      <c r="N8" s="18"/>
      <c r="O8" s="19"/>
      <c r="P8" s="19"/>
      <c r="S8" s="13" t="s">
        <v>42</v>
      </c>
      <c r="T8" s="13"/>
      <c r="U8" s="13"/>
      <c r="V8" s="275"/>
      <c r="W8" s="275"/>
      <c r="X8" s="275"/>
      <c r="Y8" s="275"/>
      <c r="Z8" s="275"/>
      <c r="AA8" s="275"/>
      <c r="AB8" s="275"/>
      <c r="AC8" s="13"/>
      <c r="AD8" s="13"/>
      <c r="AE8" s="13"/>
      <c r="AF8" s="13"/>
      <c r="AG8" s="13"/>
    </row>
    <row r="9" spans="2:33" ht="15.75" customHeight="1">
      <c r="C9" s="18"/>
      <c r="D9" s="18" t="s">
        <v>50</v>
      </c>
      <c r="E9" s="32" t="s">
        <v>181</v>
      </c>
      <c r="F9" s="32"/>
      <c r="G9" s="32"/>
      <c r="H9" s="32"/>
      <c r="I9" s="32" t="s">
        <v>337</v>
      </c>
      <c r="J9" s="269" t="str">
        <f t="shared" ref="J9:J21" si="0" xml:space="preserve"> _xlfn.CONCAT( F9, " -:- ", G9, " -:- ", H9, " -:- ", I9 )</f>
        <v xml:space="preserve"> -:-  -:-  -:- Van/Ute</v>
      </c>
      <c r="K9" s="18" t="s">
        <v>182</v>
      </c>
      <c r="L9" s="18" t="s">
        <v>93</v>
      </c>
      <c r="M9" s="18"/>
      <c r="N9" s="18"/>
      <c r="O9" s="19"/>
      <c r="P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4" t="str">
        <f xml:space="preserve"> _xlfn.CONCAT( V9, " -:- ", W9, " -:- ", X9, " -:- ", Y9, " -:- ", Z9 )</f>
        <v>Transport -:- Road Transport -:- Car/SUV -:- Internal Combustion Engine -:- Petrol</v>
      </c>
      <c r="AB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C9" s="18" t="s">
        <v>97</v>
      </c>
      <c r="AD9" s="18" t="s">
        <v>284</v>
      </c>
      <c r="AE9" s="18"/>
      <c r="AF9" s="18"/>
      <c r="AG9" s="18"/>
    </row>
    <row r="10" spans="2:33" ht="15.75" customHeight="1">
      <c r="C10" s="18"/>
      <c r="D10" s="18" t="s">
        <v>50</v>
      </c>
      <c r="E10" s="32" t="s">
        <v>92</v>
      </c>
      <c r="F10" s="32"/>
      <c r="G10" s="32"/>
      <c r="H10" s="32"/>
      <c r="I10" s="32" t="s">
        <v>170</v>
      </c>
      <c r="J10" s="269" t="str">
        <f t="shared" si="0"/>
        <v xml:space="preserve"> -:-  -:-  -:- Motorcycles</v>
      </c>
      <c r="K10" s="18" t="s">
        <v>183</v>
      </c>
      <c r="L10" s="18" t="s">
        <v>93</v>
      </c>
      <c r="M10" s="18"/>
      <c r="N10" s="18"/>
      <c r="O10" s="19"/>
      <c r="P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4" t="str">
        <f t="shared" ref="AA10:AA35" si="1" xml:space="preserve"> _xlfn.CONCAT( V10, " -:- ", W10, " -:- ", X10, " -:- ", Y10, " -:- ", Z10 )</f>
        <v>Transport -:- Road Transport -:- Car/SUV -:- Internal Combustion Engine -:- Diesel</v>
      </c>
      <c r="AB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C10" s="18" t="s">
        <v>97</v>
      </c>
      <c r="AD10" s="18" t="s">
        <v>284</v>
      </c>
      <c r="AE10" s="18"/>
      <c r="AF10" s="18"/>
      <c r="AG10" s="18"/>
    </row>
    <row r="11" spans="2:33" ht="15.75" customHeight="1">
      <c r="C11" s="18"/>
      <c r="D11" s="18" t="s">
        <v>50</v>
      </c>
      <c r="E11" s="32" t="s">
        <v>91</v>
      </c>
      <c r="F11" s="32"/>
      <c r="G11" s="32"/>
      <c r="H11" s="32"/>
      <c r="I11" s="32" t="s">
        <v>220</v>
      </c>
      <c r="J11" s="269" t="str">
        <f t="shared" si="0"/>
        <v xml:space="preserve"> -:-  -:-  -:- Bus</v>
      </c>
      <c r="K11" s="18" t="s">
        <v>184</v>
      </c>
      <c r="L11" s="18" t="s">
        <v>93</v>
      </c>
      <c r="M11" s="18"/>
      <c r="N11" s="18"/>
      <c r="O11" s="19"/>
      <c r="P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4" t="str">
        <f t="shared" si="1"/>
        <v>Transport -:- Road Transport -:- Car/SUV -:- Battery Electric Vehicle -:- Electricity</v>
      </c>
      <c r="AB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C11" s="18" t="s">
        <v>97</v>
      </c>
      <c r="AD11" s="18" t="s">
        <v>284</v>
      </c>
      <c r="AE11" s="18"/>
      <c r="AF11" s="18"/>
      <c r="AG11" s="18"/>
    </row>
    <row r="12" spans="2:33" ht="15.75" customHeight="1">
      <c r="C12" s="18"/>
      <c r="D12" s="18" t="s">
        <v>50</v>
      </c>
      <c r="E12" s="18" t="s">
        <v>255</v>
      </c>
      <c r="F12" s="32"/>
      <c r="G12" s="32"/>
      <c r="H12" s="32"/>
      <c r="I12" s="32" t="s">
        <v>216</v>
      </c>
      <c r="J12" s="269" t="str">
        <f t="shared" si="0"/>
        <v xml:space="preserve"> -:-  -:-  -:- Medium Truck</v>
      </c>
      <c r="K12" s="18" t="s">
        <v>257</v>
      </c>
      <c r="L12" s="18" t="s">
        <v>93</v>
      </c>
      <c r="M12" s="18"/>
      <c r="N12" s="18"/>
      <c r="O12" s="19"/>
      <c r="P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4" t="str">
        <f t="shared" si="1"/>
        <v>Transport -:- Road Transport -:- Car/SUV -:- Battery Electric Vehicle -:- Electricity</v>
      </c>
      <c r="AB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C12" s="18" t="s">
        <v>97</v>
      </c>
      <c r="AD12" s="18" t="s">
        <v>284</v>
      </c>
      <c r="AE12" s="18"/>
      <c r="AF12" s="18"/>
      <c r="AG12" s="18"/>
    </row>
    <row r="13" spans="2:33" ht="15.75" customHeight="1">
      <c r="C13" s="18"/>
      <c r="D13" s="18" t="s">
        <v>50</v>
      </c>
      <c r="E13" s="18" t="s">
        <v>256</v>
      </c>
      <c r="F13" s="32"/>
      <c r="G13" s="32"/>
      <c r="H13" s="32"/>
      <c r="I13" s="32" t="s">
        <v>273</v>
      </c>
      <c r="J13" s="269" t="str">
        <f t="shared" si="0"/>
        <v xml:space="preserve"> -:-  -:-  -:- Heavy Truck</v>
      </c>
      <c r="K13" s="18" t="s">
        <v>258</v>
      </c>
      <c r="L13" s="18" t="s">
        <v>93</v>
      </c>
      <c r="M13" s="18"/>
      <c r="N13" s="18"/>
      <c r="O13" s="19"/>
      <c r="P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4" t="str">
        <f t="shared" si="1"/>
        <v>Transport -:- Road Transport -:- Car/SUV -:- Internal Combustion Engine -:- LPG</v>
      </c>
      <c r="AB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C13" s="18" t="s">
        <v>97</v>
      </c>
      <c r="AD13" s="18" t="s">
        <v>284</v>
      </c>
      <c r="AE13" s="18"/>
      <c r="AF13" s="18"/>
      <c r="AG13" s="18"/>
    </row>
    <row r="14" spans="2:33" ht="15.75" customHeight="1">
      <c r="C14" s="18"/>
      <c r="D14" s="18" t="s">
        <v>50</v>
      </c>
      <c r="E14" s="18" t="s">
        <v>304</v>
      </c>
      <c r="F14" s="32"/>
      <c r="G14" s="32"/>
      <c r="H14" s="32"/>
      <c r="I14" s="32" t="s">
        <v>308</v>
      </c>
      <c r="J14" s="269" t="str">
        <f t="shared" si="0"/>
        <v xml:space="preserve"> -:-  -:-  -:- Very Heavy Truck</v>
      </c>
      <c r="K14" s="18" t="s">
        <v>305</v>
      </c>
      <c r="L14" s="18" t="s">
        <v>93</v>
      </c>
      <c r="M14" s="18"/>
      <c r="N14" s="18"/>
      <c r="O14" s="19"/>
      <c r="P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4" t="str">
        <f t="shared" si="1"/>
        <v>Transport -:- Road Transport -:- Car/SUV -:- Hybrid Vehicle -:- Petrol</v>
      </c>
      <c r="AB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C14" s="18" t="s">
        <v>97</v>
      </c>
      <c r="AD14" s="18" t="s">
        <v>284</v>
      </c>
      <c r="AE14" s="18"/>
      <c r="AF14" s="18"/>
      <c r="AG14" s="18"/>
    </row>
    <row r="15" spans="2:33" ht="15.75" customHeight="1" thickBot="1">
      <c r="C15" s="18"/>
      <c r="D15" s="18" t="s">
        <v>50</v>
      </c>
      <c r="E15" s="18" t="s">
        <v>187</v>
      </c>
      <c r="F15" s="32"/>
      <c r="G15" s="32"/>
      <c r="H15" s="32"/>
      <c r="I15" s="32" t="s">
        <v>338</v>
      </c>
      <c r="J15" s="269" t="str">
        <f t="shared" si="0"/>
        <v xml:space="preserve"> -:-  -:-  -:- Freight Rail</v>
      </c>
      <c r="K15" s="18" t="s">
        <v>185</v>
      </c>
      <c r="L15" s="18" t="s">
        <v>40</v>
      </c>
      <c r="M15" s="18"/>
      <c r="N15" s="18"/>
      <c r="O15" s="19"/>
      <c r="P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132" t="str">
        <f t="shared" si="1"/>
        <v>Transport -:- Road Transport -:- Car/SUV -:- Plug-In Hybrid Vehicle -:- Electricity</v>
      </c>
      <c r="AB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C15" s="131" t="s">
        <v>97</v>
      </c>
      <c r="AD15" s="131" t="s">
        <v>284</v>
      </c>
      <c r="AE15" s="131"/>
      <c r="AF15" s="131"/>
      <c r="AG15" s="131"/>
    </row>
    <row r="16" spans="2:33" ht="15.75" customHeight="1">
      <c r="C16" s="18"/>
      <c r="D16" s="18" t="s">
        <v>50</v>
      </c>
      <c r="E16" s="18" t="s">
        <v>178</v>
      </c>
      <c r="F16" s="32"/>
      <c r="G16" s="32"/>
      <c r="H16" s="32"/>
      <c r="I16" s="32" t="s">
        <v>274</v>
      </c>
      <c r="J16" s="269" t="str">
        <f t="shared" si="0"/>
        <v xml:space="preserve"> -:-  -:-  -:- Passenger Rail</v>
      </c>
      <c r="K16" s="18" t="s">
        <v>186</v>
      </c>
      <c r="L16" s="18" t="s">
        <v>40</v>
      </c>
      <c r="M16" s="18"/>
      <c r="N16" s="18"/>
      <c r="O16" s="19"/>
      <c r="P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136" t="str">
        <f t="shared" si="1"/>
        <v>Transport -:- Road Transport -:- Van/Ute -:- Internal Combustion Engine -:- Petrol</v>
      </c>
      <c r="AB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C16" s="135" t="s">
        <v>97</v>
      </c>
      <c r="AD16" s="135" t="s">
        <v>284</v>
      </c>
      <c r="AE16" s="135"/>
      <c r="AF16" s="135"/>
      <c r="AG16" s="135"/>
    </row>
    <row r="17" spans="3:33" ht="15.75" customHeight="1">
      <c r="C17" s="18"/>
      <c r="D17" s="18" t="s">
        <v>50</v>
      </c>
      <c r="E17" s="18" t="s">
        <v>270</v>
      </c>
      <c r="F17" s="32"/>
      <c r="G17" s="32"/>
      <c r="H17" s="32"/>
      <c r="I17" s="32" t="s">
        <v>339</v>
      </c>
      <c r="J17" s="269" t="str">
        <f t="shared" si="0"/>
        <v xml:space="preserve"> -:-  -:-  -:- Domestic Shipping</v>
      </c>
      <c r="K17" s="18" t="s">
        <v>268</v>
      </c>
      <c r="L17" s="18" t="s">
        <v>40</v>
      </c>
      <c r="M17" s="18"/>
      <c r="N17" s="18"/>
      <c r="O17" s="19"/>
      <c r="P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139" t="str">
        <f t="shared" si="1"/>
        <v>Transport -:- Road Transport -:- Van/Ute -:- Internal Combustion Engine -:- Diesel</v>
      </c>
      <c r="AB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C17" s="138" t="s">
        <v>97</v>
      </c>
      <c r="AD17" s="138" t="s">
        <v>284</v>
      </c>
      <c r="AE17" s="138"/>
      <c r="AF17" s="138"/>
      <c r="AG17" s="138"/>
    </row>
    <row r="18" spans="3:33" ht="15.75" customHeight="1">
      <c r="C18" s="18"/>
      <c r="D18" s="18" t="s">
        <v>50</v>
      </c>
      <c r="E18" s="18" t="s">
        <v>271</v>
      </c>
      <c r="F18" s="32"/>
      <c r="G18" s="32"/>
      <c r="H18" s="32"/>
      <c r="I18" s="32" t="s">
        <v>340</v>
      </c>
      <c r="J18" s="269" t="str">
        <f t="shared" si="0"/>
        <v xml:space="preserve"> -:-  -:-  -:- International Shipping</v>
      </c>
      <c r="K18" s="18" t="s">
        <v>269</v>
      </c>
      <c r="L18" s="18" t="s">
        <v>40</v>
      </c>
      <c r="M18" s="18"/>
      <c r="N18" s="18"/>
      <c r="O18" s="19"/>
      <c r="P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139" t="str">
        <f t="shared" si="1"/>
        <v>Transport -:- Road Transport -:- Van/Ute -:- Battery Electric Vehicle -:- Electricity</v>
      </c>
      <c r="AB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C18" s="138" t="s">
        <v>97</v>
      </c>
      <c r="AD18" s="138" t="s">
        <v>284</v>
      </c>
      <c r="AE18" s="138"/>
      <c r="AF18" s="138"/>
      <c r="AG18" s="138"/>
    </row>
    <row r="19" spans="3:33" ht="15.75" customHeight="1">
      <c r="C19" s="18"/>
      <c r="D19" s="18" t="s">
        <v>50</v>
      </c>
      <c r="E19" s="18" t="s">
        <v>103</v>
      </c>
      <c r="F19" s="32"/>
      <c r="G19" s="32"/>
      <c r="H19" s="32"/>
      <c r="I19" s="32" t="s">
        <v>341</v>
      </c>
      <c r="J19" s="269" t="str">
        <f t="shared" si="0"/>
        <v xml:space="preserve"> -:-  -:-  -:- Domestic Aviation</v>
      </c>
      <c r="K19" s="18" t="s">
        <v>94</v>
      </c>
      <c r="L19" s="18" t="s">
        <v>40</v>
      </c>
      <c r="M19" s="18"/>
      <c r="N19" s="18"/>
      <c r="O19" s="19"/>
      <c r="P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139" t="str">
        <f t="shared" si="1"/>
        <v>Transport -:- Road Transport -:- Van/Ute -:- Internal Combustion Engine -:- LPG</v>
      </c>
      <c r="AB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C19" s="138" t="s">
        <v>97</v>
      </c>
      <c r="AD19" s="138" t="s">
        <v>284</v>
      </c>
      <c r="AE19" s="138"/>
      <c r="AF19" s="138"/>
      <c r="AG19" s="138"/>
    </row>
    <row r="20" spans="3:33" ht="15.75" customHeight="1" thickBot="1">
      <c r="C20" s="18"/>
      <c r="D20" s="18" t="s">
        <v>50</v>
      </c>
      <c r="E20" s="18" t="s">
        <v>163</v>
      </c>
      <c r="F20" s="32"/>
      <c r="G20" s="32"/>
      <c r="H20" s="32"/>
      <c r="I20" s="32" t="s">
        <v>342</v>
      </c>
      <c r="J20" s="269" t="str">
        <f t="shared" si="0"/>
        <v xml:space="preserve"> -:-  -:-  -:- International Aviation</v>
      </c>
      <c r="K20" s="18" t="s">
        <v>162</v>
      </c>
      <c r="L20" s="18" t="s">
        <v>40</v>
      </c>
      <c r="M20" s="18"/>
      <c r="N20" s="18"/>
      <c r="O20" s="19"/>
      <c r="P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142" t="str">
        <f t="shared" si="1"/>
        <v>Transport -:- Road Transport -:- Van/Ute -:- Hybrid Vehicle -:- Petrol</v>
      </c>
      <c r="AB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C20" s="141" t="s">
        <v>97</v>
      </c>
      <c r="AD20" s="141" t="s">
        <v>284</v>
      </c>
      <c r="AE20" s="141"/>
      <c r="AF20" s="141"/>
      <c r="AG20" s="141"/>
    </row>
    <row r="21" spans="3:33" ht="15.75" customHeight="1" thickBot="1">
      <c r="C21" s="270" t="s">
        <v>39</v>
      </c>
      <c r="D21" s="270" t="s">
        <v>50</v>
      </c>
      <c r="E21" s="270" t="s">
        <v>87</v>
      </c>
      <c r="F21" s="272"/>
      <c r="G21" s="272"/>
      <c r="H21" s="272" t="s">
        <v>343</v>
      </c>
      <c r="I21" s="272"/>
      <c r="J21" s="272" t="str">
        <f t="shared" si="0"/>
        <v xml:space="preserve"> -:-  -:- Green Hydrogen -:- </v>
      </c>
      <c r="K21" s="270" t="s">
        <v>88</v>
      </c>
      <c r="L21" s="270" t="s">
        <v>40</v>
      </c>
      <c r="M21" s="270" t="s">
        <v>166</v>
      </c>
      <c r="N21" s="270"/>
      <c r="O21" s="271"/>
      <c r="P21" s="271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154" t="str">
        <f t="shared" si="1"/>
        <v>Transport -:- Road Transport -:- Motorcycles -:- Internal Combustion Engine -:- Petrol</v>
      </c>
      <c r="AB21" s="133" t="s">
        <v>96</v>
      </c>
      <c r="AC21" s="131" t="s">
        <v>97</v>
      </c>
      <c r="AD21" s="131" t="s">
        <v>285</v>
      </c>
      <c r="AE21" s="131"/>
      <c r="AF21" s="131"/>
      <c r="AG21" s="131"/>
    </row>
    <row r="22" spans="3:33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136" t="str">
        <f t="shared" si="1"/>
        <v>Transport -:- Road Transport -:- Bus -:- Internal Combustion Engine -:- Petrol</v>
      </c>
      <c r="AB22" s="140" t="str">
        <f>+EECA_data_18!D23&amp;"- "&amp;EECA_data_18!F23&amp;"-"&amp;EECA_data_18!H23</f>
        <v>Bus- ICE-PET</v>
      </c>
      <c r="AC22" s="138" t="s">
        <v>97</v>
      </c>
      <c r="AD22" s="138" t="s">
        <v>286</v>
      </c>
      <c r="AE22" s="138"/>
      <c r="AF22" s="138"/>
      <c r="AG22" s="138"/>
    </row>
    <row r="23" spans="3:33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139" t="str">
        <f t="shared" si="1"/>
        <v>Transport -:- Road Transport -:- Bus -:- Internal Combustion Engine -:- Diesel</v>
      </c>
      <c r="AB23" s="140" t="str">
        <f>+EECA_data_18!D24&amp;"- "&amp;EECA_data_18!F24&amp;"-"&amp;EECA_data_18!H24</f>
        <v>Bus- ICE-DSL</v>
      </c>
      <c r="AC23" s="138" t="s">
        <v>97</v>
      </c>
      <c r="AD23" s="138" t="s">
        <v>286</v>
      </c>
      <c r="AE23" s="138"/>
      <c r="AF23" s="138"/>
      <c r="AG23" s="138"/>
    </row>
    <row r="24" spans="3:33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142" t="str">
        <f t="shared" si="1"/>
        <v>Transport -:- Road Transport -:- Bus -:- Battery Electric Vehicle -:- Electricity</v>
      </c>
      <c r="AB24" s="143" t="str">
        <f>+EECA_data_18!D25&amp;"- "&amp;EECA_data_18!F25&amp;"-"&amp;EECA_data_18!H25</f>
        <v>Bus- BEV-NEW</v>
      </c>
      <c r="AC24" s="141" t="s">
        <v>97</v>
      </c>
      <c r="AD24" s="141" t="s">
        <v>286</v>
      </c>
      <c r="AE24" s="141"/>
      <c r="AF24" s="141"/>
      <c r="AG24" s="141"/>
    </row>
    <row r="25" spans="3:33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130" t="str">
        <f t="shared" si="1"/>
        <v>Transport -:- Road Transport -:- Medium Truck -:- Internal Combustion Engine -:- Petrol</v>
      </c>
      <c r="AB25" s="41" t="str">
        <f>+EECA_data_18!D18&amp;" - "&amp;EECA_data_18!F18&amp;" - "&amp;EECA_data_18!H18</f>
        <v>Medium Truck - ICE - PET</v>
      </c>
      <c r="AC25" s="18" t="s">
        <v>97</v>
      </c>
      <c r="AD25" s="18" t="s">
        <v>287</v>
      </c>
      <c r="AE25" s="18"/>
      <c r="AF25" s="18"/>
      <c r="AG25" s="18"/>
    </row>
    <row r="26" spans="3:33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4" t="str">
        <f t="shared" si="1"/>
        <v>Transport -:- Road Transport -:- Medium Truck -:- Internal Combustion Engine -:- Diesel</v>
      </c>
      <c r="AB26" s="41" t="str">
        <f>+EECA_data_18!D19&amp;" - "&amp;EECA_data_18!F19&amp;" - "&amp;EECA_data_18!H19</f>
        <v>Medium Truck - ICE - DSL</v>
      </c>
      <c r="AC26" s="18" t="s">
        <v>97</v>
      </c>
      <c r="AD26" s="18" t="s">
        <v>287</v>
      </c>
      <c r="AE26" s="18"/>
      <c r="AF26" s="18"/>
      <c r="AG26" s="18"/>
    </row>
    <row r="27" spans="3:33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132" t="str">
        <f t="shared" si="1"/>
        <v>Transport -:- Road Transport -:- Medium Truck -:- Battery Electric Vehicle -:- Electricity</v>
      </c>
      <c r="AB27" s="133" t="str">
        <f>+EECA_data_18!D20&amp;" - "&amp;EECA_data_18!F20&amp;" - "&amp;EECA_data_18!H20</f>
        <v>Medium Truck - BEV - ELC</v>
      </c>
      <c r="AC27" s="131" t="s">
        <v>97</v>
      </c>
      <c r="AD27" s="131" t="s">
        <v>287</v>
      </c>
      <c r="AE27" s="131"/>
      <c r="AF27" s="131"/>
      <c r="AG27" s="131"/>
    </row>
    <row r="28" spans="3:33" ht="15.75" customHeight="1" thickBot="1">
      <c r="S28" s="141" t="s">
        <v>68</v>
      </c>
      <c r="T28" s="141" t="s">
        <v>50</v>
      </c>
      <c r="U28" s="143" t="s">
        <v>262</v>
      </c>
      <c r="V28" s="276" t="s">
        <v>334</v>
      </c>
      <c r="W28" s="276" t="s">
        <v>335</v>
      </c>
      <c r="X28" s="276" t="s">
        <v>273</v>
      </c>
      <c r="Y28" s="276" t="s">
        <v>348</v>
      </c>
      <c r="Z28" s="276" t="s">
        <v>158</v>
      </c>
      <c r="AA28" s="276" t="str">
        <f t="shared" si="1"/>
        <v>Transport -:- Road Transport -:- Heavy Truck -:- Internal Combustion Engine -:- Diesel</v>
      </c>
      <c r="AB28" s="143" t="str">
        <f>+EECA_data_18!D21&amp;" - "&amp;EECA_data_18!F21&amp;" - "&amp;EECA_data_18!H21</f>
        <v>Heavy truck - ICE - DSL</v>
      </c>
      <c r="AC28" s="141" t="s">
        <v>97</v>
      </c>
      <c r="AD28" s="141" t="s">
        <v>287</v>
      </c>
      <c r="AE28" s="141"/>
      <c r="AF28" s="141"/>
      <c r="AG28" s="141"/>
    </row>
    <row r="29" spans="3:33" ht="15.75" customHeight="1" thickBot="1">
      <c r="S29" s="141" t="s">
        <v>68</v>
      </c>
      <c r="T29" s="141" t="s">
        <v>50</v>
      </c>
      <c r="U29" s="143" t="s">
        <v>309</v>
      </c>
      <c r="V29" s="276" t="s">
        <v>334</v>
      </c>
      <c r="W29" s="276" t="s">
        <v>335</v>
      </c>
      <c r="X29" s="276" t="s">
        <v>308</v>
      </c>
      <c r="Y29" s="276" t="s">
        <v>348</v>
      </c>
      <c r="Z29" s="276" t="s">
        <v>158</v>
      </c>
      <c r="AA29" s="276" t="str">
        <f t="shared" si="1"/>
        <v>Transport -:- Road Transport -:- Very Heavy Truck -:- Internal Combustion Engine -:- Diesel</v>
      </c>
      <c r="AB29" s="143" t="str">
        <f>+EECA_data_18!D22&amp;" - "&amp;EECA_data_18!F22&amp;" - "&amp;EECA_data_18!H22</f>
        <v>Very Heavy Truck - ICE - DSL</v>
      </c>
      <c r="AC29" s="141" t="s">
        <v>97</v>
      </c>
      <c r="AD29" s="141" t="s">
        <v>287</v>
      </c>
      <c r="AE29" s="141"/>
      <c r="AF29" s="141"/>
      <c r="AG29" s="141"/>
    </row>
    <row r="30" spans="3:33" ht="15.75" customHeight="1" thickBot="1">
      <c r="S30" s="152" t="s">
        <v>68</v>
      </c>
      <c r="T30" s="153" t="s">
        <v>50</v>
      </c>
      <c r="U30" s="154" t="s">
        <v>266</v>
      </c>
      <c r="V30" s="277" t="s">
        <v>334</v>
      </c>
      <c r="W30" s="278" t="s">
        <v>336</v>
      </c>
      <c r="X30" s="278" t="s">
        <v>339</v>
      </c>
      <c r="Y30" s="278" t="s">
        <v>352</v>
      </c>
      <c r="Z30" s="278" t="s">
        <v>159</v>
      </c>
      <c r="AA30" s="154" t="str">
        <f t="shared" si="1"/>
        <v>Transport -:- Shipping -:- Domestic Shipping -:- Ship -:- Fuel Oil</v>
      </c>
      <c r="AB30" s="155" t="s">
        <v>268</v>
      </c>
      <c r="AC30" s="153" t="s">
        <v>40</v>
      </c>
      <c r="AD30" s="153" t="s">
        <v>57</v>
      </c>
      <c r="AE30" s="153"/>
      <c r="AF30" s="152"/>
      <c r="AG30" s="152"/>
    </row>
    <row r="31" spans="3:33" ht="15.75" customHeight="1" thickBot="1">
      <c r="S31" s="148" t="s">
        <v>68</v>
      </c>
      <c r="T31" s="149" t="s">
        <v>50</v>
      </c>
      <c r="U31" s="150" t="s">
        <v>267</v>
      </c>
      <c r="V31" s="276" t="s">
        <v>334</v>
      </c>
      <c r="W31" s="276" t="s">
        <v>336</v>
      </c>
      <c r="X31" s="276" t="s">
        <v>340</v>
      </c>
      <c r="Y31" s="276" t="s">
        <v>352</v>
      </c>
      <c r="Z31" s="276" t="s">
        <v>159</v>
      </c>
      <c r="AA31" s="276" t="str">
        <f t="shared" si="1"/>
        <v>Transport -:- Shipping -:- International Shipping -:- Ship -:- Fuel Oil</v>
      </c>
      <c r="AB31" s="151" t="s">
        <v>269</v>
      </c>
      <c r="AC31" s="149" t="s">
        <v>40</v>
      </c>
      <c r="AD31" s="149" t="s">
        <v>57</v>
      </c>
      <c r="AE31" s="149"/>
      <c r="AF31" s="148"/>
      <c r="AG31" s="148"/>
    </row>
    <row r="32" spans="3:33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130" t="str">
        <f t="shared" si="1"/>
        <v>Transport -:- Aviation -:- Domestic Aviation -:- Plane -:- Jet Fuel</v>
      </c>
      <c r="AB32" s="145" t="s">
        <v>101</v>
      </c>
      <c r="AC32" s="129" t="s">
        <v>40</v>
      </c>
      <c r="AD32" s="129" t="s">
        <v>57</v>
      </c>
      <c r="AE32" s="129"/>
      <c r="AF32" s="144"/>
      <c r="AG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142" t="str">
        <f t="shared" si="1"/>
        <v>Transport -:- Aviation -:- International Aviation -:- Plane -:- Jet Fuel</v>
      </c>
      <c r="AB33" s="147" t="s">
        <v>161</v>
      </c>
      <c r="AC33" s="141" t="s">
        <v>40</v>
      </c>
      <c r="AD33" s="141" t="s">
        <v>57</v>
      </c>
      <c r="AE33" s="141"/>
      <c r="AF33" s="146"/>
      <c r="AG33" s="146"/>
    </row>
    <row r="34" spans="3:85" ht="15.75" customHeight="1">
      <c r="S34" s="279" t="s">
        <v>68</v>
      </c>
      <c r="T34" s="280" t="s">
        <v>50</v>
      </c>
      <c r="U34" s="281" t="s">
        <v>358</v>
      </c>
      <c r="V34" s="281" t="s">
        <v>334</v>
      </c>
      <c r="W34" s="281" t="s">
        <v>226</v>
      </c>
      <c r="X34" s="281" t="s">
        <v>338</v>
      </c>
      <c r="Y34" s="281" t="s">
        <v>355</v>
      </c>
      <c r="Z34" s="281" t="s">
        <v>158</v>
      </c>
      <c r="AA34" s="281" t="str">
        <f t="shared" si="1"/>
        <v>Transport -:- Rail -:- Freight Rail -:- Train -:- Diesel</v>
      </c>
      <c r="AB34" s="282" t="s">
        <v>171</v>
      </c>
      <c r="AC34" s="280" t="s">
        <v>40</v>
      </c>
      <c r="AD34" s="280" t="s">
        <v>57</v>
      </c>
      <c r="AE34" s="280"/>
      <c r="AF34" s="279"/>
      <c r="AG34" s="279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142" t="str">
        <f t="shared" si="1"/>
        <v>Transport -:- Rail -:- Passenger Rail -:- Train -:- Electricity</v>
      </c>
      <c r="AB35" s="147" t="s">
        <v>180</v>
      </c>
      <c r="AC35" s="141" t="s">
        <v>40</v>
      </c>
      <c r="AD35" s="141" t="s">
        <v>57</v>
      </c>
      <c r="AE35" s="141"/>
      <c r="AF35" s="146"/>
      <c r="AG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0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0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0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0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0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0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0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0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0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0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0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0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2024-04-04T01:28:25Z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