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0946BBED-42D0-4A17-A05F-B8FA9FFB3422}" xr6:coauthVersionLast="47" xr6:coauthVersionMax="47" xr10:uidLastSave="{00000000-0000-0000-0000-000000000000}"/>
  <bookViews>
    <workbookView xWindow="-120" yWindow="-120" windowWidth="29040" windowHeight="15720" tabRatio="694" firstSheet="2" activeTab="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61"/>
  <c r="J10" i="161"/>
  <c r="J11" i="161"/>
  <c r="J12" i="161"/>
  <c r="J13" i="161"/>
  <c r="J14" i="161"/>
  <c r="J15" i="161"/>
  <c r="J16" i="161"/>
  <c r="J17" i="161"/>
  <c r="J18" i="161"/>
  <c r="J19" i="161"/>
  <c r="J20" i="161"/>
  <c r="J21" i="161"/>
  <c r="J8" i="161"/>
  <c r="F64" i="161"/>
  <c r="F63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Y17" i="140"/>
  <c r="Y16" i="140"/>
  <c r="Y15" i="140"/>
  <c r="Y14" i="140"/>
  <c r="Y13" i="140"/>
  <c r="Y12" i="140"/>
  <c r="Y11" i="140"/>
  <c r="Y10" i="140"/>
  <c r="Y9" i="140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B29" i="161"/>
  <c r="G64" i="161"/>
  <c r="D35" i="140" l="1"/>
  <c r="B35" i="140"/>
  <c r="K34" i="140"/>
  <c r="J34" i="140"/>
  <c r="I34" i="140"/>
  <c r="L27" i="140"/>
  <c r="L25" i="140"/>
  <c r="AB28" i="161" l="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L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M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<sst xmlns="http://schemas.openxmlformats.org/spreadsheetml/2006/main" count="1112" uniqueCount="359">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</sst>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70" t="s">
        <v>202</v>
      </c>
      <c r="C5" s="267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65"/>
      <c r="C6" s="268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65"/>
      <c r="C7" s="268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65"/>
      <c r="C8" s="268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65"/>
      <c r="C9" s="268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65"/>
      <c r="C10" s="268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65"/>
      <c r="C11" s="268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65"/>
      <c r="C12" s="269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65"/>
      <c r="C13" s="267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65"/>
      <c r="C14" s="268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71"/>
      <c r="C15" s="272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71"/>
      <c r="C16" s="272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71"/>
      <c r="C17" s="269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64" t="s">
        <v>214</v>
      </c>
      <c r="C18" s="267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65"/>
      <c r="C19" s="268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65"/>
      <c r="C20" s="269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66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64" t="s">
        <v>219</v>
      </c>
      <c r="C23" s="267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65"/>
      <c r="C24" s="268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66"/>
      <c r="C25" s="269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3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4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3" t="s">
        <v>227</v>
      </c>
      <c r="C29" s="276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5"/>
      <c r="C30" s="277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5"/>
      <c r="C31" s="272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4"/>
      <c r="C32" s="278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3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4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zoomScale="80" zoomScaleNormal="80" workbookViewId="0">
      <selection activeCell="E8" sqref="E8:F1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44" width="10.42578125" style="2" customWidth="1"/>
    <col min="45" max="16384" width="9.14062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326</v>
      </c>
      <c r="F6" s="14" t="s">
        <v>327</v>
      </c>
      <c r="G6" s="14" t="s">
        <v>336</v>
      </c>
      <c r="H6" s="14" t="s">
        <v>334</v>
      </c>
      <c r="I6" s="14" t="s">
        <v>3</v>
      </c>
      <c r="J6" s="14" t="s">
        <v>333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2</v>
      </c>
      <c r="Z6" s="251" t="s">
        <v>337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/>
      <c r="I7" s="248"/>
      <c r="J7" s="248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5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273</v>
      </c>
      <c r="D8" s="32" t="s">
        <v>53</v>
      </c>
      <c r="E8" s="32"/>
      <c r="F8" s="32"/>
      <c r="G8" s="32" t="s">
        <v>329</v>
      </c>
      <c r="H8" s="32"/>
      <c r="I8" s="32" t="str">
        <f xml:space="preserve"> _xlfn.CONCAT( E8, " -:- ", F8, " -:- ", G8, " -:- ", H8)</f>
        <v xml:space="preserve"> -:-  -:- Natural Gas -:- </v>
      </c>
      <c r="J8" s="33" t="s">
        <v>57</v>
      </c>
      <c r="K8" s="18" t="s">
        <v>40</v>
      </c>
      <c r="L8" s="18" t="s">
        <v>165</v>
      </c>
      <c r="M8" s="18" t="s">
        <v>50</v>
      </c>
      <c r="N8" s="19"/>
      <c r="O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273</v>
      </c>
      <c r="D9" s="32" t="s">
        <v>54</v>
      </c>
      <c r="E9" s="32"/>
      <c r="F9" s="32"/>
      <c r="G9" s="32" t="s">
        <v>330</v>
      </c>
      <c r="H9" s="32"/>
      <c r="I9" s="32" t="str">
        <f t="shared" ref="I9:I17" si="0" xml:space="preserve"> _xlfn.CONCAT( E9, " -:- ", F9, " -:- ", G9, " -:- ", H9)</f>
        <v xml:space="preserve"> -:-  -:- Bio Liquids -:- </v>
      </c>
      <c r="J9" s="33" t="s">
        <v>58</v>
      </c>
      <c r="K9" s="18" t="s">
        <v>40</v>
      </c>
      <c r="L9" s="18" t="s">
        <v>165</v>
      </c>
      <c r="M9" s="18" t="s">
        <v>50</v>
      </c>
      <c r="N9" s="19"/>
      <c r="O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24" t="str">
        <f xml:space="preserve"> _xlfn.CONCAT( T9, " -:- ", U9, " -:- ", V9, " -:- ", W9, " -:- ", X9 )</f>
        <v>Transport -:-  -:-  -:-  -:- Natural Gas</v>
      </c>
      <c r="Z9" s="21" t="str">
        <f t="shared" ref="Z9:Z17" si="2">"Distribution of "&amp;J8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273</v>
      </c>
      <c r="D10" s="32" t="s">
        <v>62</v>
      </c>
      <c r="E10" s="32"/>
      <c r="F10" s="32"/>
      <c r="G10" s="32" t="s">
        <v>133</v>
      </c>
      <c r="H10" s="32"/>
      <c r="I10" s="32" t="str">
        <f t="shared" si="0"/>
        <v xml:space="preserve"> -:-  -:- LPG -:- </v>
      </c>
      <c r="J10" s="33" t="s">
        <v>59</v>
      </c>
      <c r="K10" s="18" t="s">
        <v>40</v>
      </c>
      <c r="L10" s="18" t="s">
        <v>165</v>
      </c>
      <c r="M10" s="18" t="s">
        <v>50</v>
      </c>
      <c r="N10" s="19"/>
      <c r="O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24" t="str">
        <f t="shared" ref="Y10:Y17" si="3" xml:space="preserve"> _xlfn.CONCAT( T10, " -:- ", U10, " -:- ", V10, " -:- ", W10, " -:- ", X10 )</f>
        <v>Transport -:-  -:-  -:-  -:- Bio Liquids</v>
      </c>
      <c r="Z10" s="21" t="str">
        <f t="shared" si="2"/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273</v>
      </c>
      <c r="D11" s="32" t="s">
        <v>63</v>
      </c>
      <c r="E11" s="32"/>
      <c r="F11" s="32"/>
      <c r="G11" s="32" t="s">
        <v>156</v>
      </c>
      <c r="H11" s="32"/>
      <c r="I11" s="32" t="str">
        <f t="shared" si="0"/>
        <v xml:space="preserve"> -:-  -:- Petrol -:- </v>
      </c>
      <c r="J11" s="33" t="s">
        <v>60</v>
      </c>
      <c r="K11" s="18" t="s">
        <v>40</v>
      </c>
      <c r="L11" s="18" t="s">
        <v>165</v>
      </c>
      <c r="M11" s="18" t="s">
        <v>50</v>
      </c>
      <c r="N11" s="19"/>
      <c r="O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24" t="str">
        <f t="shared" si="3"/>
        <v>Transport -:-  -:-  -:-  -:- LPG</v>
      </c>
      <c r="Z11" s="21" t="str">
        <f t="shared" si="2"/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273</v>
      </c>
      <c r="D12" s="32" t="s">
        <v>64</v>
      </c>
      <c r="E12" s="32"/>
      <c r="F12" s="32"/>
      <c r="G12" s="32" t="s">
        <v>157</v>
      </c>
      <c r="H12" s="32"/>
      <c r="I12" s="32" t="str">
        <f t="shared" si="0"/>
        <v xml:space="preserve"> -:-  -:- Diesel -:- </v>
      </c>
      <c r="J12" s="33" t="s">
        <v>61</v>
      </c>
      <c r="K12" s="18" t="s">
        <v>40</v>
      </c>
      <c r="L12" s="18" t="s">
        <v>165</v>
      </c>
      <c r="M12" s="18" t="s">
        <v>50</v>
      </c>
      <c r="N12" s="19"/>
      <c r="O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24" t="str">
        <f t="shared" si="3"/>
        <v>Transport -:-  -:-  -:-  -:- Petrol</v>
      </c>
      <c r="Z12" s="21" t="str">
        <f t="shared" si="2"/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273</v>
      </c>
      <c r="D13" s="32" t="s">
        <v>71</v>
      </c>
      <c r="E13" s="32"/>
      <c r="F13" s="32"/>
      <c r="G13" s="32" t="s">
        <v>331</v>
      </c>
      <c r="H13" s="32"/>
      <c r="I13" s="32" t="str">
        <f t="shared" si="0"/>
        <v xml:space="preserve"> -:-  -:- Jet Fuel -:- </v>
      </c>
      <c r="J13" s="33" t="s">
        <v>75</v>
      </c>
      <c r="K13" s="18" t="s">
        <v>40</v>
      </c>
      <c r="L13" s="18" t="s">
        <v>165</v>
      </c>
      <c r="M13" s="18" t="s">
        <v>50</v>
      </c>
      <c r="N13" s="19"/>
      <c r="O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24" t="str">
        <f t="shared" si="3"/>
        <v>Transport -:-  -:-  -:-  -:- Diesel</v>
      </c>
      <c r="Z13" s="21" t="str">
        <f t="shared" si="2"/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273</v>
      </c>
      <c r="D14" s="32" t="s">
        <v>79</v>
      </c>
      <c r="E14" s="32"/>
      <c r="F14" s="32"/>
      <c r="G14" s="32" t="s">
        <v>332</v>
      </c>
      <c r="H14" s="32"/>
      <c r="I14" s="32" t="str">
        <f t="shared" si="0"/>
        <v xml:space="preserve"> -:-  -:- Green Hydrogen -:- </v>
      </c>
      <c r="J14" s="33" t="s">
        <v>76</v>
      </c>
      <c r="K14" s="18" t="s">
        <v>40</v>
      </c>
      <c r="L14" s="18" t="s">
        <v>165</v>
      </c>
      <c r="M14" s="18" t="s">
        <v>168</v>
      </c>
      <c r="N14" s="19"/>
      <c r="O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24" t="str">
        <f t="shared" si="3"/>
        <v>Transport -:-  -:-  -:-  -:- Jet Fuel</v>
      </c>
      <c r="Z14" s="45" t="str">
        <f t="shared" si="2"/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273</v>
      </c>
      <c r="D15" s="32" t="s">
        <v>55</v>
      </c>
      <c r="E15" s="32"/>
      <c r="F15" s="32"/>
      <c r="G15" s="32" t="s">
        <v>155</v>
      </c>
      <c r="H15" s="32"/>
      <c r="I15" s="32" t="str">
        <f t="shared" si="0"/>
        <v xml:space="preserve"> -:-  -:- Electricity -:- </v>
      </c>
      <c r="J15" s="33" t="s">
        <v>72</v>
      </c>
      <c r="K15" s="18" t="s">
        <v>40</v>
      </c>
      <c r="L15" s="18" t="s">
        <v>165</v>
      </c>
      <c r="M15" s="18" t="s">
        <v>168</v>
      </c>
      <c r="N15" s="19"/>
      <c r="O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24" t="str">
        <f t="shared" si="3"/>
        <v>Transport -:-  -:-  -:-  -:- Green Hydrogen</v>
      </c>
      <c r="Z15" s="21" t="str">
        <f t="shared" si="2"/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273</v>
      </c>
      <c r="D16" s="32" t="s">
        <v>108</v>
      </c>
      <c r="E16" s="32"/>
      <c r="F16" s="32"/>
      <c r="G16" s="32" t="s">
        <v>158</v>
      </c>
      <c r="H16" s="32"/>
      <c r="I16" s="32" t="str">
        <f t="shared" si="0"/>
        <v xml:space="preserve"> -:-  -:- Fuel Oil -:- </v>
      </c>
      <c r="J16" s="33" t="s">
        <v>105</v>
      </c>
      <c r="K16" s="18" t="s">
        <v>40</v>
      </c>
      <c r="L16" s="18" t="s">
        <v>165</v>
      </c>
      <c r="M16" s="18" t="s">
        <v>50</v>
      </c>
      <c r="N16" s="19"/>
      <c r="O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24" t="str">
        <f t="shared" si="3"/>
        <v>Transport -:-  -:-  -:-  -:- Electricity</v>
      </c>
      <c r="Z16" s="21" t="str">
        <f t="shared" si="2"/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/>
      <c r="H17" s="32"/>
      <c r="I17" s="32" t="str">
        <f t="shared" si="0"/>
        <v xml:space="preserve"> -:-  -:-  -:- </v>
      </c>
      <c r="J17" s="32" t="s">
        <v>74</v>
      </c>
      <c r="K17" s="33" t="s">
        <v>51</v>
      </c>
      <c r="L17" s="18"/>
      <c r="M17" s="18" t="s">
        <v>50</v>
      </c>
      <c r="N17" s="19"/>
      <c r="O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24" t="str">
        <f t="shared" si="3"/>
        <v>Transport -:-  -:-  -:-  -:- Fuel Oil</v>
      </c>
      <c r="Z17" s="21" t="str">
        <f t="shared" si="2"/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29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29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abSelected="1" zoomScaleNormal="100" workbookViewId="0">
      <selection activeCell="I21" sqref="I2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53" t="s">
        <v>326</v>
      </c>
      <c r="G6" s="253" t="s">
        <v>327</v>
      </c>
      <c r="H6" s="253" t="s">
        <v>336</v>
      </c>
      <c r="I6" s="253" t="s">
        <v>334</v>
      </c>
      <c r="J6" s="253" t="s">
        <v>3</v>
      </c>
      <c r="K6" s="253" t="s">
        <v>333</v>
      </c>
      <c r="L6" s="14" t="s">
        <v>4</v>
      </c>
      <c r="M6" s="14" t="s">
        <v>8</v>
      </c>
      <c r="N6" s="14" t="s">
        <v>9</v>
      </c>
      <c r="O6" s="14" t="s">
        <v>10</v>
      </c>
      <c r="P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2</v>
      </c>
      <c r="AB6" s="5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/>
      <c r="J7" s="248"/>
      <c r="K7" s="248" t="s">
        <v>25</v>
      </c>
      <c r="L7" s="178" t="s">
        <v>4</v>
      </c>
      <c r="M7" s="178" t="s">
        <v>35</v>
      </c>
      <c r="N7" s="178" t="s">
        <v>36</v>
      </c>
      <c r="O7" s="178" t="s">
        <v>305</v>
      </c>
      <c r="P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179" t="s">
        <v>20</v>
      </c>
      <c r="AC7" s="179" t="s">
        <v>306</v>
      </c>
      <c r="AD7" s="179" t="s">
        <v>22</v>
      </c>
      <c r="AE7" s="179" t="s">
        <v>38</v>
      </c>
      <c r="AF7" s="179" t="s">
        <v>37</v>
      </c>
      <c r="AG7" s="179" t="s">
        <v>23</v>
      </c>
    </row>
    <row r="8" spans="2:33" ht="15.75" customHeight="1">
      <c r="C8" s="18" t="s">
        <v>66</v>
      </c>
      <c r="D8" s="18" t="s">
        <v>273</v>
      </c>
      <c r="E8" s="32" t="s">
        <v>85</v>
      </c>
      <c r="F8" s="32"/>
      <c r="G8" s="32"/>
      <c r="H8" s="32"/>
      <c r="I8" s="32" t="s">
        <v>204</v>
      </c>
      <c r="J8" s="32" t="str">
        <f xml:space="preserve"> _xlfn.CONCAT( F8, " -:- ", G8, " -:- ", H8, " -:- ", I8 )</f>
        <v xml:space="preserve"> -:-  -:-  -:- Car/SUV</v>
      </c>
      <c r="K8" s="18" t="s">
        <v>230</v>
      </c>
      <c r="L8" s="18" t="s">
        <v>92</v>
      </c>
      <c r="M8" s="18"/>
      <c r="N8" s="18"/>
      <c r="O8" s="19"/>
      <c r="P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180"/>
      <c r="AC8" s="180"/>
      <c r="AD8" s="180"/>
      <c r="AE8" s="180"/>
      <c r="AF8" s="180"/>
      <c r="AG8" s="180"/>
    </row>
    <row r="9" spans="2:33" ht="15.75" customHeight="1">
      <c r="C9" s="18"/>
      <c r="D9" s="18" t="s">
        <v>273</v>
      </c>
      <c r="E9" s="32" t="s">
        <v>180</v>
      </c>
      <c r="F9" s="32"/>
      <c r="G9" s="32"/>
      <c r="H9" s="32"/>
      <c r="I9" s="32" t="s">
        <v>339</v>
      </c>
      <c r="J9" s="32" t="str">
        <f t="shared" ref="J9:J21" si="0" xml:space="preserve"> _xlfn.CONCAT( F9, " -:- ", G9, " -:- ", H9, " -:- ", I9 )</f>
        <v xml:space="preserve"> -:-  -:-  -:- Van/Ute</v>
      </c>
      <c r="K9" s="18" t="s">
        <v>181</v>
      </c>
      <c r="L9" s="18" t="s">
        <v>92</v>
      </c>
      <c r="M9" s="18"/>
      <c r="N9" s="18"/>
      <c r="O9" s="19"/>
      <c r="P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292</v>
      </c>
      <c r="AE9" s="18"/>
      <c r="AF9" s="18"/>
      <c r="AG9" s="18"/>
    </row>
    <row r="10" spans="2:33" ht="15.75" customHeight="1">
      <c r="C10" s="18"/>
      <c r="D10" s="18" t="s">
        <v>273</v>
      </c>
      <c r="E10" s="32" t="s">
        <v>91</v>
      </c>
      <c r="F10" s="32"/>
      <c r="G10" s="32"/>
      <c r="H10" s="32"/>
      <c r="I10" s="32" t="s">
        <v>169</v>
      </c>
      <c r="J10" s="32" t="str">
        <f t="shared" si="0"/>
        <v xml:space="preserve"> -:-  -:-  -:- Motorcycles</v>
      </c>
      <c r="K10" s="18" t="s">
        <v>182</v>
      </c>
      <c r="L10" s="18" t="s">
        <v>92</v>
      </c>
      <c r="M10" s="18"/>
      <c r="N10" s="18"/>
      <c r="O10" s="19"/>
      <c r="P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292</v>
      </c>
      <c r="AE10" s="18"/>
      <c r="AF10" s="18"/>
      <c r="AG10" s="18"/>
    </row>
    <row r="11" spans="2:33" ht="15.75" customHeight="1">
      <c r="C11" s="18"/>
      <c r="D11" s="18" t="s">
        <v>273</v>
      </c>
      <c r="E11" s="32" t="s">
        <v>90</v>
      </c>
      <c r="F11" s="32"/>
      <c r="G11" s="32"/>
      <c r="H11" s="32"/>
      <c r="I11" s="32" t="s">
        <v>221</v>
      </c>
      <c r="J11" s="32" t="str">
        <f t="shared" si="0"/>
        <v xml:space="preserve"> -:-  -:-  -:- Bus</v>
      </c>
      <c r="K11" s="18" t="s">
        <v>183</v>
      </c>
      <c r="L11" s="18" t="s">
        <v>92</v>
      </c>
      <c r="M11" s="18"/>
      <c r="N11" s="18"/>
      <c r="O11" s="19"/>
      <c r="P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292</v>
      </c>
      <c r="AE11" s="18"/>
      <c r="AF11" s="18"/>
      <c r="AG11" s="18"/>
    </row>
    <row r="12" spans="2:33" ht="15.75" customHeight="1">
      <c r="C12" s="18"/>
      <c r="D12" s="18" t="s">
        <v>273</v>
      </c>
      <c r="E12" s="18" t="s">
        <v>253</v>
      </c>
      <c r="F12" s="32"/>
      <c r="G12" s="32"/>
      <c r="H12" s="32"/>
      <c r="I12" s="32" t="s">
        <v>216</v>
      </c>
      <c r="J12" s="32" t="str">
        <f t="shared" si="0"/>
        <v xml:space="preserve"> -:-  -:-  -:- Medium Truck</v>
      </c>
      <c r="K12" s="18" t="s">
        <v>255</v>
      </c>
      <c r="L12" s="18" t="s">
        <v>92</v>
      </c>
      <c r="M12" s="18"/>
      <c r="N12" s="18"/>
      <c r="O12" s="19"/>
      <c r="P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292</v>
      </c>
      <c r="AE12" s="18"/>
      <c r="AF12" s="18"/>
      <c r="AG12" s="18"/>
    </row>
    <row r="13" spans="2:33" ht="15.75" customHeight="1">
      <c r="C13" s="18"/>
      <c r="D13" s="18" t="s">
        <v>273</v>
      </c>
      <c r="E13" s="18" t="s">
        <v>254</v>
      </c>
      <c r="F13" s="32"/>
      <c r="G13" s="32"/>
      <c r="H13" s="32"/>
      <c r="I13" s="32" t="s">
        <v>281</v>
      </c>
      <c r="J13" s="32" t="str">
        <f t="shared" si="0"/>
        <v xml:space="preserve"> -:-  -:-  -:- Heavy Truck</v>
      </c>
      <c r="K13" s="18" t="s">
        <v>256</v>
      </c>
      <c r="L13" s="18" t="s">
        <v>92</v>
      </c>
      <c r="M13" s="18"/>
      <c r="N13" s="18"/>
      <c r="O13" s="19"/>
      <c r="P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292</v>
      </c>
      <c r="AE13" s="18"/>
      <c r="AF13" s="18"/>
      <c r="AG13" s="18"/>
    </row>
    <row r="14" spans="2:33" ht="15.75" customHeight="1">
      <c r="C14" s="18"/>
      <c r="D14" s="18" t="s">
        <v>273</v>
      </c>
      <c r="E14" s="18" t="s">
        <v>323</v>
      </c>
      <c r="F14" s="32"/>
      <c r="G14" s="32"/>
      <c r="H14" s="32"/>
      <c r="I14" s="32" t="s">
        <v>322</v>
      </c>
      <c r="J14" s="32" t="str">
        <f t="shared" si="0"/>
        <v xml:space="preserve"> -:-  -:-  -:- Very Heavy Truck</v>
      </c>
      <c r="K14" s="18" t="s">
        <v>324</v>
      </c>
      <c r="L14" s="18" t="s">
        <v>92</v>
      </c>
      <c r="M14" s="18"/>
      <c r="N14" s="18"/>
      <c r="O14" s="19"/>
      <c r="P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292</v>
      </c>
      <c r="AE14" s="18"/>
      <c r="AF14" s="18"/>
      <c r="AG14" s="18"/>
    </row>
    <row r="15" spans="2:33" ht="15.75" customHeight="1" thickBot="1">
      <c r="C15" s="18"/>
      <c r="D15" s="18" t="s">
        <v>273</v>
      </c>
      <c r="E15" s="18" t="s">
        <v>186</v>
      </c>
      <c r="F15" s="32"/>
      <c r="G15" s="32"/>
      <c r="H15" s="32"/>
      <c r="I15" s="32" t="s">
        <v>340</v>
      </c>
      <c r="J15" s="32" t="str">
        <f t="shared" si="0"/>
        <v xml:space="preserve"> -:-  -:-  -:- Freight Rail</v>
      </c>
      <c r="K15" s="18" t="s">
        <v>184</v>
      </c>
      <c r="L15" s="18" t="s">
        <v>40</v>
      </c>
      <c r="M15" s="18"/>
      <c r="N15" s="18"/>
      <c r="O15" s="19"/>
      <c r="P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137" t="str">
        <f t="shared" si="1"/>
        <v>Transport -:- Road Transport -:- Car/SUV -:- Plug-In Hybrid Vehicle -:- Electricity</v>
      </c>
      <c r="AB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6" t="s">
        <v>96</v>
      </c>
      <c r="AD15" s="136" t="s">
        <v>292</v>
      </c>
      <c r="AE15" s="136"/>
      <c r="AF15" s="136"/>
      <c r="AG15" s="136"/>
    </row>
    <row r="16" spans="2:33" ht="15.75" customHeight="1">
      <c r="C16" s="18"/>
      <c r="D16" s="18" t="s">
        <v>273</v>
      </c>
      <c r="E16" s="18" t="s">
        <v>176</v>
      </c>
      <c r="F16" s="32"/>
      <c r="G16" s="32"/>
      <c r="H16" s="32"/>
      <c r="I16" s="32" t="s">
        <v>287</v>
      </c>
      <c r="J16" s="32" t="str">
        <f t="shared" si="0"/>
        <v xml:space="preserve"> -:-  -:-  -:- Passenger Rail</v>
      </c>
      <c r="K16" s="18" t="s">
        <v>185</v>
      </c>
      <c r="L16" s="18" t="s">
        <v>40</v>
      </c>
      <c r="M16" s="18"/>
      <c r="N16" s="18"/>
      <c r="O16" s="19"/>
      <c r="P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140" t="str">
        <f t="shared" si="1"/>
        <v>Transport -:- Road Transport -:- Van/Ute -:- Internal Combustion Engine -:- Petrol</v>
      </c>
      <c r="AB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9" t="s">
        <v>96</v>
      </c>
      <c r="AD16" s="139" t="s">
        <v>292</v>
      </c>
      <c r="AE16" s="139"/>
      <c r="AF16" s="139"/>
      <c r="AG16" s="139"/>
    </row>
    <row r="17" spans="3:33" ht="15.75" customHeight="1">
      <c r="C17" s="18"/>
      <c r="D17" s="18" t="s">
        <v>273</v>
      </c>
      <c r="E17" s="18" t="s">
        <v>268</v>
      </c>
      <c r="F17" s="32"/>
      <c r="G17" s="32"/>
      <c r="H17" s="32"/>
      <c r="I17" s="32" t="s">
        <v>342</v>
      </c>
      <c r="J17" s="32" t="str">
        <f t="shared" si="0"/>
        <v xml:space="preserve"> -:-  -:-  -:- Domestic Shipping</v>
      </c>
      <c r="K17" s="18" t="s">
        <v>266</v>
      </c>
      <c r="L17" s="18" t="s">
        <v>40</v>
      </c>
      <c r="M17" s="18"/>
      <c r="N17" s="18"/>
      <c r="O17" s="19"/>
      <c r="P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143" t="str">
        <f t="shared" si="1"/>
        <v>Transport -:- Road Transport -:- Van/Ute -:- Internal Combustion Engine -:- Diesel</v>
      </c>
      <c r="AB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2" t="s">
        <v>96</v>
      </c>
      <c r="AD17" s="142" t="s">
        <v>292</v>
      </c>
      <c r="AE17" s="142"/>
      <c r="AF17" s="142"/>
      <c r="AG17" s="142"/>
    </row>
    <row r="18" spans="3:33" ht="15.75" customHeight="1">
      <c r="C18" s="18"/>
      <c r="D18" s="18" t="s">
        <v>273</v>
      </c>
      <c r="E18" s="18" t="s">
        <v>269</v>
      </c>
      <c r="F18" s="32"/>
      <c r="G18" s="32"/>
      <c r="H18" s="32"/>
      <c r="I18" s="32" t="s">
        <v>343</v>
      </c>
      <c r="J18" s="32" t="str">
        <f t="shared" si="0"/>
        <v xml:space="preserve"> -:-  -:-  -:- International Shipping</v>
      </c>
      <c r="K18" s="18" t="s">
        <v>267</v>
      </c>
      <c r="L18" s="18" t="s">
        <v>40</v>
      </c>
      <c r="M18" s="18"/>
      <c r="N18" s="18"/>
      <c r="O18" s="19"/>
      <c r="P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143" t="str">
        <f t="shared" si="1"/>
        <v>Transport -:- Road Transport -:- Van/Ute -:- Battery Electric Vehicle -:- Electricity</v>
      </c>
      <c r="AB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2" t="s">
        <v>96</v>
      </c>
      <c r="AD18" s="142" t="s">
        <v>292</v>
      </c>
      <c r="AE18" s="142"/>
      <c r="AF18" s="142"/>
      <c r="AG18" s="142"/>
    </row>
    <row r="19" spans="3:33" ht="15.75" customHeight="1">
      <c r="C19" s="18"/>
      <c r="D19" s="18" t="s">
        <v>273</v>
      </c>
      <c r="E19" s="18" t="s">
        <v>102</v>
      </c>
      <c r="F19" s="32"/>
      <c r="G19" s="32"/>
      <c r="H19" s="32"/>
      <c r="I19" s="32" t="s">
        <v>344</v>
      </c>
      <c r="J19" s="32" t="str">
        <f t="shared" si="0"/>
        <v xml:space="preserve"> -:-  -:-  -:- Domestic Aviation</v>
      </c>
      <c r="K19" s="18" t="s">
        <v>93</v>
      </c>
      <c r="L19" s="18" t="s">
        <v>40</v>
      </c>
      <c r="M19" s="18"/>
      <c r="N19" s="18"/>
      <c r="O19" s="19"/>
      <c r="P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143" t="str">
        <f t="shared" si="1"/>
        <v>Transport -:- Road Transport -:- Van/Ute -:- Internal Combustion Engine -:- LPG</v>
      </c>
      <c r="AB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2" t="s">
        <v>96</v>
      </c>
      <c r="AD19" s="142" t="s">
        <v>292</v>
      </c>
      <c r="AE19" s="142"/>
      <c r="AF19" s="142"/>
      <c r="AG19" s="142"/>
    </row>
    <row r="20" spans="3:33" ht="15.75" customHeight="1" thickBot="1">
      <c r="C20" s="18"/>
      <c r="D20" s="18" t="s">
        <v>273</v>
      </c>
      <c r="E20" s="18" t="s">
        <v>162</v>
      </c>
      <c r="F20" s="32"/>
      <c r="G20" s="32"/>
      <c r="H20" s="32"/>
      <c r="I20" s="32" t="s">
        <v>345</v>
      </c>
      <c r="J20" s="32" t="str">
        <f t="shared" si="0"/>
        <v xml:space="preserve"> -:-  -:-  -:- International Aviation</v>
      </c>
      <c r="K20" s="18" t="s">
        <v>161</v>
      </c>
      <c r="L20" s="18" t="s">
        <v>40</v>
      </c>
      <c r="M20" s="18"/>
      <c r="N20" s="18"/>
      <c r="O20" s="19"/>
      <c r="P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146" t="str">
        <f t="shared" si="1"/>
        <v>Transport -:- Road Transport -:- Van/Ute -:- Hybrid Vehicle -:- Petrol</v>
      </c>
      <c r="AB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5" t="s">
        <v>96</v>
      </c>
      <c r="AD20" s="145" t="s">
        <v>292</v>
      </c>
      <c r="AE20" s="145"/>
      <c r="AF20" s="145"/>
      <c r="AG20" s="145"/>
    </row>
    <row r="21" spans="3:33" ht="15.75" customHeight="1" thickBot="1">
      <c r="C21" s="255" t="s">
        <v>39</v>
      </c>
      <c r="D21" s="255" t="s">
        <v>273</v>
      </c>
      <c r="E21" s="255" t="s">
        <v>86</v>
      </c>
      <c r="F21" s="254"/>
      <c r="G21" s="254"/>
      <c r="H21" s="254" t="s">
        <v>332</v>
      </c>
      <c r="I21" s="254"/>
      <c r="J21" s="254" t="str">
        <f t="shared" si="0"/>
        <v xml:space="preserve"> -:-  -:- Green Hydrogen -:- </v>
      </c>
      <c r="K21" s="255" t="s">
        <v>87</v>
      </c>
      <c r="L21" s="255" t="s">
        <v>40</v>
      </c>
      <c r="M21" s="255" t="s">
        <v>165</v>
      </c>
      <c r="N21" s="255"/>
      <c r="O21" s="256"/>
      <c r="P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158" t="str">
        <f t="shared" si="1"/>
        <v>Transport -:- Road Transport -:- Motorcycles -:- Internal Combustion Engine -:- Petrol</v>
      </c>
      <c r="AB21" s="138" t="s">
        <v>95</v>
      </c>
      <c r="AC21" s="136" t="s">
        <v>96</v>
      </c>
      <c r="AD21" s="136" t="s">
        <v>293</v>
      </c>
      <c r="AE21" s="136"/>
      <c r="AF21" s="136"/>
      <c r="AG21" s="136"/>
    </row>
    <row r="22" spans="3:33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140" t="str">
        <f t="shared" si="1"/>
        <v>Transport -:- Road Transport -:- Bus -:- Internal Combustion Engine -:- Petrol</v>
      </c>
      <c r="AB22" s="144" t="str">
        <f>+EECA_data_18!D23&amp;"- "&amp;EECA_data_18!F23&amp;"-"&amp;EECA_data_18!H23</f>
        <v>Bus- ICE-PET</v>
      </c>
      <c r="AC22" s="142" t="s">
        <v>96</v>
      </c>
      <c r="AD22" s="142" t="s">
        <v>294</v>
      </c>
      <c r="AE22" s="142"/>
      <c r="AF22" s="142"/>
      <c r="AG22" s="142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143" t="str">
        <f t="shared" si="1"/>
        <v>Transport -:- Road Transport -:- Bus -:- Internal Combustion Engine -:- Diesel</v>
      </c>
      <c r="AB23" s="144" t="str">
        <f>+EECA_data_18!D24&amp;"- "&amp;EECA_data_18!F24&amp;"-"&amp;EECA_data_18!H24</f>
        <v>Bus- ICE-DSL</v>
      </c>
      <c r="AC23" s="142" t="s">
        <v>96</v>
      </c>
      <c r="AD23" s="142" t="s">
        <v>294</v>
      </c>
      <c r="AE23" s="142"/>
      <c r="AF23" s="142"/>
      <c r="AG23" s="142"/>
    </row>
    <row r="24" spans="3:33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146" t="str">
        <f t="shared" si="1"/>
        <v>Transport -:- Road Transport -:- Bus -:- Battery Electric Vehicle -:- Electricity</v>
      </c>
      <c r="AB24" s="147" t="str">
        <f>+EECA_data_18!D25&amp;"- "&amp;EECA_data_18!F25&amp;"-"&amp;EECA_data_18!H25</f>
        <v>Bus- BEV-NEW</v>
      </c>
      <c r="AC24" s="145" t="s">
        <v>96</v>
      </c>
      <c r="AD24" s="145" t="s">
        <v>294</v>
      </c>
      <c r="AE24" s="145"/>
      <c r="AF24" s="145"/>
      <c r="AG24" s="145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135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295</v>
      </c>
      <c r="AE25" s="18"/>
      <c r="AF25" s="18"/>
      <c r="AG25" s="18"/>
    </row>
    <row r="26" spans="3:33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295</v>
      </c>
      <c r="AE26" s="18"/>
      <c r="AF26" s="18"/>
      <c r="AG26" s="18"/>
    </row>
    <row r="27" spans="3:33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137" t="str">
        <f t="shared" si="1"/>
        <v>Transport -:- Road Transport -:- Medium Truck -:- Battery Electric Vehicle -:- Electricity</v>
      </c>
      <c r="AB27" s="138" t="str">
        <f>+EECA_data_18!D20&amp;" - "&amp;EECA_data_18!F20&amp;" - "&amp;EECA_data_18!H20</f>
        <v>Medium Truck - BEV - NEW</v>
      </c>
      <c r="AC27" s="136" t="s">
        <v>96</v>
      </c>
      <c r="AD27" s="136" t="s">
        <v>295</v>
      </c>
      <c r="AE27" s="136"/>
      <c r="AF27" s="136"/>
      <c r="AG27" s="136"/>
    </row>
    <row r="28" spans="3:33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58" t="str">
        <f t="shared" si="1"/>
        <v>Transport -:- Road Transport -:- Heavy Truck -:- Internal Combustion Engine -:- Diesel</v>
      </c>
      <c r="AB28" s="147" t="str">
        <f>+EECA_data_18!D21&amp;" - "&amp;EECA_data_18!F21&amp;" - "&amp;EECA_data_18!H21</f>
        <v>Heavy truck - ICE - DSL</v>
      </c>
      <c r="AC28" s="145" t="s">
        <v>96</v>
      </c>
      <c r="AD28" s="145" t="s">
        <v>295</v>
      </c>
      <c r="AE28" s="145"/>
      <c r="AF28" s="145"/>
      <c r="AG28" s="145"/>
    </row>
    <row r="29" spans="3:33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58" t="str">
        <f t="shared" si="1"/>
        <v>Transport -:- Road Transport -:- Very Heavy Truck -:- Internal Combustion Engine -:- Diesel</v>
      </c>
      <c r="AB29" s="147" t="str">
        <f>+[8]EECA_data_18!D22&amp;" - "&amp;[8]EECA_data_18!F22&amp;" - "&amp;[8]EECA_data_18!H22</f>
        <v>Very Heavy Truck - ICE - DSL</v>
      </c>
      <c r="AC29" s="145" t="s">
        <v>96</v>
      </c>
      <c r="AD29" s="145" t="s">
        <v>295</v>
      </c>
      <c r="AE29" s="145"/>
      <c r="AF29" s="145"/>
      <c r="AG29" s="145"/>
    </row>
    <row r="30" spans="3:33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158" t="str">
        <f t="shared" si="1"/>
        <v>Transport -:- Shipping -:- Domestic Shipping -:- Ship -:- Fuel Oil</v>
      </c>
      <c r="AB30" s="159" t="s">
        <v>266</v>
      </c>
      <c r="AC30" s="157" t="s">
        <v>40</v>
      </c>
      <c r="AD30" s="157" t="s">
        <v>56</v>
      </c>
      <c r="AE30" s="157"/>
      <c r="AF30" s="156"/>
      <c r="AG30" s="156"/>
    </row>
    <row r="31" spans="3:33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58" t="str">
        <f t="shared" si="1"/>
        <v>Transport -:- Shipping -:- International Shipping -:- Ship -:- Fuel Oil</v>
      </c>
      <c r="AB31" s="155" t="s">
        <v>267</v>
      </c>
      <c r="AC31" s="153" t="s">
        <v>40</v>
      </c>
      <c r="AD31" s="153" t="s">
        <v>56</v>
      </c>
      <c r="AE31" s="153"/>
      <c r="AF31" s="152"/>
      <c r="AG31" s="152"/>
    </row>
    <row r="32" spans="3:33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135" t="str">
        <f t="shared" si="1"/>
        <v>Transport -:- Aviation -:- Domestic Aviation -:- Plane -:- Jet Fuel</v>
      </c>
      <c r="AB32" s="149" t="s">
        <v>100</v>
      </c>
      <c r="AC32" s="134" t="s">
        <v>40</v>
      </c>
      <c r="AD32" s="134" t="s">
        <v>56</v>
      </c>
      <c r="AE32" s="134"/>
      <c r="AF32" s="148"/>
      <c r="AG32" s="148"/>
    </row>
    <row r="33" spans="2:33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146" t="str">
        <f t="shared" si="1"/>
        <v>Transport -:- Aviation -:- International Aviation -:- Plane -:- Jet Fuel</v>
      </c>
      <c r="AB33" s="151" t="s">
        <v>160</v>
      </c>
      <c r="AC33" s="145" t="s">
        <v>40</v>
      </c>
      <c r="AD33" s="145" t="s">
        <v>56</v>
      </c>
      <c r="AE33" s="145"/>
      <c r="AF33" s="150"/>
      <c r="AG33" s="150"/>
    </row>
    <row r="34" spans="2:33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60" t="str">
        <f t="shared" si="1"/>
        <v>Transport -:- Rail -:- Freight Rail -:- Train -:- Diesel</v>
      </c>
      <c r="AB34" s="263" t="s">
        <v>170</v>
      </c>
      <c r="AC34" s="262" t="s">
        <v>40</v>
      </c>
      <c r="AD34" s="262" t="s">
        <v>56</v>
      </c>
      <c r="AE34" s="262"/>
      <c r="AF34" s="261"/>
      <c r="AG34" s="261"/>
    </row>
    <row r="35" spans="2:33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146" t="str">
        <f t="shared" si="1"/>
        <v>Transport -:- Rail -:- Passenger Rail -:- Train -:- Electricity</v>
      </c>
      <c r="AB35" s="151" t="s">
        <v>178</v>
      </c>
      <c r="AC35" s="145" t="s">
        <v>40</v>
      </c>
      <c r="AD35" s="145" t="s">
        <v>56</v>
      </c>
      <c r="AE35" s="145"/>
      <c r="AF35" s="150"/>
      <c r="AG35" s="150"/>
    </row>
    <row r="36" spans="2:33" ht="15.75" customHeight="1"/>
    <row r="37" spans="2:33" ht="15.75" customHeight="1"/>
    <row r="38" spans="2:33" ht="15.75" customHeight="1">
      <c r="E38" s="31" t="s">
        <v>69</v>
      </c>
      <c r="F38" s="31"/>
      <c r="G38" s="10"/>
      <c r="H38" s="10"/>
    </row>
    <row r="39" spans="2:33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3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3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3" ht="15.75" customHeight="1">
      <c r="B42" s="27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3" ht="15.75" customHeight="1">
      <c r="B43" s="27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3" ht="15.75" customHeight="1">
      <c r="B44" s="27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3" ht="15.75" customHeight="1">
      <c r="B45" s="27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3" ht="15.75" customHeight="1">
      <c r="B46" s="27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3" ht="15.75" customHeight="1">
      <c r="B47" s="27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3" ht="15.75" customHeight="1">
      <c r="B48" s="27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7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7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7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7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7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2024-04-04T01:29:05Z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