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BA790D21-A57F-463B-8D6E-BBFF55940FEF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56" l="1"/>
  <c r="AC10" i="156"/>
  <c r="AC11" i="156"/>
  <c r="AC12" i="156"/>
  <c r="AC13" i="156"/>
  <c r="AC14" i="156"/>
  <c r="AC15" i="156"/>
  <c r="AC16" i="156"/>
  <c r="AC17" i="156"/>
  <c r="AC18" i="156"/>
  <c r="AC19" i="156"/>
  <c r="AC20" i="156"/>
  <c r="AC21" i="156"/>
  <c r="AC22" i="156"/>
  <c r="AC23" i="156"/>
  <c r="AC24" i="156"/>
  <c r="AC25" i="156"/>
  <c r="AC26" i="156"/>
  <c r="AC27" i="156"/>
  <c r="AC28" i="156"/>
  <c r="AC29" i="156"/>
  <c r="AC30" i="156"/>
  <c r="AC31" i="156"/>
  <c r="AC32" i="156"/>
  <c r="AC33" i="156"/>
  <c r="AC34" i="156"/>
  <c r="AC35" i="156"/>
  <c r="AC36" i="156"/>
  <c r="AC37" i="156"/>
  <c r="AC38" i="156"/>
  <c r="AC39" i="156"/>
  <c r="AC40" i="156"/>
  <c r="AC41" i="156"/>
  <c r="AC42" i="156"/>
  <c r="AC43" i="156"/>
  <c r="AC44" i="156"/>
  <c r="AC45" i="156"/>
  <c r="AC46" i="156"/>
  <c r="AC47" i="156"/>
  <c r="AC48" i="156"/>
  <c r="AC49" i="156"/>
  <c r="AC50" i="156"/>
  <c r="AC51" i="156"/>
  <c r="AC52" i="156"/>
  <c r="AC53" i="156"/>
  <c r="AC54" i="156"/>
  <c r="AC55" i="156"/>
  <c r="AC56" i="156"/>
  <c r="AC57" i="156"/>
  <c r="AC58" i="156"/>
  <c r="AC59" i="156"/>
  <c r="AC60" i="156"/>
  <c r="AC61" i="156"/>
  <c r="AC62" i="156"/>
  <c r="AC63" i="156"/>
  <c r="AC64" i="156"/>
  <c r="AC65" i="156"/>
  <c r="AC66" i="156"/>
  <c r="AC67" i="156"/>
  <c r="AC68" i="156"/>
  <c r="AC69" i="156"/>
  <c r="AC70" i="156"/>
  <c r="AC71" i="156"/>
  <c r="AC72" i="156"/>
  <c r="AC73" i="156"/>
  <c r="AC74" i="156"/>
  <c r="AC75" i="156"/>
  <c r="AC76" i="156"/>
  <c r="AC77" i="156"/>
  <c r="AC78" i="156"/>
  <c r="AC79" i="156"/>
  <c r="AC80" i="156"/>
  <c r="AC81" i="156"/>
  <c r="AC82" i="156"/>
  <c r="AC83" i="156"/>
  <c r="AC84" i="156"/>
  <c r="AC85" i="156"/>
  <c r="AC86" i="156"/>
  <c r="AC87" i="156"/>
  <c r="AC88" i="156"/>
  <c r="AC89" i="156"/>
  <c r="AC90" i="156"/>
  <c r="AC91" i="156"/>
  <c r="AC92" i="156"/>
  <c r="AC93" i="156"/>
  <c r="AC94" i="156"/>
  <c r="AC95" i="156"/>
  <c r="AC96" i="156"/>
  <c r="AC97" i="156"/>
  <c r="AC98" i="156"/>
  <c r="AC99" i="156"/>
  <c r="AC100" i="156"/>
  <c r="AC101" i="156"/>
  <c r="AC102" i="156"/>
  <c r="AC103" i="156"/>
  <c r="AC104" i="156"/>
  <c r="AC105" i="156"/>
  <c r="AC106" i="156"/>
  <c r="AC107" i="156"/>
  <c r="AC108" i="156"/>
  <c r="AC109" i="156"/>
  <c r="AC110" i="156"/>
  <c r="AC111" i="156"/>
  <c r="AC112" i="156"/>
  <c r="AC113" i="156"/>
  <c r="AC114" i="156"/>
  <c r="AC115" i="156"/>
  <c r="AC8" i="156"/>
  <c r="AB10" i="140"/>
  <c r="AB11" i="140"/>
  <c r="AB12" i="140"/>
  <c r="AB13" i="140"/>
  <c r="AB14" i="140"/>
  <c r="AB15" i="140"/>
  <c r="AB16" i="140"/>
  <c r="AB17" i="140"/>
  <c r="AB9" i="140"/>
  <c r="H9" i="156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" i="156"/>
  <c r="G9" i="140"/>
  <c r="G10" i="140"/>
  <c r="G11" i="140"/>
  <c r="G12" i="140"/>
  <c r="G13" i="140"/>
  <c r="G14" i="140"/>
  <c r="G15" i="140"/>
  <c r="G16" i="140"/>
  <c r="G17" i="140"/>
  <c r="G8" i="140"/>
  <c r="T10" i="140"/>
  <c r="T11" i="140"/>
  <c r="T12" i="140"/>
  <c r="T13" i="140"/>
  <c r="T14" i="140"/>
  <c r="T15" i="140"/>
  <c r="T16" i="140"/>
  <c r="T17" i="140"/>
  <c r="T9" i="140"/>
  <c r="B24" i="140" l="1"/>
  <c r="AC17" i="140"/>
  <c r="AC16" i="140"/>
  <c r="AC15" i="140"/>
  <c r="AC14" i="140"/>
  <c r="AC13" i="140"/>
  <c r="AC12" i="140"/>
  <c r="AC11" i="140"/>
  <c r="AC10" i="140"/>
  <c r="AC9" i="140"/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6" i="157"/>
  <c r="U56" i="156" s="1"/>
  <c r="D56" i="157"/>
  <c r="E56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U81" i="156"/>
  <c r="C82" i="157"/>
  <c r="U82" i="156" s="1"/>
  <c r="D82" i="157"/>
  <c r="E82" i="157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1" i="157"/>
  <c r="U91" i="156" s="1"/>
  <c r="D91" i="157"/>
  <c r="E91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D8" i="157"/>
  <c r="E8" i="157"/>
  <c r="C8" i="157"/>
  <c r="U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Y99" i="157"/>
  <c r="D54" i="158"/>
  <c r="D45" i="158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D17" i="158"/>
  <c r="D69" i="158"/>
  <c r="D60" i="158"/>
  <c r="D15" i="158"/>
  <c r="E15" i="158" s="1"/>
  <c r="D61" i="158"/>
  <c r="E61" i="158" s="1"/>
  <c r="D64" i="158"/>
  <c r="E64" i="158" s="1"/>
  <c r="D52" i="158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45" i="158" l="1"/>
  <c r="E52" i="158"/>
  <c r="E10" i="158"/>
  <c r="E23" i="158"/>
  <c r="E18" i="158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F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<sst xmlns="http://schemas.openxmlformats.org/spreadsheetml/2006/main" count="2520" uniqueCount="762">
  <si>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</si>
  <si>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</si>
  <si>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</si>
  <si>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</si>
  <si>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</si>
  <si>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</si>
  <si>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</si>
  <si>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</si>
  <si>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</si>
  <si>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</si>
  <si>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</si>
  <si>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</si>
  <si>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</si>
  <si>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</si>
  <si>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</si>
  <si>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</si>
  <si>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</si>
  <si>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</si>
  <si>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</si>
  <si>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</si>
  <si>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</si>
  <si>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</si>
  <si>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</si>
  <si>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</si>
  <si>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</si>
  <si>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</si>
  <si>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</si>
  <si>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</si>
  <si>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</si>
  <si>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</si>
  <si>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</si>
  <si>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</si>
  <si>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</si>
  <si>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</si>
  <si>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</si>
  <si>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</si>
  <si>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</si>
  <si>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</si>
  <si>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</si>
  <si>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</si>
  <si>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</si>
  <si>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</si>
  <si>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</si>
  <si>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</si>
  <si>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</si>
  <si>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</si>
  <si>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</si>
  <si>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</si>
  <si>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</si>
  <si>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</si>
  <si>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</si>
  <si>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</si>
  <si>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</si>
  <si>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</si>
  <si>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</si>
  <si>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</si>
  <si>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</si>
  <si>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</si>
  <si>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</si>
  <si>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</si>
  <si>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</si>
  <si>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</si>
  <si>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</si>
  <si>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</si>
  <si>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</si>
  <si>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</si>
  <si>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</si>
  <si>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</si>
  <si>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</si>
  <si>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</si>
  <si>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</si>
  <si>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</si>
  <si>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</si>
  <si>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</si>
  <si>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</si>
  <si>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</si>
  <si>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</si>
  <si>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</si>
  <si>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</si>
  <si>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</si>
  <si>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</si>
  <si>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</si>
  <si>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</si>
  <si>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</si>
  <si>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</si>
  <si>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</si>
  <si>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</si>
  <si>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</si>
  <si>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</si>
  <si>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</si>
  <si>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</si>
  <si>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</si>
  <si>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</si>
  <si>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</si>
  <si>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</si>
  <si>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</si>
  <si>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</si>
  <si>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</si>
  <si>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</si>
  <si>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</si>
  <si>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</si>
  <si>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</si>
  <si>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</si>
  <si>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</si>
  <si>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</si>
  <si>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</si>
  <si>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</si>
  <si>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</si>
  <si>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</si>
  <si>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</si>
  <si>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</si>
  <si>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</si>
  <si>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</si>
  <si>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</si>
  <si>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</si>
  <si>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</si>
  <si>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</si>
  <si>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</si>
  <si>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</si>
  <si>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</si>
  <si>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</si>
  <si>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</si>
  <si>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</si>
  <si>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</si>
  <si>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</si>
  <si>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</si>
  <si>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</si>
  <si>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</si>
  <si>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</si>
  <si>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</si>
  <si>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</si>
  <si>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</si>
  <si>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</si>
  <si>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</si>
  <si>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</si>
  <si>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</si>
  <si>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</si>
  <si>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</si>
  <si>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</si>
  <si>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</si>
  <si>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</si>
  <si>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</si>
  <si>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</si>
  <si>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</si>
  <si>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</si>
  <si>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</si>
  <si>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</si>
  <si>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</si>
  <si>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</si>
  <si>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</si>
  <si>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</si>
  <si>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</si>
  <si>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</si>
  <si>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</si>
  <si>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</si>
  <si>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</si>
  <si>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</si>
  <si>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</si>
  <si>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</si>
  <si>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</si>
  <si>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</si>
  <si>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</si>
  <si>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</si>
  <si>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</si>
  <si>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</si>
  <si>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</si>
  <si>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</si>
  <si>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</si>
  <si>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</si>
  <si>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</si>
  <si>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</si>
  <si>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</si>
  <si>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</si>
  <si>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</si>
  <si>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</si>
  <si>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</si>
  <si>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</si>
  <si>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</si>
  <si>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</si>
  <si>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</si>
  <si>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</si>
  <si>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</si>
  <si>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</si>
  <si>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</si>
  <si>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</si>
  <si>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</si>
  <si>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</si>
  <si>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</si>
  <si>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</si>
  <si>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</si>
  <si>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</si>
  <si>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</si>
  <si>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</si>
  <si>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</si>
  <si>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</si>
  <si>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</si>
  <si>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</si>
  <si>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</si>
  <si>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</si>
  <si>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</si>
  <si>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</si>
  <si>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</si>
  <si>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</si>
  <si>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</si>
  <si>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</si>
  <si>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</si>
  <si>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</si>
  <si>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</si>
  <si>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</si>
  <si>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</si>
  <si>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</si>
  <si>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</si>
  <si>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</si>
  <si>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</si>
  <si>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</si>
  <si>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</si>
  <si>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</si>
  <si>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</si>
  <si>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</si>
  <si>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</si>
  <si>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</si>
  <si>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</si>
  <si>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</si>
  <si>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</si>
  <si>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</si>
  <si>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</si>
  <si>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</si>
  <si>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</si>
  <si>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</si>
  <si>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</si>
  <si>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</si>
  <si>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</si>
  <si>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</si>
  <si>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</si>
  <si>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</si>
  <si>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</si>
  <si>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</si>
  <si>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</si>
  <si>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</si>
  <si>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</si>
  <si>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</si>
  <si>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</si>
  <si>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</si>
  <si>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</si>
  <si>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</si>
  <si>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</si>
  <si>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</si>
  <si>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</si>
  <si>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</si>
  <si>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</si>
  <si>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</si>
  <si>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</si>
  <si>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</si>
  <si>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</si>
  <si>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</si>
  <si>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</si>
  <si>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</si>
  <si>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</si>
  <si>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</si>
  <si>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</si>
  <si>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</si>
  <si>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</si>
  <si>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</si>
  <si>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</si>
  <si>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</si>
  <si>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</si>
  <si>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</si>
  <si>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</si>
  <si>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</si>
  <si>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</si>
  <si>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</si>
  <si>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</si>
  <si>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</si>
  <si>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</si>
  <si>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</si>
  <si>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</si>
  <si>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</si>
  <si>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</si>
  <si>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</si>
  <si>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</si>
  <si>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</si>
  <si>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</si>
  <si>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</si>
  <si>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</si>
  <si>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</si>
  <si>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</si>
  <si>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</si>
  <si>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</si>
  <si>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</si>
  <si>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</si>
  <si>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</si>
  <si>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</si>
  <si>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</si>
  <si>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</si>
  <si>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</si>
  <si>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</si>
  <si>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</si>
  <si>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</si>
  <si>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</si>
  <si>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</si>
  <si>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</si>
  <si>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</si>
  <si>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</si>
  <si>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</si>
  <si>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</si>
  <si>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</si>
  <si>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</si>
  <si>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</si>
  <si>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</si>
  <si>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</si>
  <si>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</si>
  <si>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</si>
  <si>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</si>
  <si>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</si>
  <si>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</si>
  <si>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</si>
  <si>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</si>
  <si>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</si>
  <si>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</si>
  <si>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</si>
  <si>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</si>
  <si>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</si>
  <si>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</si>
  <si>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</si>
  <si>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</si>
  <si>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</si>
  <si>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</si>
  <si>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</si>
  <si>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</si>
  <si>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</si>
  <si>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</si>
  <si>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</si>
  <si>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</si>
  <si>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</si>
  <si>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</si>
  <si>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</si>
  <si>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</si>
  <si>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</si>
  <si>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</si>
  <si>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</si>
  <si>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</si>
  <si>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</si>
  <si>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</si>
  <si>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</si>
  <si>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</si>
  <si>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</si>
  <si>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</si>
  <si>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</si>
  <si>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</si>
  <si>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</si>
  <si>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</si>
  <si>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</si>
  <si>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</si>
  <si>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</si>
  <si>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</si>
  <si>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</si>
  <si>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</si>
  <si>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</si>
  <si>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</si>
  <si>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</si>
  <si>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</si>
  <si>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</si>
  <si>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</si>
  <si>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</si>
  <si>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</si>
  <si>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</si>
  <si>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</si>
  <si>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</si>
  <si>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</si>
  <si>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</si>
  <si>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</si>
  <si>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</si>
  <si>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</si>
  <si>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</si>
  <si>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</si>
  <si>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</si>
  <si>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</si>
  <si>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</si>
  <si>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</si>
  <si>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</si>
  <si>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</si>
  <si>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</si>
  <si>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</si>
  <si>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</si>
  <si>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</si>
  <si>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</si>
  <si>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</si>
  <si>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</si>
  <si>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</si>
  <si>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</si>
  <si>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</si>
  <si>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</si>
  <si>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</si>
  <si>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</si>
  <si>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</si>
  <si>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</si>
  <si>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</si>
  <si>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</si>
  <si>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</si>
  <si>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</si>
  <si>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</si>
  <si>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</si>
  <si>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</si>
  <si>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</si>
  <si>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</si>
  <si>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</si>
  <si>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</si>
  <si>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</si>
  <si>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</si>
  <si>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</si>
  <si>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</si>
  <si>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</si>
  <si>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</si>
  <si>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</si>
  <si>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</si>
  <si>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</si>
  <si>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</si>
  <si>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</si>
  <si>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</si>
  <si>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</si>
  <si>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</si>
  <si>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</si>
  <si>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</si>
  <si>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</si>
  <si>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</si>
  <si>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</si>
  <si>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</si>
  <si>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</si>
  <si>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</si>
  <si>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</si>
  <si>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</si>
  <si>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</si>
  <si>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</si>
  <si>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</si>
  <si>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</si>
  <si>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</si>
  <si>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</si>
  <si>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</si>
  <si>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</si>
  <si>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</si>
  <si>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</si>
  <si>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</si>
  <si>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</si>
  <si>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</si>
  <si>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</si>
  <si>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</si>
  <si>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</si>
  <si>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</si>
  <si>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</si>
  <si>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</si>
  <si>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</si>
  <si>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</si>
  <si>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</si>
  <si>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</si>
  <si>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</si>
  <si>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</si>
  <si>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</si>
  <si>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</si>
  <si>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</si>
  <si>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</si>
  <si>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</si>
  <si>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</si>
  <si>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</si>
  <si>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</si>
  <si>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</si>
  <si>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</si>
  <si>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</si>
  <si>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</si>
  <si>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</si>
  <si>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</si>
  <si>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</si>
  <si>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</si>
  <si>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</si>
  <si>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</si>
  <si>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</si>
  <si>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</si>
  <si>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</si>
  <si>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</si>
  <si>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</si>
  <si>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</si>
  <si>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</si>
  <si>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</si>
  <si>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</si>
  <si>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</si>
  <si>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</si>
  <si>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</si>
  <si>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</si>
  <si>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</si>
  <si>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</si>
  <si>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</si>
  <si>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</si>
  <si>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</si>
  <si>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</si>
  <si>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</si>
  <si>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</si>
  <si>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</si>
  <si>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</si>
  <si>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</si>
  <si>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</si>
  <si>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</si>
  <si>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</si>
  <si>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</si>
  <si>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</si>
  <si>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</si>
  <si>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</si>
  <si>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</si>
  <si>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</si>
  <si>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</si>
  <si>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</si>
  <si>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</si>
  <si>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</si>
  <si>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</si>
  <si>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</si>
  <si>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</si>
  <si>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</si>
  <si>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</si>
  <si>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</si>
  <si>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</si>
  <si>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</si>
  <si>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</si>
  <si>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</si>
  <si>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</si>
  <si>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</si>
  <si>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</si>
  <si>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</si>
  <si>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</si>
  <si>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</si>
  <si>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</si>
  <si>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</si>
  <si>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</si>
  <si>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</si>
  <si>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</si>
  <si>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</si>
  <si>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</si>
  <si>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</si>
  <si>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</si>
  <si>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</si>
  <si>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</si>
  <si>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</si>
  <si>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</si>
  <si>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</si>
  <si>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</si>
  <si>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</si>
  <si>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</si>
  <si>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</si>
  <si>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</si>
  <si>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</si>
  <si>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</si>
  <si>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</si>
  <si>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</si>
  <si>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</si>
  <si>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</si>
  <si>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</si>
  <si>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</si>
  <si>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</si>
  <si>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</si>
  <si>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</si>
  <si>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</si>
  <si>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</si>
  <si>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</si>
  <si>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</si>
  <si>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</si>
  <si>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</si>
  <si>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</si>
  <si>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</si>
  <si>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</si>
  <si>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</si>
  <si>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</si>
  <si>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</si>
  <si>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</si>
  <si>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</si>
  <si>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</si>
  <si>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</si>
  <si>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</si>
  <si>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</si>
  <si>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</si>
  <si>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</si>
  <si>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</si>
  <si>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</si>
  <si>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</si>
  <si>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</si>
  <si>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</si>
  <si>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</si>
  <si>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</si>
  <si>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</si>
  <si>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</si>
  <si>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</si>
  <si>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</si>
  <si>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</si>
  <si>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</si>
  <si>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</si>
  <si>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</si>
  <si>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</si>
  <si>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</si>
  <si>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</si>
  <si>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</si>
  <si>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</si>
  <si>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</si>
  <si>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</si>
  <si>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</si>
  <si>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</si>
  <si>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</si>
  <si>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</si>
  <si>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</si>
  <si>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</si>
  <si>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</si>
  <si>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</si>
  <si>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</si>
  <si>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</si>
  <si>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</si>
  <si>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</si>
  <si>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</si>
  <si>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</si>
  <si>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</si>
  <si>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</si>
  <si>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</si>
  <si>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</si>
  <si>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</si>
  <si>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</si>
  <si>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</si>
  <si>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</si>
  <si>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</si>
  <si>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</si>
  <si>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</si>
  <si>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</si>
  <si>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</si>
  <si>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</si>
  <si>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</si>
  <si>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</si>
  <si>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</si>
  <si>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</si>
  <si>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</si>
  <si>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</si>
  <si>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</si>
  <si>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</si>
  <si>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</si>
  <si>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</si>
  <si>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</si>
  <si>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</si>
  <si>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</si>
  <si>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</si>
  <si>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</si>
  <si>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</si>
  <si>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</si>
  <si>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</si>
  <si>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</si>
  <si>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</si>
  <si>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</si>
  <si>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</si>
  <si>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</si>
  <si>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</si>
  <si>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</si>
  <si>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</si>
  <si>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</si>
  <si>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</si>
  <si>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</si>
  <si>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</si>
  <si>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</si>
  <si>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</si>
  <si>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</si>
  <si>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</si>
  <si>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</si>
  <si>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</si>
  <si>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</si>
  <si>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</si>
  <si>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</si>
  <si>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</si>
  <si>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</si>
  <si>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</si>
  <si>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</si>
  <si>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</si>
  <si>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</si>
  <si>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</si>
  <si>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</si>
  <si>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</si>
  <si>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</si>
  <si>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</si>
  <si>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</si>
  <si>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</si>
  <si>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</si>
  <si>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</si>
  <si>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</si>
  <si>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</si>
  <si>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</si>
  <si>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</si>
  <si>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</si>
  <si>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</si>
  <si>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</si>
  <si>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</si>
  <si>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</si>
  <si>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</si>
  <si>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</si>
  <si>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</si>
  <si>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</si>
  <si>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</si>
  <si>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</si>
  <si>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</si>
  <si>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</si>
  <si>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</si>
  <si>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</si>
  <si>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</si>
  <si>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</si>
  <si>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</si>
  <si>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</si>
  <si>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</si>
  <si>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</si>
  <si>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</si>
  <si>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</si>
  <si>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</si>
  <si>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</si>
  <si>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</si>
  <si>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</si>
  <si>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</si>
  <si>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</si>
  <si>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</si>
  <si>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</si>
  <si>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</si>
  <si>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</si>
  <si>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</si>
  <si>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</si>
  <si>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</si>
  <si>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</si>
  <si>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</si>
  <si>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</si>
  <si>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</si>
  <si>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</si>
  <si>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</si>
  <si>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</si>
  <si>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</si>
  <si>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</si>
  <si>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</si>
  <si>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</si>
  <si>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</si>
  <si>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</si>
  <si>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</si>
  <si>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</si>
  <si>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</si>
  <si>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</si>
  <si>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</si>
  <si>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</si>
  <si>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</si>
  <si>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</si>
  <si>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</si>
  <si>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</si>
  <si>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</si>
  <si>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</si>
  <si>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</si>
  <si>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</si>
  <si>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</si>
  <si>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</si>
  <si>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</si>
  <si>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</si>
  <si>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</si>
  <si>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</si>
  <si>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</si>
  <si>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</si>
  <si>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</si>
  <si>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</si>
  <si>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</si>
  <si>
    <t>* ParametersOverride</t>
  </si>
  <si>
    <t>* DisplayCapacity</t>
  </si>
  <si>
    <t>Process Heat Reforming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</si>
</sst>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C14" sqref="C14"/>
    </sheetView>
  </sheetViews>
  <sheetFormatPr defaultRowHeight="12.75"/>
  <sheetData>
    <row r="1" spans="1:1">
      <c r="A1" t="s">
        <v>757</v>
      </c>
    </row>
    <row r="2" spans="1:1">
      <c r="A2" t="s">
        <v>750</v>
      </c>
    </row>
    <row r="3" spans="1:1">
      <c r="A3" t="s">
        <v>751</v>
      </c>
    </row>
    <row r="4" spans="1:1">
      <c r="A4" t="s">
        <v>752</v>
      </c>
    </row>
    <row r="5" spans="1:1">
      <c r="A5" t="s">
        <v>753</v>
      </c>
    </row>
    <row r="6" spans="1:1">
      <c r="A6" t="s">
        <v>754</v>
      </c>
    </row>
    <row r="7" spans="1:1">
      <c r="A7" t="s">
        <v>755</v>
      </c>
    </row>
    <row r="8" spans="1:1">
      <c r="A8" t="s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5" t="s">
        <v>89</v>
      </c>
      <c r="C2" s="14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6">
        <v>2015</v>
      </c>
      <c r="C3" s="14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8" t="s">
        <v>90</v>
      </c>
      <c r="C4" s="149"/>
      <c r="D4" s="79"/>
      <c r="E4" s="152" t="s">
        <v>91</v>
      </c>
      <c r="F4" s="153"/>
      <c r="G4" s="153"/>
      <c r="H4" s="153"/>
      <c r="I4" s="154"/>
      <c r="J4" s="155" t="s">
        <v>92</v>
      </c>
      <c r="K4" s="156"/>
      <c r="L4" s="156"/>
      <c r="M4" s="156"/>
      <c r="N4" s="156"/>
      <c r="O4" s="156"/>
      <c r="P4" s="156"/>
      <c r="Q4" s="157"/>
      <c r="R4" s="80" t="s">
        <v>93</v>
      </c>
      <c r="S4" s="141" t="s">
        <v>94</v>
      </c>
      <c r="T4" s="142"/>
      <c r="U4" s="142"/>
      <c r="V4" s="142"/>
      <c r="W4" s="142"/>
      <c r="X4" s="142"/>
      <c r="Y4" s="142"/>
      <c r="Z4" s="143"/>
      <c r="AA4" s="81" t="s">
        <v>95</v>
      </c>
    </row>
    <row r="5" spans="2:29" ht="60.75" thickBot="1">
      <c r="B5" s="150"/>
      <c r="C5" s="15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0" t="s">
        <v>195</v>
      </c>
      <c r="U24" s="140"/>
      <c r="V24" s="140"/>
      <c r="W24" s="140"/>
      <c r="X24" s="140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280"/>
  <sheetViews>
    <sheetView topLeftCell="J1" zoomScaleNormal="100" workbookViewId="0">
      <selection activeCell="AB9" sqref="AB9:AB17"/>
    </sheetView>
  </sheetViews>
  <sheetFormatPr defaultColWidth="9.140625" defaultRowHeight="12.75"/>
  <cols>
    <col min="1" max="1" width="10.42578125" style="4" customWidth="1"/>
    <col min="2" max="2" width="64" style="4" customWidth="1"/>
    <col min="3" max="4" width="10.42578125" style="4" customWidth="1"/>
    <col min="5" max="5" width="38" style="4" customWidth="1"/>
    <col min="6" max="6" width="10.42578125" style="4" customWidth="1"/>
    <col min="7" max="7" width="15.140625" style="4" bestFit="1" customWidth="1"/>
    <col min="8" max="8" width="20.85546875" style="4" bestFit="1" customWidth="1"/>
    <col min="9" max="9" width="30.5703125" style="4" bestFit="1" customWidth="1"/>
    <col min="10" max="19" width="10.42578125" style="4" customWidth="1"/>
    <col min="20" max="20" width="23.5703125" style="4" customWidth="1"/>
    <col min="21" max="21" width="10.42578125" style="4" customWidth="1"/>
    <col min="22" max="22" width="11.140625" style="4" bestFit="1" customWidth="1"/>
    <col min="23" max="23" width="18.42578125" style="4" bestFit="1" customWidth="1"/>
    <col min="24" max="24" width="23.140625" style="4" bestFit="1" customWidth="1"/>
    <col min="25" max="25" width="10.42578125" style="4" customWidth="1"/>
    <col min="26" max="26" width="18.7109375" style="4" bestFit="1" customWidth="1"/>
    <col min="27" max="27" width="17.5703125" style="4" customWidth="1"/>
    <col min="28" max="28" width="37.7109375" style="4" customWidth="1"/>
    <col min="29" max="43" width="10.42578125" style="4" customWidth="1"/>
    <col min="44" max="16384" width="9.140625" style="4"/>
  </cols>
  <sheetData>
    <row r="1" spans="2:34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4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4" ht="15.75" customHeight="1"/>
    <row r="4" spans="2:34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4" ht="15.75" customHeight="1">
      <c r="B5" s="39" t="s">
        <v>75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4" ht="15.75" customHeight="1">
      <c r="B6" s="19" t="s">
        <v>7</v>
      </c>
      <c r="C6" s="20" t="s">
        <v>28</v>
      </c>
      <c r="D6" s="19" t="s">
        <v>0</v>
      </c>
      <c r="E6" s="19" t="s">
        <v>735</v>
      </c>
      <c r="F6" s="19" t="s">
        <v>733</v>
      </c>
      <c r="G6" s="19" t="s">
        <v>3</v>
      </c>
      <c r="H6" s="19" t="s">
        <v>731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733</v>
      </c>
      <c r="X6" s="9" t="s">
        <v>734</v>
      </c>
      <c r="Y6" s="9" t="s">
        <v>735</v>
      </c>
      <c r="Z6" s="9" t="s">
        <v>759</v>
      </c>
      <c r="AA6" s="9" t="s">
        <v>760</v>
      </c>
      <c r="AB6" s="9" t="s">
        <v>2</v>
      </c>
      <c r="AC6" s="9" t="s">
        <v>732</v>
      </c>
      <c r="AD6" s="9" t="s">
        <v>14</v>
      </c>
      <c r="AE6" s="9" t="s">
        <v>15</v>
      </c>
      <c r="AF6" s="9" t="s">
        <v>16</v>
      </c>
      <c r="AG6" s="9" t="s">
        <v>17</v>
      </c>
      <c r="AH6" s="9" t="s">
        <v>18</v>
      </c>
    </row>
    <row r="7" spans="2:34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/>
      <c r="AB7" s="11"/>
      <c r="AC7" s="11" t="s">
        <v>20</v>
      </c>
      <c r="AD7" s="11" t="s">
        <v>21</v>
      </c>
      <c r="AE7" s="11" t="s">
        <v>22</v>
      </c>
      <c r="AF7" s="11" t="s">
        <v>39</v>
      </c>
      <c r="AG7" s="11" t="s">
        <v>38</v>
      </c>
      <c r="AH7" s="11" t="s">
        <v>23</v>
      </c>
    </row>
    <row r="8" spans="2:34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2:34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700</v>
      </c>
      <c r="V9" s="32"/>
      <c r="W9" s="32"/>
      <c r="X9" s="32"/>
      <c r="Y9" s="24" t="s">
        <v>91</v>
      </c>
      <c r="Z9" s="24"/>
      <c r="AA9" s="24"/>
      <c r="AB9" s="24" t="str">
        <f xml:space="preserve"> _xlfn.CONCAT( U9, " -:- ", V9, " -:- ", W9, " -:- ", X9, " -:- ", Y9,  " -:- ", Z9,  " -:- ", AA9)</f>
        <v xml:space="preserve">Industry -:-  -:-  -:-  -:- Coal -:-  -:- </v>
      </c>
      <c r="AC9" s="28" t="str">
        <f t="shared" ref="AC9:AC17" si="1">"Existing fuel technology "&amp;I8</f>
        <v>Existing fuel technology PJ</v>
      </c>
      <c r="AD9" s="23" t="s">
        <v>46</v>
      </c>
      <c r="AE9" s="23" t="s">
        <v>71</v>
      </c>
      <c r="AF9" s="23"/>
      <c r="AG9" s="23"/>
      <c r="AH9" s="23"/>
    </row>
    <row r="10" spans="2:34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ref="T10:T17" si="2">"FTE-"&amp;D9&amp;"_00"</f>
        <v>FTE-INDPET_00</v>
      </c>
      <c r="U10" s="24" t="s">
        <v>700</v>
      </c>
      <c r="V10" s="32"/>
      <c r="W10" s="32"/>
      <c r="X10" s="32"/>
      <c r="Y10" s="24" t="s">
        <v>102</v>
      </c>
      <c r="Z10" s="24"/>
      <c r="AA10" s="24"/>
      <c r="AB10" s="24" t="str">
        <f t="shared" ref="AB10:AB17" si="3" xml:space="preserve"> _xlfn.CONCAT( U10, " -:- ", V10, " -:- ", W10, " -:- ", X10, " -:- ", Y10,  " -:- ", Z10,  " -:- ", AA10)</f>
        <v xml:space="preserve">Industry -:-  -:-  -:-  -:- Petrol -:-  -:- </v>
      </c>
      <c r="AC10" s="28" t="str">
        <f t="shared" si="1"/>
        <v>Existing fuel technology PJ</v>
      </c>
      <c r="AD10" s="23" t="s">
        <v>46</v>
      </c>
      <c r="AE10" s="23" t="s">
        <v>71</v>
      </c>
      <c r="AF10" s="23"/>
      <c r="AG10" s="23"/>
      <c r="AH10" s="23"/>
    </row>
    <row r="11" spans="2:34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2"/>
        <v>FTE-INDDSL_00</v>
      </c>
      <c r="U11" s="24" t="s">
        <v>700</v>
      </c>
      <c r="V11" s="32"/>
      <c r="W11" s="32"/>
      <c r="X11" s="32"/>
      <c r="Y11" s="24" t="s">
        <v>103</v>
      </c>
      <c r="Z11" s="24"/>
      <c r="AA11" s="24"/>
      <c r="AB11" s="24" t="str">
        <f t="shared" si="3"/>
        <v xml:space="preserve">Industry -:-  -:-  -:-  -:- Diesel -:-  -:- </v>
      </c>
      <c r="AC11" s="28" t="str">
        <f t="shared" si="1"/>
        <v>Existing fuel technology PJ</v>
      </c>
      <c r="AD11" s="23" t="s">
        <v>46</v>
      </c>
      <c r="AE11" s="23" t="s">
        <v>71</v>
      </c>
      <c r="AF11" s="23"/>
      <c r="AG11" s="23"/>
      <c r="AH11" s="23"/>
    </row>
    <row r="12" spans="2:34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2"/>
        <v>FTE-INDLPG_00</v>
      </c>
      <c r="U12" s="24" t="s">
        <v>700</v>
      </c>
      <c r="V12" s="32"/>
      <c r="W12" s="32"/>
      <c r="X12" s="32"/>
      <c r="Y12" s="24" t="s">
        <v>59</v>
      </c>
      <c r="Z12" s="24"/>
      <c r="AA12" s="24"/>
      <c r="AB12" s="24" t="str">
        <f t="shared" si="3"/>
        <v xml:space="preserve">Industry -:-  -:-  -:-  -:- LPG -:-  -:- </v>
      </c>
      <c r="AC12" s="28" t="str">
        <f t="shared" si="1"/>
        <v>Existing fuel technology PJ</v>
      </c>
      <c r="AD12" s="23" t="s">
        <v>46</v>
      </c>
      <c r="AE12" s="23" t="s">
        <v>71</v>
      </c>
      <c r="AF12" s="23"/>
      <c r="AG12" s="23"/>
      <c r="AH12" s="23"/>
    </row>
    <row r="13" spans="2:34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2"/>
        <v>FTE-INDFOL_00</v>
      </c>
      <c r="U13" s="24" t="s">
        <v>700</v>
      </c>
      <c r="V13" s="32"/>
      <c r="W13" s="32"/>
      <c r="X13" s="32"/>
      <c r="Y13" s="24" t="s">
        <v>104</v>
      </c>
      <c r="Z13" s="24"/>
      <c r="AA13" s="24"/>
      <c r="AB13" s="24" t="str">
        <f t="shared" si="3"/>
        <v xml:space="preserve">Industry -:-  -:-  -:-  -:- Fuel Oil -:-  -:- </v>
      </c>
      <c r="AC13" s="28" t="str">
        <f t="shared" si="1"/>
        <v>Existing fuel technology PJ</v>
      </c>
      <c r="AD13" s="23" t="s">
        <v>46</v>
      </c>
      <c r="AE13" s="23" t="s">
        <v>71</v>
      </c>
      <c r="AF13" s="23"/>
      <c r="AG13" s="23"/>
      <c r="AH13" s="23"/>
    </row>
    <row r="14" spans="2:34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2"/>
        <v>FTE-INDNGA_00</v>
      </c>
      <c r="U14" s="24" t="s">
        <v>700</v>
      </c>
      <c r="V14" s="32"/>
      <c r="W14" s="32"/>
      <c r="X14" s="32"/>
      <c r="Y14" s="24" t="s">
        <v>93</v>
      </c>
      <c r="Z14" s="24"/>
      <c r="AA14" s="24"/>
      <c r="AB14" s="24" t="str">
        <f t="shared" si="3"/>
        <v xml:space="preserve">Industry -:-  -:-  -:-  -:- Natural Gas -:-  -:- </v>
      </c>
      <c r="AC14" s="28" t="str">
        <f t="shared" si="1"/>
        <v>Existing fuel technology PJ</v>
      </c>
      <c r="AD14" s="23" t="s">
        <v>46</v>
      </c>
      <c r="AE14" s="23" t="s">
        <v>71</v>
      </c>
      <c r="AF14" s="23"/>
      <c r="AG14" s="23"/>
      <c r="AH14" s="23"/>
    </row>
    <row r="15" spans="2:34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2"/>
        <v>FTE-INDGEO_00</v>
      </c>
      <c r="U15" s="24" t="s">
        <v>700</v>
      </c>
      <c r="V15" s="32"/>
      <c r="W15" s="32"/>
      <c r="X15" s="32"/>
      <c r="Y15" s="24" t="s">
        <v>107</v>
      </c>
      <c r="Z15" s="24"/>
      <c r="AA15" s="24"/>
      <c r="AB15" s="24" t="str">
        <f t="shared" si="3"/>
        <v xml:space="preserve">Industry -:-  -:-  -:-  -:- Geothermal -:-  -:- </v>
      </c>
      <c r="AC15" s="28" t="str">
        <f t="shared" si="1"/>
        <v>Existing fuel technology PJ</v>
      </c>
      <c r="AD15" s="23" t="s">
        <v>46</v>
      </c>
      <c r="AE15" s="23" t="s">
        <v>71</v>
      </c>
      <c r="AF15" s="23"/>
      <c r="AG15" s="23"/>
      <c r="AH15" s="23"/>
    </row>
    <row r="16" spans="2:34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2"/>
        <v>FTE-INDBIG_00</v>
      </c>
      <c r="U16" s="24" t="s">
        <v>700</v>
      </c>
      <c r="V16" s="32"/>
      <c r="W16" s="32"/>
      <c r="X16" s="32"/>
      <c r="Y16" s="24" t="s">
        <v>111</v>
      </c>
      <c r="Z16" s="24"/>
      <c r="AA16" s="24"/>
      <c r="AB16" s="24" t="str">
        <f t="shared" si="3"/>
        <v xml:space="preserve">Industry -:-  -:-  -:-  -:- Biogas -:-  -:- </v>
      </c>
      <c r="AC16" s="28" t="str">
        <f t="shared" si="1"/>
        <v>Existing fuel technology PJ</v>
      </c>
      <c r="AD16" s="23" t="s">
        <v>46</v>
      </c>
      <c r="AE16" s="23" t="s">
        <v>71</v>
      </c>
      <c r="AF16" s="23"/>
      <c r="AG16" s="23"/>
      <c r="AH16" s="23"/>
    </row>
    <row r="17" spans="2:34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2"/>
        <v>FTE-INDWOD_00</v>
      </c>
      <c r="U17" s="24" t="s">
        <v>700</v>
      </c>
      <c r="V17" s="32"/>
      <c r="W17" s="32"/>
      <c r="X17" s="32"/>
      <c r="Y17" s="24" t="s">
        <v>112</v>
      </c>
      <c r="Z17" s="24"/>
      <c r="AA17" s="24"/>
      <c r="AB17" s="24" t="str">
        <f t="shared" si="3"/>
        <v xml:space="preserve">Industry -:-  -:-  -:-  -:- Wood -:-  -:- </v>
      </c>
      <c r="AC17" s="28" t="str">
        <f t="shared" si="1"/>
        <v>Existing fuel technology PJ</v>
      </c>
      <c r="AD17" s="23" t="s">
        <v>46</v>
      </c>
      <c r="AE17" s="23" t="s">
        <v>71</v>
      </c>
      <c r="AF17" s="23"/>
      <c r="AG17" s="23"/>
      <c r="AH17" s="23"/>
    </row>
    <row r="18" spans="2:34" ht="15.75" customHeight="1">
      <c r="B18" s="115"/>
      <c r="C18" s="115"/>
      <c r="D18" s="114"/>
      <c r="E18" s="113"/>
      <c r="F18" s="115"/>
      <c r="H18" s="115"/>
      <c r="I18" s="115"/>
      <c r="J18" s="115"/>
      <c r="K18" s="115"/>
      <c r="M18" s="12"/>
      <c r="N18" s="13"/>
    </row>
    <row r="19" spans="2:34" ht="15.75" customHeight="1">
      <c r="E19" s="14"/>
      <c r="F19" s="14"/>
    </row>
    <row r="20" spans="2:34" ht="15.75" customHeight="1">
      <c r="D20" s="41" t="s">
        <v>76</v>
      </c>
      <c r="E20" s="14"/>
      <c r="F20" s="14"/>
    </row>
    <row r="21" spans="2:34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4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4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4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4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4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6">
        <v>0.92</v>
      </c>
    </row>
    <row r="27" spans="2:34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6">
        <v>0.92</v>
      </c>
    </row>
    <row r="28" spans="2:34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6"/>
      <c r="O28" s="4">
        <v>2.4</v>
      </c>
    </row>
    <row r="29" spans="2:34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  <c r="N29" s="136"/>
    </row>
    <row r="30" spans="2:34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136">
        <v>0.92</v>
      </c>
    </row>
    <row r="31" spans="2:34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6">
        <v>0.746</v>
      </c>
    </row>
    <row r="32" spans="2:34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I143"/>
  <sheetViews>
    <sheetView tabSelected="1" topLeftCell="A52" zoomScale="85" zoomScaleNormal="85" workbookViewId="0">
      <selection activeCell="G60" sqref="G60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6.7109375" style="117" bestFit="1" customWidth="1"/>
    <col min="7" max="7" width="30.28515625" style="117" bestFit="1" customWidth="1"/>
    <col min="8" max="8" width="27.42578125" style="117" bestFit="1" customWidth="1"/>
    <col min="9" max="9" width="29.140625" style="117" bestFit="1" customWidth="1"/>
    <col min="10" max="10" width="109" style="117" bestFit="1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78.140625" style="117" bestFit="1" customWidth="1"/>
    <col min="24" max="26" width="35.28515625" style="117" customWidth="1"/>
    <col min="27" max="27" width="18.7109375" style="117" bestFit="1" customWidth="1"/>
    <col min="28" max="28" width="14.5703125" style="117" bestFit="1" customWidth="1"/>
    <col min="29" max="29" width="147.42578125" style="117" bestFit="1" customWidth="1"/>
    <col min="30" max="16384" width="9.140625" style="117"/>
  </cols>
  <sheetData>
    <row r="5" spans="3:35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5">
      <c r="C6" s="120" t="s">
        <v>7</v>
      </c>
      <c r="D6" s="120" t="s">
        <v>28</v>
      </c>
      <c r="E6" s="120" t="s">
        <v>0</v>
      </c>
      <c r="F6" s="120" t="s">
        <v>735</v>
      </c>
      <c r="G6" s="120" t="s">
        <v>733</v>
      </c>
      <c r="H6" s="120" t="s">
        <v>3</v>
      </c>
      <c r="I6" s="120" t="s">
        <v>731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698</v>
      </c>
      <c r="W6" s="120" t="s">
        <v>699</v>
      </c>
      <c r="X6" s="120" t="s">
        <v>733</v>
      </c>
      <c r="Y6" s="138" t="s">
        <v>734</v>
      </c>
      <c r="Z6" s="138" t="s">
        <v>735</v>
      </c>
      <c r="AA6" s="9" t="s">
        <v>759</v>
      </c>
      <c r="AB6" s="9" t="s">
        <v>760</v>
      </c>
      <c r="AC6" s="138" t="s">
        <v>2</v>
      </c>
      <c r="AD6" s="120" t="s">
        <v>732</v>
      </c>
      <c r="AE6" s="120" t="s">
        <v>14</v>
      </c>
      <c r="AF6" s="120" t="s">
        <v>15</v>
      </c>
      <c r="AG6" s="120" t="s">
        <v>16</v>
      </c>
      <c r="AH6" s="120" t="s">
        <v>17</v>
      </c>
      <c r="AI6" s="120" t="s">
        <v>18</v>
      </c>
    </row>
    <row r="7" spans="3:35" ht="48">
      <c r="C7" s="137" t="s">
        <v>33</v>
      </c>
      <c r="D7" s="137" t="s">
        <v>29</v>
      </c>
      <c r="E7" s="137" t="s">
        <v>24</v>
      </c>
      <c r="F7" s="137"/>
      <c r="G7" s="137"/>
      <c r="H7" s="137"/>
      <c r="I7" s="137" t="s">
        <v>25</v>
      </c>
      <c r="J7" s="137" t="s">
        <v>4</v>
      </c>
      <c r="K7" s="137" t="s">
        <v>36</v>
      </c>
      <c r="L7" s="137" t="s">
        <v>37</v>
      </c>
      <c r="M7" s="137" t="s">
        <v>26</v>
      </c>
      <c r="N7" s="137" t="s">
        <v>27</v>
      </c>
      <c r="S7" s="121" t="s">
        <v>34</v>
      </c>
      <c r="T7" s="121" t="s">
        <v>29</v>
      </c>
      <c r="U7" s="121" t="s">
        <v>19</v>
      </c>
      <c r="V7" s="121"/>
      <c r="W7" s="121"/>
      <c r="X7" s="121"/>
      <c r="Y7" s="121"/>
      <c r="Z7" s="121"/>
      <c r="AA7" s="121"/>
      <c r="AB7" s="121"/>
      <c r="AC7" s="121"/>
      <c r="AD7" s="121" t="s">
        <v>20</v>
      </c>
      <c r="AE7" s="121" t="s">
        <v>21</v>
      </c>
      <c r="AF7" s="121" t="s">
        <v>22</v>
      </c>
      <c r="AG7" s="121" t="s">
        <v>39</v>
      </c>
      <c r="AH7" s="121" t="s">
        <v>38</v>
      </c>
      <c r="AI7" s="121" t="s">
        <v>23</v>
      </c>
    </row>
    <row r="8" spans="3:35">
      <c r="C8" s="117" t="s">
        <v>73</v>
      </c>
      <c r="E8" s="117" t="s">
        <v>221</v>
      </c>
      <c r="G8" s="117" t="s">
        <v>702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700</v>
      </c>
      <c r="W8" s="117" t="s">
        <v>701</v>
      </c>
      <c r="X8" s="126" t="s">
        <v>702</v>
      </c>
      <c r="Y8" s="126" t="s">
        <v>736</v>
      </c>
      <c r="Z8" s="117" t="s">
        <v>95</v>
      </c>
      <c r="AB8" s="117">
        <v>1</v>
      </c>
      <c r="AC8" s="117" t="str">
        <f xml:space="preserve"> _xlfn.CONCAT( V8, " -:- ", W8, " -:- ", X8, " -:- ", Y8, " -:- ", Z8,  " -:- ", AA8,  " -:- ", AB8)</f>
        <v>Industry -:- Aluminium -:- Process Heat Furnace -:- Furnace -:- Electricity -:-  -:- 1</v>
      </c>
      <c r="AD8" s="117" t="s">
        <v>590</v>
      </c>
      <c r="AE8" s="117" t="s">
        <v>46</v>
      </c>
      <c r="AF8" s="117" t="s">
        <v>290</v>
      </c>
      <c r="AG8" s="117" t="s">
        <v>205</v>
      </c>
    </row>
    <row r="9" spans="3:35">
      <c r="C9" s="117" t="s">
        <v>73</v>
      </c>
      <c r="E9" s="117" t="s">
        <v>301</v>
      </c>
      <c r="G9" s="117" t="s">
        <v>704</v>
      </c>
      <c r="H9" s="117" t="str">
        <f t="shared" ref="H9:H72" si="0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700</v>
      </c>
      <c r="W9" s="117" t="s">
        <v>703</v>
      </c>
      <c r="X9" s="126" t="s">
        <v>704</v>
      </c>
      <c r="Y9" s="126" t="s">
        <v>737</v>
      </c>
      <c r="Z9" s="117" t="s">
        <v>103</v>
      </c>
      <c r="AB9" s="117">
        <v>1</v>
      </c>
      <c r="AC9" s="117" t="str">
        <f t="shared" ref="AC9:AC72" si="1" xml:space="preserve"> _xlfn.CONCAT( V9, " -:- ", W9, " -:- ", X9, " -:- ", Y9, " -:- ", Z9,  " -:- ", AA9,  " -:- ", AB9)</f>
        <v>Industry -:- Construction -:- Motive Power, Mobile -:- Internal Combustion Engine -:- Diesel -:-  -:- 1</v>
      </c>
      <c r="AD9" s="117" t="s">
        <v>591</v>
      </c>
      <c r="AE9" s="117" t="s">
        <v>46</v>
      </c>
      <c r="AF9" s="117" t="s">
        <v>290</v>
      </c>
      <c r="AG9" s="117" t="s">
        <v>205</v>
      </c>
    </row>
    <row r="10" spans="3:35">
      <c r="C10" s="117" t="s">
        <v>73</v>
      </c>
      <c r="E10" s="117" t="s">
        <v>302</v>
      </c>
      <c r="G10" s="117" t="s">
        <v>705</v>
      </c>
      <c r="H10" s="117" t="str">
        <f t="shared" si="0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700</v>
      </c>
      <c r="W10" s="117" t="s">
        <v>703</v>
      </c>
      <c r="X10" s="126" t="s">
        <v>704</v>
      </c>
      <c r="Y10" s="126" t="s">
        <v>737</v>
      </c>
      <c r="Z10" s="117" t="s">
        <v>93</v>
      </c>
      <c r="AB10" s="117">
        <v>1</v>
      </c>
      <c r="AC10" s="117" t="str">
        <f t="shared" si="1"/>
        <v>Industry -:- Construction -:- Motive Power, Mobile -:- Internal Combustion Engine -:- Natural Gas -:-  -:- 1</v>
      </c>
      <c r="AD10" s="117" t="s">
        <v>592</v>
      </c>
      <c r="AE10" s="117" t="s">
        <v>46</v>
      </c>
      <c r="AF10" s="117" t="s">
        <v>290</v>
      </c>
      <c r="AG10" s="117" t="s">
        <v>205</v>
      </c>
    </row>
    <row r="11" spans="3:35">
      <c r="C11" s="117" t="s">
        <v>73</v>
      </c>
      <c r="E11" s="117" t="s">
        <v>399</v>
      </c>
      <c r="G11" s="117" t="s">
        <v>707</v>
      </c>
      <c r="H11" s="117" t="str">
        <f t="shared" si="0"/>
        <v xml:space="preserve"> -:- Compressed Air</v>
      </c>
      <c r="I11" s="117" t="s">
        <v>430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700</v>
      </c>
      <c r="W11" s="117" t="s">
        <v>703</v>
      </c>
      <c r="X11" s="126" t="s">
        <v>705</v>
      </c>
      <c r="Y11" s="126" t="s">
        <v>738</v>
      </c>
      <c r="Z11" s="117" t="s">
        <v>95</v>
      </c>
      <c r="AB11" s="117">
        <v>1</v>
      </c>
      <c r="AC11" s="117" t="str">
        <f t="shared" si="1"/>
        <v>Industry -:- Construction -:- Motive Power, Stationary -:- Stationary Motor -:- Electricity -:-  -:- 1</v>
      </c>
      <c r="AD11" s="117" t="s">
        <v>593</v>
      </c>
      <c r="AE11" s="117" t="s">
        <v>46</v>
      </c>
      <c r="AF11" s="117" t="s">
        <v>290</v>
      </c>
      <c r="AG11" s="117" t="s">
        <v>205</v>
      </c>
    </row>
    <row r="12" spans="3:35">
      <c r="C12" s="117" t="s">
        <v>73</v>
      </c>
      <c r="E12" s="117" t="s">
        <v>298</v>
      </c>
      <c r="G12" s="117" t="s">
        <v>705</v>
      </c>
      <c r="H12" s="117" t="str">
        <f t="shared" si="0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700</v>
      </c>
      <c r="W12" s="117" t="s">
        <v>703</v>
      </c>
      <c r="X12" s="126" t="s">
        <v>705</v>
      </c>
      <c r="Y12" s="126" t="s">
        <v>737</v>
      </c>
      <c r="Z12" s="117" t="s">
        <v>103</v>
      </c>
      <c r="AB12" s="117">
        <v>1</v>
      </c>
      <c r="AC12" s="117" t="str">
        <f t="shared" si="1"/>
        <v>Industry -:- Construction -:- Motive Power, Stationary -:- Internal Combustion Engine -:- Diesel -:-  -:- 1</v>
      </c>
      <c r="AD12" s="117" t="s">
        <v>594</v>
      </c>
      <c r="AE12" s="117" t="s">
        <v>46</v>
      </c>
      <c r="AF12" s="117" t="s">
        <v>290</v>
      </c>
      <c r="AG12" s="117" t="s">
        <v>205</v>
      </c>
    </row>
    <row r="13" spans="3:35">
      <c r="C13" s="117" t="s">
        <v>73</v>
      </c>
      <c r="E13" s="117" t="s">
        <v>392</v>
      </c>
      <c r="G13" s="117" t="s">
        <v>708</v>
      </c>
      <c r="H13" s="117" t="str">
        <f t="shared" si="0"/>
        <v xml:space="preserve"> -:- Process Heat Evaporation/Drying</v>
      </c>
      <c r="I13" s="117" t="s">
        <v>431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700</v>
      </c>
      <c r="W13" s="117" t="s">
        <v>706</v>
      </c>
      <c r="X13" s="126" t="s">
        <v>708</v>
      </c>
      <c r="Y13" s="126" t="s">
        <v>740</v>
      </c>
      <c r="Z13" s="117" t="s">
        <v>91</v>
      </c>
      <c r="AB13" s="117">
        <v>1</v>
      </c>
      <c r="AC13" s="117" t="str">
        <f t="shared" si="1"/>
        <v>Industry -:- Dairy Product Manufacturing -:- Process Heat Evaporation/Drying -:- Boiler -:- Coal -:-  -:- 1</v>
      </c>
      <c r="AD13" s="117" t="s">
        <v>595</v>
      </c>
      <c r="AE13" s="117" t="s">
        <v>46</v>
      </c>
      <c r="AF13" s="117" t="s">
        <v>290</v>
      </c>
      <c r="AG13" s="117" t="s">
        <v>205</v>
      </c>
    </row>
    <row r="14" spans="3:35">
      <c r="C14" s="117" t="s">
        <v>73</v>
      </c>
      <c r="E14" s="117" t="s">
        <v>393</v>
      </c>
      <c r="G14" s="117" t="s">
        <v>708</v>
      </c>
      <c r="H14" s="117" t="str">
        <f t="shared" si="0"/>
        <v xml:space="preserve"> -:- Process Heat Evaporation/Drying</v>
      </c>
      <c r="I14" s="117" t="s">
        <v>432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700</v>
      </c>
      <c r="W14" s="117" t="s">
        <v>706</v>
      </c>
      <c r="X14" s="126" t="s">
        <v>708</v>
      </c>
      <c r="Y14" s="126" t="s">
        <v>740</v>
      </c>
      <c r="Z14" s="117" t="s">
        <v>93</v>
      </c>
      <c r="AB14" s="117">
        <v>1</v>
      </c>
      <c r="AC14" s="117" t="str">
        <f t="shared" si="1"/>
        <v>Industry -:- Dairy Product Manufacturing -:- Process Heat Evaporation/Drying -:- Boiler -:- Natural Gas -:-  -:- 1</v>
      </c>
      <c r="AD14" s="117" t="s">
        <v>596</v>
      </c>
      <c r="AE14" s="117" t="s">
        <v>46</v>
      </c>
      <c r="AF14" s="117" t="s">
        <v>290</v>
      </c>
      <c r="AG14" s="117" t="s">
        <v>205</v>
      </c>
    </row>
    <row r="15" spans="3:35">
      <c r="C15" s="117" t="s">
        <v>73</v>
      </c>
      <c r="E15" s="117" t="s">
        <v>394</v>
      </c>
      <c r="G15" s="117" t="s">
        <v>708</v>
      </c>
      <c r="H15" s="117" t="str">
        <f t="shared" si="0"/>
        <v xml:space="preserve"> -:- Process Heat Evaporation/Drying</v>
      </c>
      <c r="I15" s="117" t="s">
        <v>433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700</v>
      </c>
      <c r="W15" s="117" t="s">
        <v>706</v>
      </c>
      <c r="X15" s="126" t="s">
        <v>708</v>
      </c>
      <c r="Y15" s="126" t="s">
        <v>740</v>
      </c>
      <c r="Z15" s="117" t="s">
        <v>91</v>
      </c>
      <c r="AB15" s="117">
        <v>1</v>
      </c>
      <c r="AC15" s="117" t="str">
        <f t="shared" si="1"/>
        <v>Industry -:- Dairy Product Manufacturing -:- Process Heat Evaporation/Drying -:- Boiler -:- Coal -:-  -:- 1</v>
      </c>
      <c r="AD15" s="117" t="s">
        <v>597</v>
      </c>
      <c r="AE15" s="117" t="s">
        <v>46</v>
      </c>
      <c r="AF15" s="117" t="s">
        <v>290</v>
      </c>
      <c r="AG15" s="117" t="s">
        <v>205</v>
      </c>
    </row>
    <row r="16" spans="3:35">
      <c r="C16" s="117" t="s">
        <v>73</v>
      </c>
      <c r="E16" s="117" t="s">
        <v>395</v>
      </c>
      <c r="G16" s="117" t="s">
        <v>708</v>
      </c>
      <c r="H16" s="117" t="str">
        <f t="shared" si="0"/>
        <v xml:space="preserve"> -:- Process Heat Evaporation/Drying</v>
      </c>
      <c r="I16" s="117" t="s">
        <v>434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700</v>
      </c>
      <c r="W16" s="117" t="s">
        <v>706</v>
      </c>
      <c r="X16" s="126" t="s">
        <v>708</v>
      </c>
      <c r="Y16" s="126" t="s">
        <v>740</v>
      </c>
      <c r="Z16" s="117" t="s">
        <v>93</v>
      </c>
      <c r="AB16" s="117">
        <v>1</v>
      </c>
      <c r="AC16" s="117" t="str">
        <f t="shared" si="1"/>
        <v>Industry -:- Dairy Product Manufacturing -:- Process Heat Evaporation/Drying -:- Boiler -:- Natural Gas -:-  -:- 1</v>
      </c>
      <c r="AD16" s="117" t="s">
        <v>598</v>
      </c>
      <c r="AE16" s="117" t="s">
        <v>46</v>
      </c>
      <c r="AF16" s="117" t="s">
        <v>290</v>
      </c>
      <c r="AG16" s="117" t="s">
        <v>205</v>
      </c>
    </row>
    <row r="17" spans="3:33">
      <c r="C17" s="117" t="s">
        <v>73</v>
      </c>
      <c r="E17" s="117" t="s">
        <v>396</v>
      </c>
      <c r="G17" s="117" t="s">
        <v>708</v>
      </c>
      <c r="H17" s="117" t="str">
        <f t="shared" si="0"/>
        <v xml:space="preserve"> -:- Process Heat Evaporation/Drying</v>
      </c>
      <c r="I17" s="117" t="s">
        <v>435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700</v>
      </c>
      <c r="W17" s="117" t="s">
        <v>706</v>
      </c>
      <c r="X17" s="126" t="s">
        <v>708</v>
      </c>
      <c r="Y17" s="126" t="s">
        <v>740</v>
      </c>
      <c r="Z17" s="117" t="s">
        <v>91</v>
      </c>
      <c r="AB17" s="117">
        <v>1</v>
      </c>
      <c r="AC17" s="117" t="str">
        <f t="shared" si="1"/>
        <v>Industry -:- Dairy Product Manufacturing -:- Process Heat Evaporation/Drying -:- Boiler -:- Coal -:-  -:- 1</v>
      </c>
      <c r="AD17" s="117" t="s">
        <v>599</v>
      </c>
      <c r="AE17" s="117" t="s">
        <v>46</v>
      </c>
      <c r="AF17" s="117" t="s">
        <v>290</v>
      </c>
      <c r="AG17" s="117" t="s">
        <v>205</v>
      </c>
    </row>
    <row r="18" spans="3:33">
      <c r="C18" s="117" t="s">
        <v>73</v>
      </c>
      <c r="E18" s="117" t="s">
        <v>397</v>
      </c>
      <c r="G18" s="117" t="s">
        <v>709</v>
      </c>
      <c r="H18" s="117" t="str">
        <f t="shared" si="0"/>
        <v xml:space="preserve"> -:- Process Heat MVR Fan</v>
      </c>
      <c r="I18" s="117" t="s">
        <v>436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700</v>
      </c>
      <c r="W18" s="117" t="s">
        <v>706</v>
      </c>
      <c r="X18" s="126" t="s">
        <v>708</v>
      </c>
      <c r="Y18" s="126" t="s">
        <v>740</v>
      </c>
      <c r="Z18" s="117" t="s">
        <v>93</v>
      </c>
      <c r="AB18" s="117">
        <v>1</v>
      </c>
      <c r="AC18" s="117" t="str">
        <f t="shared" si="1"/>
        <v>Industry -:- Dairy Product Manufacturing -:- Process Heat Evaporation/Drying -:- Boiler -:- Natural Gas -:-  -:- 1</v>
      </c>
      <c r="AD18" s="117" t="s">
        <v>600</v>
      </c>
      <c r="AE18" s="117" t="s">
        <v>46</v>
      </c>
      <c r="AF18" s="117" t="s">
        <v>290</v>
      </c>
      <c r="AG18" s="117" t="s">
        <v>205</v>
      </c>
    </row>
    <row r="19" spans="3:33">
      <c r="C19" s="117" t="s">
        <v>73</v>
      </c>
      <c r="E19" s="117" t="s">
        <v>398</v>
      </c>
      <c r="G19" s="117" t="s">
        <v>710</v>
      </c>
      <c r="H19" s="117" t="str">
        <f t="shared" si="0"/>
        <v xml:space="preserve"> -:- Process Heat Steam/Hot Water</v>
      </c>
      <c r="I19" s="117" t="s">
        <v>437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700</v>
      </c>
      <c r="W19" s="117" t="s">
        <v>706</v>
      </c>
      <c r="X19" s="126" t="s">
        <v>708</v>
      </c>
      <c r="Y19" s="126" t="s">
        <v>740</v>
      </c>
      <c r="Z19" s="117" t="s">
        <v>91</v>
      </c>
      <c r="AB19" s="117">
        <v>1</v>
      </c>
      <c r="AC19" s="117" t="str">
        <f t="shared" si="1"/>
        <v>Industry -:- Dairy Product Manufacturing -:- Process Heat Evaporation/Drying -:- Boiler -:- Coal -:-  -:- 1</v>
      </c>
      <c r="AD19" s="117" t="s">
        <v>601</v>
      </c>
      <c r="AE19" s="117" t="s">
        <v>46</v>
      </c>
      <c r="AF19" s="117" t="s">
        <v>290</v>
      </c>
      <c r="AG19" s="117" t="s">
        <v>205</v>
      </c>
    </row>
    <row r="20" spans="3:33">
      <c r="C20" s="117" t="s">
        <v>73</v>
      </c>
      <c r="E20" s="117" t="s">
        <v>299</v>
      </c>
      <c r="G20" s="117" t="s">
        <v>711</v>
      </c>
      <c r="H20" s="117" t="str">
        <f t="shared" si="0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700</v>
      </c>
      <c r="W20" s="117" t="s">
        <v>706</v>
      </c>
      <c r="X20" s="126" t="s">
        <v>708</v>
      </c>
      <c r="Y20" s="126" t="s">
        <v>740</v>
      </c>
      <c r="Z20" s="117" t="s">
        <v>93</v>
      </c>
      <c r="AB20" s="117">
        <v>1</v>
      </c>
      <c r="AC20" s="117" t="str">
        <f t="shared" si="1"/>
        <v>Industry -:- Dairy Product Manufacturing -:- Process Heat Evaporation/Drying -:- Boiler -:- Natural Gas -:-  -:- 1</v>
      </c>
      <c r="AD20" s="117" t="s">
        <v>602</v>
      </c>
      <c r="AE20" s="117" t="s">
        <v>46</v>
      </c>
      <c r="AF20" s="117" t="s">
        <v>290</v>
      </c>
      <c r="AG20" s="117" t="s">
        <v>205</v>
      </c>
    </row>
    <row r="21" spans="3:33">
      <c r="C21" s="117" t="s">
        <v>73</v>
      </c>
      <c r="E21" s="117" t="s">
        <v>300</v>
      </c>
      <c r="G21" s="117" t="s">
        <v>712</v>
      </c>
      <c r="H21" s="117" t="str">
        <f t="shared" si="0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700</v>
      </c>
      <c r="W21" s="117" t="s">
        <v>706</v>
      </c>
      <c r="X21" s="126" t="s">
        <v>708</v>
      </c>
      <c r="Y21" s="126" t="s">
        <v>740</v>
      </c>
      <c r="Z21" s="117" t="s">
        <v>91</v>
      </c>
      <c r="AB21" s="117">
        <v>1</v>
      </c>
      <c r="AC21" s="117" t="str">
        <f t="shared" si="1"/>
        <v>Industry -:- Dairy Product Manufacturing -:- Process Heat Evaporation/Drying -:- Boiler -:- Coal -:-  -:- 1</v>
      </c>
      <c r="AD21" s="117" t="s">
        <v>603</v>
      </c>
      <c r="AE21" s="117" t="s">
        <v>46</v>
      </c>
      <c r="AF21" s="117" t="s">
        <v>290</v>
      </c>
      <c r="AG21" s="117" t="s">
        <v>205</v>
      </c>
    </row>
    <row r="22" spans="3:33">
      <c r="C22" s="117" t="s">
        <v>73</v>
      </c>
      <c r="E22" s="117" t="s">
        <v>228</v>
      </c>
      <c r="G22" s="117" t="s">
        <v>705</v>
      </c>
      <c r="H22" s="117" t="str">
        <f t="shared" si="0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700</v>
      </c>
      <c r="W22" s="117" t="s">
        <v>706</v>
      </c>
      <c r="X22" s="126" t="s">
        <v>708</v>
      </c>
      <c r="Y22" s="126" t="s">
        <v>740</v>
      </c>
      <c r="Z22" s="117" t="s">
        <v>93</v>
      </c>
      <c r="AB22" s="117">
        <v>1</v>
      </c>
      <c r="AC22" s="117" t="str">
        <f t="shared" si="1"/>
        <v>Industry -:- Dairy Product Manufacturing -:- Process Heat Evaporation/Drying -:- Boiler -:- Natural Gas -:-  -:- 1</v>
      </c>
      <c r="AD22" s="117" t="s">
        <v>604</v>
      </c>
      <c r="AE22" s="117" t="s">
        <v>46</v>
      </c>
      <c r="AF22" s="117" t="s">
        <v>290</v>
      </c>
      <c r="AG22" s="117" t="s">
        <v>205</v>
      </c>
    </row>
    <row r="23" spans="3:33">
      <c r="C23" s="117" t="s">
        <v>73</v>
      </c>
      <c r="E23" s="117" t="s">
        <v>230</v>
      </c>
      <c r="G23" s="117" t="s">
        <v>714</v>
      </c>
      <c r="H23" s="117" t="str">
        <f t="shared" si="0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700</v>
      </c>
      <c r="W23" s="117" t="s">
        <v>706</v>
      </c>
      <c r="X23" s="126" t="s">
        <v>709</v>
      </c>
      <c r="Y23" s="126" t="s">
        <v>730</v>
      </c>
      <c r="Z23" s="117" t="s">
        <v>95</v>
      </c>
      <c r="AB23" s="117">
        <v>1</v>
      </c>
      <c r="AC23" s="117" t="str">
        <f t="shared" si="1"/>
        <v>Industry -:- Dairy Product Manufacturing -:- Process Heat MVR Fan -:- Fan -:- Electricity -:-  -:- 1</v>
      </c>
      <c r="AD23" s="117" t="s">
        <v>605</v>
      </c>
      <c r="AE23" s="117" t="s">
        <v>46</v>
      </c>
      <c r="AF23" s="117" t="s">
        <v>290</v>
      </c>
      <c r="AG23" s="117" t="s">
        <v>205</v>
      </c>
    </row>
    <row r="24" spans="3:33">
      <c r="C24" s="117" t="s">
        <v>73</v>
      </c>
      <c r="E24" s="117" t="s">
        <v>401</v>
      </c>
      <c r="G24" s="117" t="s">
        <v>715</v>
      </c>
      <c r="H24" s="117" t="str">
        <f t="shared" si="0"/>
        <v xml:space="preserve"> -:- Process Heat Oven</v>
      </c>
      <c r="I24" s="117" t="s">
        <v>438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700</v>
      </c>
      <c r="W24" s="117" t="s">
        <v>706</v>
      </c>
      <c r="X24" s="126" t="s">
        <v>711</v>
      </c>
      <c r="Y24" s="126" t="s">
        <v>742</v>
      </c>
      <c r="Z24" s="117" t="s">
        <v>95</v>
      </c>
      <c r="AB24" s="117">
        <v>1</v>
      </c>
      <c r="AC24" s="117" t="str">
        <f t="shared" si="1"/>
        <v>Industry -:- Dairy Product Manufacturing -:- Pumping -:- Pump -:- Electricity -:-  -:- 1</v>
      </c>
      <c r="AD24" s="117" t="s">
        <v>606</v>
      </c>
      <c r="AE24" s="117" t="s">
        <v>46</v>
      </c>
      <c r="AF24" s="117" t="s">
        <v>290</v>
      </c>
      <c r="AG24" s="117" t="s">
        <v>205</v>
      </c>
    </row>
    <row r="25" spans="3:33">
      <c r="C25" s="117" t="s">
        <v>73</v>
      </c>
      <c r="E25" s="117" t="s">
        <v>400</v>
      </c>
      <c r="G25" s="117" t="s">
        <v>710</v>
      </c>
      <c r="H25" s="117" t="str">
        <f t="shared" si="0"/>
        <v xml:space="preserve"> -:- Process Heat Steam/Hot Water</v>
      </c>
      <c r="I25" s="117" t="s">
        <v>439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700</v>
      </c>
      <c r="W25" s="117" t="s">
        <v>706</v>
      </c>
      <c r="X25" s="126" t="s">
        <v>712</v>
      </c>
      <c r="Y25" s="126" t="s">
        <v>743</v>
      </c>
      <c r="Z25" s="117" t="s">
        <v>95</v>
      </c>
      <c r="AB25" s="117">
        <v>1</v>
      </c>
      <c r="AC25" s="117" t="str">
        <f t="shared" si="1"/>
        <v>Industry -:- Dairy Product Manufacturing -:- Refrigeration -:- Refrigerator -:- Electricity -:-  -:- 1</v>
      </c>
      <c r="AD25" s="117" t="s">
        <v>607</v>
      </c>
      <c r="AE25" s="117" t="s">
        <v>46</v>
      </c>
      <c r="AF25" s="117" t="s">
        <v>290</v>
      </c>
      <c r="AG25" s="117" t="s">
        <v>205</v>
      </c>
    </row>
    <row r="26" spans="3:33">
      <c r="C26" s="117" t="s">
        <v>73</v>
      </c>
      <c r="E26" s="117" t="s">
        <v>232</v>
      </c>
      <c r="G26" s="117" t="s">
        <v>711</v>
      </c>
      <c r="H26" s="117" t="str">
        <f t="shared" si="0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700</v>
      </c>
      <c r="W26" s="117" t="s">
        <v>706</v>
      </c>
      <c r="X26" s="126" t="s">
        <v>710</v>
      </c>
      <c r="Y26" s="126" t="s">
        <v>740</v>
      </c>
      <c r="Z26" s="117" t="s">
        <v>103</v>
      </c>
      <c r="AB26" s="117">
        <v>1</v>
      </c>
      <c r="AC26" s="117" t="str">
        <f t="shared" si="1"/>
        <v>Industry -:- Dairy Product Manufacturing -:- Process Heat Steam/Hot Water -:- Boiler -:- Diesel -:-  -:- 1</v>
      </c>
      <c r="AD26" s="117" t="s">
        <v>608</v>
      </c>
      <c r="AE26" s="117" t="s">
        <v>46</v>
      </c>
      <c r="AF26" s="117" t="s">
        <v>290</v>
      </c>
      <c r="AG26" s="117" t="s">
        <v>205</v>
      </c>
    </row>
    <row r="27" spans="3:33">
      <c r="C27" s="117" t="s">
        <v>73</v>
      </c>
      <c r="E27" s="117" t="s">
        <v>234</v>
      </c>
      <c r="G27" s="117" t="s">
        <v>712</v>
      </c>
      <c r="H27" s="117" t="str">
        <f t="shared" si="0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700</v>
      </c>
      <c r="W27" s="117" t="s">
        <v>706</v>
      </c>
      <c r="X27" s="126" t="s">
        <v>710</v>
      </c>
      <c r="Y27" s="126" t="s">
        <v>741</v>
      </c>
      <c r="Z27" s="117" t="s">
        <v>107</v>
      </c>
      <c r="AB27" s="117">
        <v>1</v>
      </c>
      <c r="AC27" s="117" t="str">
        <f t="shared" si="1"/>
        <v>Industry -:- Dairy Product Manufacturing -:- Process Heat Steam/Hot Water -:- Heat Exchanger -:- Geothermal -:-  -:- 1</v>
      </c>
      <c r="AD27" s="117" t="s">
        <v>609</v>
      </c>
      <c r="AE27" s="117" t="s">
        <v>46</v>
      </c>
      <c r="AF27" s="117" t="s">
        <v>290</v>
      </c>
      <c r="AG27" s="117" t="s">
        <v>205</v>
      </c>
    </row>
    <row r="28" spans="3:33">
      <c r="C28" s="117" t="s">
        <v>73</v>
      </c>
      <c r="E28" s="117" t="s">
        <v>402</v>
      </c>
      <c r="G28" s="117" t="s">
        <v>717</v>
      </c>
      <c r="H28" s="117" t="str">
        <f t="shared" si="0"/>
        <v xml:space="preserve"> -:- Feedstock</v>
      </c>
      <c r="I28" s="117" t="s">
        <v>440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700</v>
      </c>
      <c r="W28" s="117" t="s">
        <v>706</v>
      </c>
      <c r="X28" s="126" t="s">
        <v>710</v>
      </c>
      <c r="Y28" s="126" t="s">
        <v>740</v>
      </c>
      <c r="Z28" s="117" t="s">
        <v>59</v>
      </c>
      <c r="AB28" s="117">
        <v>1</v>
      </c>
      <c r="AC28" s="117" t="str">
        <f t="shared" si="1"/>
        <v>Industry -:- Dairy Product Manufacturing -:- Process Heat Steam/Hot Water -:- Boiler -:- LPG -:-  -:- 1</v>
      </c>
      <c r="AD28" s="117" t="s">
        <v>610</v>
      </c>
      <c r="AE28" s="117" t="s">
        <v>46</v>
      </c>
      <c r="AF28" s="117" t="s">
        <v>290</v>
      </c>
      <c r="AG28" s="117" t="s">
        <v>205</v>
      </c>
    </row>
    <row r="29" spans="3:33">
      <c r="C29" s="117" t="s">
        <v>73</v>
      </c>
      <c r="E29" s="117" t="s">
        <v>403</v>
      </c>
      <c r="G29" s="117" t="s">
        <v>705</v>
      </c>
      <c r="H29" s="117" t="str">
        <f t="shared" si="0"/>
        <v xml:space="preserve"> -:- Motive Power, Stationary</v>
      </c>
      <c r="I29" s="117" t="s">
        <v>441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700</v>
      </c>
      <c r="W29" s="117" t="s">
        <v>706</v>
      </c>
      <c r="X29" s="126" t="s">
        <v>705</v>
      </c>
      <c r="Y29" s="126" t="s">
        <v>738</v>
      </c>
      <c r="Z29" s="117" t="s">
        <v>95</v>
      </c>
      <c r="AB29" s="117">
        <v>1</v>
      </c>
      <c r="AC29" s="117" t="str">
        <f t="shared" si="1"/>
        <v>Industry -:- Dairy Product Manufacturing -:- Motive Power, Stationary -:- Stationary Motor -:- Electricity -:-  -:- 1</v>
      </c>
      <c r="AD29" s="117" t="s">
        <v>611</v>
      </c>
      <c r="AE29" s="117" t="s">
        <v>46</v>
      </c>
      <c r="AF29" s="117" t="s">
        <v>290</v>
      </c>
      <c r="AG29" s="117" t="s">
        <v>205</v>
      </c>
    </row>
    <row r="30" spans="3:33">
      <c r="C30" s="117" t="s">
        <v>73</v>
      </c>
      <c r="E30" s="117" t="s">
        <v>236</v>
      </c>
      <c r="G30" s="117" t="s">
        <v>702</v>
      </c>
      <c r="H30" s="117" t="str">
        <f t="shared" si="0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700</v>
      </c>
      <c r="W30" s="117" t="s">
        <v>706</v>
      </c>
      <c r="X30" s="126" t="s">
        <v>707</v>
      </c>
      <c r="Y30" s="126" t="s">
        <v>739</v>
      </c>
      <c r="Z30" s="117" t="s">
        <v>95</v>
      </c>
      <c r="AB30" s="117">
        <v>1</v>
      </c>
      <c r="AC30" s="117" t="str">
        <f t="shared" si="1"/>
        <v>Industry -:- Dairy Product Manufacturing -:- Compressed Air -:- Compressor -:- Electricity -:-  -:- 1</v>
      </c>
      <c r="AD30" s="117" t="s">
        <v>612</v>
      </c>
      <c r="AE30" s="117" t="s">
        <v>46</v>
      </c>
      <c r="AF30" s="117" t="s">
        <v>290</v>
      </c>
      <c r="AG30" s="117" t="s">
        <v>205</v>
      </c>
    </row>
    <row r="31" spans="3:33">
      <c r="C31" s="117" t="s">
        <v>73</v>
      </c>
      <c r="E31" s="117" t="s">
        <v>238</v>
      </c>
      <c r="G31" s="117" t="s">
        <v>705</v>
      </c>
      <c r="H31" s="117" t="str">
        <f t="shared" si="0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700</v>
      </c>
      <c r="W31" s="117" t="s">
        <v>713</v>
      </c>
      <c r="X31" s="126" t="s">
        <v>710</v>
      </c>
      <c r="Y31" s="126" t="s">
        <v>740</v>
      </c>
      <c r="Z31" s="117" t="s">
        <v>91</v>
      </c>
      <c r="AB31" s="117">
        <v>1</v>
      </c>
      <c r="AC31" s="117" t="str">
        <f t="shared" si="1"/>
        <v>Industry -:- Other Food Processing (Non Dairy/Meat Processing) -:- Process Heat Steam/Hot Water -:- Boiler -:- Coal -:-  -:- 1</v>
      </c>
      <c r="AD31" s="117" t="s">
        <v>613</v>
      </c>
      <c r="AE31" s="117" t="s">
        <v>46</v>
      </c>
      <c r="AF31" s="117" t="s">
        <v>290</v>
      </c>
      <c r="AG31" s="117" t="s">
        <v>205</v>
      </c>
    </row>
    <row r="32" spans="3:33">
      <c r="C32" s="117" t="s">
        <v>73</v>
      </c>
      <c r="E32" s="117" t="s">
        <v>404</v>
      </c>
      <c r="G32" s="117" t="s">
        <v>710</v>
      </c>
      <c r="H32" s="117" t="str">
        <f t="shared" si="0"/>
        <v xml:space="preserve"> -:- Process Heat Steam/Hot Water</v>
      </c>
      <c r="I32" s="117" t="s">
        <v>442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700</v>
      </c>
      <c r="W32" s="117" t="s">
        <v>713</v>
      </c>
      <c r="X32" s="126" t="s">
        <v>710</v>
      </c>
      <c r="Y32" s="126" t="s">
        <v>740</v>
      </c>
      <c r="Z32" s="117" t="s">
        <v>93</v>
      </c>
      <c r="AB32" s="117">
        <v>1</v>
      </c>
      <c r="AC32" s="117" t="str">
        <f t="shared" si="1"/>
        <v>Industry -:- Other Food Processing (Non Dairy/Meat Processing) -:- Process Heat Steam/Hot Water -:- Boiler -:- Natural Gas -:-  -:- 1</v>
      </c>
      <c r="AD32" s="117" t="s">
        <v>614</v>
      </c>
      <c r="AE32" s="117" t="s">
        <v>46</v>
      </c>
      <c r="AF32" s="117" t="s">
        <v>290</v>
      </c>
      <c r="AG32" s="117" t="s">
        <v>205</v>
      </c>
    </row>
    <row r="33" spans="3:33">
      <c r="C33" s="117" t="s">
        <v>73</v>
      </c>
      <c r="E33" s="117" t="s">
        <v>405</v>
      </c>
      <c r="G33" s="117" t="s">
        <v>714</v>
      </c>
      <c r="H33" s="117" t="str">
        <f t="shared" si="0"/>
        <v xml:space="preserve"> -:- Process Heat Direct</v>
      </c>
      <c r="I33" s="117" t="s">
        <v>443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700</v>
      </c>
      <c r="W33" s="117" t="s">
        <v>713</v>
      </c>
      <c r="X33" s="126" t="s">
        <v>715</v>
      </c>
      <c r="Y33" s="126" t="s">
        <v>746</v>
      </c>
      <c r="Z33" s="117" t="s">
        <v>91</v>
      </c>
      <c r="AB33" s="117">
        <v>1</v>
      </c>
      <c r="AC33" s="117" t="str">
        <f t="shared" si="1"/>
        <v>Industry -:- Other Food Processing (Non Dairy/Meat Processing) -:- Process Heat Oven -:- Oven -:- Coal -:-  -:- 1</v>
      </c>
      <c r="AD33" s="117" t="s">
        <v>615</v>
      </c>
      <c r="AE33" s="117" t="s">
        <v>46</v>
      </c>
      <c r="AF33" s="117" t="s">
        <v>290</v>
      </c>
      <c r="AG33" s="117" t="s">
        <v>205</v>
      </c>
    </row>
    <row r="34" spans="3:33">
      <c r="C34" s="117" t="s">
        <v>73</v>
      </c>
      <c r="E34" s="117" t="s">
        <v>240</v>
      </c>
      <c r="G34" s="117" t="s">
        <v>712</v>
      </c>
      <c r="H34" s="117" t="str">
        <f t="shared" si="0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700</v>
      </c>
      <c r="W34" s="117" t="s">
        <v>713</v>
      </c>
      <c r="X34" s="126" t="s">
        <v>715</v>
      </c>
      <c r="Y34" s="126" t="s">
        <v>746</v>
      </c>
      <c r="Z34" s="117" t="s">
        <v>95</v>
      </c>
      <c r="AB34" s="117">
        <v>1</v>
      </c>
      <c r="AC34" s="117" t="str">
        <f t="shared" si="1"/>
        <v>Industry -:- Other Food Processing (Non Dairy/Meat Processing) -:- Process Heat Oven -:- Oven -:- Electricity -:-  -:- 1</v>
      </c>
      <c r="AD34" s="117" t="s">
        <v>616</v>
      </c>
      <c r="AE34" s="117" t="s">
        <v>46</v>
      </c>
      <c r="AF34" s="117" t="s">
        <v>290</v>
      </c>
      <c r="AG34" s="117" t="s">
        <v>205</v>
      </c>
    </row>
    <row r="35" spans="3:33">
      <c r="C35" s="117" t="s">
        <v>73</v>
      </c>
      <c r="E35" s="117" t="s">
        <v>242</v>
      </c>
      <c r="G35" s="117" t="s">
        <v>705</v>
      </c>
      <c r="H35" s="117" t="str">
        <f t="shared" si="0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700</v>
      </c>
      <c r="W35" s="117" t="s">
        <v>713</v>
      </c>
      <c r="X35" s="126" t="s">
        <v>715</v>
      </c>
      <c r="Y35" s="126" t="s">
        <v>746</v>
      </c>
      <c r="Z35" s="117" t="s">
        <v>93</v>
      </c>
      <c r="AB35" s="117">
        <v>1</v>
      </c>
      <c r="AC35" s="117" t="str">
        <f t="shared" si="1"/>
        <v>Industry -:- Other Food Processing (Non Dairy/Meat Processing) -:- Process Heat Oven -:- Oven -:- Natural Gas -:-  -:- 1</v>
      </c>
      <c r="AD35" s="117" t="s">
        <v>617</v>
      </c>
      <c r="AE35" s="117" t="s">
        <v>46</v>
      </c>
      <c r="AF35" s="117" t="s">
        <v>290</v>
      </c>
      <c r="AG35" s="117" t="s">
        <v>205</v>
      </c>
    </row>
    <row r="36" spans="3:33">
      <c r="C36" s="117" t="s">
        <v>73</v>
      </c>
      <c r="E36" s="117" t="s">
        <v>244</v>
      </c>
      <c r="G36" s="117" t="s">
        <v>702</v>
      </c>
      <c r="H36" s="117" t="str">
        <f t="shared" si="0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700</v>
      </c>
      <c r="W36" s="117" t="s">
        <v>713</v>
      </c>
      <c r="X36" s="126" t="s">
        <v>711</v>
      </c>
      <c r="Y36" s="126" t="s">
        <v>742</v>
      </c>
      <c r="Z36" s="117" t="s">
        <v>95</v>
      </c>
      <c r="AB36" s="117">
        <v>1</v>
      </c>
      <c r="AC36" s="117" t="str">
        <f t="shared" si="1"/>
        <v>Industry -:- Other Food Processing (Non Dairy/Meat Processing) -:- Pumping -:- Pump -:- Electricity -:-  -:- 1</v>
      </c>
      <c r="AD36" s="117" t="s">
        <v>618</v>
      </c>
      <c r="AE36" s="117" t="s">
        <v>46</v>
      </c>
      <c r="AF36" s="117" t="s">
        <v>290</v>
      </c>
      <c r="AG36" s="117" t="s">
        <v>205</v>
      </c>
    </row>
    <row r="37" spans="3:33">
      <c r="C37" s="117" t="s">
        <v>73</v>
      </c>
      <c r="E37" s="117" t="s">
        <v>406</v>
      </c>
      <c r="G37" s="117" t="s">
        <v>712</v>
      </c>
      <c r="H37" s="117" t="str">
        <f t="shared" si="0"/>
        <v xml:space="preserve"> -:- Refrigeration</v>
      </c>
      <c r="I37" s="117" t="s">
        <v>444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700</v>
      </c>
      <c r="W37" s="117" t="s">
        <v>713</v>
      </c>
      <c r="X37" s="126" t="s">
        <v>705</v>
      </c>
      <c r="Y37" s="126" t="s">
        <v>738</v>
      </c>
      <c r="Z37" s="117" t="s">
        <v>95</v>
      </c>
      <c r="AB37" s="117">
        <v>1</v>
      </c>
      <c r="AC37" s="117" t="str">
        <f t="shared" si="1"/>
        <v>Industry -:- Other Food Processing (Non Dairy/Meat Processing) -:- Motive Power, Stationary -:- Stationary Motor -:- Electricity -:-  -:- 1</v>
      </c>
      <c r="AD37" s="117" t="s">
        <v>619</v>
      </c>
      <c r="AE37" s="117" t="s">
        <v>46</v>
      </c>
      <c r="AF37" s="117" t="s">
        <v>290</v>
      </c>
      <c r="AG37" s="117" t="s">
        <v>205</v>
      </c>
    </row>
    <row r="38" spans="3:33">
      <c r="C38" s="117" t="s">
        <v>73</v>
      </c>
      <c r="E38" s="117" t="s">
        <v>407</v>
      </c>
      <c r="G38" s="117" t="s">
        <v>714</v>
      </c>
      <c r="H38" s="117" t="str">
        <f t="shared" si="0"/>
        <v xml:space="preserve"> -:- Process Heat Direct</v>
      </c>
      <c r="I38" s="117" t="s">
        <v>445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700</v>
      </c>
      <c r="W38" s="117" t="s">
        <v>713</v>
      </c>
      <c r="X38" s="126" t="s">
        <v>712</v>
      </c>
      <c r="Y38" s="126" t="s">
        <v>743</v>
      </c>
      <c r="Z38" s="117" t="s">
        <v>95</v>
      </c>
      <c r="AB38" s="117">
        <v>1</v>
      </c>
      <c r="AC38" s="117" t="str">
        <f t="shared" si="1"/>
        <v>Industry -:- Other Food Processing (Non Dairy/Meat Processing) -:- Refrigeration -:- Refrigerator -:- Electricity -:-  -:- 1</v>
      </c>
      <c r="AD38" s="117" t="s">
        <v>620</v>
      </c>
      <c r="AE38" s="117" t="s">
        <v>46</v>
      </c>
      <c r="AF38" s="117" t="s">
        <v>290</v>
      </c>
      <c r="AG38" s="117" t="s">
        <v>205</v>
      </c>
    </row>
    <row r="39" spans="3:33">
      <c r="C39" s="117" t="s">
        <v>73</v>
      </c>
      <c r="E39" s="117" t="s">
        <v>246</v>
      </c>
      <c r="G39" s="117" t="s">
        <v>717</v>
      </c>
      <c r="H39" s="117" t="str">
        <f t="shared" si="0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700</v>
      </c>
      <c r="W39" s="117" t="s">
        <v>713</v>
      </c>
      <c r="X39" s="126" t="s">
        <v>714</v>
      </c>
      <c r="Y39" s="126" t="s">
        <v>745</v>
      </c>
      <c r="Z39" s="117" t="s">
        <v>95</v>
      </c>
      <c r="AB39" s="117">
        <v>1</v>
      </c>
      <c r="AC39" s="117" t="str">
        <f t="shared" si="1"/>
        <v>Industry -:- Other Food Processing (Non Dairy/Meat Processing) -:- Process Heat Direct -:- Heater -:- Electricity -:-  -:- 1</v>
      </c>
      <c r="AD39" s="117" t="s">
        <v>621</v>
      </c>
      <c r="AE39" s="117" t="s">
        <v>46</v>
      </c>
      <c r="AF39" s="117" t="s">
        <v>290</v>
      </c>
      <c r="AG39" s="117" t="s">
        <v>205</v>
      </c>
    </row>
    <row r="40" spans="3:33">
      <c r="C40" s="117" t="s">
        <v>73</v>
      </c>
      <c r="E40" s="117" t="s">
        <v>408</v>
      </c>
      <c r="G40" s="139" t="s">
        <v>758</v>
      </c>
      <c r="H40" s="117" t="str">
        <f t="shared" si="0"/>
        <v xml:space="preserve"> -:- Process Heat Reformer</v>
      </c>
      <c r="I40" s="117" t="s">
        <v>446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700</v>
      </c>
      <c r="W40" s="117" t="s">
        <v>716</v>
      </c>
      <c r="X40" s="126" t="s">
        <v>717</v>
      </c>
      <c r="Y40" s="126" t="s">
        <v>717</v>
      </c>
      <c r="Z40" s="117" t="s">
        <v>91</v>
      </c>
      <c r="AC40" s="117" t="str">
        <f t="shared" si="1"/>
        <v xml:space="preserve">Industry -:- Iron/Steel -:- Feedstock -:- Feedstock -:- Coal -:-  -:- </v>
      </c>
      <c r="AD40" s="117" t="s">
        <v>622</v>
      </c>
      <c r="AE40" s="117" t="s">
        <v>46</v>
      </c>
      <c r="AF40" s="117" t="s">
        <v>290</v>
      </c>
      <c r="AG40" s="117" t="s">
        <v>205</v>
      </c>
    </row>
    <row r="41" spans="3:33">
      <c r="C41" s="117" t="s">
        <v>73</v>
      </c>
      <c r="E41" s="117" t="s">
        <v>248</v>
      </c>
      <c r="G41" s="117" t="s">
        <v>705</v>
      </c>
      <c r="H41" s="117" t="str">
        <f t="shared" si="0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700</v>
      </c>
      <c r="W41" s="117" t="s">
        <v>716</v>
      </c>
      <c r="X41" s="126" t="s">
        <v>702</v>
      </c>
      <c r="Y41" s="126" t="s">
        <v>736</v>
      </c>
      <c r="Z41" s="117" t="s">
        <v>95</v>
      </c>
      <c r="AB41" s="117">
        <v>1</v>
      </c>
      <c r="AC41" s="117" t="str">
        <f t="shared" si="1"/>
        <v>Industry -:- Iron/Steel -:- Process Heat Furnace -:- Furnace -:- Electricity -:-  -:- 1</v>
      </c>
      <c r="AD41" s="117" t="s">
        <v>623</v>
      </c>
      <c r="AE41" s="117" t="s">
        <v>46</v>
      </c>
      <c r="AF41" s="117" t="s">
        <v>290</v>
      </c>
      <c r="AG41" s="117" t="s">
        <v>205</v>
      </c>
    </row>
    <row r="42" spans="3:33">
      <c r="C42" s="117" t="s">
        <v>73</v>
      </c>
      <c r="E42" s="117" t="s">
        <v>250</v>
      </c>
      <c r="G42" s="117" t="s">
        <v>702</v>
      </c>
      <c r="H42" s="117" t="str">
        <f t="shared" si="0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700</v>
      </c>
      <c r="W42" s="117" t="s">
        <v>716</v>
      </c>
      <c r="X42" s="126" t="s">
        <v>702</v>
      </c>
      <c r="Y42" s="126" t="s">
        <v>736</v>
      </c>
      <c r="Z42" s="117" t="s">
        <v>93</v>
      </c>
      <c r="AB42" s="117">
        <v>1</v>
      </c>
      <c r="AC42" s="117" t="str">
        <f t="shared" si="1"/>
        <v>Industry -:- Iron/Steel -:- Process Heat Furnace -:- Furnace -:- Natural Gas -:-  -:- 1</v>
      </c>
      <c r="AD42" s="117" t="s">
        <v>624</v>
      </c>
      <c r="AE42" s="117" t="s">
        <v>46</v>
      </c>
      <c r="AF42" s="117" t="s">
        <v>290</v>
      </c>
      <c r="AG42" s="117" t="s">
        <v>205</v>
      </c>
    </row>
    <row r="43" spans="3:33">
      <c r="C43" s="117" t="s">
        <v>73</v>
      </c>
      <c r="E43" s="117" t="s">
        <v>409</v>
      </c>
      <c r="G43" s="117" t="s">
        <v>710</v>
      </c>
      <c r="H43" s="117" t="str">
        <f t="shared" si="0"/>
        <v xml:space="preserve"> -:- Process Heat Steam/Hot Water</v>
      </c>
      <c r="I43" s="117" t="s">
        <v>447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700</v>
      </c>
      <c r="W43" s="117" t="s">
        <v>716</v>
      </c>
      <c r="X43" s="126" t="s">
        <v>705</v>
      </c>
      <c r="Y43" s="126" t="s">
        <v>738</v>
      </c>
      <c r="Z43" s="117" t="s">
        <v>95</v>
      </c>
      <c r="AB43" s="117">
        <v>1</v>
      </c>
      <c r="AC43" s="117" t="str">
        <f t="shared" si="1"/>
        <v>Industry -:- Iron/Steel -:- Motive Power, Stationary -:- Stationary Motor -:- Electricity -:-  -:- 1</v>
      </c>
      <c r="AD43" s="117" t="s">
        <v>625</v>
      </c>
      <c r="AE43" s="117" t="s">
        <v>46</v>
      </c>
      <c r="AF43" s="117" t="s">
        <v>290</v>
      </c>
      <c r="AG43" s="117" t="s">
        <v>205</v>
      </c>
    </row>
    <row r="44" spans="3:33">
      <c r="C44" s="117" t="s">
        <v>73</v>
      </c>
      <c r="E44" s="117" t="s">
        <v>252</v>
      </c>
      <c r="G44" s="117" t="s">
        <v>704</v>
      </c>
      <c r="H44" s="117" t="str">
        <f t="shared" si="0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700</v>
      </c>
      <c r="W44" s="117" t="s">
        <v>718</v>
      </c>
      <c r="X44" s="126" t="s">
        <v>710</v>
      </c>
      <c r="Y44" s="126" t="s">
        <v>740</v>
      </c>
      <c r="Z44" s="117" t="s">
        <v>91</v>
      </c>
      <c r="AB44" s="117">
        <v>1</v>
      </c>
      <c r="AC44" s="117" t="str">
        <f t="shared" si="1"/>
        <v>Industry -:- Meat Processing -:- Process Heat Steam/Hot Water -:- Boiler -:- Coal -:-  -:- 1</v>
      </c>
      <c r="AD44" s="117" t="s">
        <v>626</v>
      </c>
      <c r="AE44" s="117" t="s">
        <v>46</v>
      </c>
      <c r="AF44" s="117" t="s">
        <v>290</v>
      </c>
      <c r="AG44" s="117" t="s">
        <v>205</v>
      </c>
    </row>
    <row r="45" spans="3:33">
      <c r="C45" s="117" t="s">
        <v>73</v>
      </c>
      <c r="E45" s="117" t="s">
        <v>254</v>
      </c>
      <c r="G45" s="117" t="s">
        <v>705</v>
      </c>
      <c r="H45" s="117" t="str">
        <f t="shared" si="0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700</v>
      </c>
      <c r="W45" s="117" t="s">
        <v>718</v>
      </c>
      <c r="X45" s="126" t="s">
        <v>710</v>
      </c>
      <c r="Y45" s="126" t="s">
        <v>740</v>
      </c>
      <c r="Z45" s="117" t="s">
        <v>93</v>
      </c>
      <c r="AB45" s="117">
        <v>1</v>
      </c>
      <c r="AC45" s="117" t="str">
        <f t="shared" si="1"/>
        <v>Industry -:- Meat Processing -:- Process Heat Steam/Hot Water -:- Boiler -:- Natural Gas -:-  -:- 1</v>
      </c>
      <c r="AD45" s="117" t="s">
        <v>627</v>
      </c>
      <c r="AE45" s="117" t="s">
        <v>46</v>
      </c>
      <c r="AF45" s="117" t="s">
        <v>290</v>
      </c>
      <c r="AG45" s="117" t="s">
        <v>205</v>
      </c>
    </row>
    <row r="46" spans="3:33">
      <c r="C46" s="117" t="s">
        <v>73</v>
      </c>
      <c r="E46" s="117" t="s">
        <v>410</v>
      </c>
      <c r="G46" s="117" t="s">
        <v>710</v>
      </c>
      <c r="H46" s="117" t="str">
        <f t="shared" si="0"/>
        <v xml:space="preserve"> -:- Process Heat Steam/Hot Water</v>
      </c>
      <c r="I46" s="117" t="s">
        <v>448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700</v>
      </c>
      <c r="W46" s="117" t="s">
        <v>718</v>
      </c>
      <c r="X46" s="126" t="s">
        <v>710</v>
      </c>
      <c r="Y46" s="126" t="s">
        <v>745</v>
      </c>
      <c r="Z46" s="117" t="s">
        <v>112</v>
      </c>
      <c r="AB46" s="117">
        <v>1</v>
      </c>
      <c r="AC46" s="117" t="str">
        <f t="shared" si="1"/>
        <v>Industry -:- Meat Processing -:- Process Heat Steam/Hot Water -:- Heater -:- Wood -:-  -:- 1</v>
      </c>
      <c r="AD46" s="117" t="s">
        <v>628</v>
      </c>
      <c r="AE46" s="117" t="s">
        <v>46</v>
      </c>
      <c r="AF46" s="117" t="s">
        <v>290</v>
      </c>
      <c r="AG46" s="117" t="s">
        <v>205</v>
      </c>
    </row>
    <row r="47" spans="3:33">
      <c r="C47" s="117" t="s">
        <v>73</v>
      </c>
      <c r="E47" s="117" t="s">
        <v>411</v>
      </c>
      <c r="G47" s="117" t="s">
        <v>132</v>
      </c>
      <c r="H47" s="117" t="str">
        <f t="shared" si="0"/>
        <v xml:space="preserve"> -:- Other</v>
      </c>
      <c r="I47" s="117" t="s">
        <v>449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700</v>
      </c>
      <c r="W47" s="117" t="s">
        <v>718</v>
      </c>
      <c r="X47" s="126" t="s">
        <v>714</v>
      </c>
      <c r="Y47" s="126" t="s">
        <v>745</v>
      </c>
      <c r="Z47" s="117" t="s">
        <v>95</v>
      </c>
      <c r="AB47" s="117">
        <v>1</v>
      </c>
      <c r="AC47" s="117" t="str">
        <f t="shared" si="1"/>
        <v>Industry -:- Meat Processing -:- Process Heat Direct -:- Heater -:- Electricity -:-  -:- 1</v>
      </c>
      <c r="AD47" s="117" t="s">
        <v>629</v>
      </c>
      <c r="AE47" s="117" t="s">
        <v>46</v>
      </c>
      <c r="AF47" s="117" t="s">
        <v>290</v>
      </c>
      <c r="AG47" s="117" t="s">
        <v>205</v>
      </c>
    </row>
    <row r="48" spans="3:33">
      <c r="C48" s="117" t="s">
        <v>73</v>
      </c>
      <c r="E48" s="117" t="s">
        <v>412</v>
      </c>
      <c r="G48" s="117" t="s">
        <v>132</v>
      </c>
      <c r="H48" s="117" t="str">
        <f t="shared" si="0"/>
        <v xml:space="preserve"> -:- Other</v>
      </c>
      <c r="I48" s="117" t="s">
        <v>450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700</v>
      </c>
      <c r="W48" s="117" t="s">
        <v>718</v>
      </c>
      <c r="X48" s="126" t="s">
        <v>712</v>
      </c>
      <c r="Y48" s="126" t="s">
        <v>743</v>
      </c>
      <c r="Z48" s="117" t="s">
        <v>95</v>
      </c>
      <c r="AB48" s="117">
        <v>1</v>
      </c>
      <c r="AC48" s="117" t="str">
        <f t="shared" si="1"/>
        <v>Industry -:- Meat Processing -:- Refrigeration -:- Refrigerator -:- Electricity -:-  -:- 1</v>
      </c>
      <c r="AD48" s="117" t="s">
        <v>630</v>
      </c>
      <c r="AE48" s="117" t="s">
        <v>46</v>
      </c>
      <c r="AF48" s="117" t="s">
        <v>290</v>
      </c>
      <c r="AG48" s="117" t="s">
        <v>205</v>
      </c>
    </row>
    <row r="49" spans="3:33">
      <c r="C49" s="117" t="s">
        <v>73</v>
      </c>
      <c r="E49" s="117" t="s">
        <v>413</v>
      </c>
      <c r="G49" s="117" t="s">
        <v>132</v>
      </c>
      <c r="H49" s="117" t="str">
        <f t="shared" si="0"/>
        <v xml:space="preserve"> -:- Other</v>
      </c>
      <c r="I49" s="117" t="s">
        <v>451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700</v>
      </c>
      <c r="W49" s="117" t="s">
        <v>718</v>
      </c>
      <c r="X49" s="126" t="s">
        <v>705</v>
      </c>
      <c r="Y49" s="126" t="s">
        <v>738</v>
      </c>
      <c r="Z49" s="117" t="s">
        <v>95</v>
      </c>
      <c r="AB49" s="117">
        <v>1</v>
      </c>
      <c r="AC49" s="117" t="str">
        <f t="shared" si="1"/>
        <v>Industry -:- Meat Processing -:- Motive Power, Stationary -:- Stationary Motor -:- Electricity -:-  -:- 1</v>
      </c>
      <c r="AD49" s="117" t="s">
        <v>631</v>
      </c>
      <c r="AE49" s="117" t="s">
        <v>46</v>
      </c>
      <c r="AF49" s="117" t="s">
        <v>290</v>
      </c>
      <c r="AG49" s="117" t="s">
        <v>205</v>
      </c>
    </row>
    <row r="50" spans="3:33">
      <c r="C50" s="117" t="s">
        <v>73</v>
      </c>
      <c r="E50" s="117" t="s">
        <v>414</v>
      </c>
      <c r="G50" s="117" t="s">
        <v>132</v>
      </c>
      <c r="H50" s="117" t="str">
        <f t="shared" si="0"/>
        <v xml:space="preserve"> -:- Other</v>
      </c>
      <c r="I50" s="117" t="s">
        <v>452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700</v>
      </c>
      <c r="W50" s="117" t="s">
        <v>719</v>
      </c>
      <c r="X50" s="126" t="s">
        <v>702</v>
      </c>
      <c r="Y50" s="126" t="s">
        <v>736</v>
      </c>
      <c r="Z50" s="117" t="s">
        <v>95</v>
      </c>
      <c r="AB50" s="117">
        <v>1</v>
      </c>
      <c r="AC50" s="117" t="str">
        <f t="shared" si="1"/>
        <v>Industry -:- Fabricated Metal Product, Transport Equipment, Machinery and Equipment Manufacturing -:- Process Heat Furnace -:- Furnace -:- Electricity -:-  -:- 1</v>
      </c>
      <c r="AD50" s="117" t="s">
        <v>632</v>
      </c>
      <c r="AE50" s="117" t="s">
        <v>46</v>
      </c>
      <c r="AF50" s="117" t="s">
        <v>290</v>
      </c>
      <c r="AG50" s="117" t="s">
        <v>205</v>
      </c>
    </row>
    <row r="51" spans="3:33">
      <c r="C51" s="117" t="s">
        <v>73</v>
      </c>
      <c r="E51" s="117" t="s">
        <v>415</v>
      </c>
      <c r="G51" s="117" t="s">
        <v>132</v>
      </c>
      <c r="H51" s="117" t="str">
        <f t="shared" si="0"/>
        <v xml:space="preserve"> -:- Other</v>
      </c>
      <c r="I51" s="117" t="s">
        <v>453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700</v>
      </c>
      <c r="W51" s="117" t="s">
        <v>719</v>
      </c>
      <c r="X51" s="126" t="s">
        <v>702</v>
      </c>
      <c r="Y51" s="126" t="s">
        <v>736</v>
      </c>
      <c r="Z51" s="117" t="s">
        <v>104</v>
      </c>
      <c r="AB51" s="117">
        <v>1</v>
      </c>
      <c r="AC51" s="117" t="str">
        <f t="shared" si="1"/>
        <v>Industry -:- Fabricated Metal Product, Transport Equipment, Machinery and Equipment Manufacturing -:- Process Heat Furnace -:- Furnace -:- Fuel Oil -:-  -:- 1</v>
      </c>
      <c r="AD51" s="117" t="s">
        <v>633</v>
      </c>
      <c r="AE51" s="117" t="s">
        <v>46</v>
      </c>
      <c r="AF51" s="117" t="s">
        <v>290</v>
      </c>
      <c r="AG51" s="117" t="s">
        <v>205</v>
      </c>
    </row>
    <row r="52" spans="3:33">
      <c r="C52" s="117" t="s">
        <v>73</v>
      </c>
      <c r="E52" s="117" t="s">
        <v>416</v>
      </c>
      <c r="G52" s="117" t="s">
        <v>132</v>
      </c>
      <c r="H52" s="117" t="str">
        <f t="shared" si="0"/>
        <v xml:space="preserve"> -:- Other</v>
      </c>
      <c r="I52" s="117" t="s">
        <v>454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700</v>
      </c>
      <c r="W52" s="117" t="s">
        <v>719</v>
      </c>
      <c r="X52" s="126" t="s">
        <v>702</v>
      </c>
      <c r="Y52" s="126" t="s">
        <v>736</v>
      </c>
      <c r="Z52" s="117" t="s">
        <v>93</v>
      </c>
      <c r="AB52" s="117">
        <v>1</v>
      </c>
      <c r="AC52" s="117" t="str">
        <f t="shared" si="1"/>
        <v>Industry -:- Fabricated Metal Product, Transport Equipment, Machinery and Equipment Manufacturing -:- Process Heat Furnace -:- Furnace -:- Natural Gas -:-  -:- 1</v>
      </c>
      <c r="AD52" s="117" t="s">
        <v>634</v>
      </c>
      <c r="AE52" s="117" t="s">
        <v>46</v>
      </c>
      <c r="AF52" s="117" t="s">
        <v>290</v>
      </c>
      <c r="AG52" s="117" t="s">
        <v>205</v>
      </c>
    </row>
    <row r="53" spans="3:33">
      <c r="C53" s="117" t="s">
        <v>73</v>
      </c>
      <c r="E53" s="117" t="s">
        <v>417</v>
      </c>
      <c r="G53" s="117" t="s">
        <v>132</v>
      </c>
      <c r="H53" s="117" t="str">
        <f t="shared" si="0"/>
        <v xml:space="preserve"> -:- Other</v>
      </c>
      <c r="I53" s="117" t="s">
        <v>455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700</v>
      </c>
      <c r="W53" s="117" t="s">
        <v>719</v>
      </c>
      <c r="X53" s="126" t="s">
        <v>705</v>
      </c>
      <c r="Y53" s="126" t="s">
        <v>738</v>
      </c>
      <c r="Z53" s="117" t="s">
        <v>95</v>
      </c>
      <c r="AB53" s="117">
        <v>1</v>
      </c>
      <c r="AC53" s="117" t="str">
        <f t="shared" si="1"/>
        <v>Industry -:- Fabricated Metal Product, Transport Equipment, Machinery and Equipment Manufacturing -:- Motive Power, Stationary -:- Stationary Motor -:- Electricity -:-  -:- 1</v>
      </c>
      <c r="AD53" s="117" t="s">
        <v>635</v>
      </c>
      <c r="AE53" s="117" t="s">
        <v>46</v>
      </c>
      <c r="AF53" s="117" t="s">
        <v>290</v>
      </c>
      <c r="AG53" s="117" t="s">
        <v>205</v>
      </c>
    </row>
    <row r="54" spans="3:33">
      <c r="C54" s="117" t="s">
        <v>73</v>
      </c>
      <c r="E54" s="117" t="s">
        <v>418</v>
      </c>
      <c r="G54" s="117" t="s">
        <v>132</v>
      </c>
      <c r="H54" s="117" t="str">
        <f t="shared" si="0"/>
        <v xml:space="preserve"> -:- Other</v>
      </c>
      <c r="I54" s="117" t="s">
        <v>456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700</v>
      </c>
      <c r="W54" s="117" t="s">
        <v>719</v>
      </c>
      <c r="X54" s="126" t="s">
        <v>712</v>
      </c>
      <c r="Y54" s="126" t="s">
        <v>743</v>
      </c>
      <c r="Z54" s="117" t="s">
        <v>95</v>
      </c>
      <c r="AB54" s="117">
        <v>1</v>
      </c>
      <c r="AC54" s="117" t="str">
        <f t="shared" si="1"/>
        <v>Industry -:- Fabricated Metal Product, Transport Equipment, Machinery and Equipment Manufacturing -:- Refrigeration -:- Refrigerator -:- Electricity -:-  -:- 1</v>
      </c>
      <c r="AD54" s="117" t="s">
        <v>636</v>
      </c>
      <c r="AE54" s="117" t="s">
        <v>46</v>
      </c>
      <c r="AF54" s="117" t="s">
        <v>290</v>
      </c>
      <c r="AG54" s="117" t="s">
        <v>205</v>
      </c>
    </row>
    <row r="55" spans="3:33">
      <c r="C55" s="117" t="s">
        <v>73</v>
      </c>
      <c r="E55" s="117" t="s">
        <v>256</v>
      </c>
      <c r="G55" s="117" t="s">
        <v>705</v>
      </c>
      <c r="H55" s="117" t="str">
        <f t="shared" si="0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700</v>
      </c>
      <c r="W55" s="117" t="s">
        <v>719</v>
      </c>
      <c r="X55" s="126" t="s">
        <v>714</v>
      </c>
      <c r="Y55" s="126" t="s">
        <v>744</v>
      </c>
      <c r="Z55" s="117" t="s">
        <v>93</v>
      </c>
      <c r="AB55" s="117">
        <v>1</v>
      </c>
      <c r="AC55" s="117" t="str">
        <f t="shared" si="1"/>
        <v>Industry -:- Fabricated Metal Product, Transport Equipment, Machinery and Equipment Manufacturing -:- Process Heat Direct -:- Burner -:- Natural Gas -:-  -:- 1</v>
      </c>
      <c r="AD55" s="117" t="s">
        <v>637</v>
      </c>
      <c r="AE55" s="117" t="s">
        <v>46</v>
      </c>
      <c r="AF55" s="117" t="s">
        <v>290</v>
      </c>
      <c r="AG55" s="117" t="s">
        <v>205</v>
      </c>
    </row>
    <row r="56" spans="3:33">
      <c r="C56" s="117" t="s">
        <v>73</v>
      </c>
      <c r="E56" s="117" t="s">
        <v>258</v>
      </c>
      <c r="G56" s="117" t="s">
        <v>714</v>
      </c>
      <c r="H56" s="117" t="str">
        <f t="shared" si="0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700</v>
      </c>
      <c r="W56" s="117" t="s">
        <v>720</v>
      </c>
      <c r="X56" s="126" t="s">
        <v>717</v>
      </c>
      <c r="Y56" s="126" t="s">
        <v>717</v>
      </c>
      <c r="Z56" s="117" t="s">
        <v>93</v>
      </c>
      <c r="AC56" s="117" t="str">
        <f t="shared" si="1"/>
        <v xml:space="preserve">Industry -:- Methanol -:- Feedstock -:- Feedstock -:- Natural Gas -:-  -:- </v>
      </c>
      <c r="AD56" s="117" t="s">
        <v>638</v>
      </c>
      <c r="AE56" s="117" t="s">
        <v>46</v>
      </c>
      <c r="AF56" s="117" t="s">
        <v>290</v>
      </c>
      <c r="AG56" s="117" t="s">
        <v>205</v>
      </c>
    </row>
    <row r="57" spans="3:33">
      <c r="C57" s="117" t="s">
        <v>73</v>
      </c>
      <c r="E57" s="117" t="s">
        <v>419</v>
      </c>
      <c r="G57" s="117" t="s">
        <v>710</v>
      </c>
      <c r="H57" s="117" t="str">
        <f t="shared" si="0"/>
        <v xml:space="preserve"> -:- Process Heat Steam/Hot Water</v>
      </c>
      <c r="I57" s="117" t="s">
        <v>457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700</v>
      </c>
      <c r="W57" s="117" t="s">
        <v>720</v>
      </c>
      <c r="X57" s="139" t="s">
        <v>758</v>
      </c>
      <c r="Y57" s="126" t="s">
        <v>747</v>
      </c>
      <c r="Z57" s="117" t="s">
        <v>93</v>
      </c>
      <c r="AB57" s="117">
        <v>1</v>
      </c>
      <c r="AC57" s="117" t="str">
        <f t="shared" si="1"/>
        <v>Industry -:- Methanol -:- Process Heat Reformer -:- Reformer -:- Natural Gas -:-  -:- 1</v>
      </c>
      <c r="AD57" s="117" t="s">
        <v>639</v>
      </c>
      <c r="AE57" s="117" t="s">
        <v>46</v>
      </c>
      <c r="AF57" s="117" t="s">
        <v>290</v>
      </c>
      <c r="AG57" s="117" t="s">
        <v>205</v>
      </c>
    </row>
    <row r="58" spans="3:33">
      <c r="C58" s="117" t="s">
        <v>73</v>
      </c>
      <c r="E58" s="117" t="s">
        <v>577</v>
      </c>
      <c r="G58" s="117" t="s">
        <v>761</v>
      </c>
      <c r="H58" s="117" t="str">
        <f t="shared" si="0"/>
        <v xml:space="preserve"> -:- Process Heat Reforming</v>
      </c>
      <c r="I58" s="117" t="s">
        <v>458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700</v>
      </c>
      <c r="W58" s="117" t="s">
        <v>721</v>
      </c>
      <c r="X58" s="126" t="s">
        <v>702</v>
      </c>
      <c r="Y58" s="126" t="s">
        <v>736</v>
      </c>
      <c r="Z58" s="117" t="s">
        <v>91</v>
      </c>
      <c r="AB58" s="117">
        <v>1</v>
      </c>
      <c r="AC58" s="117" t="str">
        <f t="shared" si="1"/>
        <v>Industry -:- Non-Metallic Mineral Product Manufacturing -:- Process Heat Furnace -:- Furnace -:- Coal -:-  -:- 1</v>
      </c>
      <c r="AD58" s="117" t="s">
        <v>640</v>
      </c>
      <c r="AE58" s="117" t="s">
        <v>46</v>
      </c>
      <c r="AF58" s="117" t="s">
        <v>290</v>
      </c>
      <c r="AG58" s="117" t="s">
        <v>205</v>
      </c>
    </row>
    <row r="59" spans="3:33">
      <c r="C59" s="117" t="s">
        <v>73</v>
      </c>
      <c r="E59" s="117" t="s">
        <v>420</v>
      </c>
      <c r="G59" s="117" t="s">
        <v>702</v>
      </c>
      <c r="H59" s="117" t="str">
        <f t="shared" si="0"/>
        <v xml:space="preserve"> -:- Process Heat Furnace</v>
      </c>
      <c r="I59" s="117" t="s">
        <v>459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700</v>
      </c>
      <c r="W59" s="117" t="s">
        <v>721</v>
      </c>
      <c r="X59" s="126" t="s">
        <v>702</v>
      </c>
      <c r="Y59" s="126" t="s">
        <v>736</v>
      </c>
      <c r="Z59" s="117" t="s">
        <v>95</v>
      </c>
      <c r="AB59" s="117">
        <v>1</v>
      </c>
      <c r="AC59" s="117" t="str">
        <f t="shared" si="1"/>
        <v>Industry -:- Non-Metallic Mineral Product Manufacturing -:- Process Heat Furnace -:- Furnace -:- Electricity -:-  -:- 1</v>
      </c>
      <c r="AD59" s="117" t="s">
        <v>641</v>
      </c>
      <c r="AE59" s="117" t="s">
        <v>46</v>
      </c>
      <c r="AF59" s="117" t="s">
        <v>290</v>
      </c>
      <c r="AG59" s="117" t="s">
        <v>205</v>
      </c>
    </row>
    <row r="60" spans="3:33">
      <c r="C60" s="117" t="s">
        <v>73</v>
      </c>
      <c r="E60" s="117" t="s">
        <v>260</v>
      </c>
      <c r="G60" s="117" t="s">
        <v>705</v>
      </c>
      <c r="H60" s="117" t="str">
        <f t="shared" si="0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700</v>
      </c>
      <c r="W60" s="117" t="s">
        <v>721</v>
      </c>
      <c r="X60" s="126" t="s">
        <v>702</v>
      </c>
      <c r="Y60" s="126" t="s">
        <v>736</v>
      </c>
      <c r="Z60" s="117" t="s">
        <v>93</v>
      </c>
      <c r="AB60" s="117">
        <v>1</v>
      </c>
      <c r="AC60" s="117" t="str">
        <f t="shared" si="1"/>
        <v>Industry -:- Non-Metallic Mineral Product Manufacturing -:- Process Heat Furnace -:- Furnace -:- Natural Gas -:-  -:- 1</v>
      </c>
      <c r="AD60" s="117" t="s">
        <v>642</v>
      </c>
      <c r="AE60" s="117" t="s">
        <v>46</v>
      </c>
      <c r="AF60" s="117" t="s">
        <v>290</v>
      </c>
      <c r="AG60" s="117" t="s">
        <v>205</v>
      </c>
    </row>
    <row r="61" spans="3:33">
      <c r="C61" s="117" t="s">
        <v>73</v>
      </c>
      <c r="E61" s="117" t="s">
        <v>262</v>
      </c>
      <c r="G61" s="117" t="s">
        <v>702</v>
      </c>
      <c r="H61" s="117" t="str">
        <f t="shared" si="0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700</v>
      </c>
      <c r="W61" s="117" t="s">
        <v>721</v>
      </c>
      <c r="X61" s="126" t="s">
        <v>702</v>
      </c>
      <c r="Y61" s="126" t="s">
        <v>736</v>
      </c>
      <c r="Z61" s="117" t="s">
        <v>112</v>
      </c>
      <c r="AB61" s="117">
        <v>1</v>
      </c>
      <c r="AC61" s="117" t="str">
        <f t="shared" si="1"/>
        <v>Industry -:- Non-Metallic Mineral Product Manufacturing -:- Process Heat Furnace -:- Furnace -:- Wood -:-  -:- 1</v>
      </c>
      <c r="AD61" s="117" t="s">
        <v>643</v>
      </c>
      <c r="AE61" s="117" t="s">
        <v>46</v>
      </c>
      <c r="AF61" s="117" t="s">
        <v>290</v>
      </c>
      <c r="AG61" s="117" t="s">
        <v>205</v>
      </c>
    </row>
    <row r="62" spans="3:33">
      <c r="C62" s="117" t="s">
        <v>73</v>
      </c>
      <c r="E62" s="117" t="s">
        <v>421</v>
      </c>
      <c r="G62" s="117" t="s">
        <v>710</v>
      </c>
      <c r="H62" s="117" t="str">
        <f t="shared" si="0"/>
        <v xml:space="preserve"> -:- Process Heat Steam/Hot Water</v>
      </c>
      <c r="I62" s="117" t="s">
        <v>460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700</v>
      </c>
      <c r="W62" s="117" t="s">
        <v>721</v>
      </c>
      <c r="X62" s="126" t="s">
        <v>705</v>
      </c>
      <c r="Y62" s="126" t="s">
        <v>738</v>
      </c>
      <c r="Z62" s="117" t="s">
        <v>95</v>
      </c>
      <c r="AB62" s="117">
        <v>1</v>
      </c>
      <c r="AC62" s="117" t="str">
        <f t="shared" si="1"/>
        <v>Industry -:- Non-Metallic Mineral Product Manufacturing -:- Motive Power, Stationary -:- Stationary Motor -:- Electricity -:-  -:- 1</v>
      </c>
      <c r="AD62" s="117" t="s">
        <v>644</v>
      </c>
      <c r="AE62" s="117" t="s">
        <v>46</v>
      </c>
      <c r="AF62" s="117" t="s">
        <v>290</v>
      </c>
      <c r="AG62" s="117" t="s">
        <v>205</v>
      </c>
    </row>
    <row r="63" spans="3:33">
      <c r="C63" s="117" t="s">
        <v>73</v>
      </c>
      <c r="E63" s="117" t="s">
        <v>264</v>
      </c>
      <c r="G63" s="117" t="s">
        <v>717</v>
      </c>
      <c r="H63" s="117" t="str">
        <f t="shared" si="0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700</v>
      </c>
      <c r="W63" s="117" t="s">
        <v>721</v>
      </c>
      <c r="X63" s="126" t="s">
        <v>710</v>
      </c>
      <c r="Y63" s="126" t="s">
        <v>740</v>
      </c>
      <c r="Z63" s="117" t="s">
        <v>93</v>
      </c>
      <c r="AB63" s="117">
        <v>1</v>
      </c>
      <c r="AC63" s="117" t="str">
        <f t="shared" si="1"/>
        <v>Industry -:- Non-Metallic Mineral Product Manufacturing -:- Process Heat Steam/Hot Water -:- Boiler -:- Natural Gas -:-  -:- 1</v>
      </c>
      <c r="AD63" s="117" t="s">
        <v>645</v>
      </c>
      <c r="AE63" s="117" t="s">
        <v>46</v>
      </c>
      <c r="AF63" s="117" t="s">
        <v>290</v>
      </c>
      <c r="AG63" s="117" t="s">
        <v>205</v>
      </c>
    </row>
    <row r="64" spans="3:33">
      <c r="C64" s="117" t="s">
        <v>73</v>
      </c>
      <c r="E64" s="117" t="s">
        <v>587</v>
      </c>
      <c r="G64" s="139" t="s">
        <v>758</v>
      </c>
      <c r="H64" s="117" t="str">
        <f t="shared" si="0"/>
        <v xml:space="preserve"> -:- Process Heat Reformer</v>
      </c>
      <c r="I64" s="117" t="s">
        <v>588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700</v>
      </c>
      <c r="W64" s="117" t="s">
        <v>79</v>
      </c>
      <c r="X64" s="126" t="s">
        <v>704</v>
      </c>
      <c r="Y64" s="126" t="s">
        <v>737</v>
      </c>
      <c r="Z64" s="117" t="s">
        <v>103</v>
      </c>
      <c r="AB64" s="117">
        <v>1</v>
      </c>
      <c r="AC64" s="117" t="str">
        <f t="shared" si="1"/>
        <v>Industry -:- Mining -:- Motive Power, Mobile -:- Internal Combustion Engine -:- Diesel -:-  -:- 1</v>
      </c>
      <c r="AD64" s="117" t="s">
        <v>646</v>
      </c>
      <c r="AE64" s="117" t="s">
        <v>46</v>
      </c>
      <c r="AF64" s="117" t="s">
        <v>290</v>
      </c>
      <c r="AG64" s="117" t="s">
        <v>205</v>
      </c>
    </row>
    <row r="65" spans="3:33">
      <c r="C65" s="117" t="s">
        <v>73</v>
      </c>
      <c r="E65" s="117" t="s">
        <v>266</v>
      </c>
      <c r="G65" s="117" t="s">
        <v>705</v>
      </c>
      <c r="H65" s="117" t="str">
        <f t="shared" si="0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700</v>
      </c>
      <c r="W65" s="117" t="s">
        <v>79</v>
      </c>
      <c r="X65" s="126" t="s">
        <v>705</v>
      </c>
      <c r="Y65" s="126" t="s">
        <v>738</v>
      </c>
      <c r="Z65" s="117" t="s">
        <v>95</v>
      </c>
      <c r="AB65" s="117">
        <v>1</v>
      </c>
      <c r="AC65" s="117" t="str">
        <f t="shared" si="1"/>
        <v>Industry -:- Mining -:- Motive Power, Stationary -:- Stationary Motor -:- Electricity -:-  -:- 1</v>
      </c>
      <c r="AD65" s="117" t="s">
        <v>647</v>
      </c>
      <c r="AE65" s="117" t="s">
        <v>46</v>
      </c>
      <c r="AF65" s="117" t="s">
        <v>290</v>
      </c>
      <c r="AG65" s="117" t="s">
        <v>205</v>
      </c>
    </row>
    <row r="66" spans="3:33">
      <c r="C66" s="117" t="s">
        <v>73</v>
      </c>
      <c r="E66" s="117" t="s">
        <v>268</v>
      </c>
      <c r="G66" s="117" t="s">
        <v>702</v>
      </c>
      <c r="H66" s="117" t="str">
        <f t="shared" si="0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700</v>
      </c>
      <c r="W66" s="117" t="s">
        <v>79</v>
      </c>
      <c r="X66" s="126" t="s">
        <v>705</v>
      </c>
      <c r="Y66" s="126" t="s">
        <v>737</v>
      </c>
      <c r="Z66" s="117" t="s">
        <v>103</v>
      </c>
      <c r="AB66" s="117">
        <v>1</v>
      </c>
      <c r="AC66" s="117" t="str">
        <f t="shared" si="1"/>
        <v>Industry -:- Mining -:- Motive Power, Stationary -:- Internal Combustion Engine -:- Diesel -:-  -:- 1</v>
      </c>
      <c r="AD66" s="117" t="s">
        <v>648</v>
      </c>
      <c r="AE66" s="117" t="s">
        <v>46</v>
      </c>
      <c r="AF66" s="117" t="s">
        <v>290</v>
      </c>
      <c r="AG66" s="117" t="s">
        <v>205</v>
      </c>
    </row>
    <row r="67" spans="3:33">
      <c r="C67" s="117" t="s">
        <v>73</v>
      </c>
      <c r="E67" s="117" t="s">
        <v>422</v>
      </c>
      <c r="G67" s="117" t="s">
        <v>710</v>
      </c>
      <c r="H67" s="117" t="str">
        <f t="shared" si="0"/>
        <v xml:space="preserve"> -:- Process Heat Steam/Hot Water</v>
      </c>
      <c r="I67" s="117" t="s">
        <v>461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700</v>
      </c>
      <c r="W67" s="117" t="s">
        <v>79</v>
      </c>
      <c r="X67" s="126" t="s">
        <v>710</v>
      </c>
      <c r="Y67" s="126" t="s">
        <v>740</v>
      </c>
      <c r="Z67" s="117" t="s">
        <v>104</v>
      </c>
      <c r="AB67" s="117">
        <v>1</v>
      </c>
      <c r="AC67" s="117" t="str">
        <f t="shared" si="1"/>
        <v>Industry -:- Mining -:- Process Heat Steam/Hot Water -:- Boiler -:- Fuel Oil -:-  -:- 1</v>
      </c>
      <c r="AD67" s="117" t="s">
        <v>649</v>
      </c>
      <c r="AE67" s="117" t="s">
        <v>46</v>
      </c>
      <c r="AF67" s="117" t="s">
        <v>290</v>
      </c>
      <c r="AG67" s="117" t="s">
        <v>205</v>
      </c>
    </row>
    <row r="68" spans="3:33">
      <c r="C68" s="117" t="s">
        <v>73</v>
      </c>
      <c r="E68" s="117" t="s">
        <v>270</v>
      </c>
      <c r="G68" s="117" t="s">
        <v>711</v>
      </c>
      <c r="H68" s="117" t="str">
        <f t="shared" si="0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700</v>
      </c>
      <c r="W68" s="117" t="s">
        <v>79</v>
      </c>
      <c r="X68" s="126" t="s">
        <v>710</v>
      </c>
      <c r="Y68" s="126" t="s">
        <v>740</v>
      </c>
      <c r="Z68" s="117" t="s">
        <v>93</v>
      </c>
      <c r="AB68" s="117">
        <v>1</v>
      </c>
      <c r="AC68" s="117" t="str">
        <f t="shared" si="1"/>
        <v>Industry -:- Mining -:- Process Heat Steam/Hot Water -:- Boiler -:- Natural Gas -:-  -:- 1</v>
      </c>
      <c r="AD68" s="117" t="s">
        <v>650</v>
      </c>
      <c r="AE68" s="117" t="s">
        <v>46</v>
      </c>
      <c r="AF68" s="117" t="s">
        <v>290</v>
      </c>
      <c r="AG68" s="117" t="s">
        <v>205</v>
      </c>
    </row>
    <row r="69" spans="3:33">
      <c r="C69" s="117" t="s">
        <v>73</v>
      </c>
      <c r="E69" s="117" t="s">
        <v>423</v>
      </c>
      <c r="G69" s="117" t="s">
        <v>727</v>
      </c>
      <c r="H69" s="117" t="str">
        <f t="shared" si="0"/>
        <v xml:space="preserve"> -:- Drying</v>
      </c>
      <c r="I69" s="117" t="s">
        <v>462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700</v>
      </c>
      <c r="W69" s="117" t="s">
        <v>722</v>
      </c>
      <c r="X69" s="126" t="s">
        <v>132</v>
      </c>
      <c r="Y69" s="126" t="s">
        <v>132</v>
      </c>
      <c r="Z69" s="117" t="s">
        <v>95</v>
      </c>
      <c r="AB69" s="117">
        <v>1</v>
      </c>
      <c r="AC69" s="117" t="str">
        <f t="shared" si="1"/>
        <v>Industry -:- Other (Industry) -:- Other -:- Other -:- Electricity -:-  -:- 1</v>
      </c>
      <c r="AD69" s="117" t="s">
        <v>651</v>
      </c>
      <c r="AE69" s="117" t="s">
        <v>46</v>
      </c>
      <c r="AF69" s="117" t="s">
        <v>290</v>
      </c>
      <c r="AG69" s="117" t="s">
        <v>205</v>
      </c>
    </row>
    <row r="70" spans="3:33">
      <c r="C70" s="126" t="s">
        <v>73</v>
      </c>
      <c r="D70" s="126"/>
      <c r="E70" s="126" t="s">
        <v>424</v>
      </c>
      <c r="F70" s="126"/>
      <c r="G70" s="126" t="s">
        <v>728</v>
      </c>
      <c r="H70" s="126" t="str">
        <f t="shared" si="0"/>
        <v xml:space="preserve"> -:- Wood/Pulp and Paper Refining</v>
      </c>
      <c r="I70" s="126" t="s">
        <v>463</v>
      </c>
      <c r="J70" s="126" t="s">
        <v>46</v>
      </c>
      <c r="K70" s="126"/>
      <c r="L70" s="126" t="s">
        <v>205</v>
      </c>
      <c r="M70" s="126"/>
      <c r="N70" s="126"/>
      <c r="S70" s="117" t="s">
        <v>74</v>
      </c>
      <c r="U70" s="117" t="str">
        <f>+IND!C70</f>
        <v>OTH-DSL-DSL-Tech15</v>
      </c>
      <c r="V70" s="117" t="s">
        <v>700</v>
      </c>
      <c r="W70" s="117" t="s">
        <v>722</v>
      </c>
      <c r="X70" s="126" t="s">
        <v>132</v>
      </c>
      <c r="Y70" s="126" t="s">
        <v>132</v>
      </c>
      <c r="Z70" s="117" t="s">
        <v>103</v>
      </c>
      <c r="AB70" s="117">
        <v>1</v>
      </c>
      <c r="AC70" s="117" t="str">
        <f t="shared" si="1"/>
        <v>Industry -:- Other (Industry) -:- Other -:- Other -:- Diesel -:-  -:- 1</v>
      </c>
      <c r="AD70" s="117" t="s">
        <v>652</v>
      </c>
      <c r="AE70" s="117" t="s">
        <v>46</v>
      </c>
      <c r="AF70" s="117" t="s">
        <v>290</v>
      </c>
      <c r="AG70" s="117" t="s">
        <v>205</v>
      </c>
    </row>
    <row r="71" spans="3:33">
      <c r="C71" s="117" t="s">
        <v>73</v>
      </c>
      <c r="E71" s="117" t="s">
        <v>425</v>
      </c>
      <c r="G71" s="117" t="s">
        <v>707</v>
      </c>
      <c r="H71" s="117" t="str">
        <f t="shared" si="0"/>
        <v xml:space="preserve"> -:- Compressed Air</v>
      </c>
      <c r="I71" s="117" t="s">
        <v>464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700</v>
      </c>
      <c r="W71" s="117" t="s">
        <v>722</v>
      </c>
      <c r="X71" s="126" t="s">
        <v>132</v>
      </c>
      <c r="Y71" s="126" t="s">
        <v>132</v>
      </c>
      <c r="Z71" s="117" t="s">
        <v>59</v>
      </c>
      <c r="AB71" s="117">
        <v>1</v>
      </c>
      <c r="AC71" s="117" t="str">
        <f t="shared" si="1"/>
        <v>Industry -:- Other (Industry) -:- Other -:- Other -:- LPG -:-  -:- 1</v>
      </c>
      <c r="AD71" s="117" t="s">
        <v>653</v>
      </c>
      <c r="AE71" s="117" t="s">
        <v>46</v>
      </c>
      <c r="AF71" s="117" t="s">
        <v>290</v>
      </c>
      <c r="AG71" s="117" t="s">
        <v>205</v>
      </c>
    </row>
    <row r="72" spans="3:33">
      <c r="C72" s="117" t="s">
        <v>73</v>
      </c>
      <c r="E72" s="117" t="s">
        <v>272</v>
      </c>
      <c r="G72" s="117" t="s">
        <v>705</v>
      </c>
      <c r="H72" s="117" t="str">
        <f t="shared" si="0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700</v>
      </c>
      <c r="W72" s="117" t="s">
        <v>722</v>
      </c>
      <c r="X72" s="126" t="s">
        <v>132</v>
      </c>
      <c r="Y72" s="126" t="s">
        <v>132</v>
      </c>
      <c r="Z72" s="117" t="s">
        <v>91</v>
      </c>
      <c r="AB72" s="117">
        <v>1</v>
      </c>
      <c r="AC72" s="117" t="str">
        <f t="shared" si="1"/>
        <v>Industry -:- Other (Industry) -:- Other -:- Other -:- Coal -:-  -:- 1</v>
      </c>
      <c r="AD72" s="117" t="s">
        <v>654</v>
      </c>
      <c r="AE72" s="117" t="s">
        <v>46</v>
      </c>
      <c r="AF72" s="117" t="s">
        <v>290</v>
      </c>
      <c r="AG72" s="117" t="s">
        <v>205</v>
      </c>
    </row>
    <row r="73" spans="3:33">
      <c r="C73" s="117" t="s">
        <v>73</v>
      </c>
      <c r="E73" s="117" t="s">
        <v>274</v>
      </c>
      <c r="G73" s="117" t="s">
        <v>714</v>
      </c>
      <c r="H73" s="117" t="str">
        <f t="shared" ref="H73:H79" si="2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700</v>
      </c>
      <c r="W73" s="117" t="s">
        <v>722</v>
      </c>
      <c r="X73" s="126" t="s">
        <v>132</v>
      </c>
      <c r="Y73" s="126" t="s">
        <v>132</v>
      </c>
      <c r="Z73" s="117" t="s">
        <v>93</v>
      </c>
      <c r="AB73" s="117">
        <v>1</v>
      </c>
      <c r="AC73" s="117" t="str">
        <f t="shared" ref="AC73:AC115" si="3" xml:space="preserve"> _xlfn.CONCAT( V73, " -:- ", W73, " -:- ", X73, " -:- ", Y73, " -:- ", Z73,  " -:- ", AA73,  " -:- ", AB73)</f>
        <v>Industry -:- Other (Industry) -:- Other -:- Other -:- Natural Gas -:-  -:- 1</v>
      </c>
      <c r="AD73" s="117" t="s">
        <v>655</v>
      </c>
      <c r="AE73" s="117" t="s">
        <v>46</v>
      </c>
      <c r="AF73" s="117" t="s">
        <v>290</v>
      </c>
      <c r="AG73" s="117" t="s">
        <v>205</v>
      </c>
    </row>
    <row r="74" spans="3:33">
      <c r="C74" s="117" t="s">
        <v>73</v>
      </c>
      <c r="E74" s="117" t="s">
        <v>276</v>
      </c>
      <c r="G74" s="117" t="s">
        <v>702</v>
      </c>
      <c r="H74" s="117" t="str">
        <f t="shared" si="2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700</v>
      </c>
      <c r="W74" s="117" t="s">
        <v>722</v>
      </c>
      <c r="X74" s="126" t="s">
        <v>132</v>
      </c>
      <c r="Y74" s="126" t="s">
        <v>132</v>
      </c>
      <c r="Z74" s="117" t="s">
        <v>102</v>
      </c>
      <c r="AB74" s="117">
        <v>1</v>
      </c>
      <c r="AC74" s="117" t="str">
        <f t="shared" si="3"/>
        <v>Industry -:- Other (Industry) -:- Other -:- Other -:- Petrol -:-  -:- 1</v>
      </c>
      <c r="AD74" s="117" t="s">
        <v>656</v>
      </c>
      <c r="AE74" s="117" t="s">
        <v>46</v>
      </c>
      <c r="AF74" s="117" t="s">
        <v>290</v>
      </c>
      <c r="AG74" s="117" t="s">
        <v>205</v>
      </c>
    </row>
    <row r="75" spans="3:33">
      <c r="C75" s="117" t="s">
        <v>73</v>
      </c>
      <c r="E75" s="117" t="s">
        <v>426</v>
      </c>
      <c r="G75" s="117" t="s">
        <v>710</v>
      </c>
      <c r="H75" s="117" t="str">
        <f t="shared" si="2"/>
        <v xml:space="preserve"> -:- Process Heat Steam/Hot Water</v>
      </c>
      <c r="I75" s="117" t="s">
        <v>465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700</v>
      </c>
      <c r="W75" s="117" t="s">
        <v>722</v>
      </c>
      <c r="X75" s="126" t="s">
        <v>132</v>
      </c>
      <c r="Y75" s="126" t="s">
        <v>132</v>
      </c>
      <c r="Z75" s="117" t="s">
        <v>111</v>
      </c>
      <c r="AB75" s="117">
        <v>1</v>
      </c>
      <c r="AC75" s="117" t="str">
        <f t="shared" si="3"/>
        <v>Industry -:- Other (Industry) -:- Other -:- Other -:- Biogas -:-  -:- 1</v>
      </c>
      <c r="AD75" s="117" t="s">
        <v>657</v>
      </c>
      <c r="AE75" s="117" t="s">
        <v>46</v>
      </c>
      <c r="AF75" s="117" t="s">
        <v>290</v>
      </c>
      <c r="AG75" s="117" t="s">
        <v>205</v>
      </c>
    </row>
    <row r="76" spans="3:33">
      <c r="C76" s="117" t="s">
        <v>73</v>
      </c>
      <c r="E76" s="117" t="s">
        <v>278</v>
      </c>
      <c r="G76" s="117" t="s">
        <v>711</v>
      </c>
      <c r="H76" s="117" t="str">
        <f t="shared" si="2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700</v>
      </c>
      <c r="W76" s="117" t="s">
        <v>722</v>
      </c>
      <c r="X76" s="126" t="s">
        <v>132</v>
      </c>
      <c r="Y76" s="126" t="s">
        <v>132</v>
      </c>
      <c r="Z76" s="117" t="s">
        <v>104</v>
      </c>
      <c r="AB76" s="117">
        <v>1</v>
      </c>
      <c r="AC76" s="117" t="str">
        <f t="shared" si="3"/>
        <v>Industry -:- Other (Industry) -:- Other -:- Other -:- Fuel Oil -:-  -:- 1</v>
      </c>
      <c r="AD76" s="117" t="s">
        <v>658</v>
      </c>
      <c r="AE76" s="117" t="s">
        <v>46</v>
      </c>
      <c r="AF76" s="117" t="s">
        <v>290</v>
      </c>
      <c r="AG76" s="117" t="s">
        <v>205</v>
      </c>
    </row>
    <row r="77" spans="3:33">
      <c r="C77" s="117" t="s">
        <v>73</v>
      </c>
      <c r="E77" s="117" t="s">
        <v>428</v>
      </c>
      <c r="G77" s="117" t="s">
        <v>730</v>
      </c>
      <c r="H77" s="117" t="str">
        <f t="shared" si="2"/>
        <v xml:space="preserve"> -:- Fan</v>
      </c>
      <c r="I77" s="117" t="s">
        <v>466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700</v>
      </c>
      <c r="W77" s="117" t="s">
        <v>723</v>
      </c>
      <c r="X77" s="126" t="s">
        <v>710</v>
      </c>
      <c r="Y77" s="126" t="s">
        <v>740</v>
      </c>
      <c r="Z77" s="117" t="s">
        <v>104</v>
      </c>
      <c r="AB77" s="117">
        <v>1</v>
      </c>
      <c r="AC77" s="117" t="str">
        <f t="shared" si="3"/>
        <v>Industry -:- Petroleum, Basic Chemical and Rubber Product Manufacturing -:- Process Heat Steam/Hot Water -:- Boiler -:- Fuel Oil -:-  -:- 1</v>
      </c>
      <c r="AD77" s="117" t="s">
        <v>659</v>
      </c>
      <c r="AE77" s="117" t="s">
        <v>46</v>
      </c>
      <c r="AF77" s="117" t="s">
        <v>290</v>
      </c>
      <c r="AG77" s="117" t="s">
        <v>205</v>
      </c>
    </row>
    <row r="78" spans="3:33">
      <c r="C78" s="126" t="s">
        <v>73</v>
      </c>
      <c r="D78" s="126"/>
      <c r="E78" s="126" t="s">
        <v>427</v>
      </c>
      <c r="F78" s="126"/>
      <c r="G78" s="126" t="s">
        <v>728</v>
      </c>
      <c r="H78" s="126" t="str">
        <f t="shared" si="2"/>
        <v xml:space="preserve"> -:- Wood/Pulp and Paper Refining</v>
      </c>
      <c r="I78" s="126" t="s">
        <v>467</v>
      </c>
      <c r="J78" s="126" t="s">
        <v>46</v>
      </c>
      <c r="K78" s="126"/>
      <c r="L78" s="126" t="s">
        <v>205</v>
      </c>
      <c r="M78" s="126"/>
      <c r="N78" s="126"/>
      <c r="S78" s="117" t="s">
        <v>74</v>
      </c>
      <c r="U78" s="117" t="str">
        <f>+IND!C78</f>
        <v>CHMCL-PH-STM_HW-NGA-BLR15</v>
      </c>
      <c r="V78" s="117" t="s">
        <v>700</v>
      </c>
      <c r="W78" s="117" t="s">
        <v>723</v>
      </c>
      <c r="X78" s="126" t="s">
        <v>710</v>
      </c>
      <c r="Y78" s="126" t="s">
        <v>740</v>
      </c>
      <c r="Z78" s="117" t="s">
        <v>93</v>
      </c>
      <c r="AB78" s="117">
        <v>1</v>
      </c>
      <c r="AC78" s="117" t="str">
        <f t="shared" si="3"/>
        <v>Industry -:- Petroleum, Basic Chemical and Rubber Product Manufacturing -:- Process Heat Steam/Hot Water -:- Boiler -:- Natural Gas -:-  -:- 1</v>
      </c>
      <c r="AD78" s="117" t="s">
        <v>660</v>
      </c>
      <c r="AE78" s="117" t="s">
        <v>46</v>
      </c>
      <c r="AF78" s="117" t="s">
        <v>290</v>
      </c>
      <c r="AG78" s="117" t="s">
        <v>205</v>
      </c>
    </row>
    <row r="79" spans="3:33">
      <c r="C79" s="117" t="s">
        <v>73</v>
      </c>
      <c r="E79" s="117" t="s">
        <v>429</v>
      </c>
      <c r="G79" s="117" t="s">
        <v>707</v>
      </c>
      <c r="H79" s="117" t="str">
        <f t="shared" si="2"/>
        <v xml:space="preserve"> -:- Compressed Air</v>
      </c>
      <c r="I79" s="117" t="s">
        <v>468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700</v>
      </c>
      <c r="W79" s="117" t="s">
        <v>723</v>
      </c>
      <c r="X79" s="117" t="s">
        <v>705</v>
      </c>
      <c r="Y79" s="117" t="s">
        <v>738</v>
      </c>
      <c r="Z79" s="117" t="s">
        <v>95</v>
      </c>
      <c r="AB79" s="117">
        <v>1</v>
      </c>
      <c r="AC79" s="117" t="str">
        <f t="shared" si="3"/>
        <v>Industry -:- Petroleum, Basic Chemical and Rubber Product Manufacturing -:- Motive Power, Stationary -:- Stationary Motor -:- Electricity -:-  -:- 1</v>
      </c>
      <c r="AD79" s="117" t="s">
        <v>661</v>
      </c>
      <c r="AE79" s="117" t="s">
        <v>46</v>
      </c>
      <c r="AF79" s="117" t="s">
        <v>290</v>
      </c>
      <c r="AG79" s="117" t="s">
        <v>205</v>
      </c>
    </row>
    <row r="80" spans="3:33">
      <c r="S80" s="117" t="s">
        <v>74</v>
      </c>
      <c r="U80" s="117" t="str">
        <f>+IND!C80</f>
        <v>CHMCL-MoTP-Stat-NGA-Pump15</v>
      </c>
      <c r="V80" s="117" t="s">
        <v>700</v>
      </c>
      <c r="W80" s="117" t="s">
        <v>723</v>
      </c>
      <c r="X80" s="126" t="s">
        <v>705</v>
      </c>
      <c r="Y80" s="126" t="s">
        <v>742</v>
      </c>
      <c r="Z80" s="117" t="s">
        <v>93</v>
      </c>
      <c r="AB80" s="117">
        <v>1</v>
      </c>
      <c r="AC80" s="117" t="str">
        <f t="shared" si="3"/>
        <v>Industry -:- Petroleum, Basic Chemical and Rubber Product Manufacturing -:- Motive Power, Stationary -:- Pump -:- Natural Gas -:-  -:- 1</v>
      </c>
      <c r="AD80" s="117" t="s">
        <v>662</v>
      </c>
      <c r="AE80" s="117" t="s">
        <v>46</v>
      </c>
      <c r="AF80" s="117" t="s">
        <v>290</v>
      </c>
      <c r="AG80" s="117" t="s">
        <v>205</v>
      </c>
    </row>
    <row r="81" spans="19:33">
      <c r="S81" s="117" t="s">
        <v>74</v>
      </c>
      <c r="U81" s="117" t="str">
        <f>+IND!C81</f>
        <v>CHMCL-PH-REFRM-NGA-REFRM15</v>
      </c>
      <c r="V81" s="117" t="s">
        <v>700</v>
      </c>
      <c r="W81" s="117" t="s">
        <v>723</v>
      </c>
      <c r="X81" s="126" t="s">
        <v>761</v>
      </c>
      <c r="Y81" s="126" t="s">
        <v>747</v>
      </c>
      <c r="Z81" s="117" t="s">
        <v>93</v>
      </c>
      <c r="AB81" s="117">
        <v>1</v>
      </c>
      <c r="AC81" s="117" t="str">
        <f t="shared" si="3"/>
        <v>Industry -:- Petroleum, Basic Chemical and Rubber Product Manufacturing -:- Process Heat Reforming -:- Reformer -:- Natural Gas -:-  -:- 1</v>
      </c>
      <c r="AD81" s="117" t="s">
        <v>663</v>
      </c>
      <c r="AE81" s="117" t="s">
        <v>46</v>
      </c>
      <c r="AF81" s="117" t="s">
        <v>290</v>
      </c>
      <c r="AG81" s="117" t="s">
        <v>205</v>
      </c>
    </row>
    <row r="82" spans="19:33">
      <c r="S82" s="117" t="s">
        <v>74</v>
      </c>
      <c r="U82" s="117" t="str">
        <f>+IND!C82</f>
        <v>CHMCL-PH-DirH-NGA-Burner15</v>
      </c>
      <c r="V82" s="117" t="s">
        <v>700</v>
      </c>
      <c r="W82" s="117" t="s">
        <v>723</v>
      </c>
      <c r="X82" s="126" t="s">
        <v>714</v>
      </c>
      <c r="Y82" s="126" t="s">
        <v>744</v>
      </c>
      <c r="Z82" s="117" t="s">
        <v>93</v>
      </c>
      <c r="AB82" s="117">
        <v>1</v>
      </c>
      <c r="AC82" s="117" t="str">
        <f t="shared" si="3"/>
        <v>Industry -:- Petroleum, Basic Chemical and Rubber Product Manufacturing -:- Process Heat Direct -:- Burner -:- Natural Gas -:-  -:- 1</v>
      </c>
      <c r="AD82" s="117" t="s">
        <v>664</v>
      </c>
      <c r="AE82" s="117" t="s">
        <v>46</v>
      </c>
      <c r="AF82" s="117" t="s">
        <v>290</v>
      </c>
      <c r="AG82" s="117" t="s">
        <v>205</v>
      </c>
    </row>
    <row r="83" spans="19:33">
      <c r="S83" s="117" t="s">
        <v>74</v>
      </c>
      <c r="U83" s="117" t="str">
        <f>+IND!C83</f>
        <v>CHMCL-PH-DirH-ELC-Heater15</v>
      </c>
      <c r="V83" s="117" t="s">
        <v>700</v>
      </c>
      <c r="W83" s="117" t="s">
        <v>723</v>
      </c>
      <c r="X83" s="126" t="s">
        <v>714</v>
      </c>
      <c r="Y83" s="126" t="s">
        <v>745</v>
      </c>
      <c r="Z83" s="117" t="s">
        <v>95</v>
      </c>
      <c r="AB83" s="117">
        <v>1</v>
      </c>
      <c r="AC83" s="117" t="str">
        <f t="shared" si="3"/>
        <v>Industry -:- Petroleum, Basic Chemical and Rubber Product Manufacturing -:- Process Heat Direct -:- Heater -:- Electricity -:-  -:- 1</v>
      </c>
      <c r="AD83" s="117" t="s">
        <v>665</v>
      </c>
      <c r="AE83" s="117" t="s">
        <v>46</v>
      </c>
      <c r="AF83" s="117" t="s">
        <v>290</v>
      </c>
      <c r="AG83" s="117" t="s">
        <v>205</v>
      </c>
    </row>
    <row r="84" spans="19:33">
      <c r="S84" s="117" t="s">
        <v>74</v>
      </c>
      <c r="U84" s="117" t="str">
        <f>+IND!C84</f>
        <v>CHMCL-PH-FURN-FOL-Furn15</v>
      </c>
      <c r="V84" s="117" t="s">
        <v>700</v>
      </c>
      <c r="W84" s="117" t="s">
        <v>723</v>
      </c>
      <c r="X84" s="126" t="s">
        <v>702</v>
      </c>
      <c r="Y84" s="126" t="s">
        <v>736</v>
      </c>
      <c r="Z84" s="117" t="s">
        <v>104</v>
      </c>
      <c r="AB84" s="117">
        <v>1</v>
      </c>
      <c r="AC84" s="117" t="str">
        <f t="shared" si="3"/>
        <v>Industry -:- Petroleum, Basic Chemical and Rubber Product Manufacturing -:- Process Heat Furnace -:- Furnace -:- Fuel Oil -:-  -:- 1</v>
      </c>
      <c r="AD84" s="117" t="s">
        <v>666</v>
      </c>
      <c r="AE84" s="117" t="s">
        <v>46</v>
      </c>
      <c r="AF84" s="117" t="s">
        <v>290</v>
      </c>
      <c r="AG84" s="117" t="s">
        <v>205</v>
      </c>
    </row>
    <row r="85" spans="19:33">
      <c r="S85" s="117" t="s">
        <v>74</v>
      </c>
      <c r="U85" s="117" t="str">
        <f>+IND!C85</f>
        <v>CHMCL-PH-FURN-NGA-Furn15</v>
      </c>
      <c r="V85" s="117" t="s">
        <v>700</v>
      </c>
      <c r="W85" s="117" t="s">
        <v>723</v>
      </c>
      <c r="X85" s="126" t="s">
        <v>702</v>
      </c>
      <c r="Y85" s="126" t="s">
        <v>736</v>
      </c>
      <c r="Z85" s="117" t="s">
        <v>93</v>
      </c>
      <c r="AB85" s="117">
        <v>1</v>
      </c>
      <c r="AC85" s="117" t="str">
        <f t="shared" si="3"/>
        <v>Industry -:- Petroleum, Basic Chemical and Rubber Product Manufacturing -:- Process Heat Furnace -:- Furnace -:- Natural Gas -:-  -:- 1</v>
      </c>
      <c r="AD85" s="117" t="s">
        <v>667</v>
      </c>
      <c r="AE85" s="117" t="s">
        <v>46</v>
      </c>
      <c r="AF85" s="117" t="s">
        <v>290</v>
      </c>
      <c r="AG85" s="117" t="s">
        <v>205</v>
      </c>
    </row>
    <row r="86" spans="19:33">
      <c r="S86" s="117" t="s">
        <v>74</v>
      </c>
      <c r="U86" s="117" t="str">
        <f>+IND!C86</f>
        <v>REFI-PH-FURN-NGA-Furn15</v>
      </c>
      <c r="V86" s="117" t="s">
        <v>700</v>
      </c>
      <c r="W86" s="117" t="s">
        <v>724</v>
      </c>
      <c r="X86" s="126" t="s">
        <v>702</v>
      </c>
      <c r="Y86" s="126" t="s">
        <v>736</v>
      </c>
      <c r="Z86" s="117" t="s">
        <v>93</v>
      </c>
      <c r="AB86" s="117">
        <v>1</v>
      </c>
      <c r="AC86" s="117" t="str">
        <f t="shared" si="3"/>
        <v>Industry -:- Refining -:- Process Heat Furnace -:- Furnace -:- Natural Gas -:-  -:- 1</v>
      </c>
      <c r="AD86" s="117" t="s">
        <v>668</v>
      </c>
      <c r="AE86" s="117" t="s">
        <v>46</v>
      </c>
      <c r="AF86" s="117" t="s">
        <v>290</v>
      </c>
      <c r="AG86" s="117" t="s">
        <v>205</v>
      </c>
    </row>
    <row r="87" spans="19:33">
      <c r="S87" s="117" t="s">
        <v>74</v>
      </c>
      <c r="U87" s="117" t="str">
        <f>+IND!C87</f>
        <v>REFI-MoTP-Stat-ELC-Mtr15</v>
      </c>
      <c r="V87" s="117" t="s">
        <v>700</v>
      </c>
      <c r="W87" s="117" t="s">
        <v>724</v>
      </c>
      <c r="X87" s="126" t="s">
        <v>705</v>
      </c>
      <c r="Y87" s="126" t="s">
        <v>738</v>
      </c>
      <c r="Z87" s="117" t="s">
        <v>95</v>
      </c>
      <c r="AB87" s="117">
        <v>1</v>
      </c>
      <c r="AC87" s="117" t="str">
        <f t="shared" si="3"/>
        <v>Industry -:- Refining -:- Motive Power, Stationary -:- Stationary Motor -:- Electricity -:-  -:- 1</v>
      </c>
      <c r="AD87" s="117" t="s">
        <v>669</v>
      </c>
      <c r="AE87" s="117" t="s">
        <v>46</v>
      </c>
      <c r="AF87" s="117" t="s">
        <v>290</v>
      </c>
      <c r="AG87" s="117" t="s">
        <v>205</v>
      </c>
    </row>
    <row r="88" spans="19:33">
      <c r="S88" s="117" t="s">
        <v>74</v>
      </c>
      <c r="U88" s="117" t="str">
        <f>+IND!C88</f>
        <v>REFI-PH-STM_HW-NGA-BLR15</v>
      </c>
      <c r="V88" s="117" t="s">
        <v>700</v>
      </c>
      <c r="W88" s="117" t="s">
        <v>724</v>
      </c>
      <c r="X88" s="126" t="s">
        <v>710</v>
      </c>
      <c r="Y88" s="126" t="s">
        <v>740</v>
      </c>
      <c r="Z88" s="117" t="s">
        <v>93</v>
      </c>
      <c r="AB88" s="117">
        <v>1</v>
      </c>
      <c r="AC88" s="117" t="str">
        <f t="shared" si="3"/>
        <v>Industry -:- Refining -:- Process Heat Steam/Hot Water -:- Boiler -:- Natural Gas -:-  -:- 1</v>
      </c>
      <c r="AD88" s="117" t="s">
        <v>670</v>
      </c>
      <c r="AE88" s="117" t="s">
        <v>46</v>
      </c>
      <c r="AF88" s="117" t="s">
        <v>290</v>
      </c>
      <c r="AG88" s="117" t="s">
        <v>205</v>
      </c>
    </row>
    <row r="89" spans="19:33">
      <c r="S89" s="117" t="s">
        <v>74</v>
      </c>
      <c r="U89" s="117" t="str">
        <f>+IND!C89</f>
        <v>UREA-FDSTCK-NGA-FDSTCK15</v>
      </c>
      <c r="V89" s="117" t="s">
        <v>700</v>
      </c>
      <c r="W89" s="117" t="s">
        <v>725</v>
      </c>
      <c r="X89" s="126" t="s">
        <v>717</v>
      </c>
      <c r="Y89" s="126" t="s">
        <v>717</v>
      </c>
      <c r="Z89" s="117" t="s">
        <v>93</v>
      </c>
      <c r="AC89" s="117" t="str">
        <f t="shared" si="3"/>
        <v xml:space="preserve">Industry -:- Urea Production -:- Feedstock -:- Feedstock -:- Natural Gas -:-  -:- </v>
      </c>
      <c r="AD89" s="117" t="s">
        <v>671</v>
      </c>
      <c r="AE89" s="117" t="s">
        <v>46</v>
      </c>
      <c r="AF89" s="117" t="s">
        <v>290</v>
      </c>
      <c r="AG89" s="117" t="s">
        <v>205</v>
      </c>
    </row>
    <row r="90" spans="19:33">
      <c r="S90" s="117" t="s">
        <v>74</v>
      </c>
      <c r="U90" s="117" t="s">
        <v>589</v>
      </c>
      <c r="V90" s="117" t="s">
        <v>700</v>
      </c>
      <c r="W90" s="117" t="s">
        <v>725</v>
      </c>
      <c r="X90" s="139" t="s">
        <v>758</v>
      </c>
      <c r="Y90" s="126" t="s">
        <v>747</v>
      </c>
      <c r="Z90" s="117" t="s">
        <v>93</v>
      </c>
      <c r="AC90" s="117" t="str">
        <f t="shared" si="3"/>
        <v xml:space="preserve">Industry -:- Urea Production -:- Process Heat Reformer -:- Reformer -:- Natural Gas -:-  -:- </v>
      </c>
      <c r="AD90" s="117" t="s">
        <v>672</v>
      </c>
      <c r="AE90" s="117" t="s">
        <v>46</v>
      </c>
      <c r="AF90" s="117" t="s">
        <v>290</v>
      </c>
      <c r="AG90" s="117" t="s">
        <v>205</v>
      </c>
    </row>
    <row r="91" spans="19:33">
      <c r="S91" s="117" t="s">
        <v>74</v>
      </c>
      <c r="U91" s="117" t="str">
        <f>+IND!C91</f>
        <v>WOOD-PH-STM_HW-COA-BLR15</v>
      </c>
      <c r="V91" s="117" t="s">
        <v>700</v>
      </c>
      <c r="W91" s="117" t="s">
        <v>726</v>
      </c>
      <c r="X91" s="126" t="s">
        <v>710</v>
      </c>
      <c r="Y91" s="126" t="s">
        <v>740</v>
      </c>
      <c r="Z91" s="117" t="s">
        <v>91</v>
      </c>
      <c r="AB91" s="117">
        <v>1</v>
      </c>
      <c r="AC91" s="117" t="str">
        <f t="shared" si="3"/>
        <v>Industry -:- Wood Product Manufacturing -:- Process Heat Steam/Hot Water -:- Boiler -:- Coal -:-  -:- 1</v>
      </c>
      <c r="AD91" s="117" t="s">
        <v>673</v>
      </c>
      <c r="AE91" s="117" t="s">
        <v>46</v>
      </c>
      <c r="AF91" s="117" t="s">
        <v>290</v>
      </c>
      <c r="AG91" s="117" t="s">
        <v>205</v>
      </c>
    </row>
    <row r="92" spans="19:33">
      <c r="S92" s="117" t="s">
        <v>74</v>
      </c>
      <c r="U92" s="117" t="str">
        <f>+IND!C92</f>
        <v>WOOD-PH-STM_HW-DSL-BLR15</v>
      </c>
      <c r="V92" s="117" t="s">
        <v>700</v>
      </c>
      <c r="W92" s="117" t="s">
        <v>726</v>
      </c>
      <c r="X92" s="126" t="s">
        <v>710</v>
      </c>
      <c r="Y92" s="126" t="s">
        <v>740</v>
      </c>
      <c r="Z92" s="117" t="s">
        <v>103</v>
      </c>
      <c r="AB92" s="117">
        <v>1</v>
      </c>
      <c r="AC92" s="117" t="str">
        <f t="shared" si="3"/>
        <v>Industry -:- Wood Product Manufacturing -:- Process Heat Steam/Hot Water -:- Boiler -:- Diesel -:-  -:- 1</v>
      </c>
      <c r="AD92" s="117" t="s">
        <v>674</v>
      </c>
      <c r="AE92" s="117" t="s">
        <v>46</v>
      </c>
      <c r="AF92" s="117" t="s">
        <v>290</v>
      </c>
      <c r="AG92" s="117" t="s">
        <v>205</v>
      </c>
    </row>
    <row r="93" spans="19:33">
      <c r="S93" s="117" t="s">
        <v>74</v>
      </c>
      <c r="U93" s="117" t="str">
        <f>+IND!C93</f>
        <v>WOOD-PH-STM_HW-ELC-BLR15</v>
      </c>
      <c r="V93" s="117" t="s">
        <v>700</v>
      </c>
      <c r="W93" s="117" t="s">
        <v>726</v>
      </c>
      <c r="X93" s="126" t="s">
        <v>710</v>
      </c>
      <c r="Y93" s="126" t="s">
        <v>740</v>
      </c>
      <c r="Z93" s="117" t="s">
        <v>95</v>
      </c>
      <c r="AB93" s="117">
        <v>1</v>
      </c>
      <c r="AC93" s="117" t="str">
        <f t="shared" si="3"/>
        <v>Industry -:- Wood Product Manufacturing -:- Process Heat Steam/Hot Water -:- Boiler -:- Electricity -:-  -:- 1</v>
      </c>
      <c r="AD93" s="117" t="s">
        <v>675</v>
      </c>
      <c r="AE93" s="117" t="s">
        <v>46</v>
      </c>
      <c r="AF93" s="117" t="s">
        <v>290</v>
      </c>
      <c r="AG93" s="117" t="s">
        <v>205</v>
      </c>
    </row>
    <row r="94" spans="19:33">
      <c r="S94" s="117" t="s">
        <v>74</v>
      </c>
      <c r="U94" s="117" t="str">
        <f>+IND!C94</f>
        <v>WOOD-PH-STM_HW-FOL-BLR15</v>
      </c>
      <c r="V94" s="117" t="s">
        <v>700</v>
      </c>
      <c r="W94" s="117" t="s">
        <v>726</v>
      </c>
      <c r="X94" s="126" t="s">
        <v>710</v>
      </c>
      <c r="Y94" s="126" t="s">
        <v>740</v>
      </c>
      <c r="Z94" s="117" t="s">
        <v>104</v>
      </c>
      <c r="AB94" s="117">
        <v>1</v>
      </c>
      <c r="AC94" s="117" t="str">
        <f t="shared" si="3"/>
        <v>Industry -:- Wood Product Manufacturing -:- Process Heat Steam/Hot Water -:- Boiler -:- Fuel Oil -:-  -:- 1</v>
      </c>
      <c r="AD94" s="117" t="s">
        <v>676</v>
      </c>
      <c r="AE94" s="117" t="s">
        <v>46</v>
      </c>
      <c r="AF94" s="117" t="s">
        <v>290</v>
      </c>
      <c r="AG94" s="117" t="s">
        <v>205</v>
      </c>
    </row>
    <row r="95" spans="19:33">
      <c r="S95" s="117" t="s">
        <v>74</v>
      </c>
      <c r="U95" s="117" t="str">
        <f>+IND!C95</f>
        <v>WOOD-PH-STM_HW-GEO-Heat15</v>
      </c>
      <c r="V95" s="117" t="s">
        <v>700</v>
      </c>
      <c r="W95" s="117" t="s">
        <v>726</v>
      </c>
      <c r="X95" s="126" t="s">
        <v>710</v>
      </c>
      <c r="Y95" s="126" t="s">
        <v>741</v>
      </c>
      <c r="Z95" s="117" t="s">
        <v>107</v>
      </c>
      <c r="AB95" s="117">
        <v>1</v>
      </c>
      <c r="AC95" s="117" t="str">
        <f t="shared" si="3"/>
        <v>Industry -:- Wood Product Manufacturing -:- Process Heat Steam/Hot Water -:- Heat Exchanger -:- Geothermal -:-  -:- 1</v>
      </c>
      <c r="AD95" s="117" t="s">
        <v>677</v>
      </c>
      <c r="AE95" s="117" t="s">
        <v>46</v>
      </c>
      <c r="AF95" s="117" t="s">
        <v>290</v>
      </c>
      <c r="AG95" s="117" t="s">
        <v>205</v>
      </c>
    </row>
    <row r="96" spans="19:33">
      <c r="S96" s="117" t="s">
        <v>74</v>
      </c>
      <c r="U96" s="117" t="str">
        <f>+IND!C96</f>
        <v>WOOD-PH-STM_HW-NGA-BLR15</v>
      </c>
      <c r="V96" s="117" t="s">
        <v>700</v>
      </c>
      <c r="W96" s="117" t="s">
        <v>726</v>
      </c>
      <c r="X96" s="126" t="s">
        <v>710</v>
      </c>
      <c r="Y96" s="126" t="s">
        <v>740</v>
      </c>
      <c r="Z96" s="117" t="s">
        <v>93</v>
      </c>
      <c r="AB96" s="117">
        <v>1</v>
      </c>
      <c r="AC96" s="117" t="str">
        <f t="shared" si="3"/>
        <v>Industry -:- Wood Product Manufacturing -:- Process Heat Steam/Hot Water -:- Boiler -:- Natural Gas -:-  -:- 1</v>
      </c>
      <c r="AD96" s="117" t="s">
        <v>678</v>
      </c>
      <c r="AE96" s="117" t="s">
        <v>46</v>
      </c>
      <c r="AF96" s="117" t="s">
        <v>290</v>
      </c>
      <c r="AG96" s="117" t="s">
        <v>205</v>
      </c>
    </row>
    <row r="97" spans="5:33">
      <c r="S97" s="117" t="s">
        <v>74</v>
      </c>
      <c r="U97" s="117" t="str">
        <f>+IND!C97</f>
        <v>WOOD-PH-STM_HW-WOD-BLR15</v>
      </c>
      <c r="V97" s="117" t="s">
        <v>700</v>
      </c>
      <c r="W97" s="117" t="s">
        <v>726</v>
      </c>
      <c r="X97" s="126" t="s">
        <v>710</v>
      </c>
      <c r="Y97" s="126" t="s">
        <v>740</v>
      </c>
      <c r="Z97" s="117" t="s">
        <v>112</v>
      </c>
      <c r="AB97" s="117">
        <v>1</v>
      </c>
      <c r="AC97" s="117" t="str">
        <f t="shared" si="3"/>
        <v>Industry -:- Wood Product Manufacturing -:- Process Heat Steam/Hot Water -:- Boiler -:- Wood -:-  -:- 1</v>
      </c>
      <c r="AD97" s="117" t="s">
        <v>679</v>
      </c>
      <c r="AE97" s="117" t="s">
        <v>46</v>
      </c>
      <c r="AF97" s="117" t="s">
        <v>290</v>
      </c>
      <c r="AG97" s="117" t="s">
        <v>205</v>
      </c>
    </row>
    <row r="98" spans="5:33">
      <c r="S98" s="117" t="s">
        <v>74</v>
      </c>
      <c r="U98" s="117" t="str">
        <f>+IND!C98</f>
        <v>WOOD-Fan-ELC-Fan15</v>
      </c>
      <c r="V98" s="117" t="s">
        <v>700</v>
      </c>
      <c r="W98" s="117" t="s">
        <v>726</v>
      </c>
      <c r="X98" s="126" t="s">
        <v>727</v>
      </c>
      <c r="Y98" s="126" t="s">
        <v>730</v>
      </c>
      <c r="Z98" s="117" t="s">
        <v>95</v>
      </c>
      <c r="AB98" s="117">
        <v>1</v>
      </c>
      <c r="AC98" s="117" t="str">
        <f t="shared" si="3"/>
        <v>Industry -:- Wood Product Manufacturing -:- Drying -:- Fan -:- Electricity -:-  -:- 1</v>
      </c>
      <c r="AD98" s="117" t="s">
        <v>680</v>
      </c>
      <c r="AE98" s="117" t="s">
        <v>46</v>
      </c>
      <c r="AF98" s="117" t="s">
        <v>290</v>
      </c>
      <c r="AG98" s="117" t="s">
        <v>205</v>
      </c>
    </row>
    <row r="99" spans="5:33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700</v>
      </c>
      <c r="W99" s="117" t="s">
        <v>726</v>
      </c>
      <c r="X99" s="126" t="s">
        <v>705</v>
      </c>
      <c r="Y99" s="126" t="s">
        <v>738</v>
      </c>
      <c r="Z99" s="117" t="s">
        <v>95</v>
      </c>
      <c r="AB99" s="117">
        <v>1</v>
      </c>
      <c r="AC99" s="117" t="str">
        <f t="shared" si="3"/>
        <v>Industry -:- Wood Product Manufacturing -:- Motive Power, Stationary -:- Stationary Motor -:- Electricity -:-  -:- 1</v>
      </c>
      <c r="AD99" s="117" t="s">
        <v>681</v>
      </c>
      <c r="AE99" s="117" t="s">
        <v>46</v>
      </c>
      <c r="AF99" s="117" t="s">
        <v>290</v>
      </c>
      <c r="AG99" s="117" t="s">
        <v>205</v>
      </c>
    </row>
    <row r="100" spans="5:33">
      <c r="E100"/>
      <c r="F100"/>
      <c r="G100"/>
      <c r="I100"/>
      <c r="J100"/>
      <c r="S100" s="117" t="s">
        <v>74</v>
      </c>
      <c r="U100" s="117" t="str">
        <f>+IND!C100</f>
        <v>WOOD-Refin-ELC-Refinery15</v>
      </c>
      <c r="V100" s="117" t="s">
        <v>700</v>
      </c>
      <c r="W100" s="117" t="s">
        <v>726</v>
      </c>
      <c r="X100" s="126" t="s">
        <v>728</v>
      </c>
      <c r="Y100" s="126" t="s">
        <v>748</v>
      </c>
      <c r="Z100" s="117" t="s">
        <v>95</v>
      </c>
      <c r="AB100" s="117">
        <v>1</v>
      </c>
      <c r="AC100" s="117" t="str">
        <f t="shared" si="3"/>
        <v>Industry -:- Wood Product Manufacturing -:- Wood/Pulp and Paper Refining -:- Wood/Pulp and Paper Refiner -:- Electricity -:-  -:- 1</v>
      </c>
      <c r="AD100" s="117" t="s">
        <v>682</v>
      </c>
      <c r="AE100" s="117" t="s">
        <v>46</v>
      </c>
      <c r="AF100" s="117" t="s">
        <v>290</v>
      </c>
      <c r="AG100" s="117" t="s">
        <v>205</v>
      </c>
    </row>
    <row r="101" spans="5:33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700</v>
      </c>
      <c r="W101" s="117" t="s">
        <v>726</v>
      </c>
      <c r="X101" s="126" t="s">
        <v>711</v>
      </c>
      <c r="Y101" s="126" t="s">
        <v>742</v>
      </c>
      <c r="Z101" s="117" t="s">
        <v>95</v>
      </c>
      <c r="AB101" s="117">
        <v>1</v>
      </c>
      <c r="AC101" s="117" t="str">
        <f t="shared" si="3"/>
        <v>Industry -:- Wood Product Manufacturing -:- Pumping -:- Pump -:- Electricity -:-  -:- 1</v>
      </c>
      <c r="AD101" s="117" t="s">
        <v>683</v>
      </c>
      <c r="AE101" s="117" t="s">
        <v>46</v>
      </c>
      <c r="AF101" s="117" t="s">
        <v>290</v>
      </c>
      <c r="AG101" s="117" t="s">
        <v>205</v>
      </c>
    </row>
    <row r="102" spans="5:33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700</v>
      </c>
      <c r="W102" s="117" t="s">
        <v>726</v>
      </c>
      <c r="X102" s="126" t="s">
        <v>702</v>
      </c>
      <c r="Y102" s="126" t="s">
        <v>736</v>
      </c>
      <c r="Z102" s="117" t="s">
        <v>93</v>
      </c>
      <c r="AB102" s="117">
        <v>1</v>
      </c>
      <c r="AC102" s="117" t="str">
        <f t="shared" si="3"/>
        <v>Industry -:- Wood Product Manufacturing -:- Process Heat Furnace -:- Furnace -:- Natural Gas -:-  -:- 1</v>
      </c>
      <c r="AD102" s="117" t="s">
        <v>684</v>
      </c>
      <c r="AE102" s="117" t="s">
        <v>46</v>
      </c>
      <c r="AF102" s="117" t="s">
        <v>290</v>
      </c>
      <c r="AG102" s="117" t="s">
        <v>205</v>
      </c>
    </row>
    <row r="103" spans="5:33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700</v>
      </c>
      <c r="W103" s="117" t="s">
        <v>726</v>
      </c>
      <c r="X103" s="126" t="s">
        <v>707</v>
      </c>
      <c r="Y103" s="126" t="s">
        <v>739</v>
      </c>
      <c r="Z103" s="117" t="s">
        <v>95</v>
      </c>
      <c r="AB103" s="117">
        <v>1</v>
      </c>
      <c r="AC103" s="117" t="str">
        <f t="shared" si="3"/>
        <v>Industry -:- Wood Product Manufacturing -:- Compressed Air -:- Compressor -:- Electricity -:-  -:- 1</v>
      </c>
      <c r="AD103" s="117" t="s">
        <v>685</v>
      </c>
      <c r="AE103" s="117" t="s">
        <v>46</v>
      </c>
      <c r="AF103" s="117" t="s">
        <v>290</v>
      </c>
      <c r="AG103" s="117" t="s">
        <v>205</v>
      </c>
    </row>
    <row r="104" spans="5:33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700</v>
      </c>
      <c r="W104" s="117" t="s">
        <v>729</v>
      </c>
      <c r="X104" s="126" t="s">
        <v>710</v>
      </c>
      <c r="Y104" s="126" t="s">
        <v>740</v>
      </c>
      <c r="Z104" s="117" t="s">
        <v>91</v>
      </c>
      <c r="AB104" s="117">
        <v>1</v>
      </c>
      <c r="AC104" s="117" t="str">
        <f t="shared" si="3"/>
        <v>Industry -:- Pulp and Paper Manufacturing -:- Process Heat Steam/Hot Water -:- Boiler -:- Coal -:-  -:- 1</v>
      </c>
      <c r="AD104" s="117" t="s">
        <v>686</v>
      </c>
      <c r="AE104" s="117" t="s">
        <v>46</v>
      </c>
      <c r="AF104" s="117" t="s">
        <v>290</v>
      </c>
      <c r="AG104" s="117" t="s">
        <v>205</v>
      </c>
    </row>
    <row r="105" spans="5:33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700</v>
      </c>
      <c r="W105" s="117" t="s">
        <v>729</v>
      </c>
      <c r="X105" s="126" t="s">
        <v>710</v>
      </c>
      <c r="Y105" s="126" t="s">
        <v>740</v>
      </c>
      <c r="Z105" s="117" t="s">
        <v>104</v>
      </c>
      <c r="AB105" s="117">
        <v>1</v>
      </c>
      <c r="AC105" s="117" t="str">
        <f t="shared" si="3"/>
        <v>Industry -:- Pulp and Paper Manufacturing -:- Process Heat Steam/Hot Water -:- Boiler -:- Fuel Oil -:-  -:- 1</v>
      </c>
      <c r="AD105" s="117" t="s">
        <v>687</v>
      </c>
      <c r="AE105" s="117" t="s">
        <v>46</v>
      </c>
      <c r="AF105" s="117" t="s">
        <v>290</v>
      </c>
      <c r="AG105" s="117" t="s">
        <v>205</v>
      </c>
    </row>
    <row r="106" spans="5:33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700</v>
      </c>
      <c r="W106" s="117" t="s">
        <v>729</v>
      </c>
      <c r="X106" s="126" t="s">
        <v>710</v>
      </c>
      <c r="Y106" s="126" t="s">
        <v>741</v>
      </c>
      <c r="Z106" s="117" t="s">
        <v>107</v>
      </c>
      <c r="AB106" s="117">
        <v>1</v>
      </c>
      <c r="AC106" s="117" t="str">
        <f t="shared" si="3"/>
        <v>Industry -:- Pulp and Paper Manufacturing -:- Process Heat Steam/Hot Water -:- Heat Exchanger -:- Geothermal -:-  -:- 1</v>
      </c>
      <c r="AD106" s="117" t="s">
        <v>688</v>
      </c>
      <c r="AE106" s="117" t="s">
        <v>46</v>
      </c>
      <c r="AF106" s="117" t="s">
        <v>290</v>
      </c>
      <c r="AG106" s="117" t="s">
        <v>205</v>
      </c>
    </row>
    <row r="107" spans="5:33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700</v>
      </c>
      <c r="W107" s="117" t="s">
        <v>729</v>
      </c>
      <c r="X107" s="126" t="s">
        <v>710</v>
      </c>
      <c r="Y107" s="126" t="s">
        <v>740</v>
      </c>
      <c r="Z107" s="117" t="s">
        <v>93</v>
      </c>
      <c r="AB107" s="117">
        <v>1</v>
      </c>
      <c r="AC107" s="117" t="str">
        <f t="shared" si="3"/>
        <v>Industry -:- Pulp and Paper Manufacturing -:- Process Heat Steam/Hot Water -:- Boiler -:- Natural Gas -:-  -:- 1</v>
      </c>
      <c r="AD107" s="117" t="s">
        <v>689</v>
      </c>
      <c r="AE107" s="117" t="s">
        <v>46</v>
      </c>
      <c r="AF107" s="117" t="s">
        <v>290</v>
      </c>
      <c r="AG107" s="117" t="s">
        <v>205</v>
      </c>
    </row>
    <row r="108" spans="5:33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700</v>
      </c>
      <c r="W108" s="117" t="s">
        <v>729</v>
      </c>
      <c r="X108" s="126" t="s">
        <v>710</v>
      </c>
      <c r="Y108" s="126" t="s">
        <v>740</v>
      </c>
      <c r="Z108" s="117" t="s">
        <v>112</v>
      </c>
      <c r="AB108" s="117">
        <v>1</v>
      </c>
      <c r="AC108" s="117" t="str">
        <f t="shared" si="3"/>
        <v>Industry -:- Pulp and Paper Manufacturing -:- Process Heat Steam/Hot Water -:- Boiler -:- Wood -:-  -:- 1</v>
      </c>
      <c r="AD108" s="117" t="s">
        <v>690</v>
      </c>
      <c r="AE108" s="117" t="s">
        <v>46</v>
      </c>
      <c r="AF108" s="117" t="s">
        <v>290</v>
      </c>
      <c r="AG108" s="117" t="s">
        <v>205</v>
      </c>
    </row>
    <row r="109" spans="5:33">
      <c r="E109"/>
      <c r="F109"/>
      <c r="G109"/>
      <c r="I109"/>
      <c r="J109"/>
      <c r="S109" s="117" t="s">
        <v>74</v>
      </c>
      <c r="U109" s="117" t="str">
        <f>+IND!C109</f>
        <v>PLPPPR-Refin-ELC-REF15</v>
      </c>
      <c r="V109" s="117" t="s">
        <v>700</v>
      </c>
      <c r="W109" s="117" t="s">
        <v>729</v>
      </c>
      <c r="X109" s="126" t="s">
        <v>728</v>
      </c>
      <c r="Y109" s="126" t="s">
        <v>748</v>
      </c>
      <c r="Z109" s="117" t="s">
        <v>95</v>
      </c>
      <c r="AB109" s="117">
        <v>1</v>
      </c>
      <c r="AC109" s="117" t="str">
        <f t="shared" si="3"/>
        <v>Industry -:- Pulp and Paper Manufacturing -:- Wood/Pulp and Paper Refining -:- Wood/Pulp and Paper Refiner -:- Electricity -:-  -:- 1</v>
      </c>
      <c r="AD109" s="117" t="s">
        <v>691</v>
      </c>
      <c r="AE109" s="117" t="s">
        <v>46</v>
      </c>
      <c r="AF109" s="117" t="s">
        <v>290</v>
      </c>
      <c r="AG109" s="117" t="s">
        <v>205</v>
      </c>
    </row>
    <row r="110" spans="5:33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700</v>
      </c>
      <c r="W110" s="117" t="s">
        <v>729</v>
      </c>
      <c r="X110" s="126" t="s">
        <v>702</v>
      </c>
      <c r="Y110" s="126" t="s">
        <v>736</v>
      </c>
      <c r="Z110" s="117" t="s">
        <v>93</v>
      </c>
      <c r="AB110" s="117">
        <v>1</v>
      </c>
      <c r="AC110" s="117" t="str">
        <f t="shared" si="3"/>
        <v>Industry -:- Pulp and Paper Manufacturing -:- Process Heat Furnace -:- Furnace -:- Natural Gas -:-  -:- 1</v>
      </c>
      <c r="AD110" s="117" t="s">
        <v>692</v>
      </c>
      <c r="AE110" s="117" t="s">
        <v>46</v>
      </c>
      <c r="AF110" s="117" t="s">
        <v>290</v>
      </c>
      <c r="AG110" s="117" t="s">
        <v>205</v>
      </c>
    </row>
    <row r="111" spans="5:33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700</v>
      </c>
      <c r="W111" s="117" t="s">
        <v>729</v>
      </c>
      <c r="X111" s="126" t="s">
        <v>711</v>
      </c>
      <c r="Y111" s="126" t="s">
        <v>742</v>
      </c>
      <c r="Z111" s="117" t="s">
        <v>95</v>
      </c>
      <c r="AB111" s="117">
        <v>1</v>
      </c>
      <c r="AC111" s="117" t="str">
        <f t="shared" si="3"/>
        <v>Industry -:- Pulp and Paper Manufacturing -:- Pumping -:- Pump -:- Electricity -:-  -:- 1</v>
      </c>
      <c r="AD111" s="117" t="s">
        <v>693</v>
      </c>
      <c r="AE111" s="117" t="s">
        <v>46</v>
      </c>
      <c r="AF111" s="117" t="s">
        <v>290</v>
      </c>
      <c r="AG111" s="117" t="s">
        <v>205</v>
      </c>
    </row>
    <row r="112" spans="5:33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700</v>
      </c>
      <c r="W112" s="117" t="s">
        <v>729</v>
      </c>
      <c r="X112" s="126" t="s">
        <v>705</v>
      </c>
      <c r="Y112" s="126" t="s">
        <v>738</v>
      </c>
      <c r="Z112" s="117" t="s">
        <v>95</v>
      </c>
      <c r="AB112" s="117">
        <v>1</v>
      </c>
      <c r="AC112" s="117" t="str">
        <f t="shared" si="3"/>
        <v>Industry -:- Pulp and Paper Manufacturing -:- Motive Power, Stationary -:- Stationary Motor -:- Electricity -:-  -:- 1</v>
      </c>
      <c r="AD112" s="117" t="s">
        <v>694</v>
      </c>
      <c r="AE112" s="117" t="s">
        <v>46</v>
      </c>
      <c r="AF112" s="117" t="s">
        <v>290</v>
      </c>
      <c r="AG112" s="117" t="s">
        <v>205</v>
      </c>
    </row>
    <row r="113" spans="5:33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700</v>
      </c>
      <c r="W113" s="117" t="s">
        <v>729</v>
      </c>
      <c r="X113" s="126" t="s">
        <v>730</v>
      </c>
      <c r="Y113" s="126" t="s">
        <v>730</v>
      </c>
      <c r="Z113" s="117" t="s">
        <v>95</v>
      </c>
      <c r="AB113" s="117">
        <v>1</v>
      </c>
      <c r="AC113" s="117" t="str">
        <f t="shared" si="3"/>
        <v>Industry -:- Pulp and Paper Manufacturing -:- Fan -:- Fan -:- Electricity -:-  -:- 1</v>
      </c>
      <c r="AD113" s="117" t="s">
        <v>695</v>
      </c>
      <c r="AE113" s="117" t="s">
        <v>46</v>
      </c>
      <c r="AF113" s="117" t="s">
        <v>290</v>
      </c>
      <c r="AG113" s="117" t="s">
        <v>205</v>
      </c>
    </row>
    <row r="114" spans="5:33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700</v>
      </c>
      <c r="W114" s="117" t="s">
        <v>729</v>
      </c>
      <c r="X114" s="126" t="s">
        <v>714</v>
      </c>
      <c r="Y114" s="126" t="s">
        <v>744</v>
      </c>
      <c r="Z114" s="117" t="s">
        <v>93</v>
      </c>
      <c r="AB114" s="117">
        <v>1</v>
      </c>
      <c r="AC114" s="117" t="str">
        <f t="shared" si="3"/>
        <v>Industry -:- Pulp and Paper Manufacturing -:- Process Heat Direct -:- Burner -:- Natural Gas -:-  -:- 1</v>
      </c>
      <c r="AD114" s="117" t="s">
        <v>696</v>
      </c>
      <c r="AE114" s="117" t="s">
        <v>46</v>
      </c>
      <c r="AF114" s="117" t="s">
        <v>290</v>
      </c>
      <c r="AG114" s="117" t="s">
        <v>205</v>
      </c>
    </row>
    <row r="115" spans="5:33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700</v>
      </c>
      <c r="W115" s="117" t="s">
        <v>729</v>
      </c>
      <c r="X115" s="126" t="s">
        <v>707</v>
      </c>
      <c r="Y115" s="126" t="s">
        <v>739</v>
      </c>
      <c r="Z115" s="117" t="s">
        <v>95</v>
      </c>
      <c r="AB115" s="117">
        <v>1</v>
      </c>
      <c r="AC115" s="117" t="str">
        <f t="shared" si="3"/>
        <v>Industry -:- Pulp and Paper Manufacturing -:- Compressed Air -:- Compressor -:- Electricity -:-  -:- 1</v>
      </c>
      <c r="AD115" s="117" t="s">
        <v>697</v>
      </c>
      <c r="AE115" s="117" t="s">
        <v>46</v>
      </c>
      <c r="AF115" s="117" t="s">
        <v>290</v>
      </c>
      <c r="AG115" s="117" t="s">
        <v>205</v>
      </c>
    </row>
    <row r="116" spans="5:33">
      <c r="E116"/>
      <c r="F116"/>
      <c r="G116"/>
      <c r="I116"/>
      <c r="J116"/>
    </row>
    <row r="117" spans="5:33">
      <c r="E117"/>
      <c r="F117"/>
      <c r="G117"/>
      <c r="H117"/>
      <c r="I117"/>
    </row>
    <row r="118" spans="5:33">
      <c r="E118"/>
      <c r="F118"/>
      <c r="G118"/>
      <c r="H118"/>
      <c r="I118"/>
    </row>
    <row r="119" spans="5:33">
      <c r="E119"/>
      <c r="F119"/>
      <c r="G119"/>
      <c r="H119"/>
      <c r="I119"/>
    </row>
    <row r="120" spans="5:33">
      <c r="E120"/>
      <c r="F120"/>
      <c r="G120"/>
      <c r="H120"/>
      <c r="I120"/>
    </row>
    <row r="121" spans="5:33">
      <c r="E121"/>
      <c r="F121"/>
      <c r="G121"/>
      <c r="H121"/>
      <c r="I121"/>
      <c r="Z121" s="117" t="s">
        <v>749</v>
      </c>
    </row>
    <row r="122" spans="5:33">
      <c r="E122"/>
      <c r="F122"/>
      <c r="G122"/>
      <c r="H122"/>
      <c r="I122"/>
    </row>
    <row r="123" spans="5:33">
      <c r="E123"/>
      <c r="F123"/>
      <c r="G123"/>
      <c r="H123"/>
      <c r="I123"/>
    </row>
    <row r="124" spans="5:33">
      <c r="E124"/>
      <c r="F124"/>
      <c r="G124"/>
      <c r="H124"/>
      <c r="I124"/>
    </row>
    <row r="125" spans="5:33">
      <c r="E125"/>
      <c r="F125"/>
      <c r="G125"/>
      <c r="H125"/>
      <c r="I125"/>
    </row>
    <row r="126" spans="5:33">
      <c r="E126"/>
      <c r="F126"/>
      <c r="G126"/>
      <c r="H126"/>
      <c r="I126"/>
    </row>
    <row r="127" spans="5:33">
      <c r="E127"/>
      <c r="F127"/>
      <c r="G127"/>
      <c r="H127"/>
      <c r="I127"/>
    </row>
    <row r="128" spans="5:33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64" activePane="bottomLeft" state="frozen"/>
      <selection activeCell="C1" sqref="C1"/>
      <selection pane="bottomLeft" activeCell="C81" sqref="C81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AK4" s="117" t="s">
        <v>316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310</v>
      </c>
      <c r="M6" s="123" t="s">
        <v>50</v>
      </c>
      <c r="N6" s="123" t="s">
        <v>62</v>
      </c>
      <c r="O6" s="123" t="s">
        <v>284</v>
      </c>
      <c r="P6" s="123" t="s">
        <v>285</v>
      </c>
      <c r="Q6" s="123" t="s">
        <v>286</v>
      </c>
      <c r="R6" s="123" t="s">
        <v>287</v>
      </c>
      <c r="S6" s="123" t="s">
        <v>287</v>
      </c>
      <c r="T6" s="123" t="s">
        <v>287</v>
      </c>
      <c r="U6" s="123" t="s">
        <v>287</v>
      </c>
      <c r="V6" s="123" t="s">
        <v>288</v>
      </c>
      <c r="W6" s="123" t="s">
        <v>288</v>
      </c>
      <c r="X6" s="123" t="s">
        <v>289</v>
      </c>
      <c r="Y6" s="123" t="s">
        <v>289</v>
      </c>
      <c r="Z6" s="123" t="s">
        <v>289</v>
      </c>
      <c r="AA6" s="123" t="s">
        <v>307</v>
      </c>
      <c r="AB6" s="123"/>
      <c r="AL6" s="117" t="s">
        <v>381</v>
      </c>
      <c r="AM6" s="117">
        <v>2018</v>
      </c>
      <c r="AN6" s="117">
        <v>2018</v>
      </c>
    </row>
    <row r="7" spans="1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290</v>
      </c>
      <c r="L7" s="123" t="s">
        <v>52</v>
      </c>
      <c r="M7" s="123" t="s">
        <v>291</v>
      </c>
      <c r="N7" s="123" t="s">
        <v>52</v>
      </c>
      <c r="O7" s="123" t="s">
        <v>292</v>
      </c>
      <c r="P7" s="123" t="s">
        <v>208</v>
      </c>
      <c r="Q7" s="123"/>
      <c r="R7" s="123" t="s">
        <v>293</v>
      </c>
      <c r="S7" s="123" t="s">
        <v>293</v>
      </c>
      <c r="T7" s="123" t="s">
        <v>293</v>
      </c>
      <c r="U7" s="123" t="s">
        <v>293</v>
      </c>
      <c r="V7" s="123" t="s">
        <v>291</v>
      </c>
      <c r="W7" s="123" t="s">
        <v>291</v>
      </c>
      <c r="X7" s="123" t="s">
        <v>291</v>
      </c>
      <c r="Y7" s="123" t="s">
        <v>291</v>
      </c>
      <c r="Z7" s="123" t="s">
        <v>294</v>
      </c>
      <c r="AA7" s="123"/>
      <c r="AB7" s="123"/>
      <c r="AE7" s="124" t="s">
        <v>295</v>
      </c>
      <c r="AF7" s="124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5">
        <f>+IF(SUMIF($E$8:$E$143,E8,$S$8:$S$143)=0,0.05,ROUNDUP(S8/SUMIF($E$8:$E$143,E8,$S$8:$S$143),3))</f>
        <v>0.05</v>
      </c>
      <c r="Y8" s="125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29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5">
        <f>+IF(SUMIF($E$8:$E$143,E9,$S$8:$S$143)=0,0.05,ROUNDUP(S9/SUMIF($E$8:$E$143,E9,$S$8:$S$143),3))</f>
        <v>0.83299999999999996</v>
      </c>
      <c r="Y9" s="125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8">
        <v>5.5555555555555601E-2</v>
      </c>
      <c r="AP9" s="117">
        <f t="shared" ref="AP9:AP69" si="4">+SUMIF($C$8:$C$143,AK9,$T$8:$T$143)</f>
        <v>0</v>
      </c>
      <c r="AQ9" s="129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5">
        <f>+IF(SUMIF($E$8:$E$143,E10,$S$8:$S$143)=0,0.05,ROUNDUP(S10/SUMIF($E$8:$E$143,E10,$S$8:$S$143),3))</f>
        <v>0.16800000000000001</v>
      </c>
      <c r="Y10" s="125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29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5"/>
      <c r="Y11" s="125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29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5"/>
      <c r="Y12" s="125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29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5">
        <f t="shared" ref="X13:X19" si="11">+IF(SUMIF($E$8:$E$143,E13,$S$8:$S$143)=0,0.05,ROUNDUP(S13/SUMIF($E$8:$E$143,E13,$S$8:$S$143),3))</f>
        <v>0.92</v>
      </c>
      <c r="Y13" s="125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29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5">
        <f t="shared" si="11"/>
        <v>8.1000000000000003E-2</v>
      </c>
      <c r="Y14" s="125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8">
        <v>1.1111111111111099E-2</v>
      </c>
      <c r="AN14" s="128">
        <v>2.13333333333333E-3</v>
      </c>
      <c r="AP14" s="117">
        <f t="shared" si="4"/>
        <v>0</v>
      </c>
      <c r="AQ14" s="129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5">
        <f t="shared" si="11"/>
        <v>1E-3</v>
      </c>
      <c r="Y15" s="125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8">
        <v>4.0666666666666698E-2</v>
      </c>
      <c r="AN15" s="128">
        <v>1.7333333333333301E-2</v>
      </c>
      <c r="AP15" s="117">
        <f t="shared" si="4"/>
        <v>0</v>
      </c>
      <c r="AQ15" s="129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5">
        <f t="shared" si="11"/>
        <v>1</v>
      </c>
      <c r="Y16" s="125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29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5">
        <f t="shared" si="11"/>
        <v>0.99199999999999999</v>
      </c>
      <c r="Y17" s="125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29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5">
        <f t="shared" si="11"/>
        <v>9.0000000000000011E-3</v>
      </c>
      <c r="Y18" s="125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8">
        <v>1.1111111111111099E-2</v>
      </c>
      <c r="AN18" s="128">
        <v>2.2222222222222199E-2</v>
      </c>
      <c r="AP18" s="117">
        <f t="shared" si="4"/>
        <v>0</v>
      </c>
      <c r="AQ18" s="129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5">
        <f t="shared" si="11"/>
        <v>1E-3</v>
      </c>
      <c r="Y19" s="125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8">
        <v>2.0666666666666701E-2</v>
      </c>
      <c r="AN19" s="128">
        <v>4.33333333333333E-2</v>
      </c>
      <c r="AP19" s="117">
        <f t="shared" si="4"/>
        <v>0</v>
      </c>
      <c r="AQ19" s="129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5"/>
      <c r="Y20" s="125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29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5"/>
      <c r="Y21" s="125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29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5"/>
      <c r="Y22" s="125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29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5">
        <f>+IF(SUMIF($E$8:$E$143,E23,$S$8:$S$143)=0,0.05,ROUNDUP(S23/SUMIF($E$8:$E$143,E23,$S$8:$S$143),3))</f>
        <v>0.05</v>
      </c>
      <c r="Y23" s="125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29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5">
        <f>+IF(SUMIF($E$8:$E$143,E24,$S$8:$S$143)=0,0.05,ROUNDUP(S24/SUMIF($E$8:$E$143,E24,$S$8:$S$143),3))</f>
        <v>1</v>
      </c>
      <c r="Y24" s="125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8">
        <v>5.5555555555555601E-2</v>
      </c>
      <c r="AN24" s="128">
        <v>1.1111111111111099E-2</v>
      </c>
      <c r="AP24" s="117">
        <f t="shared" si="4"/>
        <v>0</v>
      </c>
      <c r="AQ24" s="129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5">
        <f>+IF(SUMIF($E$8:$E$143,E25,$S$8:$S$143)=0,0.05,ROUNDUP(S25/SUMIF($E$8:$E$143,E25,$S$8:$S$143),3))</f>
        <v>1</v>
      </c>
      <c r="Y25" s="125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8">
        <v>4.4666666666666702E-2</v>
      </c>
      <c r="AN25" s="117">
        <v>1.4E-2</v>
      </c>
      <c r="AP25" s="117">
        <f t="shared" si="4"/>
        <v>0</v>
      </c>
      <c r="AQ25" s="129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5">
        <f>+IF(SUMIF($E$8:$E$143,E26,$S$8:$S$143)=0,0.05,ROUNDUP(S26/SUMIF($E$8:$E$143,E26,$S$8:$S$143),3))</f>
        <v>5.7000000000000002E-2</v>
      </c>
      <c r="Y26" s="125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29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5">
        <f>+IF(SUMIF($E$8:$E$143,E27,$S$8:$S$143)=0,0.05,ROUNDUP(S27/SUMIF($E$8:$E$143,E27,$S$8:$S$143),3))</f>
        <v>0.23699999999999999</v>
      </c>
      <c r="Y27" s="125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29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5"/>
      <c r="Y28" s="125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8">
        <v>3.6200002001418298E-2</v>
      </c>
      <c r="AP28" s="117">
        <f t="shared" si="4"/>
        <v>0</v>
      </c>
      <c r="AQ28" s="129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5">
        <f t="shared" ref="X29:X34" si="14">+IF(SUMIF($E$8:$E$143,E29,$S$8:$S$143)=0,0.05,ROUNDUP(S29/SUMIF($E$8:$E$143,E29,$S$8:$S$143),3))</f>
        <v>1</v>
      </c>
      <c r="Y29" s="125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29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5">
        <f t="shared" si="14"/>
        <v>1</v>
      </c>
      <c r="Y30" s="125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29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5">
        <f t="shared" si="14"/>
        <v>0.19400000000000001</v>
      </c>
      <c r="Y31" s="125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8">
        <v>3.3333333333333298E-2</v>
      </c>
      <c r="AN31" s="128">
        <v>2.2222222222222199E-2</v>
      </c>
      <c r="AP31" s="117">
        <f t="shared" si="4"/>
        <v>0</v>
      </c>
      <c r="AQ31" s="129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5">
        <f t="shared" si="14"/>
        <v>0.80700000000000005</v>
      </c>
      <c r="Y32" s="125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8">
        <v>0.06</v>
      </c>
      <c r="AN32" s="117">
        <v>0.04</v>
      </c>
      <c r="AP32" s="117">
        <f t="shared" si="4"/>
        <v>0</v>
      </c>
      <c r="AQ32" s="129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5">
        <f t="shared" si="14"/>
        <v>0.17399999999999999</v>
      </c>
      <c r="Y33" s="125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29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5">
        <f t="shared" si="14"/>
        <v>0.72299999999999998</v>
      </c>
      <c r="Y34" s="125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29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5"/>
      <c r="Y35" s="125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8">
        <v>3.3333333333333301E-3</v>
      </c>
      <c r="AN35" s="128">
        <v>6.6666666666666697E-4</v>
      </c>
      <c r="AP35" s="117">
        <f t="shared" si="4"/>
        <v>0</v>
      </c>
      <c r="AQ35" s="129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5"/>
      <c r="Y36" s="125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29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5"/>
      <c r="Y37" s="125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29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5"/>
      <c r="Y38" s="125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8">
        <v>1.3333333333333299E-2</v>
      </c>
      <c r="AN38" s="128">
        <v>1.97333333333333E-3</v>
      </c>
      <c r="AP38" s="117">
        <f t="shared" si="4"/>
        <v>0</v>
      </c>
      <c r="AQ38" s="129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5"/>
      <c r="Y39" s="125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8">
        <v>2.2222222222222199E-2</v>
      </c>
      <c r="AP39" s="117">
        <f t="shared" si="4"/>
        <v>0</v>
      </c>
      <c r="AQ39" s="129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5"/>
      <c r="Y40" s="125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8">
        <v>4.9333333333333299E-2</v>
      </c>
      <c r="AP40" s="117">
        <f t="shared" si="4"/>
        <v>0</v>
      </c>
      <c r="AQ40" s="129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5">
        <f t="shared" ref="X41:X47" si="16">+IF(SUMIF($E$8:$E$143,E41,$S$8:$S$143)=0,0.05,ROUNDUP(S41/SUMIF($E$8:$E$143,E41,$S$8:$S$143),3))</f>
        <v>0</v>
      </c>
      <c r="Y41" s="125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29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5">
        <f t="shared" si="16"/>
        <v>1</v>
      </c>
      <c r="Y42" s="125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29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5">
        <f t="shared" si="16"/>
        <v>1</v>
      </c>
      <c r="Y43" s="125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29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5">
        <f t="shared" si="16"/>
        <v>0</v>
      </c>
      <c r="Y44" s="125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29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5">
        <f t="shared" si="16"/>
        <v>0.44400000000000001</v>
      </c>
      <c r="Y45" s="125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29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5">
        <f t="shared" si="16"/>
        <v>0.55700000000000005</v>
      </c>
      <c r="Y46" s="125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8">
        <v>2.2222222222222199E-2</v>
      </c>
      <c r="AN46" s="128">
        <v>3.8666666666666702E-3</v>
      </c>
      <c r="AP46" s="117">
        <f t="shared" si="4"/>
        <v>0</v>
      </c>
      <c r="AQ46" s="129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6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6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5">
        <f t="shared" si="16"/>
        <v>1</v>
      </c>
      <c r="Y47" s="125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8">
        <v>5.3999999999999999E-2</v>
      </c>
      <c r="AN47" s="128">
        <v>1.6666666666666701E-2</v>
      </c>
      <c r="AP47" s="117">
        <f t="shared" si="4"/>
        <v>0</v>
      </c>
      <c r="AQ47" s="129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5"/>
      <c r="Y48" s="125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29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5"/>
      <c r="Y49" s="125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29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5">
        <f>+IF(SUMIF($E$8:$E$143,E50,$S$8:$S$143)=0,0.05,ROUNDUP(S50/SUMIF($E$8:$E$143,E50,$S$8:$S$143),3))</f>
        <v>2E-3</v>
      </c>
      <c r="Y50" s="125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8">
        <v>2.5000002479193099E-2</v>
      </c>
      <c r="AP50" s="117">
        <f t="shared" si="4"/>
        <v>0</v>
      </c>
      <c r="AQ50" s="129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5"/>
      <c r="Y51" s="125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29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5"/>
      <c r="Y52" s="125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29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5"/>
      <c r="Y53" s="125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8">
        <v>1.1111111111111099E-2</v>
      </c>
      <c r="AP53" s="117">
        <f t="shared" si="4"/>
        <v>0</v>
      </c>
      <c r="AQ53" s="129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5"/>
      <c r="Y54" s="125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29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5">
        <f>+IF(SUMIF($E$8:$E$143,E55,$S$8:$S$143)=0,0.05,ROUNDUP(S55/SUMIF($E$8:$E$143,E55,$S$8:$S$143),3))</f>
        <v>1</v>
      </c>
      <c r="Y55" s="125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8">
        <v>2.1925950716039301E-3</v>
      </c>
      <c r="AP55" s="117">
        <f t="shared" si="4"/>
        <v>0</v>
      </c>
      <c r="AQ55" s="129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5">
        <f>+IF(SUMIF($E$8:$E$143,E56,$S$8:$S$143)=0,0.05,ROUNDUP(S56/SUMIF($E$8:$E$143,E56,$S$8:$S$143),3))</f>
        <v>1</v>
      </c>
      <c r="Y56" s="125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8">
        <v>3.2999927314763299E-3</v>
      </c>
      <c r="AP56" s="117">
        <f t="shared" si="4"/>
        <v>0</v>
      </c>
      <c r="AQ56" s="129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5">
        <f>+IF(SUMIF($E$8:$E$143,E57,$S$8:$S$143)=0,0.05,ROUNDUP(S57/SUMIF($E$8:$E$143,E57,$S$8:$S$143),3))</f>
        <v>1</v>
      </c>
      <c r="Y57" s="125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8">
        <v>2.66666666666667E-4</v>
      </c>
      <c r="AP57" s="117">
        <f t="shared" si="4"/>
        <v>0</v>
      </c>
      <c r="AQ57" s="129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5">
        <f>+IF(SUMIF($E$8:$E$143,E58,$S$8:$S$143)=0,0.05,ROUNDUP(S58/SUMIF($E$8:$E$143,E58,$S$8:$S$143),3))</f>
        <v>0.49099999999999999</v>
      </c>
      <c r="Y58" s="125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8">
        <v>2.2199992614376201E-2</v>
      </c>
      <c r="AP58" s="117">
        <f t="shared" si="4"/>
        <v>0</v>
      </c>
      <c r="AQ58" s="129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5"/>
      <c r="Y59" s="125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29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5"/>
      <c r="Y60" s="125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29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5"/>
      <c r="Y61" s="125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29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5">
        <f>+IF(SUMIF($E$8:$E$143,E62,$S$8:$S$143)=0,0.05,ROUNDUP(S62/SUMIF($E$8:$E$143,E62,$S$8:$S$143),3))</f>
        <v>1</v>
      </c>
      <c r="Y62" s="125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8">
        <v>8.8888888888889002E-5</v>
      </c>
      <c r="AP62" s="117">
        <f t="shared" si="4"/>
        <v>0</v>
      </c>
      <c r="AQ62" s="129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5">
        <f>+IF(SUMIF($E$8:$E$143,E63,$S$8:$S$143)=0,0.05,ROUNDUP(S63/SUMIF($E$8:$E$143,E63,$S$8:$S$143),3))</f>
        <v>1</v>
      </c>
      <c r="Y63" s="125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29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5"/>
      <c r="Y64" s="125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29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5"/>
      <c r="Y65" s="125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8">
        <v>2.8571689482440098E-4</v>
      </c>
      <c r="AP65" s="117">
        <f t="shared" si="4"/>
        <v>0</v>
      </c>
      <c r="AQ65" s="129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5"/>
      <c r="Y66" s="125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8">
        <v>2.8666666666666701E-2</v>
      </c>
      <c r="AN66" s="128">
        <v>8.6666666666666697E-3</v>
      </c>
      <c r="AP66" s="117">
        <f t="shared" si="4"/>
        <v>0</v>
      </c>
      <c r="AQ66" s="129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5"/>
      <c r="Y67" s="125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29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5"/>
      <c r="Y68" s="125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29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5"/>
      <c r="Y69" s="125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8">
        <v>6.6666666666666693E-2</v>
      </c>
      <c r="AP69" s="117">
        <f t="shared" si="4"/>
        <v>0</v>
      </c>
      <c r="AQ69" s="129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5">
        <f>+IF(SUMIF($E$8:$E$143,E70,$S$8:$S$143)=0,0.05,ROUNDUP(S70/SUMIF($E$8:$E$143,E70,$S$8:$S$143),3))</f>
        <v>1</v>
      </c>
      <c r="Y70" s="125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5">
        <f>+IF(SUMIF($E$8:$E$143,E71,$S$8:$S$143)=0,0.05,ROUNDUP(S71/SUMIF($E$8:$E$143,E71,$S$8:$S$143),3))</f>
        <v>1</v>
      </c>
      <c r="Y71" s="125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5"/>
      <c r="Y72" s="125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5"/>
      <c r="Y73" s="125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5"/>
      <c r="Y74" s="125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5"/>
      <c r="Y75" s="125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5"/>
      <c r="Y76" s="125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5">
        <f t="shared" ref="X77:X82" si="27">+IF(SUMIF($E$8:$E$143,E77,$S$8:$S$143)=0,0.05,ROUNDUP(S77/SUMIF($E$8:$E$143,E77,$S$8:$S$143),3))</f>
        <v>0</v>
      </c>
      <c r="Y77" s="125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5">
        <f t="shared" si="27"/>
        <v>1</v>
      </c>
      <c r="Y78" s="125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5">
        <f t="shared" si="27"/>
        <v>1</v>
      </c>
      <c r="Y79" s="125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5">
        <f t="shared" si="27"/>
        <v>0</v>
      </c>
      <c r="Y80" s="125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5">
        <f t="shared" si="27"/>
        <v>1</v>
      </c>
      <c r="Y81" s="125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5">
        <f t="shared" si="27"/>
        <v>0.83799999999999997</v>
      </c>
      <c r="Y82" s="125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5"/>
      <c r="Y83" s="125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5"/>
      <c r="Y84" s="125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5"/>
      <c r="Y85" s="125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5"/>
      <c r="Y86" s="125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5">
        <f t="shared" ref="X87:X94" si="28">+IF(SUMIF($E$8:$E$143,E87,$S$8:$S$143)=0,0.05,ROUNDUP(S87/SUMIF($E$8:$E$143,E87,$S$8:$S$143),3))</f>
        <v>1</v>
      </c>
      <c r="Y87" s="125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5">
        <f t="shared" si="28"/>
        <v>0.05</v>
      </c>
      <c r="Y88" s="125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5">
        <f t="shared" si="28"/>
        <v>0.05</v>
      </c>
      <c r="Y89" s="125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5"/>
      <c r="Y90" s="125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5">
        <f t="shared" si="28"/>
        <v>1.0999999999999999E-2</v>
      </c>
      <c r="Y91" s="125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5">
        <f t="shared" si="28"/>
        <v>6.9000000000000006E-2</v>
      </c>
      <c r="Y92" s="125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5">
        <f t="shared" si="28"/>
        <v>6.0000000000000001E-3</v>
      </c>
      <c r="Y93" s="125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5">
        <f t="shared" si="28"/>
        <v>0.35499999999999998</v>
      </c>
      <c r="Y94" s="125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5"/>
      <c r="Y95" s="125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6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6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5">
        <f>+IF(SUMIF($E$8:$E$143,E96,$S$8:$S$143)=0,0.05,ROUNDUP(S96/SUMIF($E$8:$E$143,E96,$S$8:$S$143),3))</f>
        <v>4.4999999999999998E-2</v>
      </c>
      <c r="Y96" s="125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5">
        <f>+IF(SUMIF($E$8:$E$143,E97,$S$8:$S$143)=0,0.05,ROUNDUP(S97/SUMIF($E$8:$E$143,E97,$S$8:$S$143),3))</f>
        <v>0.248</v>
      </c>
      <c r="Y97" s="125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5">
        <f>+IF(SUMIF($E$8:$E$143,E98,$S$8:$S$143)=0,0.05,ROUNDUP(S98/SUMIF($E$8:$E$143,E98,$S$8:$S$143),3))</f>
        <v>1</v>
      </c>
      <c r="Y98" s="125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5">
        <f>+IF(SUMIF($E$8:$E$143,E99,$S$8:$S$143)=0,0.05,ROUNDUP(S99/SUMIF($E$8:$E$143,E99,$S$8:$S$143),3))</f>
        <v>1</v>
      </c>
      <c r="Y99" s="125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5">
        <f>+IF(SUMIF($E$8:$E$143,E100,$S$8:$S$143)=0,0.05,ROUNDUP(S100/SUMIF($E$8:$E$143,E100,$S$8:$S$143),3))</f>
        <v>1</v>
      </c>
      <c r="Y100" s="125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5"/>
      <c r="Y101" s="125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5"/>
      <c r="Y102" s="125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5"/>
      <c r="Y103" s="125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5"/>
      <c r="Y104" s="125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5">
        <f>+IF(SUMIF($E$8:$E$143,E105,$S$8:$S$143)=0,0.05,ROUNDUP(S105/SUMIF($E$8:$E$143,E105,$S$8:$S$143),3))</f>
        <v>8.0000000000000002E-3</v>
      </c>
      <c r="Y105" s="125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5">
        <f>+IF(SUMIF($E$8:$E$143,E106,$S$8:$S$143)=0,0.05,ROUNDUP(S106/SUMIF($E$8:$E$143,E106,$S$8:$S$143),3))</f>
        <v>0.71599999999999997</v>
      </c>
      <c r="Y106" s="125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5"/>
      <c r="Y107" s="125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5"/>
      <c r="Y108" s="125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5"/>
      <c r="Y109" s="125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5"/>
      <c r="Y110" s="125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5"/>
      <c r="Y111" s="125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5"/>
      <c r="Y112" s="125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5"/>
      <c r="Y113" s="125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5"/>
      <c r="Y114" s="125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5"/>
      <c r="Y115" s="125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5"/>
      <c r="Y116" s="125"/>
    </row>
    <row r="117" spans="3:32">
      <c r="X117" s="125"/>
      <c r="Y117" s="125"/>
    </row>
    <row r="118" spans="3:32">
      <c r="X118" s="125"/>
      <c r="Y118" s="125"/>
    </row>
    <row r="119" spans="3:32">
      <c r="X119" s="125"/>
      <c r="Y119" s="125"/>
    </row>
    <row r="120" spans="3:32">
      <c r="X120" s="125"/>
      <c r="Y120" s="125"/>
    </row>
    <row r="121" spans="3:32">
      <c r="X121" s="125"/>
      <c r="Y121" s="125"/>
    </row>
    <row r="122" spans="3:32">
      <c r="X122" s="125"/>
      <c r="Y122" s="125"/>
    </row>
    <row r="123" spans="3:32">
      <c r="X123" s="125"/>
      <c r="Y123" s="125"/>
    </row>
    <row r="124" spans="3:32">
      <c r="X124" s="125"/>
      <c r="Y124" s="125"/>
    </row>
    <row r="125" spans="3:32">
      <c r="X125" s="125"/>
      <c r="Y125" s="125"/>
    </row>
    <row r="126" spans="3:32">
      <c r="X126" s="125"/>
      <c r="Y126" s="125"/>
    </row>
    <row r="127" spans="3:32">
      <c r="X127" s="125"/>
      <c r="Y127" s="125"/>
    </row>
    <row r="128" spans="3:32">
      <c r="X128" s="125"/>
      <c r="Y128" s="125"/>
    </row>
    <row r="129" spans="24:25">
      <c r="X129" s="125"/>
      <c r="Y129" s="125"/>
    </row>
    <row r="130" spans="24:25">
      <c r="X130" s="125"/>
      <c r="Y130" s="125"/>
    </row>
    <row r="131" spans="24:25">
      <c r="X131" s="125"/>
      <c r="Y131" s="125"/>
    </row>
    <row r="132" spans="24:25">
      <c r="X132" s="125"/>
      <c r="Y132" s="125"/>
    </row>
    <row r="133" spans="24:25">
      <c r="X133" s="125"/>
      <c r="Y133" s="125"/>
    </row>
    <row r="134" spans="24:25">
      <c r="X134" s="125"/>
      <c r="Y134" s="125"/>
    </row>
    <row r="135" spans="24:25">
      <c r="X135" s="125"/>
      <c r="Y135" s="125"/>
    </row>
    <row r="136" spans="24:25">
      <c r="X136" s="125"/>
      <c r="Y136" s="125"/>
    </row>
    <row r="137" spans="24:25">
      <c r="X137" s="125"/>
      <c r="Y137" s="125"/>
    </row>
    <row r="138" spans="24:25">
      <c r="X138" s="125"/>
      <c r="Y138" s="125"/>
    </row>
    <row r="139" spans="24:25">
      <c r="X139" s="125"/>
      <c r="Y139" s="125"/>
    </row>
    <row r="140" spans="24:25">
      <c r="X140" s="125"/>
      <c r="Y140" s="125"/>
    </row>
    <row r="141" spans="24:25">
      <c r="X141" s="125"/>
      <c r="Y141" s="125"/>
    </row>
    <row r="142" spans="24:25">
      <c r="X142" s="125"/>
      <c r="Y142" s="125"/>
    </row>
    <row r="143" spans="24:25">
      <c r="X143" s="125"/>
      <c r="Y143" s="125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2"/>
      <c r="D4" s="122"/>
      <c r="E4" s="41"/>
      <c r="F4" s="130"/>
      <c r="G4" s="130"/>
      <c r="H4" s="122"/>
      <c r="I4" s="122"/>
      <c r="J4" s="122"/>
      <c r="K4" s="122"/>
      <c r="L4" s="122"/>
      <c r="M4" s="122"/>
      <c r="N4" s="122"/>
      <c r="O4" s="122"/>
    </row>
    <row r="5" spans="1:24" ht="38.25">
      <c r="C5" s="131" t="s">
        <v>1</v>
      </c>
      <c r="D5" s="131" t="s">
        <v>5</v>
      </c>
      <c r="E5" s="131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2" t="s">
        <v>283</v>
      </c>
      <c r="S5" s="132" t="s">
        <v>389</v>
      </c>
      <c r="T5" s="132" t="s">
        <v>390</v>
      </c>
      <c r="U5" s="132" t="s">
        <v>391</v>
      </c>
    </row>
    <row r="6" spans="1:24" ht="48">
      <c r="C6" s="133" t="s">
        <v>35</v>
      </c>
      <c r="D6" s="133" t="s">
        <v>30</v>
      </c>
      <c r="E6" s="133" t="s">
        <v>31</v>
      </c>
      <c r="F6" s="133" t="s">
        <v>60</v>
      </c>
      <c r="G6" s="133" t="s">
        <v>60</v>
      </c>
      <c r="H6" s="133" t="s">
        <v>60</v>
      </c>
      <c r="I6" s="133" t="s">
        <v>32</v>
      </c>
      <c r="J6" s="133" t="s">
        <v>32</v>
      </c>
      <c r="K6" s="133" t="s">
        <v>50</v>
      </c>
      <c r="L6" s="133" t="s">
        <v>62</v>
      </c>
      <c r="M6" s="133" t="s">
        <v>284</v>
      </c>
      <c r="N6" s="133" t="s">
        <v>285</v>
      </c>
      <c r="O6" s="133" t="s">
        <v>286</v>
      </c>
      <c r="P6" s="133" t="s">
        <v>287</v>
      </c>
      <c r="Q6" s="133" t="s">
        <v>287</v>
      </c>
      <c r="R6" s="134" t="s">
        <v>288</v>
      </c>
      <c r="S6" s="134" t="s">
        <v>289</v>
      </c>
      <c r="T6" s="134" t="s">
        <v>289</v>
      </c>
      <c r="U6" s="134" t="s">
        <v>289</v>
      </c>
    </row>
    <row r="7" spans="1:24" ht="48">
      <c r="C7" s="133" t="s">
        <v>51</v>
      </c>
      <c r="D7" s="133"/>
      <c r="E7" s="133"/>
      <c r="F7" s="133"/>
      <c r="G7" s="133"/>
      <c r="H7" s="133"/>
      <c r="I7" s="133" t="s">
        <v>290</v>
      </c>
      <c r="J7" s="133" t="s">
        <v>290</v>
      </c>
      <c r="K7" s="133" t="s">
        <v>291</v>
      </c>
      <c r="L7" s="133" t="s">
        <v>52</v>
      </c>
      <c r="M7" s="133" t="s">
        <v>292</v>
      </c>
      <c r="N7" s="133" t="s">
        <v>208</v>
      </c>
      <c r="O7" s="133"/>
      <c r="P7" s="133" t="s">
        <v>293</v>
      </c>
      <c r="Q7" s="133" t="s">
        <v>293</v>
      </c>
      <c r="R7" s="134" t="s">
        <v>291</v>
      </c>
      <c r="S7" s="134" t="s">
        <v>291</v>
      </c>
      <c r="T7" s="134" t="s">
        <v>291</v>
      </c>
      <c r="U7" s="134" t="s">
        <v>294</v>
      </c>
      <c r="W7" s="134" t="s">
        <v>295</v>
      </c>
      <c r="X7" s="134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5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5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3">+IF(SUMIF($E$8:$E$142,E9,$P$8:$P$142)=0,0.05,ROUNDUP(P9/SUMIF($E$8:$E$142,E9,$P$8:$P$142),3))</f>
        <v>0.94799999999999995</v>
      </c>
      <c r="T9" s="125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5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3"/>
        <v>5.2999999999999999E-2</v>
      </c>
      <c r="T10" s="125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5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3"/>
        <v>0.68</v>
      </c>
      <c r="T11" s="125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5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3"/>
        <v>0.32100000000000001</v>
      </c>
      <c r="T12" s="125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5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3"/>
        <v>0.58899999999999997</v>
      </c>
      <c r="T13" s="125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5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3"/>
        <v>0.41199999999999998</v>
      </c>
      <c r="T14" s="125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5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3"/>
        <v>0.58899999999999997</v>
      </c>
      <c r="T15" s="125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5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3"/>
        <v>0.41199999999999998</v>
      </c>
      <c r="T16" s="125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5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3"/>
        <v>0.58899999999999997</v>
      </c>
      <c r="T17" s="125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5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3"/>
        <v>0.41199999999999998</v>
      </c>
      <c r="T18" s="125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5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3"/>
        <v>0.58899999999999997</v>
      </c>
      <c r="T19" s="125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5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3"/>
        <v>0.41199999999999998</v>
      </c>
      <c r="T20" s="125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5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3"/>
        <v>0.58899999999999997</v>
      </c>
      <c r="T21" s="125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5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3"/>
        <v>0.41199999999999998</v>
      </c>
      <c r="T22" s="125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6">
        <v>43.433917555665673</v>
      </c>
      <c r="L23" s="117">
        <v>25</v>
      </c>
      <c r="M23" s="135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3"/>
        <v>1</v>
      </c>
      <c r="T23" s="125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5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3"/>
        <v>1</v>
      </c>
      <c r="T24" s="125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5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3"/>
        <v>1</v>
      </c>
      <c r="T25" s="125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5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3"/>
        <v>0.152</v>
      </c>
      <c r="T26" s="125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5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3"/>
        <v>0.33100000000000002</v>
      </c>
      <c r="T27" s="125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5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3"/>
        <v>0.51900000000000002</v>
      </c>
      <c r="T28" s="125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5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3"/>
        <v>1</v>
      </c>
      <c r="T29" s="125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5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3"/>
        <v>1</v>
      </c>
      <c r="T30" s="125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5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3"/>
        <v>0</v>
      </c>
      <c r="T31" s="125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5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3"/>
        <v>1</v>
      </c>
      <c r="T32" s="125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5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3"/>
        <v>0</v>
      </c>
      <c r="T33" s="125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5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3"/>
        <v>5.6000000000000001E-2</v>
      </c>
      <c r="T34" s="125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5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3"/>
        <v>0.94499999999999995</v>
      </c>
      <c r="T35" s="125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5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3"/>
        <v>1</v>
      </c>
      <c r="T36" s="125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5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3"/>
        <v>1</v>
      </c>
      <c r="T37" s="125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5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3"/>
        <v>1</v>
      </c>
      <c r="T38" s="125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5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3"/>
        <v>1</v>
      </c>
      <c r="T39" s="125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5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3"/>
        <v>1</v>
      </c>
      <c r="T40" s="125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5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3"/>
        <v>0.73799999999999999</v>
      </c>
      <c r="T41" s="125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5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3"/>
        <v>0.26300000000000001</v>
      </c>
      <c r="T42" s="125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5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3"/>
        <v>1</v>
      </c>
      <c r="T43" s="125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5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3"/>
        <v>0.33200000000000002</v>
      </c>
      <c r="T44" s="125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5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3"/>
        <v>0.65600000000000003</v>
      </c>
      <c r="T45" s="125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5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3"/>
        <v>1.3999999999999999E-2</v>
      </c>
      <c r="T46" s="125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5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3"/>
        <v>1</v>
      </c>
      <c r="T47" s="125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5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3"/>
        <v>1</v>
      </c>
      <c r="T48" s="125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5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3"/>
        <v>1</v>
      </c>
      <c r="T49" s="125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5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3"/>
        <v>3.1E-2</v>
      </c>
      <c r="T50" s="125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5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3"/>
        <v>2.6000000000000002E-2</v>
      </c>
      <c r="T51" s="125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5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3"/>
        <v>0.94399999999999995</v>
      </c>
      <c r="T52" s="125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5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3"/>
        <v>1</v>
      </c>
      <c r="T53" s="125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5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3"/>
        <v>1</v>
      </c>
      <c r="T54" s="125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5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3"/>
        <v>1</v>
      </c>
      <c r="T55" s="125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5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3"/>
        <v>1</v>
      </c>
      <c r="T56" s="125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5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3"/>
        <v>1</v>
      </c>
      <c r="T57" s="125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5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3"/>
        <v>0.51900000000000002</v>
      </c>
      <c r="T58" s="125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5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3"/>
        <v>3.5000000000000003E-2</v>
      </c>
      <c r="T59" s="125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5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3"/>
        <v>0.34300000000000003</v>
      </c>
      <c r="T60" s="125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5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3"/>
        <v>0.105</v>
      </c>
      <c r="T61" s="125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5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3"/>
        <v>1</v>
      </c>
      <c r="T62" s="125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5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3"/>
        <v>1</v>
      </c>
      <c r="T63" s="125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5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3"/>
        <v>1</v>
      </c>
      <c r="T64" s="125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5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3"/>
        <v>0.91800000000000004</v>
      </c>
      <c r="T65" s="125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5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3"/>
        <v>8.3000000000000004E-2</v>
      </c>
      <c r="T66" s="125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5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3"/>
        <v>0.156</v>
      </c>
      <c r="T67" s="125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5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3"/>
        <v>0.84499999999999997</v>
      </c>
      <c r="T68" s="125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5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3"/>
        <v>1</v>
      </c>
      <c r="T69" s="125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5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3"/>
        <v>1</v>
      </c>
      <c r="T70" s="125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5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3"/>
        <v>1</v>
      </c>
      <c r="T71" s="125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5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3"/>
        <v>1</v>
      </c>
      <c r="T72" s="125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5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9">+IF(SUMIF($E$8:$E$142,E73,$P$8:$P$142)=0,0.05,ROUNDUP(P73/SUMIF($E$8:$E$142,E73,$P$8:$P$142),3))</f>
        <v>1</v>
      </c>
      <c r="T73" s="125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5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9"/>
        <v>1</v>
      </c>
      <c r="T74" s="125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5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9"/>
        <v>1</v>
      </c>
      <c r="T75" s="125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5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9"/>
        <v>1</v>
      </c>
      <c r="T76" s="125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5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9"/>
        <v>3.2000000000000001E-2</v>
      </c>
      <c r="T77" s="125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5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9"/>
        <v>0.72799999999999998</v>
      </c>
      <c r="T78" s="125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5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9"/>
        <v>0.91</v>
      </c>
      <c r="T79" s="125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5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9"/>
        <v>9.0999999999999998E-2</v>
      </c>
      <c r="T80" s="125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5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9"/>
        <v>0.24199999999999999</v>
      </c>
      <c r="T81" s="125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5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9"/>
        <v>0.45300000000000001</v>
      </c>
      <c r="T82" s="125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5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9"/>
        <v>0.54800000000000004</v>
      </c>
      <c r="T83" s="125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5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9"/>
        <v>0.315</v>
      </c>
      <c r="T84" s="125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5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9"/>
        <v>0.68600000000000005</v>
      </c>
      <c r="T85" s="125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5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9"/>
        <v>1</v>
      </c>
      <c r="T86" s="125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5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9"/>
        <v>1</v>
      </c>
      <c r="T87" s="125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5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9"/>
        <v>1</v>
      </c>
      <c r="T88" s="125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5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9"/>
        <v>1</v>
      </c>
      <c r="T89" s="125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5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5">
        <f t="shared" si="9"/>
        <v>1.3000000000000001E-2</v>
      </c>
      <c r="T90" s="125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5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5">
        <f t="shared" si="9"/>
        <v>3.0000000000000001E-3</v>
      </c>
      <c r="T91" s="125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5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5">
        <f t="shared" si="9"/>
        <v>2E-3</v>
      </c>
      <c r="T92" s="125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5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5">
        <f t="shared" si="9"/>
        <v>3.0000000000000001E-3</v>
      </c>
      <c r="T93" s="125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5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5">
        <f t="shared" si="9"/>
        <v>3.9E-2</v>
      </c>
      <c r="T94" s="125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5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5">
        <f t="shared" si="9"/>
        <v>3.4000000000000002E-2</v>
      </c>
      <c r="T95" s="125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5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5">
        <f t="shared" si="9"/>
        <v>0.90800000000000003</v>
      </c>
      <c r="T96" s="125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5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5">
        <f t="shared" si="9"/>
        <v>1</v>
      </c>
      <c r="T97" s="125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5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5">
        <f t="shared" si="9"/>
        <v>1</v>
      </c>
      <c r="T98" s="125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5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5">
        <f t="shared" si="9"/>
        <v>1</v>
      </c>
      <c r="T99" s="125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5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5">
        <f t="shared" si="9"/>
        <v>1</v>
      </c>
      <c r="T100" s="125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5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5">
        <f t="shared" si="9"/>
        <v>1</v>
      </c>
      <c r="T101" s="125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5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5">
        <f t="shared" si="9"/>
        <v>1</v>
      </c>
      <c r="T102" s="125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5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9"/>
        <v>5.0000000000000001E-3</v>
      </c>
      <c r="T103" s="125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5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9"/>
        <v>4.0000000000000001E-3</v>
      </c>
      <c r="T104" s="125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5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9"/>
        <v>0.125</v>
      </c>
      <c r="T105" s="125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5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9"/>
        <v>7.6999999999999999E-2</v>
      </c>
      <c r="T106" s="125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5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9"/>
        <v>0.79200000000000004</v>
      </c>
      <c r="T107" s="125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5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5">
        <f t="shared" si="9"/>
        <v>1</v>
      </c>
      <c r="T108" s="125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5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9"/>
        <v>1</v>
      </c>
      <c r="T109" s="125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5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9"/>
        <v>1</v>
      </c>
      <c r="T110" s="125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5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9"/>
        <v>1</v>
      </c>
      <c r="T111" s="125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5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9"/>
        <v>1</v>
      </c>
      <c r="T112" s="125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5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9"/>
        <v>1</v>
      </c>
      <c r="T113" s="125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5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9"/>
        <v>1</v>
      </c>
      <c r="T114" s="125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5"/>
      <c r="S115" s="125"/>
      <c r="T115" s="125"/>
    </row>
    <row r="116" spans="1:24">
      <c r="M116" s="135"/>
      <c r="S116" s="125"/>
      <c r="T116" s="125"/>
    </row>
    <row r="117" spans="1:24">
      <c r="M117" s="135"/>
      <c r="S117" s="125"/>
      <c r="T117" s="125"/>
    </row>
    <row r="118" spans="1:24">
      <c r="M118" s="135"/>
      <c r="S118" s="125"/>
      <c r="T118" s="125"/>
    </row>
    <row r="119" spans="1:24">
      <c r="M119" s="135"/>
      <c r="S119" s="125"/>
      <c r="T119" s="125"/>
    </row>
    <row r="120" spans="1:24">
      <c r="M120" s="135"/>
      <c r="S120" s="125"/>
      <c r="T120" s="125"/>
    </row>
    <row r="121" spans="1:24">
      <c r="M121" s="135"/>
      <c r="S121" s="125"/>
      <c r="T121" s="125"/>
    </row>
    <row r="122" spans="1:24">
      <c r="M122" s="135"/>
      <c r="S122" s="125"/>
      <c r="T122" s="125"/>
    </row>
    <row r="123" spans="1:24">
      <c r="M123" s="135"/>
      <c r="S123" s="125"/>
      <c r="T123" s="125"/>
    </row>
    <row r="124" spans="1:24">
      <c r="M124" s="135"/>
      <c r="S124" s="125"/>
      <c r="T124" s="125"/>
    </row>
    <row r="125" spans="1:24">
      <c r="M125" s="135"/>
      <c r="S125" s="125"/>
      <c r="T125" s="125"/>
    </row>
    <row r="126" spans="1:24">
      <c r="M126" s="135"/>
      <c r="S126" s="125"/>
      <c r="T126" s="125"/>
    </row>
    <row r="127" spans="1:24">
      <c r="M127" s="135"/>
      <c r="S127" s="125"/>
      <c r="T127" s="125"/>
    </row>
    <row r="128" spans="1:24">
      <c r="M128" s="135"/>
      <c r="S128" s="125"/>
      <c r="T128" s="125"/>
    </row>
    <row r="129" spans="13:20">
      <c r="M129" s="135"/>
      <c r="S129" s="125"/>
      <c r="T129" s="125"/>
    </row>
    <row r="130" spans="13:20">
      <c r="M130" s="135"/>
      <c r="S130" s="125"/>
      <c r="T130" s="125"/>
    </row>
    <row r="131" spans="13:20">
      <c r="M131" s="135"/>
      <c r="S131" s="125"/>
      <c r="T131" s="125"/>
    </row>
    <row r="132" spans="13:20">
      <c r="M132" s="135"/>
      <c r="S132" s="125"/>
      <c r="T132" s="125"/>
    </row>
    <row r="133" spans="13:20">
      <c r="M133" s="135"/>
      <c r="S133" s="125"/>
      <c r="T133" s="125"/>
    </row>
    <row r="134" spans="13:20">
      <c r="M134" s="135"/>
      <c r="S134" s="125"/>
      <c r="T134" s="125"/>
    </row>
    <row r="135" spans="13:20">
      <c r="M135" s="135"/>
      <c r="S135" s="125"/>
      <c r="T135" s="125"/>
    </row>
    <row r="136" spans="13:20">
      <c r="M136" s="135"/>
      <c r="S136" s="125"/>
      <c r="T136" s="125"/>
    </row>
    <row r="137" spans="13:20">
      <c r="M137" s="135"/>
      <c r="S137" s="125"/>
      <c r="T137" s="125"/>
    </row>
    <row r="138" spans="13:20">
      <c r="M138" s="135"/>
      <c r="S138" s="125"/>
      <c r="T138" s="125"/>
    </row>
    <row r="139" spans="13:20">
      <c r="M139" s="135"/>
      <c r="S139" s="125"/>
      <c r="T139" s="125"/>
    </row>
    <row r="140" spans="13:20">
      <c r="M140" s="135"/>
      <c r="S140" s="125"/>
      <c r="T140" s="125"/>
    </row>
    <row r="141" spans="13:20">
      <c r="M141" s="135"/>
      <c r="S141" s="125"/>
      <c r="T141" s="125"/>
    </row>
    <row r="142" spans="13:20">
      <c r="M142" s="135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D11" sqref="D11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582</v>
      </c>
      <c r="E5" s="9" t="s">
        <v>583</v>
      </c>
      <c r="F5" s="9" t="s">
        <v>385</v>
      </c>
    </row>
    <row r="6" spans="3:6" ht="23.25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>
      <c r="C7" s="8" t="str">
        <f>+IND_PRC_COM!E8</f>
        <v>ALU-PH-FURN</v>
      </c>
      <c r="D7" s="127">
        <f>+ROUNDDOWN(SUMIF(IND!$E$8:$E$143,Demand!C7,IND!$R$8:$R$143),2)</f>
        <v>14.62</v>
      </c>
      <c r="E7">
        <f t="shared" ref="E7:E38" si="0">+IF(D7&lt;F7,D7,F7)</f>
        <v>14.62</v>
      </c>
      <c r="F7" s="127">
        <f>+ROUNDDOWN(SUMIF(IND!$E$8:$E$143,Demand!C7,IND!$T$8:$T$143),2)</f>
        <v>14.62</v>
      </c>
    </row>
    <row r="8" spans="3:6">
      <c r="C8" s="8" t="str">
        <f>+IND_PRC_COM!E9</f>
        <v>CNST-MoTP-Mob</v>
      </c>
      <c r="D8" s="127">
        <f>+ROUNDDOWN(SUMIF(IND!$E$8:$E$143,Demand!C8,IND!$R$8:$R$143),2)</f>
        <v>0.34</v>
      </c>
      <c r="E8">
        <f t="shared" si="0"/>
        <v>0.34</v>
      </c>
      <c r="F8" s="127">
        <f>+ROUNDDOWN(SUMIF(IND!$E$8:$E$143,Demand!C8,IND!$T$8:$T$143),2)</f>
        <v>0.34</v>
      </c>
    </row>
    <row r="9" spans="3:6">
      <c r="C9" s="8" t="str">
        <f>+IND_PRC_COM!E10</f>
        <v>CNST-MoTP-Stat</v>
      </c>
      <c r="D9" s="127">
        <f>+ROUNDDOWN(SUMIF(IND!$E$8:$E$143,Demand!C9,IND!$R$8:$R$143),2)</f>
        <v>0.15</v>
      </c>
      <c r="E9">
        <f t="shared" si="0"/>
        <v>0.15</v>
      </c>
      <c r="F9" s="127">
        <f>+ROUNDDOWN(SUMIF(IND!$E$8:$E$143,Demand!C9,IND!$T$8:$T$143),2)</f>
        <v>0.15</v>
      </c>
    </row>
    <row r="10" spans="3:6">
      <c r="C10" s="8" t="str">
        <f>+IND_PRC_COM!E11</f>
        <v>DARY-AIR</v>
      </c>
      <c r="D10" s="127">
        <f>+ROUNDDOWN(SUMIF(IND!$E$8:$E$143,Demand!C10,IND!$R$8:$R$143),2)</f>
        <v>0.06</v>
      </c>
      <c r="E10">
        <f t="shared" si="0"/>
        <v>0.06</v>
      </c>
      <c r="F10" s="127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7">
        <f>+ROUNDDOWN(SUMIF(IND!$E$8:$E$143,Demand!C11,IND!$R$8:$R$143),2)</f>
        <v>0.04</v>
      </c>
      <c r="E11">
        <f t="shared" si="0"/>
        <v>0.04</v>
      </c>
      <c r="F11" s="127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7">
        <f>+ROUNDDOWN(SUMIF(IND!$E$8:$E$143,Demand!C12,IND!$R$8:$R$143),2)</f>
        <v>2.74</v>
      </c>
      <c r="E12">
        <f t="shared" si="0"/>
        <v>2.74</v>
      </c>
      <c r="F12" s="127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7">
        <f>+ROUNDDOWN(SUMIF(IND!$E$8:$E$143,Demand!C13,IND!$R$8:$R$143),2)</f>
        <v>0.73</v>
      </c>
      <c r="E13">
        <f t="shared" si="0"/>
        <v>0.73</v>
      </c>
      <c r="F13" s="127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7">
        <f>+ROUNDDOWN(SUMIF(IND!$E$8:$E$143,Demand!C14,IND!$R$8:$R$143),2)</f>
        <v>0.61</v>
      </c>
      <c r="E14">
        <f t="shared" si="0"/>
        <v>0.61</v>
      </c>
      <c r="F14" s="127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7">
        <f>+ROUNDDOWN(SUMIF(IND!$E$8:$E$143,Demand!C15,IND!$R$8:$R$143),2)</f>
        <v>0.59</v>
      </c>
      <c r="E15">
        <f t="shared" si="0"/>
        <v>0.59</v>
      </c>
      <c r="F15" s="127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7">
        <f>+ROUNDDOWN(SUMIF(IND!$E$8:$E$143,Demand!C16,IND!$R$8:$R$143),2)</f>
        <v>0.28000000000000003</v>
      </c>
      <c r="E16">
        <f t="shared" si="0"/>
        <v>0.28000000000000003</v>
      </c>
      <c r="F16" s="127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7">
        <f>+ROUNDDOWN(SUMIF(IND!$E$8:$E$143,Demand!C17,IND!$R$8:$R$143),2)</f>
        <v>15.16</v>
      </c>
      <c r="E17">
        <f t="shared" si="0"/>
        <v>15.16</v>
      </c>
      <c r="F17" s="127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7">
        <f>+ROUNDDOWN(SUMIF(IND!$E$8:$E$143,Demand!C18,IND!$R$8:$R$143),2)</f>
        <v>0.19</v>
      </c>
      <c r="E18">
        <f t="shared" si="0"/>
        <v>0.19</v>
      </c>
      <c r="F18" s="127">
        <f>+ROUNDDOWN(SUMIF(IND!$E$8:$E$143,Demand!C18,IND!$T$8:$T$143),2)</f>
        <v>0.19</v>
      </c>
    </row>
    <row r="19" spans="3:6">
      <c r="C19" s="8" t="str">
        <f>+IND_PRC_COM!E20</f>
        <v>DARY-Pump</v>
      </c>
      <c r="D19" s="127">
        <f>+ROUNDDOWN(SUMIF(IND!$E$8:$E$143,Demand!C19,IND!$R$8:$R$143),2)</f>
        <v>0.23</v>
      </c>
      <c r="E19">
        <f t="shared" si="0"/>
        <v>0.23</v>
      </c>
      <c r="F19" s="127">
        <f>+ROUNDDOWN(SUMIF(IND!$E$8:$E$143,Demand!C19,IND!$T$8:$T$143),2)</f>
        <v>0.23</v>
      </c>
    </row>
    <row r="20" spans="3:6">
      <c r="C20" s="8" t="str">
        <f>+IND_PRC_COM!E21</f>
        <v>DARY-RFGR</v>
      </c>
      <c r="D20" s="127">
        <f>+ROUNDDOWN(SUMIF(IND!$E$8:$E$143,Demand!C20,IND!$R$8:$R$143),2)</f>
        <v>0.27</v>
      </c>
      <c r="E20">
        <f t="shared" si="0"/>
        <v>0.27</v>
      </c>
      <c r="F20" s="127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7">
        <f>+ROUNDDOWN(SUMIF(IND!$E$8:$E$143,Demand!C21,IND!$R$8:$R$143),2)</f>
        <v>0.13</v>
      </c>
      <c r="E21">
        <f t="shared" si="0"/>
        <v>0.13</v>
      </c>
      <c r="F21" s="127">
        <f>+ROUNDDOWN(SUMIF(IND!$E$8:$E$143,Demand!C21,IND!$T$8:$T$143),2)</f>
        <v>0.13</v>
      </c>
    </row>
    <row r="22" spans="3:6">
      <c r="C22" s="8" t="str">
        <f>+IND_PRC_COM!E23</f>
        <v>FOOD-PH-DirH</v>
      </c>
      <c r="D22" s="127">
        <f>+ROUNDDOWN(SUMIF(IND!$E$8:$E$143,Demand!C22,IND!$R$8:$R$143),2)</f>
        <v>0.02</v>
      </c>
      <c r="E22">
        <f t="shared" si="0"/>
        <v>0.02</v>
      </c>
      <c r="F22" s="127">
        <f>+ROUNDDOWN(SUMIF(IND!$E$8:$E$143,Demand!C22,IND!$T$8:$T$143),2)</f>
        <v>0.02</v>
      </c>
    </row>
    <row r="23" spans="3:6">
      <c r="C23" s="8" t="str">
        <f>+IND_PRC_COM!E24</f>
        <v>FOOD-PH-OVN</v>
      </c>
      <c r="D23" s="127">
        <f>+ROUNDDOWN(SUMIF(IND!$E$8:$E$143,Demand!C23,IND!$R$8:$R$143),2)</f>
        <v>7.0000000000000007E-2</v>
      </c>
      <c r="E23">
        <f t="shared" si="0"/>
        <v>7.0000000000000007E-2</v>
      </c>
      <c r="F23" s="127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7">
        <f>+ROUNDDOWN(SUMIF(IND!$E$8:$E$143,Demand!C24,IND!$R$8:$R$143),2)</f>
        <v>0.34</v>
      </c>
      <c r="E24">
        <f t="shared" si="0"/>
        <v>0.34</v>
      </c>
      <c r="F24" s="127">
        <f>+ROUNDDOWN(SUMIF(IND!$E$8:$E$143,Demand!C24,IND!$T$8:$T$143),2)</f>
        <v>0.34</v>
      </c>
    </row>
    <row r="25" spans="3:6">
      <c r="C25" s="8" t="str">
        <f>+IND_PRC_COM!E26</f>
        <v>FOOD-Pump</v>
      </c>
      <c r="D25" s="127">
        <f>+ROUNDDOWN(SUMIF(IND!$E$8:$E$143,Demand!C25,IND!$R$8:$R$143),2)</f>
        <v>0.21</v>
      </c>
      <c r="E25">
        <f t="shared" si="0"/>
        <v>0.21</v>
      </c>
      <c r="F25" s="127">
        <f>+ROUNDDOWN(SUMIF(IND!$E$8:$E$143,Demand!C25,IND!$T$8:$T$143),2)</f>
        <v>0.21</v>
      </c>
    </row>
    <row r="26" spans="3:6">
      <c r="C26" s="8" t="str">
        <f>+IND_PRC_COM!E27</f>
        <v>FOOD-RFGR</v>
      </c>
      <c r="D26" s="127">
        <f>+ROUNDDOWN(SUMIF(IND!$E$8:$E$143,Demand!C26,IND!$R$8:$R$143),2)</f>
        <v>0.11</v>
      </c>
      <c r="E26">
        <f t="shared" si="0"/>
        <v>0.11</v>
      </c>
      <c r="F26" s="127">
        <f>+ROUNDDOWN(SUMIF(IND!$E$8:$E$143,Demand!C26,IND!$T$8:$T$143),2)</f>
        <v>0.11</v>
      </c>
    </row>
    <row r="27" spans="3:6">
      <c r="C27" s="8" t="str">
        <f>+IND_PRC_COM!E28</f>
        <v>IIS-FDSTCK</v>
      </c>
      <c r="D27" s="127">
        <f>+ROUNDDOWN(SUMIF(IND!$E$8:$E$143,Demand!C27,IND!$R$8:$R$143),2)</f>
        <v>0</v>
      </c>
      <c r="E27">
        <f t="shared" si="0"/>
        <v>0</v>
      </c>
      <c r="F27" s="127">
        <f>+ROUNDDOWN(SUMIF(IND!$E$8:$E$143,Demand!C27,IND!$T$8:$T$143),2)</f>
        <v>0</v>
      </c>
    </row>
    <row r="28" spans="3:6">
      <c r="C28" s="8" t="str">
        <f>+IND_PRC_COM!E29</f>
        <v>IIS-MoTP-Stat</v>
      </c>
      <c r="D28" s="127">
        <f>+ROUNDDOWN(SUMIF(IND!$E$8:$E$143,Demand!C28,IND!$R$8:$R$143),2)</f>
        <v>0</v>
      </c>
      <c r="E28">
        <f t="shared" si="0"/>
        <v>0</v>
      </c>
      <c r="F28" s="127">
        <f>+ROUNDDOWN(SUMIF(IND!$E$8:$E$143,Demand!C28,IND!$T$8:$T$143),2)</f>
        <v>0</v>
      </c>
    </row>
    <row r="29" spans="3:6">
      <c r="C29" s="8" t="str">
        <f>+IND_PRC_COM!E30</f>
        <v>IIS-PH-FURN</v>
      </c>
      <c r="D29" s="127">
        <f>+ROUNDDOWN(SUMIF(IND!$E$8:$E$143,Demand!C29,IND!$R$8:$R$143),2)</f>
        <v>0</v>
      </c>
      <c r="E29">
        <f t="shared" si="0"/>
        <v>0</v>
      </c>
      <c r="F29" s="127">
        <f>+ROUNDDOWN(SUMIF(IND!$E$8:$E$143,Demand!C29,IND!$T$8:$T$143),2)</f>
        <v>0</v>
      </c>
    </row>
    <row r="30" spans="3:6">
      <c r="C30" s="8" t="str">
        <f>+IND_PRC_COM!E31</f>
        <v>MEAT-MoTP-Stat</v>
      </c>
      <c r="D30" s="127">
        <f>+ROUNDDOWN(SUMIF(IND!$E$8:$E$143,Demand!C30,IND!$R$8:$R$143),2)</f>
        <v>0.2</v>
      </c>
      <c r="E30">
        <f t="shared" si="0"/>
        <v>0.2</v>
      </c>
      <c r="F30" s="127">
        <f>+ROUNDDOWN(SUMIF(IND!$E$8:$E$143,Demand!C30,IND!$T$8:$T$143),2)</f>
        <v>0.2</v>
      </c>
    </row>
    <row r="31" spans="3:6">
      <c r="C31" s="8" t="str">
        <f>+IND_PRC_COM!E32</f>
        <v>MEAT-PH-STM_HW</v>
      </c>
      <c r="D31" s="127">
        <f>+ROUNDDOWN(SUMIF(IND!$E$8:$E$143,Demand!C31,IND!$R$8:$R$143),2)</f>
        <v>0.81</v>
      </c>
      <c r="E31">
        <f t="shared" si="0"/>
        <v>0.81</v>
      </c>
      <c r="F31" s="127">
        <f>+ROUNDDOWN(SUMIF(IND!$E$8:$E$143,Demand!C31,IND!$T$8:$T$143),2)</f>
        <v>0.81</v>
      </c>
    </row>
    <row r="32" spans="3:6">
      <c r="C32" s="8" t="str">
        <f>+IND_PRC_COM!E33</f>
        <v>MEAT-PH-DirH</v>
      </c>
      <c r="D32" s="127">
        <f>+ROUNDDOWN(SUMIF(IND!$E$8:$E$143,Demand!C32,IND!$R$8:$R$143),2)</f>
        <v>0.33</v>
      </c>
      <c r="E32">
        <f t="shared" si="0"/>
        <v>0.01</v>
      </c>
      <c r="F32" s="127">
        <f>+ROUNDDOWN(SUMIF(IND!$E$8:$E$143,Demand!C32,IND!$T$8:$T$143),2)</f>
        <v>0.01</v>
      </c>
    </row>
    <row r="33" spans="3:6">
      <c r="C33" s="8" t="str">
        <f>+IND_PRC_COM!E34</f>
        <v>MEAT-RFGR</v>
      </c>
      <c r="D33" s="127">
        <f>+ROUNDDOWN(SUMIF(IND!$E$8:$E$143,Demand!C33,IND!$R$8:$R$143),2)</f>
        <v>0.48</v>
      </c>
      <c r="E33">
        <f t="shared" si="0"/>
        <v>0.48</v>
      </c>
      <c r="F33" s="127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7">
        <f>+ROUNDDOWN(SUMIF(IND!$E$8:$E$143,Demand!C34,IND!$R$8:$R$143),2)</f>
        <v>0.2</v>
      </c>
      <c r="E34">
        <f t="shared" si="0"/>
        <v>0.2</v>
      </c>
      <c r="F34" s="127">
        <f>+ROUNDDOWN(SUMIF(IND!$E$8:$E$143,Demand!C34,IND!$T$8:$T$143),2)</f>
        <v>0.2</v>
      </c>
    </row>
    <row r="35" spans="3:6">
      <c r="C35" s="8" t="str">
        <f>+IND_PRC_COM!E36</f>
        <v>METAL-PH-FURN</v>
      </c>
      <c r="D35" s="127">
        <f>+ROUNDDOWN(SUMIF(IND!$E$8:$E$143,Demand!C35,IND!$R$8:$R$143),2)</f>
        <v>0.28000000000000003</v>
      </c>
      <c r="E35">
        <f t="shared" si="0"/>
        <v>0.27</v>
      </c>
      <c r="F35" s="127">
        <f>+ROUNDDOWN(SUMIF(IND!$E$8:$E$143,Demand!C35,IND!$T$8:$T$143),2)</f>
        <v>0.27</v>
      </c>
    </row>
    <row r="36" spans="3:6">
      <c r="C36" s="8" t="str">
        <f>+IND_PRC_COM!E37</f>
        <v>METAL-RFGR</v>
      </c>
      <c r="D36" s="127">
        <f>+ROUNDDOWN(SUMIF(IND!$E$8:$E$143,Demand!C36,IND!$R$8:$R$143),2)</f>
        <v>0.05</v>
      </c>
      <c r="E36">
        <f t="shared" si="0"/>
        <v>0.05</v>
      </c>
      <c r="F36" s="127">
        <f>+ROUNDDOWN(SUMIF(IND!$E$8:$E$143,Demand!C36,IND!$T$8:$T$143),2)</f>
        <v>0.05</v>
      </c>
    </row>
    <row r="37" spans="3:6">
      <c r="C37" s="8" t="str">
        <f>+IND_PRC_COM!E38</f>
        <v>METAL-PH-DirH</v>
      </c>
      <c r="D37" s="127">
        <f>+ROUNDDOWN(SUMIF(IND!$E$8:$E$143,Demand!C37,IND!$R$8:$R$143),2)</f>
        <v>0</v>
      </c>
      <c r="E37">
        <f t="shared" si="0"/>
        <v>0</v>
      </c>
      <c r="F37" s="127">
        <f>+ROUNDDOWN(SUMIF(IND!$E$8:$E$143,Demand!C37,IND!$T$8:$T$143),2)</f>
        <v>0</v>
      </c>
    </row>
    <row r="38" spans="3:6">
      <c r="C38" s="8" t="str">
        <f>+IND_PRC_COM!E39</f>
        <v>MTHOL-FDSTCK</v>
      </c>
      <c r="D38" s="127">
        <f>+ROUNDDOWN(SUMIF(IND!$E$8:$E$143,Demand!C38,IND!$R$8:$R$143),2)</f>
        <v>0</v>
      </c>
      <c r="E38">
        <f t="shared" si="0"/>
        <v>0</v>
      </c>
      <c r="F38" s="127">
        <f>+ROUNDDOWN(SUMIF(IND!$E$8:$E$143,Demand!C38,IND!$T$8:$T$143),2)</f>
        <v>0</v>
      </c>
    </row>
    <row r="39" spans="3:6">
      <c r="C39" s="8" t="str">
        <f>+IND_PRC_COM!E40</f>
        <v>MTHOL-PH_REFRM</v>
      </c>
      <c r="D39" s="127">
        <f>+ROUNDDOWN(SUMIF(IND!$E$8:$E$143,Demand!C39,IND!$R$8:$R$143),2)</f>
        <v>0</v>
      </c>
      <c r="E39">
        <f t="shared" ref="E39:E70" si="1">+IF(D39&lt;F39,D39,F39)</f>
        <v>0</v>
      </c>
      <c r="F39" s="127">
        <f>+ROUNDDOWN(SUMIF(IND!$E$8:$E$143,Demand!C39,IND!$T$8:$T$143),2)</f>
        <v>0</v>
      </c>
    </row>
    <row r="40" spans="3:6">
      <c r="C40" s="8" t="str">
        <f>+IND_PRC_COM!E41</f>
        <v>MNRL-MoTP-Stat</v>
      </c>
      <c r="D40" s="127">
        <f>+ROUNDDOWN(SUMIF(IND!$E$8:$E$143,Demand!C40,IND!$R$8:$R$143),2)</f>
        <v>0</v>
      </c>
      <c r="E40">
        <f t="shared" si="1"/>
        <v>0</v>
      </c>
      <c r="F40" s="127">
        <f>+ROUNDDOWN(SUMIF(IND!$E$8:$E$143,Demand!C40,IND!$T$8:$T$143),2)</f>
        <v>0</v>
      </c>
    </row>
    <row r="41" spans="3:6">
      <c r="C41" s="8" t="str">
        <f>+IND_PRC_COM!E42</f>
        <v>MNRL-PH-FURN</v>
      </c>
      <c r="D41" s="127">
        <f>+ROUNDDOWN(SUMIF(IND!$E$8:$E$143,Demand!C41,IND!$R$8:$R$143),2)</f>
        <v>0</v>
      </c>
      <c r="E41">
        <f t="shared" si="1"/>
        <v>0</v>
      </c>
      <c r="F41" s="127">
        <f>+ROUNDDOWN(SUMIF(IND!$E$8:$E$143,Demand!C41,IND!$T$8:$T$143),2)</f>
        <v>0</v>
      </c>
    </row>
    <row r="42" spans="3:6">
      <c r="C42" s="8" t="str">
        <f>+IND_PRC_COM!E43</f>
        <v>MNRL-PH-STM_HW</v>
      </c>
      <c r="D42" s="127">
        <f>+ROUNDDOWN(SUMIF(IND!$E$8:$E$143,Demand!C42,IND!$R$8:$R$143),2)</f>
        <v>0</v>
      </c>
      <c r="E42">
        <f t="shared" si="1"/>
        <v>0</v>
      </c>
      <c r="F42" s="127">
        <f>+ROUNDDOWN(SUMIF(IND!$E$8:$E$143,Demand!C42,IND!$T$8:$T$143),2)</f>
        <v>0</v>
      </c>
    </row>
    <row r="43" spans="3:6">
      <c r="C43" s="8" t="str">
        <f>+IND_PRC_COM!E44</f>
        <v>MNNG-MoTP-Mob</v>
      </c>
      <c r="D43" s="127">
        <f>+ROUNDDOWN(SUMIF(IND!$E$8:$E$143,Demand!C43,IND!$R$8:$R$143),2)</f>
        <v>0</v>
      </c>
      <c r="E43">
        <f t="shared" si="1"/>
        <v>0</v>
      </c>
      <c r="F43" s="127">
        <f>+ROUNDDOWN(SUMIF(IND!$E$8:$E$143,Demand!C43,IND!$T$8:$T$143),2)</f>
        <v>0</v>
      </c>
    </row>
    <row r="44" spans="3:6">
      <c r="C44" s="8" t="str">
        <f>+IND_PRC_COM!E45</f>
        <v>MNNG-MoTP-Stat</v>
      </c>
      <c r="D44" s="127">
        <f>+ROUNDDOWN(SUMIF(IND!$E$8:$E$143,Demand!C44,IND!$R$8:$R$143),2)</f>
        <v>0</v>
      </c>
      <c r="E44">
        <f t="shared" si="1"/>
        <v>0</v>
      </c>
      <c r="F44" s="127">
        <f>+ROUNDDOWN(SUMIF(IND!$E$8:$E$143,Demand!C44,IND!$T$8:$T$143),2)</f>
        <v>0</v>
      </c>
    </row>
    <row r="45" spans="3:6">
      <c r="C45" s="8" t="str">
        <f>+IND_PRC_COM!E46</f>
        <v>MNNG-PH-STM_HW</v>
      </c>
      <c r="D45" s="127">
        <f>+ROUNDDOWN(SUMIF(IND!$E$8:$E$143,Demand!C45,IND!$R$8:$R$143),2)</f>
        <v>0</v>
      </c>
      <c r="E45">
        <f t="shared" si="1"/>
        <v>0</v>
      </c>
      <c r="F45" s="127">
        <f>+ROUNDDOWN(SUMIF(IND!$E$8:$E$143,Demand!C45,IND!$T$8:$T$143),2)</f>
        <v>0</v>
      </c>
    </row>
    <row r="46" spans="3:6">
      <c r="C46" s="8" t="str">
        <f>+IND_PRC_COM!E47</f>
        <v>OTH-ELC</v>
      </c>
      <c r="D46" s="127">
        <f>+ROUNDDOWN(SUMIF(IND!$E$8:$E$143,Demand!C46,IND!$R$8:$R$143),2)</f>
        <v>1.39</v>
      </c>
      <c r="E46">
        <f t="shared" si="1"/>
        <v>1.39</v>
      </c>
      <c r="F46" s="127">
        <f>+ROUNDDOWN(SUMIF(IND!$E$8:$E$143,Demand!C46,IND!$T$8:$T$143),2)</f>
        <v>1.39</v>
      </c>
    </row>
    <row r="47" spans="3:6">
      <c r="C47" s="8" t="str">
        <f>+IND_PRC_COM!E48</f>
        <v>OTH-DSL</v>
      </c>
      <c r="D47" s="127">
        <f>+ROUNDDOWN(SUMIF(IND!$E$8:$E$143,Demand!C47,IND!$R$8:$R$143),2)</f>
        <v>1.37</v>
      </c>
      <c r="E47">
        <f t="shared" si="1"/>
        <v>1.37</v>
      </c>
      <c r="F47" s="127">
        <f>+ROUNDDOWN(SUMIF(IND!$E$8:$E$143,Demand!C47,IND!$T$8:$T$143),2)</f>
        <v>1.37</v>
      </c>
    </row>
    <row r="48" spans="3:6">
      <c r="C48" s="8" t="str">
        <f>+IND_PRC_COM!E49</f>
        <v>OTH-LPG</v>
      </c>
      <c r="D48" s="127">
        <f>+ROUNDDOWN(SUMIF(IND!$E$8:$E$143,Demand!C48,IND!$R$8:$R$143),2)</f>
        <v>0.9</v>
      </c>
      <c r="E48">
        <f t="shared" si="1"/>
        <v>0.9</v>
      </c>
      <c r="F48" s="127">
        <f>+ROUNDDOWN(SUMIF(IND!$E$8:$E$143,Demand!C48,IND!$T$8:$T$143),2)</f>
        <v>0.9</v>
      </c>
    </row>
    <row r="49" spans="3:6">
      <c r="C49" s="8" t="str">
        <f>+IND_PRC_COM!E50</f>
        <v>OTH-COA</v>
      </c>
      <c r="D49" s="127">
        <f>+ROUNDDOWN(SUMIF(IND!$E$8:$E$143,Demand!C49,IND!$R$8:$R$143),2)</f>
        <v>0.34</v>
      </c>
      <c r="E49">
        <f t="shared" si="1"/>
        <v>0.34</v>
      </c>
      <c r="F49" s="127">
        <f>+ROUNDDOWN(SUMIF(IND!$E$8:$E$143,Demand!C49,IND!$T$8:$T$143),2)</f>
        <v>0.34</v>
      </c>
    </row>
    <row r="50" spans="3:6">
      <c r="C50" s="8" t="str">
        <f>+IND_PRC_COM!E51</f>
        <v>OTH-NGA</v>
      </c>
      <c r="D50" s="127">
        <f>+ROUNDDOWN(SUMIF(IND!$E$8:$E$143,Demand!C50,IND!$R$8:$R$143),2)</f>
        <v>0</v>
      </c>
      <c r="E50">
        <f t="shared" si="1"/>
        <v>0</v>
      </c>
      <c r="F50" s="127">
        <f>+ROUNDDOWN(SUMIF(IND!$E$8:$E$143,Demand!C50,IND!$T$8:$T$143),2)</f>
        <v>0</v>
      </c>
    </row>
    <row r="51" spans="3:6">
      <c r="C51" s="8" t="str">
        <f>+IND_PRC_COM!E52</f>
        <v>OTH-PET</v>
      </c>
      <c r="D51" s="127">
        <f>+ROUNDDOWN(SUMIF(IND!$E$8:$E$143,Demand!C51,IND!$R$8:$R$143),2)</f>
        <v>0.01</v>
      </c>
      <c r="E51">
        <f t="shared" si="1"/>
        <v>0.01</v>
      </c>
      <c r="F51" s="127">
        <f>+ROUNDDOWN(SUMIF(IND!$E$8:$E$143,Demand!C51,IND!$T$8:$T$143),2)</f>
        <v>0.01</v>
      </c>
    </row>
    <row r="52" spans="3:6">
      <c r="C52" s="8" t="str">
        <f>+IND_PRC_COM!E53</f>
        <v>OTH-BGS</v>
      </c>
      <c r="D52" s="127">
        <f>+ROUNDDOWN(SUMIF(IND!$E$8:$E$143,Demand!C52,IND!$R$8:$R$143),2)</f>
        <v>0.01</v>
      </c>
      <c r="E52">
        <f t="shared" si="1"/>
        <v>0.01</v>
      </c>
      <c r="F52" s="127">
        <f>+ROUNDDOWN(SUMIF(IND!$E$8:$E$143,Demand!C52,IND!$T$8:$T$143),2)</f>
        <v>0.01</v>
      </c>
    </row>
    <row r="53" spans="3:6">
      <c r="C53" s="8" t="str">
        <f>+IND_PRC_COM!E54</f>
        <v>OTH-FOL</v>
      </c>
      <c r="D53" s="127">
        <f>+ROUNDDOWN(SUMIF(IND!$E$8:$E$143,Demand!C53,IND!$R$8:$R$143),2)</f>
        <v>0</v>
      </c>
      <c r="E53">
        <f t="shared" si="1"/>
        <v>0</v>
      </c>
      <c r="F53" s="127">
        <f>+ROUNDDOWN(SUMIF(IND!$E$8:$E$143,Demand!C53,IND!$T$8:$T$143),2)</f>
        <v>0</v>
      </c>
    </row>
    <row r="54" spans="3:6">
      <c r="C54" s="8" t="str">
        <f>+IND_PRC_COM!E55</f>
        <v>CHMCL-MoTP-Stat</v>
      </c>
      <c r="D54" s="127">
        <f>+ROUNDDOWN(SUMIF(IND!$E$8:$E$143,Demand!C54,IND!$R$8:$R$143),2)</f>
        <v>0</v>
      </c>
      <c r="E54">
        <f t="shared" si="1"/>
        <v>0</v>
      </c>
      <c r="F54" s="127">
        <f>+ROUNDDOWN(SUMIF(IND!$E$8:$E$143,Demand!C54,IND!$T$8:$T$143),2)</f>
        <v>0</v>
      </c>
    </row>
    <row r="55" spans="3:6">
      <c r="C55" s="8" t="str">
        <f>+IND_PRC_COM!E56</f>
        <v>CHMCL-PH-DirH</v>
      </c>
      <c r="D55" s="127">
        <f>+ROUNDDOWN(SUMIF(IND!$E$8:$E$143,Demand!C55,IND!$R$8:$R$143),2)</f>
        <v>0</v>
      </c>
      <c r="E55">
        <f t="shared" si="1"/>
        <v>0</v>
      </c>
      <c r="F55" s="127">
        <f>+ROUNDDOWN(SUMIF(IND!$E$8:$E$143,Demand!C55,IND!$T$8:$T$143),2)</f>
        <v>0</v>
      </c>
    </row>
    <row r="56" spans="3:6">
      <c r="C56" s="8" t="str">
        <f>+IND_PRC_COM!E57</f>
        <v>CHMCL-PH-STM_HW</v>
      </c>
      <c r="D56" s="127">
        <f>+ROUNDDOWN(SUMIF(IND!$E$8:$E$143,Demand!C56,IND!$R$8:$R$143),2)</f>
        <v>0</v>
      </c>
      <c r="E56">
        <f t="shared" si="1"/>
        <v>0</v>
      </c>
      <c r="F56" s="127">
        <f>+ROUNDDOWN(SUMIF(IND!$E$8:$E$143,Demand!C56,IND!$T$8:$T$143),2)</f>
        <v>0</v>
      </c>
    </row>
    <row r="57" spans="3:6">
      <c r="C57" s="8" t="str">
        <f>+IND_PRC_COM!E58</f>
        <v>CHMCL-PH-REFRM</v>
      </c>
      <c r="D57" s="127">
        <f>+ROUNDDOWN(SUMIF(IND!$E$8:$E$143,Demand!C57,IND!$R$8:$R$143),2)</f>
        <v>0</v>
      </c>
      <c r="E57">
        <f t="shared" si="1"/>
        <v>0</v>
      </c>
      <c r="F57" s="127">
        <f>+ROUNDDOWN(SUMIF(IND!$E$8:$E$143,Demand!C57,IND!$T$8:$T$143),2)</f>
        <v>0</v>
      </c>
    </row>
    <row r="58" spans="3:6">
      <c r="C58" s="8" t="str">
        <f>+IND_PRC_COM!E59</f>
        <v>CHMCL-PH-FURN</v>
      </c>
      <c r="D58" s="127">
        <f>+ROUNDDOWN(SUMIF(IND!$E$8:$E$143,Demand!C58,IND!$R$8:$R$143),2)</f>
        <v>0</v>
      </c>
      <c r="E58">
        <f t="shared" si="1"/>
        <v>0</v>
      </c>
      <c r="F58" s="127">
        <f>+ROUNDDOWN(SUMIF(IND!$E$8:$E$143,Demand!C58,IND!$T$8:$T$143),2)</f>
        <v>0</v>
      </c>
    </row>
    <row r="59" spans="3:6">
      <c r="C59" s="8" t="str">
        <f>+IND_PRC_COM!E60</f>
        <v>REFI-MoTP-Stat</v>
      </c>
      <c r="D59" s="127">
        <f>+ROUNDDOWN(SUMIF(IND!$E$8:$E$143,Demand!C59,IND!$R$8:$R$143),2)</f>
        <v>0</v>
      </c>
      <c r="E59">
        <f t="shared" si="1"/>
        <v>0</v>
      </c>
      <c r="F59" s="127">
        <f>+ROUNDDOWN(SUMIF(IND!$E$8:$E$143,Demand!C59,IND!$T$8:$T$143),2)</f>
        <v>0</v>
      </c>
    </row>
    <row r="60" spans="3:6">
      <c r="C60" s="8" t="str">
        <f>+IND_PRC_COM!E61</f>
        <v>REFI-PH-FURN</v>
      </c>
      <c r="D60" s="127">
        <f>+ROUNDDOWN(SUMIF(IND!$E$8:$E$143,Demand!C60,IND!$R$8:$R$143),2)</f>
        <v>0</v>
      </c>
      <c r="E60">
        <f t="shared" si="1"/>
        <v>0</v>
      </c>
      <c r="F60" s="127">
        <f>+ROUNDDOWN(SUMIF(IND!$E$8:$E$143,Demand!C60,IND!$T$8:$T$143),2)</f>
        <v>0</v>
      </c>
    </row>
    <row r="61" spans="3:6">
      <c r="C61" s="8" t="str">
        <f>+IND_PRC_COM!E62</f>
        <v>REFI-PH-STM_HW</v>
      </c>
      <c r="D61" s="127">
        <f>+ROUNDDOWN(SUMIF(IND!$E$8:$E$143,Demand!C61,IND!$R$8:$R$143),2)</f>
        <v>0</v>
      </c>
      <c r="E61">
        <f t="shared" si="1"/>
        <v>0</v>
      </c>
      <c r="F61" s="127">
        <f>+ROUNDDOWN(SUMIF(IND!$E$8:$E$143,Demand!C61,IND!$T$8:$T$143),2)</f>
        <v>0</v>
      </c>
    </row>
    <row r="62" spans="3:6">
      <c r="C62" s="8" t="str">
        <f>+IND_PRC_COM!E63</f>
        <v>UREA-FDSTCK</v>
      </c>
      <c r="D62" s="127">
        <f>+ROUNDDOWN(SUMIF(IND!$E$8:$E$143,Demand!C62,IND!$R$8:$R$143),2)</f>
        <v>0</v>
      </c>
      <c r="E62">
        <f t="shared" si="1"/>
        <v>0</v>
      </c>
      <c r="F62" s="127">
        <f>+ROUNDDOWN(SUMIF(IND!$E$8:$E$143,Demand!C62,IND!$T$8:$T$143),2)</f>
        <v>0</v>
      </c>
    </row>
    <row r="63" spans="3:6">
      <c r="C63" s="8" t="str">
        <f>+IND_PRC_COM!E65</f>
        <v>WOOD-MoTP-Stat</v>
      </c>
      <c r="D63" s="127">
        <f>+ROUNDDOWN(SUMIF(IND!$E$8:$E$143,Demand!C63,IND!$R$8:$R$143),2)</f>
        <v>0.23</v>
      </c>
      <c r="E63">
        <f t="shared" si="1"/>
        <v>0.23</v>
      </c>
      <c r="F63" s="127">
        <f>+ROUNDDOWN(SUMIF(IND!$E$8:$E$143,Demand!C63,IND!$T$8:$T$143),2)</f>
        <v>0.23</v>
      </c>
    </row>
    <row r="64" spans="3:6">
      <c r="C64" s="8" t="str">
        <f>+IND_PRC_COM!E66</f>
        <v>WOOD-PH-FURN</v>
      </c>
      <c r="D64" s="127">
        <f>+ROUNDDOWN(SUMIF(IND!$E$8:$E$143,Demand!C64,IND!$R$8:$R$143),2)</f>
        <v>0</v>
      </c>
      <c r="E64">
        <f t="shared" si="1"/>
        <v>0</v>
      </c>
      <c r="F64" s="127">
        <f>+ROUNDDOWN(SUMIF(IND!$E$8:$E$143,Demand!C64,IND!$T$8:$T$143),2)</f>
        <v>0</v>
      </c>
    </row>
    <row r="65" spans="3:6">
      <c r="C65" s="8" t="str">
        <f>+IND_PRC_COM!E67</f>
        <v>WOOD-PH-STM_HW</v>
      </c>
      <c r="D65" s="127">
        <f>+ROUNDDOWN(SUMIF(IND!$E$8:$E$143,Demand!C65,IND!$R$8:$R$143),2)</f>
        <v>4.03</v>
      </c>
      <c r="E65">
        <f t="shared" si="1"/>
        <v>3.14</v>
      </c>
      <c r="F65" s="127">
        <f>+ROUNDDOWN(SUMIF(IND!$E$8:$E$143,Demand!C65,IND!$T$8:$T$143),2)</f>
        <v>3.14</v>
      </c>
    </row>
    <row r="66" spans="3:6">
      <c r="C66" s="8" t="str">
        <f>+IND_PRC_COM!E68</f>
        <v>WOOD-Pump</v>
      </c>
      <c r="D66" s="127">
        <f>+ROUNDDOWN(SUMIF(IND!$E$8:$E$143,Demand!C66,IND!$R$8:$R$143),2)</f>
        <v>7.0000000000000007E-2</v>
      </c>
      <c r="E66">
        <f t="shared" si="1"/>
        <v>7.0000000000000007E-2</v>
      </c>
      <c r="F66" s="127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7">
        <f>+ROUNDDOWN(SUMIF(IND!$E$8:$E$143,Demand!C67,IND!$R$8:$R$143),2)</f>
        <v>22.93</v>
      </c>
      <c r="E67">
        <f t="shared" si="1"/>
        <v>22.93</v>
      </c>
      <c r="F67" s="127">
        <f>+ROUNDDOWN(SUMIF(IND!$E$8:$E$143,Demand!C67,IND!$T$8:$T$143),2)</f>
        <v>22.93</v>
      </c>
    </row>
    <row r="68" spans="3:6">
      <c r="C68" s="8" t="str">
        <f>+IND_PRC_COM!E70</f>
        <v>WOOD-Refin</v>
      </c>
      <c r="D68" s="127">
        <f>+ROUNDDOWN(SUMIF(IND!$E$8:$E$143,Demand!C68,IND!$R$8:$R$143),2)</f>
        <v>0.11</v>
      </c>
      <c r="E68">
        <f t="shared" si="1"/>
        <v>0.11</v>
      </c>
      <c r="F68" s="127">
        <f>+ROUNDDOWN(SUMIF(IND!$E$8:$E$143,Demand!C68,IND!$T$8:$T$143),2)</f>
        <v>0.11</v>
      </c>
    </row>
    <row r="69" spans="3:6">
      <c r="C69" s="8" t="str">
        <f>+IND_PRC_COM!E71</f>
        <v>WOOD-AIR</v>
      </c>
      <c r="D69" s="127">
        <f>+ROUNDDOWN(SUMIF(IND!$E$8:$E$143,Demand!C69,IND!$R$8:$R$143),2)</f>
        <v>0.06</v>
      </c>
      <c r="E69">
        <f t="shared" si="1"/>
        <v>0.05</v>
      </c>
      <c r="F69" s="127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7">
        <f>+ROUNDDOWN(SUMIF(IND!$E$8:$E$143,Demand!C70,IND!$R$8:$R$143),2)</f>
        <v>0</v>
      </c>
      <c r="E70">
        <f t="shared" si="1"/>
        <v>0</v>
      </c>
      <c r="F70" s="127">
        <f>+ROUNDDOWN(SUMIF(IND!$E$8:$E$143,Demand!C70,IND!$T$8:$T$143),2)</f>
        <v>0</v>
      </c>
    </row>
    <row r="71" spans="3:6">
      <c r="C71" s="8" t="str">
        <f>+IND_PRC_COM!E73</f>
        <v>PLPPPR-PH-DirH</v>
      </c>
      <c r="D71" s="127">
        <f>+ROUNDDOWN(SUMIF(IND!$E$8:$E$143,Demand!C71,IND!$R$8:$R$143),2)</f>
        <v>0</v>
      </c>
      <c r="E71">
        <f t="shared" ref="E71:E77" si="2">+IF(D71&lt;F71,D71,F71)</f>
        <v>0</v>
      </c>
      <c r="F71" s="127">
        <f>+ROUNDDOWN(SUMIF(IND!$E$8:$E$143,Demand!C71,IND!$T$8:$T$143),2)</f>
        <v>0</v>
      </c>
    </row>
    <row r="72" spans="3:6">
      <c r="C72" s="8" t="str">
        <f>+IND_PRC_COM!E74</f>
        <v>PLPPPR-PH-FURN</v>
      </c>
      <c r="D72" s="127">
        <f>+ROUNDDOWN(SUMIF(IND!$E$8:$E$143,Demand!C72,IND!$R$8:$R$143),2)</f>
        <v>0</v>
      </c>
      <c r="E72">
        <f t="shared" si="2"/>
        <v>0</v>
      </c>
      <c r="F72" s="127">
        <f>+ROUNDDOWN(SUMIF(IND!$E$8:$E$143,Demand!C72,IND!$T$8:$T$143),2)</f>
        <v>0</v>
      </c>
    </row>
    <row r="73" spans="3:6">
      <c r="C73" s="8" t="str">
        <f>+IND_PRC_COM!E75</f>
        <v>PLPPPR-PH-STM_HW</v>
      </c>
      <c r="D73" s="127">
        <f>+ROUNDDOWN(SUMIF(IND!$E$8:$E$143,Demand!C73,IND!$R$8:$R$143),2)</f>
        <v>0.02</v>
      </c>
      <c r="E73">
        <f t="shared" si="2"/>
        <v>0.02</v>
      </c>
      <c r="F73" s="127">
        <f>+ROUNDDOWN(SUMIF(IND!$E$8:$E$143,Demand!C73,IND!$T$8:$T$143),2)</f>
        <v>0.02</v>
      </c>
    </row>
    <row r="74" spans="3:6">
      <c r="C74" s="8" t="str">
        <f>+IND_PRC_COM!E76</f>
        <v>PLPPPR-Pump</v>
      </c>
      <c r="D74" s="127">
        <f>+ROUNDDOWN(SUMIF(IND!$E$8:$E$143,Demand!C74,IND!$R$8:$R$143),2)</f>
        <v>0</v>
      </c>
      <c r="E74">
        <f t="shared" si="2"/>
        <v>0</v>
      </c>
      <c r="F74" s="127">
        <f>+ROUNDDOWN(SUMIF(IND!$E$8:$E$143,Demand!C74,IND!$T$8:$T$143),2)</f>
        <v>0</v>
      </c>
    </row>
    <row r="75" spans="3:6">
      <c r="C75" s="8" t="str">
        <f>+IND_PRC_COM!E77</f>
        <v>PLPPPR-Fan</v>
      </c>
      <c r="D75" s="127">
        <f>+ROUNDDOWN(SUMIF(IND!$E$8:$E$143,Demand!C75,IND!$R$8:$R$143),2)</f>
        <v>0.01</v>
      </c>
      <c r="E75">
        <f t="shared" si="2"/>
        <v>0.01</v>
      </c>
      <c r="F75" s="127">
        <f>+ROUNDDOWN(SUMIF(IND!$E$8:$E$143,Demand!C75,IND!$T$8:$T$143),2)</f>
        <v>0.01</v>
      </c>
    </row>
    <row r="76" spans="3:6">
      <c r="C76" s="8" t="str">
        <f>+IND_PRC_COM!E78</f>
        <v>PLPPPR-Refin</v>
      </c>
      <c r="D76" s="127">
        <f>+ROUNDDOWN(SUMIF(IND!$E$8:$E$143,Demand!C76,IND!$R$8:$R$143),2)</f>
        <v>0</v>
      </c>
      <c r="E76">
        <f t="shared" si="2"/>
        <v>0</v>
      </c>
      <c r="F76" s="127">
        <f>+ROUNDDOWN(SUMIF(IND!$E$8:$E$143,Demand!C76,IND!$T$8:$T$143),2)</f>
        <v>0</v>
      </c>
    </row>
    <row r="77" spans="3:6">
      <c r="C77" s="8" t="str">
        <f>+IND_PRC_COM!E79</f>
        <v>PLPPPR-AIR</v>
      </c>
      <c r="D77" s="127">
        <f>+ROUNDDOWN(SUMIF(IND!$E$8:$E$143,Demand!C77,IND!$R$8:$R$143),2)</f>
        <v>0</v>
      </c>
      <c r="E77">
        <f t="shared" si="2"/>
        <v>0</v>
      </c>
      <c r="F77" s="127">
        <f>+ROUNDDOWN(SUMIF(IND!$E$8:$E$143,Demand!C77,IND!$T$8:$T$143),2)</f>
        <v>0</v>
      </c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  <row r="96" spans="3:6">
      <c r="C96" s="8"/>
      <c r="D96" s="127"/>
      <c r="F96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2024-04-12T04:48:32Z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