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FB48DB2D-7430-4BA5-80D3-95600FDB0DFE}" xr6:coauthVersionLast="47" xr6:coauthVersionMax="47" xr10:uidLastSave="{00000000-0000-0000-0000-000000000000}"/>
  <bookViews>
    <workbookView xWindow="-120" yWindow="-120" windowWidth="29040" windowHeight="17520" tabRatio="694" activeTab="5" xr2:uid="{00000000-000D-0000-FFFF-FFFF00000000}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8" l="1"/>
  <c r="G9" i="158"/>
  <c r="G10" i="158"/>
  <c r="G11" i="158"/>
  <c r="G12" i="158"/>
  <c r="G13" i="158"/>
  <c r="G14" i="158"/>
  <c r="G15" i="158"/>
  <c r="G16" i="158"/>
  <c r="G17" i="158"/>
  <c r="G18" i="158"/>
  <c r="G19" i="158"/>
  <c r="G20" i="158"/>
  <c r="G21" i="158"/>
  <c r="G22" i="158"/>
  <c r="G23" i="158"/>
  <c r="G24" i="158"/>
  <c r="G25" i="158"/>
  <c r="G26" i="158"/>
  <c r="G27" i="158"/>
  <c r="G28" i="158"/>
  <c r="G29" i="158"/>
  <c r="G30" i="158"/>
  <c r="G31" i="158"/>
  <c r="G32" i="158"/>
  <c r="G33" i="158"/>
  <c r="G34" i="158"/>
  <c r="G35" i="158"/>
  <c r="G36" i="158"/>
  <c r="G37" i="158"/>
  <c r="G38" i="158"/>
  <c r="G39" i="158"/>
  <c r="G40" i="158"/>
  <c r="G41" i="158"/>
  <c r="G42" i="158"/>
  <c r="G43" i="158"/>
  <c r="G44" i="158"/>
  <c r="G45" i="158"/>
  <c r="G46" i="158"/>
  <c r="G47" i="158"/>
  <c r="G48" i="158"/>
  <c r="G49" i="158"/>
  <c r="G50" i="158"/>
  <c r="G51" i="158"/>
  <c r="G52" i="158"/>
  <c r="G53" i="158"/>
  <c r="G54" i="158"/>
  <c r="G55" i="158"/>
  <c r="G56" i="158"/>
  <c r="G57" i="158"/>
  <c r="G58" i="158"/>
  <c r="G62" i="158"/>
  <c r="G63" i="158"/>
  <c r="G64" i="158"/>
  <c r="G65" i="158"/>
  <c r="G66" i="158"/>
  <c r="G67" i="158"/>
  <c r="G68" i="158"/>
  <c r="G69" i="158"/>
  <c r="G70" i="158"/>
  <c r="G71" i="158"/>
  <c r="G72" i="158"/>
  <c r="G73" i="158"/>
  <c r="G74" i="158"/>
  <c r="G75" i="158"/>
  <c r="G76" i="158"/>
  <c r="G77" i="158"/>
  <c r="G7" i="158"/>
  <c r="F8" i="158"/>
  <c r="F9" i="158"/>
  <c r="C86" i="157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P86" i="160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C115" i="157"/>
  <c r="P115" i="160" s="1"/>
  <c r="D115" i="157"/>
  <c r="E115" i="157"/>
  <c r="E8" i="157"/>
  <c r="D8" i="157"/>
  <c r="C8" i="157"/>
  <c r="P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E12" i="158" s="1"/>
  <c r="D43" i="158"/>
  <c r="D18" i="158"/>
  <c r="E18" i="158" s="1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E72" i="158" s="1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AR60" i="157" l="1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<sst xmlns="http://schemas.openxmlformats.org/spreadsheetml/2006/main" count="1860" uniqueCount="707">
  <si>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</si>
  <si>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</si>
  <si>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</si>
  <si>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</si>
  <si>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</si>
  <si>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</si>
  <si>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</si>
  <si>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</si>
  <si>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</si>
  <si>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</si>
  <si>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</si>
  <si>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</si>
  <si>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</si>
  <si>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</si>
  <si>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</si>
  <si>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</si>
  <si>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</si>
  <si>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</si>
  <si>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</si>
  <si>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</si>
  <si>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</si>
  <si>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</si>
  <si>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</si>
  <si>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</si>
  <si>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</si>
  <si>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</si>
  <si>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</si>
  <si>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</si>
  <si>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</si>
  <si>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</si>
  <si>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</si>
  <si>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</si>
  <si>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</si>
  <si>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</si>
  <si>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</si>
  <si>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</si>
  <si>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</si>
  <si>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</si>
  <si>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</si>
  <si>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</si>
  <si>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</si>
  <si>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</si>
  <si>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</si>
  <si>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</si>
  <si>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</si>
  <si>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</si>
  <si>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</si>
  <si>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</si>
  <si>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</si>
  <si>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</si>
  <si>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</si>
  <si>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</si>
  <si>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</si>
  <si>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</si>
  <si>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</si>
  <si>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</si>
  <si>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</si>
  <si>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</si>
  <si>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</si>
  <si>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</si>
  <si>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</si>
  <si>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</si>
  <si>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</si>
  <si>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</si>
  <si>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</si>
  <si>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</si>
  <si>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</si>
  <si>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</si>
  <si>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</si>
  <si>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</si>
  <si>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</si>
  <si>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</si>
  <si>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</si>
  <si>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</si>
  <si>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</si>
  <si>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</si>
  <si>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</si>
  <si>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</si>
  <si>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</si>
  <si>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</si>
  <si>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</si>
  <si>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</si>
  <si>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</si>
  <si>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</si>
  <si>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</si>
  <si>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</si>
  <si>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</si>
  <si>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</si>
  <si>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</si>
  <si>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</si>
  <si>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</si>
  <si>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</si>
  <si>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</si>
  <si>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</si>
  <si>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</si>
  <si>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</si>
  <si>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</si>
  <si>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</si>
  <si>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</si>
  <si>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</si>
  <si>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</si>
  <si>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</si>
  <si>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</si>
  <si>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</si>
  <si>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</si>
  <si>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</si>
  <si>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</si>
  <si>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</si>
  <si>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</si>
  <si>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</si>
  <si>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</si>
  <si>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</si>
  <si>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</si>
  <si>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</si>
  <si>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</si>
  <si>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</si>
  <si>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</si>
  <si>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</si>
  <si>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</si>
  <si>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</si>
  <si>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</si>
  <si>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</si>
  <si>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</si>
  <si>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</si>
  <si>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</si>
  <si>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</si>
  <si>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</si>
  <si>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</si>
  <si>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</si>
  <si>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</si>
  <si>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</si>
  <si>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</si>
  <si>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</si>
  <si>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</si>
  <si>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</si>
  <si>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</si>
  <si>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</si>
  <si>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</si>
  <si>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</si>
  <si>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</si>
  <si>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</si>
  <si>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</si>
  <si>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</si>
  <si>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</si>
  <si>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</si>
  <si>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</si>
  <si>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</si>
  <si>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</si>
  <si>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</si>
  <si>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</si>
  <si>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</si>
  <si>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</si>
  <si>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</si>
  <si>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</si>
  <si>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</si>
  <si>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</si>
  <si>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</si>
  <si>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</si>
  <si>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</si>
  <si>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</si>
  <si>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</si>
  <si>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</si>
  <si>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</si>
  <si>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</si>
  <si>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</si>
  <si>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</si>
  <si>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</si>
  <si>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</si>
  <si>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</si>
  <si>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</si>
  <si>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</si>
  <si>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</si>
  <si>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</si>
  <si>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</si>
  <si>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</si>
  <si>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</si>
  <si>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</si>
  <si>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</si>
  <si>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</si>
  <si>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</si>
  <si>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</si>
  <si>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</si>
  <si>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</si>
  <si>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</si>
  <si>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</si>
  <si>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</si>
  <si>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</si>
  <si>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</si>
  <si>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</si>
  <si>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</si>
  <si>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</si>
  <si>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</si>
  <si>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</si>
  <si>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</si>
  <si>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</si>
  <si>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</si>
  <si>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</si>
  <si>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</si>
  <si>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</si>
  <si>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</si>
  <si>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</si>
  <si>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</si>
  <si>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</si>
  <si>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</si>
  <si>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</si>
  <si>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</si>
  <si>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</si>
  <si>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</si>
  <si>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</si>
  <si>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</si>
  <si>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</si>
  <si>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</si>
  <si>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</si>
  <si>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</si>
  <si>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</si>
  <si>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</si>
  <si>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</si>
  <si>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</si>
  <si>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</si>
  <si>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</si>
  <si>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</si>
  <si>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</si>
  <si>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</si>
  <si>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</si>
  <si>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</si>
  <si>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</si>
  <si>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</si>
  <si>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</si>
  <si>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</si>
  <si>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</si>
  <si>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</si>
  <si>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</si>
  <si>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</si>
  <si>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</si>
  <si>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</si>
  <si>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</si>
  <si>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</si>
  <si>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</si>
  <si>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</si>
  <si>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</si>
  <si>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</si>
  <si>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</si>
  <si>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</si>
  <si>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</si>
  <si>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</si>
  <si>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</si>
  <si>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</si>
  <si>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</si>
  <si>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</si>
  <si>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</si>
  <si>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</si>
  <si>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</si>
  <si>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</si>
  <si>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</si>
  <si>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</si>
  <si>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</si>
  <si>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</si>
  <si>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</si>
  <si>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</si>
  <si>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</si>
  <si>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</si>
  <si>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</si>
  <si>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</si>
  <si>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</si>
  <si>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</si>
  <si>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</si>
  <si>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</si>
  <si>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</si>
  <si>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</si>
  <si>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</si>
  <si>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</si>
  <si>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</si>
  <si>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</si>
  <si>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</si>
  <si>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</si>
  <si>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</si>
  <si>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</si>
  <si>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</si>
  <si>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</si>
  <si>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</si>
  <si>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</si>
  <si>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</si>
  <si>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</si>
  <si>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</si>
  <si>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</si>
  <si>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</si>
  <si>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</si>
  <si>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</si>
  <si>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</si>
  <si>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</si>
  <si>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</si>
  <si>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</si>
  <si>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</si>
  <si>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</si>
  <si>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</si>
  <si>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</si>
  <si>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</si>
  <si>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</si>
  <si>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</si>
  <si>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</si>
  <si>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</si>
  <si>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</si>
  <si>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</si>
  <si>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</si>
  <si>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</si>
  <si>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</si>
  <si>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</si>
  <si>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</si>
  <si>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</si>
  <si>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</si>
  <si>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</si>
  <si>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</si>
  <si>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</si>
  <si>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</si>
  <si>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</si>
  <si>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</si>
  <si>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</si>
  <si>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</si>
  <si>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</si>
  <si>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</si>
  <si>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</si>
  <si>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</si>
  <si>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</si>
  <si>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</si>
  <si>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</si>
  <si>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</si>
  <si>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</si>
  <si>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</si>
  <si>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</si>
  <si>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</si>
  <si>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</si>
  <si>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</si>
  <si>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</si>
  <si>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</si>
  <si>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</si>
  <si>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</si>
  <si>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</si>
  <si>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</si>
  <si>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</si>
  <si>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</si>
  <si>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</si>
  <si>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</si>
  <si>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</si>
  <si>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</si>
  <si>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</si>
  <si>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</si>
  <si>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</si>
  <si>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</si>
  <si>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</si>
  <si>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</si>
  <si>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</si>
  <si>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</si>
  <si>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</si>
  <si>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</si>
  <si>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</si>
  <si>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</si>
  <si>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</si>
  <si>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</si>
  <si>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</si>
  <si>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</si>
  <si>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</si>
  <si>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</si>
  <si>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</si>
  <si>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</si>
  <si>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</si>
  <si>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</si>
  <si>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</si>
  <si>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</si>
  <si>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</si>
  <si>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</si>
  <si>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</si>
  <si>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</si>
  <si>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</si>
  <si>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</si>
  <si>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</si>
  <si>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</si>
  <si>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</si>
  <si>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</si>
  <si>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</si>
  <si>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</si>
  <si>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</si>
  <si>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</si>
  <si>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</si>
  <si>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</si>
  <si>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</si>
  <si>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</si>
  <si>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</si>
  <si>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</si>
  <si>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</si>
  <si>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</si>
  <si>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</si>
  <si>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</si>
  <si>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</si>
  <si>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</si>
  <si>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</si>
  <si>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</si>
  <si>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</si>
  <si>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</si>
  <si>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</si>
  <si>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</si>
  <si>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</si>
  <si>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</si>
  <si>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</si>
  <si>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</si>
  <si>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</si>
  <si>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</si>
  <si>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</si>
  <si>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</si>
  <si>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</si>
  <si>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</si>
  <si>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</si>
  <si>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</si>
  <si>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</si>
  <si>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</si>
  <si>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</si>
  <si>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</si>
  <si>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</si>
  <si>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</si>
  <si>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</si>
  <si>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</si>
  <si>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</si>
  <si>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</si>
  <si>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</si>
  <si>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</si>
  <si>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</si>
  <si>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</si>
  <si>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</si>
  <si>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</si>
  <si>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</si>
  <si>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</si>
  <si>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</si>
  <si>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</si>
  <si>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</si>
  <si>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</si>
  <si>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</si>
  <si>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</si>
  <si>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</si>
  <si>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</si>
  <si>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</si>
  <si>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</si>
  <si>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</si>
  <si>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</si>
  <si>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</si>
  <si>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</si>
  <si>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</si>
  <si>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</si>
  <si>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</si>
  <si>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</si>
  <si>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</si>
  <si>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</si>
  <si>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</si>
  <si>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</si>
  <si>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</si>
  <si>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</si>
  <si>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</si>
  <si>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</si>
  <si>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</si>
  <si>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</si>
  <si>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</si>
  <si>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</si>
  <si>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</si>
  <si>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</si>
  <si>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</si>
  <si>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</si>
  <si>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</si>
  <si>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</si>
  <si>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</si>
  <si>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</si>
  <si>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</si>
  <si>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</si>
  <si>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</si>
  <si>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</si>
  <si>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</si>
  <si>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</si>
  <si>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</si>
  <si>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</si>
  <si>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</si>
  <si>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</si>
  <si>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</si>
  <si>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</si>
  <si>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</si>
  <si>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</si>
  <si>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</si>
  <si>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</si>
  <si>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</si>
  <si>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</si>
  <si>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</si>
  <si>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</si>
  <si>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</si>
  <si>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</si>
  <si>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</si>
  <si>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</si>
  <si>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</si>
  <si>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</si>
  <si>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</si>
  <si>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</si>
  <si>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</si>
  <si>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</si>
  <si>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</si>
  <si>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</si>
  <si>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</si>
  <si>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</si>
  <si>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</si>
  <si>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</si>
  <si>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</si>
  <si>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</si>
  <si>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</si>
  <si>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</si>
  <si>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</si>
  <si>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</si>
  <si>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</si>
  <si>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</si>
  <si>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</si>
  <si>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</si>
  <si>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</si>
  <si>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</si>
  <si>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</si>
  <si>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</si>
  <si>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</si>
  <si>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</si>
  <si>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</si>
  <si>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</si>
  <si>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</si>
  <si>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</si>
  <si>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</si>
  <si>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</si>
  <si>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</si>
  <si>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</si>
  <si>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</si>
  <si>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</si>
  <si>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</si>
  <si>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</si>
  <si>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</si>
  <si>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</si>
  <si>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</si>
  <si>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</si>
  <si>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</si>
  <si>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</si>
  <si>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</si>
  <si>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</si>
  <si>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</si>
  <si>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</si>
  <si>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</si>
  <si>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</si>
  <si>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</si>
  <si>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</si>
  <si>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</si>
  <si>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</si>
  <si>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</si>
  <si>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</si>
  <si>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</si>
  <si>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</si>
  <si>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</si>
  <si>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</si>
  <si>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</si>
  <si>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</si>
  <si>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</si>
  <si>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</si>
  <si>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</si>
  <si>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</si>
  <si>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</si>
  <si>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</si>
  <si>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</si>
  <si>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</si>
  <si>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</si>
  <si>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</si>
  <si>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</si>
  <si>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</si>
  <si>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</si>
  <si>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</si>
  <si>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</si>
  <si>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</si>
  <si>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</si>
  <si>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</si>
  <si>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</si>
  <si>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</si>
  <si>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</si>
  <si>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</si>
  <si>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</si>
  <si>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</si>
  <si>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</si>
  <si>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</si>
  <si>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</si>
  <si>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</si>
  <si>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</si>
  <si>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</si>
  <si>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</si>
  <si>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</si>
  <si>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</si>
  <si>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</si>
  <si>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</si>
  <si>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</si>
  <si>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</si>
  <si>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</si>
  <si>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</si>
  <si>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</si>
  <si>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</si>
  <si>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</si>
  <si>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</si>
  <si>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</si>
  <si>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</si>
  <si>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</si>
  <si>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</si>
  <si>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</si>
  <si>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</si>
  <si>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</si>
  <si>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</si>
  <si>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</si>
  <si>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</si>
  <si>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</si>
  <si>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</si>
  <si>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</si>
  <si>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</si>
  <si>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</si>
  <si>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</si>
  <si>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</si>
  <si>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</si>
  <si>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</si>
  <si>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</si>
  <si>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</si>
  <si>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</si>
  <si>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</si>
  <si>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</si>
  <si>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</si>
  <si>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</si>
  <si>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</si>
  <si>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</si>
  <si>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</si>
  <si>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</si>
  <si>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</si>
  <si>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</si>
  <si>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</si>
  <si>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</si>
  <si>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</si>
  <si>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</si>
  <si>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</si>
  <si>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</si>
  <si>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</si>
  <si>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</si>
  <si>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</si>
  <si>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</si>
  <si>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</si>
  <si>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</si>
  <si>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</si>
  <si>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</si>
  <si>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</si>
  <si>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</si>
  <si>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</si>
  <si>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</si>
  <si>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</si>
  <si>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</si>
  <si>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</si>
  <si>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</si>
  <si>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</si>
  <si>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</si>
  <si>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</si>
  <si>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</si>
  <si>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</si>
  <si>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</si>
  <si>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</si>
  <si>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</si>
  <si>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</si>
  <si>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</si>
  <si>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</si>
  <si>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</si>
  <si>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</si>
  <si>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</si>
  <si>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</si>
  <si>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</si>
  <si>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</si>
  <si>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</si>
  <si>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</si>
  <si>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</si>
  <si>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</si>
  <si>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</si>
  <si>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</si>
  <si>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</si>
  <si>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</si>
  <si>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</si>
  <si>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</si>
  <si>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</si>
  <si>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</si>
  <si>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</si>
  <si>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</si>
  <si>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</si>
  <si>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</si>
  <si>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</si>
  <si>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</si>
  <si>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</si>
  <si>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</si>
  <si>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</si>
  <si>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</si>
  <si>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</si>
  <si>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</si>
  <si>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</si>
  <si>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</si>
  <si>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</si>
  <si>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</si>
  <si>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</si>
  <si>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</si>
  <si>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</si>
  <si>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</si>
  <si>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</si>
  <si>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</si>
  <si>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</si>
  <si>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</si>
  <si>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Demand~2025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</si>
</sst>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6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2" t="s">
        <v>89</v>
      </c>
      <c r="C2" s="152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3">
        <v>2015</v>
      </c>
      <c r="C3" s="154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55" t="s">
        <v>90</v>
      </c>
      <c r="C4" s="156"/>
      <c r="D4" s="79"/>
      <c r="E4" s="159" t="s">
        <v>91</v>
      </c>
      <c r="F4" s="160"/>
      <c r="G4" s="160"/>
      <c r="H4" s="160"/>
      <c r="I4" s="161"/>
      <c r="J4" s="162" t="s">
        <v>92</v>
      </c>
      <c r="K4" s="163"/>
      <c r="L4" s="163"/>
      <c r="M4" s="163"/>
      <c r="N4" s="163"/>
      <c r="O4" s="163"/>
      <c r="P4" s="163"/>
      <c r="Q4" s="164"/>
      <c r="R4" s="80" t="s">
        <v>93</v>
      </c>
      <c r="S4" s="148" t="s">
        <v>94</v>
      </c>
      <c r="T4" s="149"/>
      <c r="U4" s="149"/>
      <c r="V4" s="149"/>
      <c r="W4" s="149"/>
      <c r="X4" s="149"/>
      <c r="Y4" s="149"/>
      <c r="Z4" s="150"/>
      <c r="AA4" s="81" t="s">
        <v>95</v>
      </c>
    </row>
    <row r="5" spans="2:29" ht="60.75" thickBot="1">
      <c r="B5" s="157"/>
      <c r="C5" s="158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1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1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1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1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1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1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1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1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1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1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7" t="s">
        <v>195</v>
      </c>
      <c r="U24" s="147"/>
      <c r="V24" s="147"/>
      <c r="W24" s="147"/>
      <c r="X24" s="147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80"/>
  <sheetViews>
    <sheetView topLeftCell="A7" zoomScale="85" zoomScaleNormal="85" workbookViewId="0">
      <selection activeCell="Y13" sqref="Y13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19" t="s">
        <v>7</v>
      </c>
      <c r="C6" s="20" t="s">
        <v>28</v>
      </c>
      <c r="D6" s="19" t="s">
        <v>0</v>
      </c>
      <c r="E6" s="19" t="s">
        <v>3</v>
      </c>
      <c r="F6" s="19" t="s">
        <v>4</v>
      </c>
      <c r="G6" s="19" t="s">
        <v>8</v>
      </c>
      <c r="H6" s="19" t="s">
        <v>9</v>
      </c>
      <c r="I6" s="19" t="s">
        <v>10</v>
      </c>
      <c r="J6" s="19" t="s">
        <v>12</v>
      </c>
    </row>
    <row r="7" spans="2:10" ht="33.75" customHeight="1">
      <c r="B7" s="21" t="s">
        <v>33</v>
      </c>
      <c r="C7" s="21" t="s">
        <v>29</v>
      </c>
      <c r="D7" s="21" t="s">
        <v>24</v>
      </c>
      <c r="E7" s="21" t="s">
        <v>25</v>
      </c>
      <c r="F7" s="21" t="s">
        <v>4</v>
      </c>
      <c r="G7" s="21" t="s">
        <v>36</v>
      </c>
      <c r="H7" s="21" t="s">
        <v>37</v>
      </c>
      <c r="I7" s="21" t="s">
        <v>26</v>
      </c>
      <c r="J7" s="21" t="s">
        <v>27</v>
      </c>
    </row>
    <row r="8" spans="2:10" ht="15.75" customHeight="1">
      <c r="B8" s="26" t="s">
        <v>42</v>
      </c>
      <c r="C8" s="26"/>
      <c r="D8" s="24" t="s">
        <v>63</v>
      </c>
      <c r="E8" s="25" t="s">
        <v>117</v>
      </c>
      <c r="F8" s="26" t="s">
        <v>46</v>
      </c>
      <c r="G8" s="26" t="s">
        <v>204</v>
      </c>
      <c r="H8" s="26"/>
      <c r="I8" s="26"/>
      <c r="J8" s="26"/>
    </row>
    <row r="9" spans="2:10" ht="15.75" customHeight="1">
      <c r="B9" s="26" t="s">
        <v>42</v>
      </c>
      <c r="C9" s="26"/>
      <c r="D9" s="24" t="s">
        <v>113</v>
      </c>
      <c r="E9" s="25" t="s">
        <v>118</v>
      </c>
      <c r="F9" s="26" t="s">
        <v>46</v>
      </c>
      <c r="G9" s="26" t="s">
        <v>204</v>
      </c>
      <c r="H9" s="26"/>
      <c r="I9" s="26"/>
      <c r="J9" s="26"/>
    </row>
    <row r="10" spans="2:10" ht="15.75" customHeight="1">
      <c r="B10" s="26" t="s">
        <v>42</v>
      </c>
      <c r="C10" s="26"/>
      <c r="D10" s="24" t="s">
        <v>114</v>
      </c>
      <c r="E10" s="25" t="s">
        <v>119</v>
      </c>
      <c r="F10" s="26" t="s">
        <v>46</v>
      </c>
      <c r="G10" s="26" t="s">
        <v>204</v>
      </c>
      <c r="H10" s="26"/>
      <c r="I10" s="26"/>
      <c r="J10" s="26"/>
    </row>
    <row r="11" spans="2:10" ht="15.75" customHeight="1">
      <c r="B11" s="26" t="s">
        <v>42</v>
      </c>
      <c r="C11" s="26"/>
      <c r="D11" s="24" t="s">
        <v>115</v>
      </c>
      <c r="E11" s="25" t="s">
        <v>120</v>
      </c>
      <c r="F11" s="26" t="s">
        <v>46</v>
      </c>
      <c r="G11" s="26" t="s">
        <v>204</v>
      </c>
      <c r="H11" s="26"/>
      <c r="I11" s="26"/>
      <c r="J11" s="26"/>
    </row>
    <row r="12" spans="2:10" ht="15.75" customHeight="1">
      <c r="B12" s="26" t="s">
        <v>42</v>
      </c>
      <c r="C12" s="26"/>
      <c r="D12" s="24" t="s">
        <v>116</v>
      </c>
      <c r="E12" s="25" t="s">
        <v>121</v>
      </c>
      <c r="F12" s="26" t="s">
        <v>46</v>
      </c>
      <c r="G12" s="26" t="s">
        <v>204</v>
      </c>
      <c r="H12" s="26"/>
      <c r="I12" s="26"/>
      <c r="J12" s="26"/>
    </row>
    <row r="13" spans="2:10" ht="15.75" customHeight="1">
      <c r="B13" s="26" t="s">
        <v>42</v>
      </c>
      <c r="C13" s="26"/>
      <c r="D13" s="24" t="s">
        <v>64</v>
      </c>
      <c r="E13" s="25" t="s">
        <v>122</v>
      </c>
      <c r="F13" s="26" t="s">
        <v>46</v>
      </c>
      <c r="G13" s="26" t="s">
        <v>204</v>
      </c>
      <c r="H13" s="26"/>
      <c r="I13" s="26"/>
      <c r="J13" s="26"/>
    </row>
    <row r="14" spans="2:10" ht="15.75" customHeight="1">
      <c r="B14" s="26" t="s">
        <v>42</v>
      </c>
      <c r="C14" s="26"/>
      <c r="D14" s="24" t="s">
        <v>65</v>
      </c>
      <c r="E14" s="25" t="s">
        <v>123</v>
      </c>
      <c r="F14" s="26" t="s">
        <v>46</v>
      </c>
      <c r="G14" s="26" t="s">
        <v>204</v>
      </c>
      <c r="H14" s="26"/>
      <c r="I14" s="26"/>
      <c r="J14" s="26"/>
    </row>
    <row r="15" spans="2:10" ht="15.75" customHeight="1">
      <c r="B15" s="26" t="s">
        <v>42</v>
      </c>
      <c r="C15" s="26"/>
      <c r="D15" s="24" t="s">
        <v>66</v>
      </c>
      <c r="E15" s="25" t="s">
        <v>124</v>
      </c>
      <c r="F15" s="26" t="s">
        <v>46</v>
      </c>
      <c r="G15" s="26" t="s">
        <v>204</v>
      </c>
      <c r="H15" s="26"/>
      <c r="I15" s="26"/>
      <c r="J15" s="26"/>
    </row>
    <row r="16" spans="2:10" ht="15.75" customHeight="1">
      <c r="B16" s="26" t="s">
        <v>42</v>
      </c>
      <c r="C16" s="26"/>
      <c r="D16" s="24" t="s">
        <v>67</v>
      </c>
      <c r="E16" s="25" t="s">
        <v>125</v>
      </c>
      <c r="F16" s="26" t="s">
        <v>46</v>
      </c>
      <c r="G16" s="26" t="s">
        <v>204</v>
      </c>
      <c r="H16" s="26"/>
      <c r="I16" s="26"/>
      <c r="J16" s="26"/>
    </row>
    <row r="17" spans="2:15" ht="15.75" customHeight="1">
      <c r="B17" s="26" t="s">
        <v>175</v>
      </c>
      <c r="C17" s="26"/>
      <c r="D17" s="24" t="s">
        <v>126</v>
      </c>
      <c r="E17" s="25" t="s">
        <v>176</v>
      </c>
      <c r="F17" s="26" t="s">
        <v>177</v>
      </c>
      <c r="G17" s="26"/>
      <c r="H17" s="26"/>
      <c r="I17" s="26"/>
      <c r="J17" s="26"/>
    </row>
    <row r="18" spans="2:15" ht="15.75" customHeight="1">
      <c r="B18" s="115"/>
      <c r="C18" s="115"/>
      <c r="D18" s="114"/>
      <c r="E18" s="113"/>
      <c r="F18" s="115"/>
      <c r="G18" s="115"/>
      <c r="H18" s="115"/>
      <c r="I18" s="115"/>
      <c r="J18" s="115"/>
      <c r="L18" s="12"/>
      <c r="M18" s="13"/>
    </row>
    <row r="19" spans="2:15" ht="15.75" customHeight="1">
      <c r="E19" s="14"/>
      <c r="F19" s="14"/>
    </row>
    <row r="20" spans="2:15" ht="15.75" customHeight="1">
      <c r="D20" s="41" t="s">
        <v>76</v>
      </c>
      <c r="E20" s="14"/>
      <c r="F20" s="14"/>
    </row>
    <row r="21" spans="2:15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15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15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15" ht="15.75" customHeight="1">
      <c r="B24" s="32" t="str">
        <f>D40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15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15" ht="15.75" customHeight="1">
      <c r="B26" s="32" t="str">
        <f>D41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15" ht="15.75" customHeight="1">
      <c r="B27" s="32" t="str">
        <f>D42</f>
        <v>FTE-INDDSL_00</v>
      </c>
      <c r="C27" s="31" t="str">
        <f t="shared" ref="C27:C34" si="0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15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15" ht="15.75" customHeight="1">
      <c r="B29" s="32" t="str">
        <f t="shared" ref="B29:B34" si="1">D43</f>
        <v>FTE-INDLPG_00</v>
      </c>
      <c r="C29" s="31" t="str">
        <f t="shared" si="0"/>
        <v>LPG</v>
      </c>
      <c r="D29" s="24" t="str">
        <f t="shared" ref="D29:D34" si="2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15" ht="15.75" customHeight="1">
      <c r="B30" s="32" t="str">
        <f t="shared" si="1"/>
        <v>FTE-INDFOL_00</v>
      </c>
      <c r="C30" s="31" t="str">
        <f t="shared" si="0"/>
        <v>FOL</v>
      </c>
      <c r="D30" s="24" t="str">
        <f t="shared" si="2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15" ht="15.75" customHeight="1">
      <c r="B31" s="32" t="str">
        <f t="shared" si="1"/>
        <v>FTE-INDNGA_00</v>
      </c>
      <c r="C31" s="31" t="str">
        <f t="shared" si="0"/>
        <v>NGA</v>
      </c>
      <c r="D31" s="24" t="str">
        <f t="shared" si="2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15" ht="15.75" customHeight="1">
      <c r="B32" s="32" t="str">
        <f t="shared" si="1"/>
        <v>FTE-INDGEO_00</v>
      </c>
      <c r="C32" s="31" t="str">
        <f t="shared" si="0"/>
        <v>GEO</v>
      </c>
      <c r="D32" s="24" t="str">
        <f t="shared" si="2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1"/>
        <v>FTE-INDBIG_00</v>
      </c>
      <c r="C33" s="31" t="str">
        <f t="shared" si="0"/>
        <v>BIG</v>
      </c>
      <c r="D33" s="24" t="str">
        <f t="shared" si="2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1"/>
        <v>FTE-INDWOD_00</v>
      </c>
      <c r="C34" s="31" t="str">
        <f t="shared" si="0"/>
        <v>WOD</v>
      </c>
      <c r="D34" s="24" t="str">
        <f t="shared" si="2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>
      <c r="B36" s="40" t="s">
        <v>13</v>
      </c>
      <c r="C36" s="7"/>
      <c r="D36" s="8"/>
      <c r="E36" s="8"/>
      <c r="F36" s="8"/>
      <c r="G36" s="8"/>
      <c r="H36" s="8"/>
      <c r="I36" s="8"/>
      <c r="J36" s="8"/>
    </row>
    <row r="37" spans="2:14" ht="15.75" customHeight="1">
      <c r="B37" s="9" t="s">
        <v>11</v>
      </c>
      <c r="C37" s="10" t="s">
        <v>28</v>
      </c>
      <c r="D37" s="9" t="s">
        <v>1</v>
      </c>
      <c r="E37" s="9" t="s">
        <v>2</v>
      </c>
      <c r="F37" s="9" t="s">
        <v>14</v>
      </c>
      <c r="G37" s="9" t="s">
        <v>15</v>
      </c>
      <c r="H37" s="9" t="s">
        <v>16</v>
      </c>
      <c r="I37" s="9" t="s">
        <v>17</v>
      </c>
      <c r="J37" s="9" t="s">
        <v>18</v>
      </c>
    </row>
    <row r="38" spans="2:14" ht="15.75" customHeight="1" thickBot="1">
      <c r="B38" s="11" t="s">
        <v>34</v>
      </c>
      <c r="C38" s="11" t="s">
        <v>29</v>
      </c>
      <c r="D38" s="11" t="s">
        <v>19</v>
      </c>
      <c r="E38" s="11" t="s">
        <v>20</v>
      </c>
      <c r="F38" s="11" t="s">
        <v>21</v>
      </c>
      <c r="G38" s="11" t="s">
        <v>22</v>
      </c>
      <c r="H38" s="11" t="s">
        <v>39</v>
      </c>
      <c r="I38" s="11" t="s">
        <v>38</v>
      </c>
      <c r="J38" s="11" t="s">
        <v>23</v>
      </c>
    </row>
    <row r="39" spans="2:14" ht="15.75" customHeight="1">
      <c r="B39" s="18" t="s">
        <v>48</v>
      </c>
      <c r="C39" s="18"/>
      <c r="D39" s="18"/>
      <c r="E39" s="18"/>
      <c r="F39" s="18"/>
      <c r="G39" s="18"/>
      <c r="H39" s="18"/>
      <c r="I39" s="18"/>
      <c r="J39" s="18"/>
    </row>
    <row r="40" spans="2:14" ht="15.75" customHeight="1">
      <c r="B40" s="23" t="s">
        <v>57</v>
      </c>
      <c r="C40" s="23"/>
      <c r="D40" s="32" t="str">
        <f t="shared" ref="D40:D48" si="3">"FTE-"&amp;D8&amp;"_00"</f>
        <v>FTE-INDCOA_00</v>
      </c>
      <c r="E40" s="28" t="str">
        <f t="shared" ref="E40:E48" si="4">"Existing fuel technology "&amp;E8</f>
        <v>Existing fuel technology Industrial Coal</v>
      </c>
      <c r="F40" s="23" t="s">
        <v>46</v>
      </c>
      <c r="G40" s="23" t="s">
        <v>71</v>
      </c>
      <c r="H40" s="23"/>
      <c r="I40" s="23"/>
      <c r="J40" s="23"/>
    </row>
    <row r="41" spans="2:14" ht="15.75" customHeight="1">
      <c r="B41" s="23" t="s">
        <v>57</v>
      </c>
      <c r="C41" s="23"/>
      <c r="D41" s="32" t="str">
        <f t="shared" si="3"/>
        <v>FTE-INDPET_00</v>
      </c>
      <c r="E41" s="28" t="str">
        <f t="shared" si="4"/>
        <v>Existing fuel technology Industrial Petroleum</v>
      </c>
      <c r="F41" s="23" t="s">
        <v>46</v>
      </c>
      <c r="G41" s="23" t="s">
        <v>71</v>
      </c>
      <c r="H41" s="23"/>
      <c r="I41" s="23"/>
      <c r="J41" s="23"/>
    </row>
    <row r="42" spans="2:14" ht="15.75" customHeight="1">
      <c r="B42" s="23" t="s">
        <v>57</v>
      </c>
      <c r="C42" s="23"/>
      <c r="D42" s="32" t="str">
        <f t="shared" si="3"/>
        <v>FTE-INDDSL_00</v>
      </c>
      <c r="E42" s="28" t="str">
        <f t="shared" si="4"/>
        <v>Existing fuel technology Industrial Diesel</v>
      </c>
      <c r="F42" s="23" t="s">
        <v>46</v>
      </c>
      <c r="G42" s="23" t="s">
        <v>71</v>
      </c>
      <c r="H42" s="23"/>
      <c r="I42" s="23"/>
      <c r="J42" s="23"/>
    </row>
    <row r="43" spans="2:14" ht="15.75" customHeight="1">
      <c r="B43" s="23" t="s">
        <v>57</v>
      </c>
      <c r="C43" s="23"/>
      <c r="D43" s="32" t="str">
        <f t="shared" si="3"/>
        <v>FTE-INDLPG_00</v>
      </c>
      <c r="E43" s="28" t="str">
        <f t="shared" si="4"/>
        <v>Existing fuel technology Industrial LPG</v>
      </c>
      <c r="F43" s="23" t="s">
        <v>46</v>
      </c>
      <c r="G43" s="23" t="s">
        <v>71</v>
      </c>
      <c r="H43" s="23"/>
      <c r="I43" s="23"/>
      <c r="J43" s="23"/>
    </row>
    <row r="44" spans="2:14" ht="15.75" customHeight="1">
      <c r="B44" s="23" t="s">
        <v>57</v>
      </c>
      <c r="C44" s="23"/>
      <c r="D44" s="32" t="str">
        <f t="shared" si="3"/>
        <v>FTE-INDFOL_00</v>
      </c>
      <c r="E44" s="28" t="str">
        <f t="shared" si="4"/>
        <v>Existing fuel technology Industrial Fuel oil</v>
      </c>
      <c r="F44" s="23" t="s">
        <v>46</v>
      </c>
      <c r="G44" s="23" t="s">
        <v>71</v>
      </c>
      <c r="H44" s="23"/>
      <c r="I44" s="23"/>
      <c r="J44" s="23"/>
    </row>
    <row r="45" spans="2:14" ht="15.75" customHeight="1">
      <c r="B45" s="23" t="s">
        <v>57</v>
      </c>
      <c r="C45" s="23"/>
      <c r="D45" s="32" t="str">
        <f t="shared" si="3"/>
        <v>FTE-INDNGA_00</v>
      </c>
      <c r="E45" s="28" t="str">
        <f t="shared" si="4"/>
        <v>Existing fuel technology Industrial Natural gas</v>
      </c>
      <c r="F45" s="23" t="s">
        <v>46</v>
      </c>
      <c r="G45" s="23" t="s">
        <v>71</v>
      </c>
      <c r="H45" s="23"/>
      <c r="I45" s="23"/>
      <c r="J45" s="23"/>
    </row>
    <row r="46" spans="2:14" ht="15.75" customHeight="1">
      <c r="B46" s="23" t="s">
        <v>57</v>
      </c>
      <c r="C46" s="23"/>
      <c r="D46" s="32" t="str">
        <f t="shared" si="3"/>
        <v>FTE-INDGEO_00</v>
      </c>
      <c r="E46" s="28" t="str">
        <f t="shared" si="4"/>
        <v>Existing fuel technology Industrial Geothermal</v>
      </c>
      <c r="F46" s="23" t="s">
        <v>46</v>
      </c>
      <c r="G46" s="23" t="s">
        <v>71</v>
      </c>
      <c r="H46" s="23"/>
      <c r="I46" s="23"/>
      <c r="J46" s="23"/>
    </row>
    <row r="47" spans="2:14" ht="15.75" customHeight="1">
      <c r="B47" s="23" t="s">
        <v>57</v>
      </c>
      <c r="C47" s="23"/>
      <c r="D47" s="32" t="str">
        <f t="shared" si="3"/>
        <v>FTE-INDBIG_00</v>
      </c>
      <c r="E47" s="28" t="str">
        <f t="shared" si="4"/>
        <v>Existing fuel technology Industrial Biogas</v>
      </c>
      <c r="F47" s="23" t="s">
        <v>46</v>
      </c>
      <c r="G47" s="23" t="s">
        <v>71</v>
      </c>
      <c r="H47" s="23"/>
      <c r="I47" s="23"/>
      <c r="J47" s="23"/>
    </row>
    <row r="48" spans="2:14" ht="15.75" customHeight="1">
      <c r="B48" s="23" t="s">
        <v>57</v>
      </c>
      <c r="C48" s="23"/>
      <c r="D48" s="32" t="str">
        <f t="shared" si="3"/>
        <v>FTE-INDWOD_00</v>
      </c>
      <c r="E48" s="28" t="str">
        <f t="shared" si="4"/>
        <v>Existing fuel technology Industrial Wood</v>
      </c>
      <c r="F48" s="23" t="s">
        <v>46</v>
      </c>
      <c r="G48" s="23" t="s">
        <v>71</v>
      </c>
      <c r="H48" s="23"/>
      <c r="I48" s="23"/>
      <c r="J48" s="2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43"/>
  <sheetViews>
    <sheetView topLeftCell="A22" zoomScale="70" zoomScaleNormal="70" workbookViewId="0">
      <selection activeCell="C70" sqref="C70:I70"/>
    </sheetView>
  </sheetViews>
  <sheetFormatPr defaultRowHeight="14.25"/>
  <cols>
    <col min="1" max="2" width="11.7109375" style="117" customWidth="1"/>
    <col min="3" max="5" width="26" style="117" customWidth="1"/>
    <col min="6" max="6" width="56.42578125" style="117" customWidth="1"/>
    <col min="7" max="8" width="28.42578125" style="117" customWidth="1"/>
    <col min="9" max="9" width="14.85546875" style="117" customWidth="1"/>
    <col min="10" max="15" width="9.140625" style="117"/>
    <col min="16" max="16" width="35.28515625" style="117" bestFit="1" customWidth="1"/>
    <col min="17" max="17" width="57.7109375" style="117" bestFit="1" customWidth="1"/>
    <col min="18" max="16384" width="9.140625" style="117"/>
  </cols>
  <sheetData>
    <row r="5" spans="3:2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N5" s="39" t="s">
        <v>13</v>
      </c>
      <c r="O5" s="39"/>
      <c r="P5" s="39"/>
      <c r="Q5" s="39"/>
      <c r="R5" s="39"/>
      <c r="S5" s="39"/>
      <c r="T5" s="39"/>
      <c r="U5" s="39"/>
      <c r="V5" s="39"/>
    </row>
    <row r="6" spans="3:22">
      <c r="C6" s="120" t="s">
        <v>7</v>
      </c>
      <c r="D6" s="121" t="s">
        <v>28</v>
      </c>
      <c r="E6" s="120" t="s">
        <v>0</v>
      </c>
      <c r="F6" s="120" t="s">
        <v>3</v>
      </c>
      <c r="G6" s="120" t="s">
        <v>4</v>
      </c>
      <c r="H6" s="120" t="s">
        <v>8</v>
      </c>
      <c r="I6" s="120" t="s">
        <v>9</v>
      </c>
      <c r="J6" s="120" t="s">
        <v>10</v>
      </c>
      <c r="K6" s="120" t="s">
        <v>12</v>
      </c>
      <c r="N6" s="120" t="s">
        <v>11</v>
      </c>
      <c r="O6" s="120" t="s">
        <v>28</v>
      </c>
      <c r="P6" s="120" t="s">
        <v>1</v>
      </c>
      <c r="Q6" s="120" t="s">
        <v>2</v>
      </c>
      <c r="R6" s="120" t="s">
        <v>14</v>
      </c>
      <c r="S6" s="120" t="s">
        <v>15</v>
      </c>
      <c r="T6" s="120" t="s">
        <v>16</v>
      </c>
      <c r="U6" s="120" t="s">
        <v>17</v>
      </c>
      <c r="V6" s="120" t="s">
        <v>18</v>
      </c>
    </row>
    <row r="7" spans="3:22" ht="48">
      <c r="C7" s="139" t="s">
        <v>33</v>
      </c>
      <c r="D7" s="139" t="s">
        <v>29</v>
      </c>
      <c r="E7" s="139" t="s">
        <v>24</v>
      </c>
      <c r="F7" s="139" t="s">
        <v>25</v>
      </c>
      <c r="G7" s="139" t="s">
        <v>4</v>
      </c>
      <c r="H7" s="139" t="s">
        <v>36</v>
      </c>
      <c r="I7" s="139" t="s">
        <v>37</v>
      </c>
      <c r="J7" s="139" t="s">
        <v>26</v>
      </c>
      <c r="K7" s="139" t="s">
        <v>27</v>
      </c>
      <c r="N7" s="139" t="s">
        <v>34</v>
      </c>
      <c r="O7" s="139" t="s">
        <v>29</v>
      </c>
      <c r="P7" s="139" t="s">
        <v>19</v>
      </c>
      <c r="Q7" s="139" t="s">
        <v>20</v>
      </c>
      <c r="R7" s="139" t="s">
        <v>21</v>
      </c>
      <c r="S7" s="139" t="s">
        <v>22</v>
      </c>
      <c r="T7" s="139" t="s">
        <v>39</v>
      </c>
      <c r="U7" s="139" t="s">
        <v>38</v>
      </c>
      <c r="V7" s="139" t="s">
        <v>23</v>
      </c>
    </row>
    <row r="8" spans="3:22">
      <c r="C8" s="117" t="s">
        <v>73</v>
      </c>
      <c r="E8" s="117" t="s">
        <v>221</v>
      </c>
      <c r="F8" s="117" t="s">
        <v>222</v>
      </c>
      <c r="G8" s="117" t="s">
        <v>46</v>
      </c>
      <c r="I8" s="117" t="s">
        <v>205</v>
      </c>
      <c r="N8" s="117" t="s">
        <v>74</v>
      </c>
      <c r="P8" s="117" t="str">
        <f>+IND!C8</f>
        <v>ALU-PH-FURN-ELC-Furn15</v>
      </c>
      <c r="Q8" s="117" t="s">
        <v>598</v>
      </c>
      <c r="R8" s="117" t="s">
        <v>46</v>
      </c>
      <c r="S8" s="117" t="s">
        <v>290</v>
      </c>
      <c r="T8" s="117" t="s">
        <v>205</v>
      </c>
    </row>
    <row r="9" spans="3:22">
      <c r="C9" s="117" t="s">
        <v>73</v>
      </c>
      <c r="E9" s="117" t="s">
        <v>301</v>
      </c>
      <c r="F9" s="117" t="s">
        <v>223</v>
      </c>
      <c r="G9" s="117" t="s">
        <v>46</v>
      </c>
      <c r="I9" s="117" t="s">
        <v>205</v>
      </c>
      <c r="N9" s="117" t="s">
        <v>74</v>
      </c>
      <c r="P9" s="117" t="str">
        <f>+IND!C9</f>
        <v>CNST-MoTP-Mob-DSL-ICE_Off15</v>
      </c>
      <c r="Q9" s="117" t="s">
        <v>599</v>
      </c>
      <c r="R9" s="117" t="s">
        <v>46</v>
      </c>
      <c r="S9" s="117" t="s">
        <v>290</v>
      </c>
      <c r="T9" s="117" t="s">
        <v>205</v>
      </c>
    </row>
    <row r="10" spans="3:22">
      <c r="C10" s="117" t="s">
        <v>73</v>
      </c>
      <c r="E10" s="117" t="s">
        <v>302</v>
      </c>
      <c r="F10" s="117" t="s">
        <v>224</v>
      </c>
      <c r="G10" s="117" t="s">
        <v>46</v>
      </c>
      <c r="I10" s="117" t="s">
        <v>205</v>
      </c>
      <c r="N10" s="117" t="s">
        <v>74</v>
      </c>
      <c r="P10" s="117" t="str">
        <f>+IND!C10</f>
        <v>CNST-MoTP-Mob-NGA-ICE_Off15</v>
      </c>
      <c r="Q10" s="117" t="s">
        <v>600</v>
      </c>
      <c r="R10" s="117" t="s">
        <v>46</v>
      </c>
      <c r="S10" s="117" t="s">
        <v>290</v>
      </c>
      <c r="T10" s="117" t="s">
        <v>205</v>
      </c>
    </row>
    <row r="11" spans="3:22">
      <c r="C11" s="117" t="s">
        <v>73</v>
      </c>
      <c r="E11" s="117" t="s">
        <v>391</v>
      </c>
      <c r="F11" s="117" t="s">
        <v>392</v>
      </c>
      <c r="G11" s="117" t="s">
        <v>46</v>
      </c>
      <c r="I11" s="117" t="s">
        <v>205</v>
      </c>
      <c r="N11" s="117" t="s">
        <v>74</v>
      </c>
      <c r="P11" s="117" t="str">
        <f>+IND!C11</f>
        <v>CNST-MoTP-Stat-ELC-Mtr15</v>
      </c>
      <c r="Q11" s="117" t="s">
        <v>602</v>
      </c>
      <c r="R11" s="117" t="s">
        <v>46</v>
      </c>
      <c r="S11" s="117" t="s">
        <v>290</v>
      </c>
      <c r="T11" s="117" t="s">
        <v>205</v>
      </c>
    </row>
    <row r="12" spans="3:22">
      <c r="C12" s="117" t="s">
        <v>73</v>
      </c>
      <c r="E12" s="117" t="s">
        <v>298</v>
      </c>
      <c r="F12" s="117" t="s">
        <v>225</v>
      </c>
      <c r="G12" s="117" t="s">
        <v>46</v>
      </c>
      <c r="I12" s="117" t="s">
        <v>205</v>
      </c>
      <c r="N12" s="117" t="s">
        <v>74</v>
      </c>
      <c r="P12" s="117" t="str">
        <f>+IND!C12</f>
        <v>CNST-MoTP-Stat-DSL-St_ngn15</v>
      </c>
      <c r="Q12" s="117" t="s">
        <v>601</v>
      </c>
      <c r="R12" s="117" t="s">
        <v>46</v>
      </c>
      <c r="S12" s="117" t="s">
        <v>290</v>
      </c>
      <c r="T12" s="117" t="s">
        <v>205</v>
      </c>
    </row>
    <row r="13" spans="3:22">
      <c r="C13" s="117" t="s">
        <v>73</v>
      </c>
      <c r="E13" s="117" t="s">
        <v>393</v>
      </c>
      <c r="F13" s="117" t="s">
        <v>394</v>
      </c>
      <c r="G13" s="117" t="s">
        <v>46</v>
      </c>
      <c r="I13" s="117" t="s">
        <v>205</v>
      </c>
      <c r="N13" s="117" t="s">
        <v>74</v>
      </c>
      <c r="P13" s="117" t="str">
        <f>+IND!C13</f>
        <v>DARY-PH-MVR_DRY-COA-BLR15</v>
      </c>
      <c r="Q13" s="117" t="s">
        <v>603</v>
      </c>
      <c r="R13" s="117" t="s">
        <v>46</v>
      </c>
      <c r="S13" s="117" t="s">
        <v>290</v>
      </c>
      <c r="T13" s="117" t="s">
        <v>205</v>
      </c>
    </row>
    <row r="14" spans="3:22">
      <c r="C14" s="117" t="s">
        <v>73</v>
      </c>
      <c r="E14" s="117" t="s">
        <v>395</v>
      </c>
      <c r="F14" s="117" t="s">
        <v>396</v>
      </c>
      <c r="G14" s="117" t="s">
        <v>46</v>
      </c>
      <c r="I14" s="117" t="s">
        <v>205</v>
      </c>
      <c r="N14" s="117" t="s">
        <v>74</v>
      </c>
      <c r="P14" s="117" t="str">
        <f>+IND!C14</f>
        <v>DARY-PH-MVR_DRY-NGA-BLR15</v>
      </c>
      <c r="Q14" s="117" t="s">
        <v>604</v>
      </c>
      <c r="R14" s="117" t="s">
        <v>46</v>
      </c>
      <c r="S14" s="117" t="s">
        <v>290</v>
      </c>
      <c r="T14" s="117" t="s">
        <v>205</v>
      </c>
    </row>
    <row r="15" spans="3:22">
      <c r="C15" s="117" t="s">
        <v>73</v>
      </c>
      <c r="E15" s="117" t="s">
        <v>397</v>
      </c>
      <c r="F15" s="117" t="s">
        <v>398</v>
      </c>
      <c r="G15" s="117" t="s">
        <v>46</v>
      </c>
      <c r="I15" s="117" t="s">
        <v>205</v>
      </c>
      <c r="N15" s="117" t="s">
        <v>74</v>
      </c>
      <c r="P15" s="117" t="str">
        <f>+IND!C15</f>
        <v>DARY-PH-MVR_PRE-COA-BLR15</v>
      </c>
      <c r="Q15" s="117" t="s">
        <v>605</v>
      </c>
      <c r="R15" s="117" t="s">
        <v>46</v>
      </c>
      <c r="S15" s="117" t="s">
        <v>290</v>
      </c>
      <c r="T15" s="117" t="s">
        <v>205</v>
      </c>
    </row>
    <row r="16" spans="3:22">
      <c r="C16" s="117" t="s">
        <v>73</v>
      </c>
      <c r="E16" s="117" t="s">
        <v>399</v>
      </c>
      <c r="F16" s="117" t="s">
        <v>400</v>
      </c>
      <c r="G16" s="117" t="s">
        <v>46</v>
      </c>
      <c r="I16" s="117" t="s">
        <v>205</v>
      </c>
      <c r="N16" s="117" t="s">
        <v>74</v>
      </c>
      <c r="P16" s="117" t="str">
        <f>+IND!C16</f>
        <v>DARY-PH-MVR_PRE-NGA-BLR15</v>
      </c>
      <c r="Q16" s="117" t="s">
        <v>606</v>
      </c>
      <c r="R16" s="117" t="s">
        <v>46</v>
      </c>
      <c r="S16" s="117" t="s">
        <v>290</v>
      </c>
      <c r="T16" s="117" t="s">
        <v>205</v>
      </c>
    </row>
    <row r="17" spans="3:20">
      <c r="C17" s="117" t="s">
        <v>73</v>
      </c>
      <c r="E17" s="117" t="s">
        <v>401</v>
      </c>
      <c r="F17" s="117" t="s">
        <v>402</v>
      </c>
      <c r="G17" s="117" t="s">
        <v>46</v>
      </c>
      <c r="I17" s="117" t="s">
        <v>205</v>
      </c>
      <c r="N17" s="117" t="s">
        <v>74</v>
      </c>
      <c r="P17" s="117" t="str">
        <f>+IND!C17</f>
        <v>DARY-PH-TVR_EVP-COA-BLR15</v>
      </c>
      <c r="Q17" s="117" t="s">
        <v>607</v>
      </c>
      <c r="R17" s="117" t="s">
        <v>46</v>
      </c>
      <c r="S17" s="117" t="s">
        <v>290</v>
      </c>
      <c r="T17" s="117" t="s">
        <v>205</v>
      </c>
    </row>
    <row r="18" spans="3:20">
      <c r="C18" s="117" t="s">
        <v>73</v>
      </c>
      <c r="E18" s="117" t="s">
        <v>403</v>
      </c>
      <c r="F18" s="117" t="s">
        <v>404</v>
      </c>
      <c r="G18" s="117" t="s">
        <v>46</v>
      </c>
      <c r="I18" s="117" t="s">
        <v>205</v>
      </c>
      <c r="N18" s="117" t="s">
        <v>74</v>
      </c>
      <c r="P18" s="117" t="str">
        <f>+IND!C18</f>
        <v>DARY-PH-TVR_EVP-NGA-BLR15</v>
      </c>
      <c r="Q18" s="117" t="s">
        <v>608</v>
      </c>
      <c r="R18" s="117" t="s">
        <v>46</v>
      </c>
      <c r="S18" s="117" t="s">
        <v>290</v>
      </c>
      <c r="T18" s="117" t="s">
        <v>205</v>
      </c>
    </row>
    <row r="19" spans="3:20">
      <c r="C19" s="117" t="s">
        <v>73</v>
      </c>
      <c r="E19" s="117" t="s">
        <v>405</v>
      </c>
      <c r="F19" s="117" t="s">
        <v>406</v>
      </c>
      <c r="G19" s="117" t="s">
        <v>46</v>
      </c>
      <c r="I19" s="117" t="s">
        <v>205</v>
      </c>
      <c r="N19" s="117" t="s">
        <v>74</v>
      </c>
      <c r="P19" s="117" t="str">
        <f>+IND!C19</f>
        <v>DARY-PH-TVR_DRY-COA-BLR15</v>
      </c>
      <c r="Q19" s="117" t="s">
        <v>609</v>
      </c>
      <c r="R19" s="117" t="s">
        <v>46</v>
      </c>
      <c r="S19" s="117" t="s">
        <v>290</v>
      </c>
      <c r="T19" s="117" t="s">
        <v>205</v>
      </c>
    </row>
    <row r="20" spans="3:20">
      <c r="C20" s="117" t="s">
        <v>73</v>
      </c>
      <c r="E20" s="117" t="s">
        <v>299</v>
      </c>
      <c r="F20" s="117" t="s">
        <v>226</v>
      </c>
      <c r="G20" s="117" t="s">
        <v>46</v>
      </c>
      <c r="I20" s="117" t="s">
        <v>205</v>
      </c>
      <c r="N20" s="117" t="s">
        <v>74</v>
      </c>
      <c r="P20" s="117" t="str">
        <f>+IND!C20</f>
        <v>DARY-PH-TVR_DRY-NGA-BLR15</v>
      </c>
      <c r="Q20" s="117" t="s">
        <v>610</v>
      </c>
      <c r="R20" s="117" t="s">
        <v>46</v>
      </c>
      <c r="S20" s="117" t="s">
        <v>290</v>
      </c>
      <c r="T20" s="117" t="s">
        <v>205</v>
      </c>
    </row>
    <row r="21" spans="3:20">
      <c r="C21" s="117" t="s">
        <v>73</v>
      </c>
      <c r="E21" s="117" t="s">
        <v>300</v>
      </c>
      <c r="F21" s="117" t="s">
        <v>227</v>
      </c>
      <c r="G21" s="117" t="s">
        <v>46</v>
      </c>
      <c r="I21" s="117" t="s">
        <v>205</v>
      </c>
      <c r="N21" s="117" t="s">
        <v>74</v>
      </c>
      <c r="P21" s="117" t="str">
        <f>+IND!C21</f>
        <v>DARY-PH-MVR_TVR-COA-BLR15</v>
      </c>
      <c r="Q21" s="117" t="s">
        <v>611</v>
      </c>
      <c r="R21" s="117" t="s">
        <v>46</v>
      </c>
      <c r="S21" s="117" t="s">
        <v>290</v>
      </c>
      <c r="T21" s="117" t="s">
        <v>205</v>
      </c>
    </row>
    <row r="22" spans="3:20">
      <c r="C22" s="117" t="s">
        <v>73</v>
      </c>
      <c r="E22" s="117" t="s">
        <v>228</v>
      </c>
      <c r="F22" s="117" t="s">
        <v>229</v>
      </c>
      <c r="G22" s="117" t="s">
        <v>46</v>
      </c>
      <c r="I22" s="117" t="s">
        <v>205</v>
      </c>
      <c r="N22" s="117" t="s">
        <v>74</v>
      </c>
      <c r="P22" s="117" t="str">
        <f>+IND!C22</f>
        <v>DARY-PH-MVR_TVR-NGA-BLR15</v>
      </c>
      <c r="Q22" s="117" t="s">
        <v>612</v>
      </c>
      <c r="R22" s="117" t="s">
        <v>46</v>
      </c>
      <c r="S22" s="117" t="s">
        <v>290</v>
      </c>
      <c r="T22" s="117" t="s">
        <v>205</v>
      </c>
    </row>
    <row r="23" spans="3:20">
      <c r="C23" s="117" t="s">
        <v>73</v>
      </c>
      <c r="E23" s="117" t="s">
        <v>230</v>
      </c>
      <c r="F23" s="117" t="s">
        <v>231</v>
      </c>
      <c r="G23" s="117" t="s">
        <v>46</v>
      </c>
      <c r="I23" s="117" t="s">
        <v>205</v>
      </c>
      <c r="N23" s="117" t="s">
        <v>74</v>
      </c>
      <c r="P23" s="117" t="str">
        <f>+IND!C23</f>
        <v>DARY-PH-MVR_Fan-ELC-Fan15</v>
      </c>
      <c r="Q23" s="117" t="s">
        <v>613</v>
      </c>
      <c r="R23" s="117" t="s">
        <v>46</v>
      </c>
      <c r="S23" s="117" t="s">
        <v>290</v>
      </c>
      <c r="T23" s="117" t="s">
        <v>205</v>
      </c>
    </row>
    <row r="24" spans="3:20">
      <c r="C24" s="117" t="s">
        <v>73</v>
      </c>
      <c r="E24" s="117" t="s">
        <v>407</v>
      </c>
      <c r="F24" s="117" t="s">
        <v>408</v>
      </c>
      <c r="G24" s="117" t="s">
        <v>46</v>
      </c>
      <c r="I24" s="117" t="s">
        <v>205</v>
      </c>
      <c r="N24" s="117" t="s">
        <v>74</v>
      </c>
      <c r="P24" s="117" t="str">
        <f>+IND!C24</f>
        <v>DARY-Pump-ELC-Pump15</v>
      </c>
      <c r="Q24" s="117" t="s">
        <v>614</v>
      </c>
      <c r="R24" s="117" t="s">
        <v>46</v>
      </c>
      <c r="S24" s="117" t="s">
        <v>290</v>
      </c>
      <c r="T24" s="117" t="s">
        <v>205</v>
      </c>
    </row>
    <row r="25" spans="3:20">
      <c r="C25" s="117" t="s">
        <v>73</v>
      </c>
      <c r="E25" s="117" t="s">
        <v>409</v>
      </c>
      <c r="F25" s="117" t="s">
        <v>410</v>
      </c>
      <c r="G25" s="117" t="s">
        <v>46</v>
      </c>
      <c r="I25" s="117" t="s">
        <v>205</v>
      </c>
      <c r="N25" s="117" t="s">
        <v>74</v>
      </c>
      <c r="P25" s="117" t="str">
        <f>+IND!C25</f>
        <v>DARY-RFGR-ELC-Refriger15</v>
      </c>
      <c r="Q25" s="117" t="s">
        <v>615</v>
      </c>
      <c r="R25" s="117" t="s">
        <v>46</v>
      </c>
      <c r="S25" s="117" t="s">
        <v>290</v>
      </c>
      <c r="T25" s="117" t="s">
        <v>205</v>
      </c>
    </row>
    <row r="26" spans="3:20">
      <c r="C26" s="117" t="s">
        <v>73</v>
      </c>
      <c r="E26" s="117" t="s">
        <v>232</v>
      </c>
      <c r="F26" s="117" t="s">
        <v>233</v>
      </c>
      <c r="G26" s="117" t="s">
        <v>46</v>
      </c>
      <c r="I26" s="117" t="s">
        <v>205</v>
      </c>
      <c r="N26" s="117" t="s">
        <v>74</v>
      </c>
      <c r="P26" s="117" t="str">
        <f>+IND!C26</f>
        <v>DARY-PH-STM_HW-DSL-BLR15</v>
      </c>
      <c r="Q26" s="117" t="s">
        <v>616</v>
      </c>
      <c r="R26" s="117" t="s">
        <v>46</v>
      </c>
      <c r="S26" s="117" t="s">
        <v>290</v>
      </c>
      <c r="T26" s="117" t="s">
        <v>205</v>
      </c>
    </row>
    <row r="27" spans="3:20">
      <c r="C27" s="117" t="s">
        <v>73</v>
      </c>
      <c r="E27" s="117" t="s">
        <v>234</v>
      </c>
      <c r="F27" s="117" t="s">
        <v>235</v>
      </c>
      <c r="G27" s="117" t="s">
        <v>46</v>
      </c>
      <c r="I27" s="117" t="s">
        <v>205</v>
      </c>
      <c r="N27" s="117" t="s">
        <v>74</v>
      </c>
      <c r="P27" s="117" t="str">
        <f>+IND!C27</f>
        <v>DARY-PH-STM_HW-GEO-Heat15</v>
      </c>
      <c r="Q27" s="117" t="s">
        <v>617</v>
      </c>
      <c r="R27" s="117" t="s">
        <v>46</v>
      </c>
      <c r="S27" s="117" t="s">
        <v>290</v>
      </c>
      <c r="T27" s="117" t="s">
        <v>205</v>
      </c>
    </row>
    <row r="28" spans="3:20">
      <c r="C28" s="117" t="s">
        <v>73</v>
      </c>
      <c r="E28" s="117" t="s">
        <v>411</v>
      </c>
      <c r="F28" s="117" t="s">
        <v>412</v>
      </c>
      <c r="G28" s="117" t="s">
        <v>46</v>
      </c>
      <c r="I28" s="117" t="s">
        <v>205</v>
      </c>
      <c r="N28" s="117" t="s">
        <v>74</v>
      </c>
      <c r="P28" s="117" t="str">
        <f>+IND!C28</f>
        <v>DARY-PH-STM_HW-LPG-BLR15</v>
      </c>
      <c r="Q28" s="117" t="s">
        <v>618</v>
      </c>
      <c r="R28" s="117" t="s">
        <v>46</v>
      </c>
      <c r="S28" s="117" t="s">
        <v>290</v>
      </c>
      <c r="T28" s="117" t="s">
        <v>205</v>
      </c>
    </row>
    <row r="29" spans="3:20">
      <c r="C29" s="117" t="s">
        <v>73</v>
      </c>
      <c r="E29" s="117" t="s">
        <v>413</v>
      </c>
      <c r="F29" s="117" t="s">
        <v>414</v>
      </c>
      <c r="G29" s="117" t="s">
        <v>46</v>
      </c>
      <c r="I29" s="117" t="s">
        <v>205</v>
      </c>
      <c r="N29" s="117" t="s">
        <v>74</v>
      </c>
      <c r="P29" s="117" t="str">
        <f>+IND!C29</f>
        <v>DARY-MoTP-Stat-ELC-Mtr15</v>
      </c>
      <c r="Q29" s="117" t="s">
        <v>619</v>
      </c>
      <c r="R29" s="117" t="s">
        <v>46</v>
      </c>
      <c r="S29" s="117" t="s">
        <v>290</v>
      </c>
      <c r="T29" s="117" t="s">
        <v>205</v>
      </c>
    </row>
    <row r="30" spans="3:20">
      <c r="C30" s="117" t="s">
        <v>73</v>
      </c>
      <c r="E30" s="117" t="s">
        <v>236</v>
      </c>
      <c r="F30" s="117" t="s">
        <v>237</v>
      </c>
      <c r="G30" s="117" t="s">
        <v>46</v>
      </c>
      <c r="I30" s="117" t="s">
        <v>205</v>
      </c>
      <c r="N30" s="117" t="s">
        <v>74</v>
      </c>
      <c r="P30" s="117" t="str">
        <f>+IND!C30</f>
        <v>DARY-AIR-ELC-CMPR15</v>
      </c>
      <c r="Q30" s="117" t="s">
        <v>620</v>
      </c>
      <c r="R30" s="117" t="s">
        <v>46</v>
      </c>
      <c r="S30" s="117" t="s">
        <v>290</v>
      </c>
      <c r="T30" s="117" t="s">
        <v>205</v>
      </c>
    </row>
    <row r="31" spans="3:20">
      <c r="C31" s="117" t="s">
        <v>73</v>
      </c>
      <c r="E31" s="117" t="s">
        <v>238</v>
      </c>
      <c r="F31" s="117" t="s">
        <v>239</v>
      </c>
      <c r="G31" s="117" t="s">
        <v>46</v>
      </c>
      <c r="I31" s="117" t="s">
        <v>205</v>
      </c>
      <c r="N31" s="117" t="s">
        <v>74</v>
      </c>
      <c r="P31" s="117" t="str">
        <f>+IND!C31</f>
        <v>FOOD-PH-STM_HW-COA-BLR15</v>
      </c>
      <c r="Q31" s="117" t="s">
        <v>621</v>
      </c>
      <c r="R31" s="117" t="s">
        <v>46</v>
      </c>
      <c r="S31" s="117" t="s">
        <v>290</v>
      </c>
      <c r="T31" s="117" t="s">
        <v>205</v>
      </c>
    </row>
    <row r="32" spans="3:20">
      <c r="C32" s="117" t="s">
        <v>73</v>
      </c>
      <c r="E32" s="117" t="s">
        <v>415</v>
      </c>
      <c r="F32" s="117" t="s">
        <v>416</v>
      </c>
      <c r="G32" s="117" t="s">
        <v>46</v>
      </c>
      <c r="I32" s="117" t="s">
        <v>205</v>
      </c>
      <c r="N32" s="117" t="s">
        <v>74</v>
      </c>
      <c r="P32" s="117" t="str">
        <f>+IND!C32</f>
        <v>FOOD-PH-STM_HW-NGA-BLR15</v>
      </c>
      <c r="Q32" s="117" t="s">
        <v>622</v>
      </c>
      <c r="R32" s="117" t="s">
        <v>46</v>
      </c>
      <c r="S32" s="117" t="s">
        <v>290</v>
      </c>
      <c r="T32" s="117" t="s">
        <v>205</v>
      </c>
    </row>
    <row r="33" spans="3:20">
      <c r="C33" s="117" t="s">
        <v>73</v>
      </c>
      <c r="E33" s="117" t="s">
        <v>417</v>
      </c>
      <c r="F33" s="117" t="s">
        <v>418</v>
      </c>
      <c r="G33" s="117" t="s">
        <v>46</v>
      </c>
      <c r="I33" s="117" t="s">
        <v>205</v>
      </c>
      <c r="N33" s="117" t="s">
        <v>74</v>
      </c>
      <c r="P33" s="117" t="str">
        <f>+IND!C33</f>
        <v>FOOD-PH-OVN-COA-Oven15</v>
      </c>
      <c r="Q33" s="117" t="s">
        <v>623</v>
      </c>
      <c r="R33" s="117" t="s">
        <v>46</v>
      </c>
      <c r="S33" s="117" t="s">
        <v>290</v>
      </c>
      <c r="T33" s="117" t="s">
        <v>205</v>
      </c>
    </row>
    <row r="34" spans="3:20">
      <c r="C34" s="117" t="s">
        <v>73</v>
      </c>
      <c r="E34" s="117" t="s">
        <v>240</v>
      </c>
      <c r="F34" s="117" t="s">
        <v>241</v>
      </c>
      <c r="G34" s="117" t="s">
        <v>46</v>
      </c>
      <c r="I34" s="117" t="s">
        <v>205</v>
      </c>
      <c r="N34" s="117" t="s">
        <v>74</v>
      </c>
      <c r="P34" s="117" t="str">
        <f>+IND!C34</f>
        <v>FOOD-PH-OVN-ELC-Oven15</v>
      </c>
      <c r="Q34" s="117" t="s">
        <v>624</v>
      </c>
      <c r="R34" s="117" t="s">
        <v>46</v>
      </c>
      <c r="S34" s="117" t="s">
        <v>290</v>
      </c>
      <c r="T34" s="117" t="s">
        <v>205</v>
      </c>
    </row>
    <row r="35" spans="3:20">
      <c r="C35" s="117" t="s">
        <v>73</v>
      </c>
      <c r="E35" s="117" t="s">
        <v>242</v>
      </c>
      <c r="F35" s="117" t="s">
        <v>243</v>
      </c>
      <c r="G35" s="117" t="s">
        <v>46</v>
      </c>
      <c r="I35" s="117" t="s">
        <v>205</v>
      </c>
      <c r="N35" s="117" t="s">
        <v>74</v>
      </c>
      <c r="P35" s="117" t="str">
        <f>+IND!C35</f>
        <v>FOOD-PH-OVN-NGA-Oven15</v>
      </c>
      <c r="Q35" s="117" t="s">
        <v>625</v>
      </c>
      <c r="R35" s="117" t="s">
        <v>46</v>
      </c>
      <c r="S35" s="117" t="s">
        <v>290</v>
      </c>
      <c r="T35" s="117" t="s">
        <v>205</v>
      </c>
    </row>
    <row r="36" spans="3:20">
      <c r="C36" s="117" t="s">
        <v>73</v>
      </c>
      <c r="E36" s="117" t="s">
        <v>244</v>
      </c>
      <c r="F36" s="117" t="s">
        <v>245</v>
      </c>
      <c r="G36" s="117" t="s">
        <v>46</v>
      </c>
      <c r="I36" s="117" t="s">
        <v>205</v>
      </c>
      <c r="N36" s="117" t="s">
        <v>74</v>
      </c>
      <c r="P36" s="117" t="str">
        <f>+IND!C36</f>
        <v>FOOD-Pump-ELC-Pump15</v>
      </c>
      <c r="Q36" s="117" t="s">
        <v>626</v>
      </c>
      <c r="R36" s="117" t="s">
        <v>46</v>
      </c>
      <c r="S36" s="117" t="s">
        <v>290</v>
      </c>
      <c r="T36" s="117" t="s">
        <v>205</v>
      </c>
    </row>
    <row r="37" spans="3:20">
      <c r="C37" s="117" t="s">
        <v>73</v>
      </c>
      <c r="E37" s="117" t="s">
        <v>419</v>
      </c>
      <c r="F37" s="117" t="s">
        <v>420</v>
      </c>
      <c r="G37" s="117" t="s">
        <v>46</v>
      </c>
      <c r="I37" s="117" t="s">
        <v>205</v>
      </c>
      <c r="N37" s="117" t="s">
        <v>74</v>
      </c>
      <c r="P37" s="117" t="str">
        <f>+IND!C37</f>
        <v>FOOD-MoTP-Stat-ELC-Mtr15</v>
      </c>
      <c r="Q37" s="117" t="s">
        <v>627</v>
      </c>
      <c r="R37" s="117" t="s">
        <v>46</v>
      </c>
      <c r="S37" s="117" t="s">
        <v>290</v>
      </c>
      <c r="T37" s="117" t="s">
        <v>205</v>
      </c>
    </row>
    <row r="38" spans="3:20">
      <c r="C38" s="117" t="s">
        <v>73</v>
      </c>
      <c r="E38" s="117" t="s">
        <v>421</v>
      </c>
      <c r="F38" s="117" t="s">
        <v>422</v>
      </c>
      <c r="G38" s="117" t="s">
        <v>46</v>
      </c>
      <c r="I38" s="117" t="s">
        <v>205</v>
      </c>
      <c r="N38" s="117" t="s">
        <v>74</v>
      </c>
      <c r="P38" s="117" t="str">
        <f>+IND!C38</f>
        <v>FOOD-RFGR-ELC-Refriger15</v>
      </c>
      <c r="Q38" s="117" t="s">
        <v>628</v>
      </c>
      <c r="R38" s="117" t="s">
        <v>46</v>
      </c>
      <c r="S38" s="117" t="s">
        <v>290</v>
      </c>
      <c r="T38" s="117" t="s">
        <v>205</v>
      </c>
    </row>
    <row r="39" spans="3:20">
      <c r="C39" s="117" t="s">
        <v>73</v>
      </c>
      <c r="E39" s="117" t="s">
        <v>246</v>
      </c>
      <c r="F39" s="117" t="s">
        <v>247</v>
      </c>
      <c r="G39" s="117" t="s">
        <v>46</v>
      </c>
      <c r="I39" s="117" t="s">
        <v>205</v>
      </c>
      <c r="N39" s="117" t="s">
        <v>74</v>
      </c>
      <c r="P39" s="117" t="str">
        <f>+IND!C39</f>
        <v>FOOD-PH-DirH-ELC-Heater15</v>
      </c>
      <c r="Q39" s="117" t="s">
        <v>629</v>
      </c>
      <c r="R39" s="117" t="s">
        <v>46</v>
      </c>
      <c r="S39" s="117" t="s">
        <v>290</v>
      </c>
      <c r="T39" s="117" t="s">
        <v>205</v>
      </c>
    </row>
    <row r="40" spans="3:20">
      <c r="C40" s="117" t="s">
        <v>73</v>
      </c>
      <c r="E40" s="117" t="s">
        <v>423</v>
      </c>
      <c r="F40" s="117" t="s">
        <v>424</v>
      </c>
      <c r="G40" s="117" t="s">
        <v>46</v>
      </c>
      <c r="I40" s="117" t="s">
        <v>205</v>
      </c>
      <c r="N40" s="117" t="s">
        <v>74</v>
      </c>
      <c r="P40" s="117" t="str">
        <f>+IND!C40</f>
        <v>IIS-FDSTCK-COA-_15</v>
      </c>
      <c r="Q40" s="117" t="s">
        <v>630</v>
      </c>
      <c r="R40" s="117" t="s">
        <v>46</v>
      </c>
      <c r="S40" s="117" t="s">
        <v>290</v>
      </c>
      <c r="T40" s="117" t="s">
        <v>205</v>
      </c>
    </row>
    <row r="41" spans="3:20">
      <c r="C41" s="117" t="s">
        <v>73</v>
      </c>
      <c r="E41" s="117" t="s">
        <v>248</v>
      </c>
      <c r="F41" s="117" t="s">
        <v>249</v>
      </c>
      <c r="G41" s="117" t="s">
        <v>46</v>
      </c>
      <c r="I41" s="117" t="s">
        <v>205</v>
      </c>
      <c r="N41" s="117" t="s">
        <v>74</v>
      </c>
      <c r="P41" s="117" t="str">
        <f>+IND!C41</f>
        <v>IIS-PH-FURN-ELC-Furn15</v>
      </c>
      <c r="Q41" s="117" t="s">
        <v>631</v>
      </c>
      <c r="R41" s="117" t="s">
        <v>46</v>
      </c>
      <c r="S41" s="117" t="s">
        <v>290</v>
      </c>
      <c r="T41" s="117" t="s">
        <v>205</v>
      </c>
    </row>
    <row r="42" spans="3:20">
      <c r="C42" s="117" t="s">
        <v>73</v>
      </c>
      <c r="E42" s="117" t="s">
        <v>250</v>
      </c>
      <c r="F42" s="117" t="s">
        <v>251</v>
      </c>
      <c r="G42" s="117" t="s">
        <v>46</v>
      </c>
      <c r="I42" s="117" t="s">
        <v>205</v>
      </c>
      <c r="N42" s="117" t="s">
        <v>74</v>
      </c>
      <c r="P42" s="117" t="str">
        <f>+IND!C42</f>
        <v>IIS-PH-FURN-NGA-Furn15</v>
      </c>
      <c r="Q42" s="117" t="s">
        <v>632</v>
      </c>
      <c r="R42" s="117" t="s">
        <v>46</v>
      </c>
      <c r="S42" s="117" t="s">
        <v>290</v>
      </c>
      <c r="T42" s="117" t="s">
        <v>205</v>
      </c>
    </row>
    <row r="43" spans="3:20">
      <c r="C43" s="117" t="s">
        <v>73</v>
      </c>
      <c r="E43" s="117" t="s">
        <v>425</v>
      </c>
      <c r="F43" s="117" t="s">
        <v>426</v>
      </c>
      <c r="G43" s="117" t="s">
        <v>46</v>
      </c>
      <c r="I43" s="117" t="s">
        <v>205</v>
      </c>
      <c r="N43" s="117" t="s">
        <v>74</v>
      </c>
      <c r="P43" s="117" t="str">
        <f>+IND!C43</f>
        <v>IIS-MoTP-Stat-ELC-Mtr15</v>
      </c>
      <c r="Q43" s="117" t="s">
        <v>633</v>
      </c>
      <c r="R43" s="117" t="s">
        <v>46</v>
      </c>
      <c r="S43" s="117" t="s">
        <v>290</v>
      </c>
      <c r="T43" s="117" t="s">
        <v>205</v>
      </c>
    </row>
    <row r="44" spans="3:20">
      <c r="C44" s="117" t="s">
        <v>73</v>
      </c>
      <c r="E44" s="117" t="s">
        <v>252</v>
      </c>
      <c r="F44" s="117" t="s">
        <v>253</v>
      </c>
      <c r="G44" s="117" t="s">
        <v>46</v>
      </c>
      <c r="I44" s="117" t="s">
        <v>205</v>
      </c>
      <c r="N44" s="117" t="s">
        <v>74</v>
      </c>
      <c r="P44" s="117" t="str">
        <f>+IND!C44</f>
        <v>MEAT-PH-STM_HW-COA-BLR15</v>
      </c>
      <c r="Q44" s="117" t="s">
        <v>634</v>
      </c>
      <c r="R44" s="117" t="s">
        <v>46</v>
      </c>
      <c r="S44" s="117" t="s">
        <v>290</v>
      </c>
      <c r="T44" s="117" t="s">
        <v>205</v>
      </c>
    </row>
    <row r="45" spans="3:20">
      <c r="C45" s="117" t="s">
        <v>73</v>
      </c>
      <c r="E45" s="117" t="s">
        <v>254</v>
      </c>
      <c r="F45" s="117" t="s">
        <v>255</v>
      </c>
      <c r="G45" s="117" t="s">
        <v>46</v>
      </c>
      <c r="I45" s="117" t="s">
        <v>205</v>
      </c>
      <c r="N45" s="117" t="s">
        <v>74</v>
      </c>
      <c r="P45" s="117" t="str">
        <f>+IND!C45</f>
        <v>MEAT-PH-STM_HW-NGA-BLR15</v>
      </c>
      <c r="Q45" s="117" t="s">
        <v>635</v>
      </c>
      <c r="R45" s="117" t="s">
        <v>46</v>
      </c>
      <c r="S45" s="117" t="s">
        <v>290</v>
      </c>
      <c r="T45" s="117" t="s">
        <v>205</v>
      </c>
    </row>
    <row r="46" spans="3:20">
      <c r="C46" s="117" t="s">
        <v>73</v>
      </c>
      <c r="E46" s="117" t="s">
        <v>427</v>
      </c>
      <c r="F46" s="117" t="s">
        <v>428</v>
      </c>
      <c r="G46" s="117" t="s">
        <v>46</v>
      </c>
      <c r="I46" s="117" t="s">
        <v>205</v>
      </c>
      <c r="N46" s="117" t="s">
        <v>74</v>
      </c>
      <c r="P46" s="117" t="str">
        <f>+IND!C46</f>
        <v>MEAT-PH-STM_HW-WOD-BLR15</v>
      </c>
      <c r="Q46" s="117" t="s">
        <v>636</v>
      </c>
      <c r="R46" s="117" t="s">
        <v>46</v>
      </c>
      <c r="S46" s="117" t="s">
        <v>290</v>
      </c>
      <c r="T46" s="117" t="s">
        <v>205</v>
      </c>
    </row>
    <row r="47" spans="3:20">
      <c r="C47" s="117" t="s">
        <v>73</v>
      </c>
      <c r="E47" s="117" t="s">
        <v>429</v>
      </c>
      <c r="F47" s="117" t="s">
        <v>430</v>
      </c>
      <c r="G47" s="117" t="s">
        <v>46</v>
      </c>
      <c r="I47" s="117" t="s">
        <v>205</v>
      </c>
      <c r="N47" s="117" t="s">
        <v>74</v>
      </c>
      <c r="P47" s="117" t="str">
        <f>+IND!C47</f>
        <v>MEAT-PH-DirH-ELC-Heater15</v>
      </c>
      <c r="Q47" s="117" t="s">
        <v>637</v>
      </c>
      <c r="R47" s="117" t="s">
        <v>46</v>
      </c>
      <c r="S47" s="117" t="s">
        <v>290</v>
      </c>
      <c r="T47" s="117" t="s">
        <v>205</v>
      </c>
    </row>
    <row r="48" spans="3:20">
      <c r="C48" s="117" t="s">
        <v>73</v>
      </c>
      <c r="E48" s="117" t="s">
        <v>431</v>
      </c>
      <c r="F48" s="117" t="s">
        <v>432</v>
      </c>
      <c r="G48" s="117" t="s">
        <v>46</v>
      </c>
      <c r="I48" s="117" t="s">
        <v>205</v>
      </c>
      <c r="N48" s="117" t="s">
        <v>74</v>
      </c>
      <c r="P48" s="117" t="str">
        <f>+IND!C48</f>
        <v>MEAT-RFGR-ELC-Refriger15</v>
      </c>
      <c r="Q48" s="117" t="s">
        <v>638</v>
      </c>
      <c r="R48" s="117" t="s">
        <v>46</v>
      </c>
      <c r="S48" s="117" t="s">
        <v>290</v>
      </c>
      <c r="T48" s="117" t="s">
        <v>205</v>
      </c>
    </row>
    <row r="49" spans="3:20">
      <c r="C49" s="117" t="s">
        <v>73</v>
      </c>
      <c r="E49" s="117" t="s">
        <v>433</v>
      </c>
      <c r="F49" s="117" t="s">
        <v>434</v>
      </c>
      <c r="G49" s="117" t="s">
        <v>46</v>
      </c>
      <c r="I49" s="117" t="s">
        <v>205</v>
      </c>
      <c r="N49" s="117" t="s">
        <v>74</v>
      </c>
      <c r="P49" s="117" t="str">
        <f>+IND!C49</f>
        <v>MEAT-MoTP-Stat-ELC-Mtr15</v>
      </c>
      <c r="Q49" s="117" t="s">
        <v>639</v>
      </c>
      <c r="R49" s="117" t="s">
        <v>46</v>
      </c>
      <c r="S49" s="117" t="s">
        <v>290</v>
      </c>
      <c r="T49" s="117" t="s">
        <v>205</v>
      </c>
    </row>
    <row r="50" spans="3:20">
      <c r="C50" s="117" t="s">
        <v>73</v>
      </c>
      <c r="E50" s="117" t="s">
        <v>435</v>
      </c>
      <c r="F50" s="117" t="s">
        <v>436</v>
      </c>
      <c r="G50" s="117" t="s">
        <v>46</v>
      </c>
      <c r="I50" s="117" t="s">
        <v>205</v>
      </c>
      <c r="N50" s="117" t="s">
        <v>74</v>
      </c>
      <c r="P50" s="117" t="str">
        <f>+IND!C50</f>
        <v>METAL-PH-FURN-ELC-Furn15</v>
      </c>
      <c r="Q50" s="117" t="s">
        <v>640</v>
      </c>
      <c r="R50" s="117" t="s">
        <v>46</v>
      </c>
      <c r="S50" s="117" t="s">
        <v>290</v>
      </c>
      <c r="T50" s="117" t="s">
        <v>205</v>
      </c>
    </row>
    <row r="51" spans="3:20">
      <c r="C51" s="117" t="s">
        <v>73</v>
      </c>
      <c r="E51" s="117" t="s">
        <v>437</v>
      </c>
      <c r="F51" s="117" t="s">
        <v>438</v>
      </c>
      <c r="G51" s="117" t="s">
        <v>46</v>
      </c>
      <c r="I51" s="117" t="s">
        <v>205</v>
      </c>
      <c r="N51" s="117" t="s">
        <v>74</v>
      </c>
      <c r="P51" s="117" t="str">
        <f>+IND!C51</f>
        <v>METAL-PH-FURN-FOL-Furn15</v>
      </c>
      <c r="Q51" s="117" t="s">
        <v>641</v>
      </c>
      <c r="R51" s="117" t="s">
        <v>46</v>
      </c>
      <c r="S51" s="117" t="s">
        <v>290</v>
      </c>
      <c r="T51" s="117" t="s">
        <v>205</v>
      </c>
    </row>
    <row r="52" spans="3:20">
      <c r="C52" s="117" t="s">
        <v>73</v>
      </c>
      <c r="E52" s="117" t="s">
        <v>439</v>
      </c>
      <c r="F52" s="117" t="s">
        <v>440</v>
      </c>
      <c r="G52" s="117" t="s">
        <v>46</v>
      </c>
      <c r="I52" s="117" t="s">
        <v>205</v>
      </c>
      <c r="N52" s="117" t="s">
        <v>74</v>
      </c>
      <c r="P52" s="117" t="str">
        <f>+IND!C52</f>
        <v>METAL-PH-FURN-NGA-Furn15</v>
      </c>
      <c r="Q52" s="117" t="s">
        <v>642</v>
      </c>
      <c r="R52" s="117" t="s">
        <v>46</v>
      </c>
      <c r="S52" s="117" t="s">
        <v>290</v>
      </c>
      <c r="T52" s="117" t="s">
        <v>205</v>
      </c>
    </row>
    <row r="53" spans="3:20">
      <c r="C53" s="117" t="s">
        <v>73</v>
      </c>
      <c r="E53" s="117" t="s">
        <v>441</v>
      </c>
      <c r="F53" s="117" t="s">
        <v>442</v>
      </c>
      <c r="G53" s="117" t="s">
        <v>46</v>
      </c>
      <c r="I53" s="117" t="s">
        <v>205</v>
      </c>
      <c r="N53" s="117" t="s">
        <v>74</v>
      </c>
      <c r="P53" s="117" t="str">
        <f>+IND!C53</f>
        <v>METAL-MoTP-Stat-ELC-Mtr15</v>
      </c>
      <c r="Q53" s="117" t="s">
        <v>643</v>
      </c>
      <c r="R53" s="117" t="s">
        <v>46</v>
      </c>
      <c r="S53" s="117" t="s">
        <v>290</v>
      </c>
      <c r="T53" s="117" t="s">
        <v>205</v>
      </c>
    </row>
    <row r="54" spans="3:20">
      <c r="C54" s="117" t="s">
        <v>73</v>
      </c>
      <c r="E54" s="117" t="s">
        <v>443</v>
      </c>
      <c r="F54" s="117" t="s">
        <v>444</v>
      </c>
      <c r="G54" s="117" t="s">
        <v>46</v>
      </c>
      <c r="I54" s="117" t="s">
        <v>205</v>
      </c>
      <c r="N54" s="117" t="s">
        <v>74</v>
      </c>
      <c r="P54" s="117" t="str">
        <f>+IND!C54</f>
        <v>METAL-RFGR-ELC-Refriger15</v>
      </c>
      <c r="Q54" s="117" t="s">
        <v>644</v>
      </c>
      <c r="R54" s="117" t="s">
        <v>46</v>
      </c>
      <c r="S54" s="117" t="s">
        <v>290</v>
      </c>
      <c r="T54" s="117" t="s">
        <v>205</v>
      </c>
    </row>
    <row r="55" spans="3:20">
      <c r="C55" s="117" t="s">
        <v>73</v>
      </c>
      <c r="E55" s="117" t="s">
        <v>256</v>
      </c>
      <c r="F55" s="117" t="s">
        <v>257</v>
      </c>
      <c r="G55" s="117" t="s">
        <v>46</v>
      </c>
      <c r="I55" s="117" t="s">
        <v>205</v>
      </c>
      <c r="N55" s="117" t="s">
        <v>74</v>
      </c>
      <c r="P55" s="117" t="str">
        <f>+IND!C55</f>
        <v>METAL-PH-DirH-NGA-Burner15</v>
      </c>
      <c r="Q55" s="117" t="s">
        <v>645</v>
      </c>
      <c r="R55" s="117" t="s">
        <v>46</v>
      </c>
      <c r="S55" s="117" t="s">
        <v>290</v>
      </c>
      <c r="T55" s="117" t="s">
        <v>205</v>
      </c>
    </row>
    <row r="56" spans="3:20">
      <c r="C56" s="117" t="s">
        <v>73</v>
      </c>
      <c r="E56" s="117" t="s">
        <v>258</v>
      </c>
      <c r="F56" s="117" t="s">
        <v>259</v>
      </c>
      <c r="G56" s="117" t="s">
        <v>46</v>
      </c>
      <c r="I56" s="117" t="s">
        <v>205</v>
      </c>
      <c r="N56" s="117" t="s">
        <v>74</v>
      </c>
      <c r="P56" s="117" t="str">
        <f>+IND!C56</f>
        <v>MTHOL-FDSTCK-NGA-FDSTCK15</v>
      </c>
      <c r="Q56" s="117" t="s">
        <v>646</v>
      </c>
      <c r="R56" s="117" t="s">
        <v>46</v>
      </c>
      <c r="S56" s="117" t="s">
        <v>290</v>
      </c>
      <c r="T56" s="117" t="s">
        <v>205</v>
      </c>
    </row>
    <row r="57" spans="3:20">
      <c r="C57" s="117" t="s">
        <v>73</v>
      </c>
      <c r="E57" s="117" t="s">
        <v>445</v>
      </c>
      <c r="F57" s="117" t="s">
        <v>446</v>
      </c>
      <c r="G57" s="117" t="s">
        <v>46</v>
      </c>
      <c r="I57" s="117" t="s">
        <v>205</v>
      </c>
      <c r="N57" s="117" t="s">
        <v>74</v>
      </c>
      <c r="P57" s="117" t="str">
        <f>+IND!C57</f>
        <v>MTHOL-PH_REFRM-NGA-REFRM15</v>
      </c>
      <c r="Q57" s="117" t="s">
        <v>647</v>
      </c>
      <c r="R57" s="117" t="s">
        <v>46</v>
      </c>
      <c r="S57" s="117" t="s">
        <v>290</v>
      </c>
      <c r="T57" s="117" t="s">
        <v>205</v>
      </c>
    </row>
    <row r="58" spans="3:20">
      <c r="C58" s="117" t="s">
        <v>73</v>
      </c>
      <c r="E58" s="117" t="s">
        <v>577</v>
      </c>
      <c r="F58" s="117" t="s">
        <v>447</v>
      </c>
      <c r="G58" s="117" t="s">
        <v>46</v>
      </c>
      <c r="I58" s="117" t="s">
        <v>205</v>
      </c>
      <c r="N58" s="117" t="s">
        <v>74</v>
      </c>
      <c r="P58" s="117" t="str">
        <f>+IND!C58</f>
        <v>MNRL-PH-FURN-COA-Furn15</v>
      </c>
      <c r="Q58" s="117" t="s">
        <v>648</v>
      </c>
      <c r="R58" s="117" t="s">
        <v>46</v>
      </c>
      <c r="S58" s="117" t="s">
        <v>290</v>
      </c>
      <c r="T58" s="117" t="s">
        <v>205</v>
      </c>
    </row>
    <row r="59" spans="3:20">
      <c r="C59" s="117" t="s">
        <v>73</v>
      </c>
      <c r="E59" s="117" t="s">
        <v>448</v>
      </c>
      <c r="F59" s="117" t="s">
        <v>449</v>
      </c>
      <c r="G59" s="117" t="s">
        <v>46</v>
      </c>
      <c r="I59" s="117" t="s">
        <v>205</v>
      </c>
      <c r="N59" s="117" t="s">
        <v>74</v>
      </c>
      <c r="P59" s="117" t="str">
        <f>+IND!C59</f>
        <v>MNRL-PH-FURN-ELC-Furn15</v>
      </c>
      <c r="Q59" s="117" t="s">
        <v>649</v>
      </c>
      <c r="R59" s="117" t="s">
        <v>46</v>
      </c>
      <c r="S59" s="117" t="s">
        <v>290</v>
      </c>
      <c r="T59" s="117" t="s">
        <v>205</v>
      </c>
    </row>
    <row r="60" spans="3:20">
      <c r="C60" s="117" t="s">
        <v>73</v>
      </c>
      <c r="E60" s="117" t="s">
        <v>260</v>
      </c>
      <c r="F60" s="117" t="s">
        <v>261</v>
      </c>
      <c r="G60" s="117" t="s">
        <v>46</v>
      </c>
      <c r="I60" s="117" t="s">
        <v>205</v>
      </c>
      <c r="N60" s="117" t="s">
        <v>74</v>
      </c>
      <c r="P60" s="117" t="str">
        <f>+IND!C60</f>
        <v>MNRL-PH-FURN-NGA-Furn15</v>
      </c>
      <c r="Q60" s="117" t="s">
        <v>650</v>
      </c>
      <c r="R60" s="117" t="s">
        <v>46</v>
      </c>
      <c r="S60" s="117" t="s">
        <v>290</v>
      </c>
      <c r="T60" s="117" t="s">
        <v>205</v>
      </c>
    </row>
    <row r="61" spans="3:20">
      <c r="C61" s="117" t="s">
        <v>73</v>
      </c>
      <c r="E61" s="117" t="s">
        <v>262</v>
      </c>
      <c r="F61" s="117" t="s">
        <v>263</v>
      </c>
      <c r="G61" s="117" t="s">
        <v>46</v>
      </c>
      <c r="I61" s="117" t="s">
        <v>205</v>
      </c>
      <c r="N61" s="117" t="s">
        <v>74</v>
      </c>
      <c r="P61" s="117" t="str">
        <f>+IND!C61</f>
        <v>MNRL-PH-FURN-WOD-Furn15</v>
      </c>
      <c r="Q61" s="117" t="s">
        <v>651</v>
      </c>
      <c r="R61" s="117" t="s">
        <v>46</v>
      </c>
      <c r="S61" s="117" t="s">
        <v>290</v>
      </c>
      <c r="T61" s="117" t="s">
        <v>205</v>
      </c>
    </row>
    <row r="62" spans="3:20">
      <c r="C62" s="117" t="s">
        <v>73</v>
      </c>
      <c r="E62" s="117" t="s">
        <v>450</v>
      </c>
      <c r="F62" s="117" t="s">
        <v>451</v>
      </c>
      <c r="G62" s="117" t="s">
        <v>46</v>
      </c>
      <c r="I62" s="117" t="s">
        <v>205</v>
      </c>
      <c r="N62" s="117" t="s">
        <v>74</v>
      </c>
      <c r="P62" s="117" t="str">
        <f>+IND!C62</f>
        <v>MNRL-MoTP-Stat-ELC-Mtr15</v>
      </c>
      <c r="Q62" s="117" t="s">
        <v>652</v>
      </c>
      <c r="R62" s="117" t="s">
        <v>46</v>
      </c>
      <c r="S62" s="117" t="s">
        <v>290</v>
      </c>
      <c r="T62" s="117" t="s">
        <v>205</v>
      </c>
    </row>
    <row r="63" spans="3:20">
      <c r="C63" s="117" t="s">
        <v>73</v>
      </c>
      <c r="E63" s="117" t="s">
        <v>264</v>
      </c>
      <c r="F63" s="117" t="s">
        <v>265</v>
      </c>
      <c r="G63" s="117" t="s">
        <v>46</v>
      </c>
      <c r="I63" s="117" t="s">
        <v>205</v>
      </c>
      <c r="N63" s="117" t="s">
        <v>74</v>
      </c>
      <c r="P63" s="117" t="str">
        <f>+IND!C63</f>
        <v>MNRL-PH-STM_HW-NGA-BLR15</v>
      </c>
      <c r="Q63" s="117" t="s">
        <v>653</v>
      </c>
      <c r="R63" s="117" t="s">
        <v>46</v>
      </c>
      <c r="S63" s="117" t="s">
        <v>290</v>
      </c>
      <c r="T63" s="117" t="s">
        <v>205</v>
      </c>
    </row>
    <row r="64" spans="3:20">
      <c r="C64" s="117" t="s">
        <v>73</v>
      </c>
      <c r="E64" s="117" t="s">
        <v>595</v>
      </c>
      <c r="F64" s="117" t="s">
        <v>597</v>
      </c>
      <c r="G64" s="117" t="s">
        <v>46</v>
      </c>
      <c r="I64" s="117" t="s">
        <v>205</v>
      </c>
      <c r="N64" s="117" t="s">
        <v>74</v>
      </c>
      <c r="P64" s="117" t="str">
        <f>+IND!C64</f>
        <v>MNNG-MoTP-Mob-DSL-ICE_Off15</v>
      </c>
      <c r="Q64" s="117" t="s">
        <v>654</v>
      </c>
      <c r="R64" s="117" t="s">
        <v>46</v>
      </c>
      <c r="S64" s="117" t="s">
        <v>290</v>
      </c>
      <c r="T64" s="117" t="s">
        <v>205</v>
      </c>
    </row>
    <row r="65" spans="3:20">
      <c r="C65" s="117" t="s">
        <v>73</v>
      </c>
      <c r="E65" s="117" t="s">
        <v>266</v>
      </c>
      <c r="F65" s="117" t="s">
        <v>267</v>
      </c>
      <c r="G65" s="117" t="s">
        <v>46</v>
      </c>
      <c r="I65" s="117" t="s">
        <v>205</v>
      </c>
      <c r="N65" s="117" t="s">
        <v>74</v>
      </c>
      <c r="P65" s="117" t="str">
        <f>+IND!C65</f>
        <v>MNNG-MoTP-Stat-ELC-Mtr15</v>
      </c>
      <c r="Q65" s="117" t="s">
        <v>655</v>
      </c>
      <c r="R65" s="117" t="s">
        <v>46</v>
      </c>
      <c r="S65" s="117" t="s">
        <v>290</v>
      </c>
      <c r="T65" s="117" t="s">
        <v>205</v>
      </c>
    </row>
    <row r="66" spans="3:20">
      <c r="C66" s="117" t="s">
        <v>73</v>
      </c>
      <c r="E66" s="117" t="s">
        <v>268</v>
      </c>
      <c r="F66" s="117" t="s">
        <v>269</v>
      </c>
      <c r="G66" s="117" t="s">
        <v>46</v>
      </c>
      <c r="I66" s="117" t="s">
        <v>205</v>
      </c>
      <c r="N66" s="117" t="s">
        <v>74</v>
      </c>
      <c r="P66" s="117" t="str">
        <f>+IND!C66</f>
        <v>MNNG-MoTP-Stat-DSL-St_ngn15</v>
      </c>
      <c r="Q66" s="117" t="s">
        <v>656</v>
      </c>
      <c r="R66" s="117" t="s">
        <v>46</v>
      </c>
      <c r="S66" s="117" t="s">
        <v>290</v>
      </c>
      <c r="T66" s="117" t="s">
        <v>205</v>
      </c>
    </row>
    <row r="67" spans="3:20">
      <c r="C67" s="117" t="s">
        <v>73</v>
      </c>
      <c r="E67" s="117" t="s">
        <v>452</v>
      </c>
      <c r="F67" s="117" t="s">
        <v>453</v>
      </c>
      <c r="G67" s="117" t="s">
        <v>46</v>
      </c>
      <c r="I67" s="117" t="s">
        <v>205</v>
      </c>
      <c r="N67" s="117" t="s">
        <v>74</v>
      </c>
      <c r="P67" s="117" t="str">
        <f>+IND!C67</f>
        <v>MNNG-PH-STM_HW-FOL-BLR15</v>
      </c>
      <c r="Q67" s="117" t="s">
        <v>657</v>
      </c>
      <c r="R67" s="117" t="s">
        <v>46</v>
      </c>
      <c r="S67" s="117" t="s">
        <v>290</v>
      </c>
      <c r="T67" s="117" t="s">
        <v>205</v>
      </c>
    </row>
    <row r="68" spans="3:20">
      <c r="C68" s="117" t="s">
        <v>73</v>
      </c>
      <c r="E68" s="117" t="s">
        <v>270</v>
      </c>
      <c r="F68" s="117" t="s">
        <v>271</v>
      </c>
      <c r="G68" s="117" t="s">
        <v>46</v>
      </c>
      <c r="I68" s="117" t="s">
        <v>205</v>
      </c>
      <c r="N68" s="117" t="s">
        <v>74</v>
      </c>
      <c r="P68" s="117" t="str">
        <f>+IND!C68</f>
        <v>MNNG-PH-STM_HW-NGA-BLR15</v>
      </c>
      <c r="Q68" s="117" t="s">
        <v>658</v>
      </c>
      <c r="R68" s="117" t="s">
        <v>46</v>
      </c>
      <c r="S68" s="117" t="s">
        <v>290</v>
      </c>
      <c r="T68" s="117" t="s">
        <v>205</v>
      </c>
    </row>
    <row r="69" spans="3:20">
      <c r="C69" s="117" t="s">
        <v>73</v>
      </c>
      <c r="E69" s="117" t="s">
        <v>454</v>
      </c>
      <c r="F69" s="117" t="s">
        <v>455</v>
      </c>
      <c r="G69" s="117" t="s">
        <v>46</v>
      </c>
      <c r="I69" s="117" t="s">
        <v>205</v>
      </c>
      <c r="N69" s="117" t="s">
        <v>74</v>
      </c>
      <c r="P69" s="117" t="str">
        <f>+IND!C69</f>
        <v>OTH-ELC-ELC-Tech15</v>
      </c>
      <c r="Q69" s="117" t="s">
        <v>659</v>
      </c>
      <c r="R69" s="117" t="s">
        <v>46</v>
      </c>
      <c r="S69" s="117" t="s">
        <v>290</v>
      </c>
      <c r="T69" s="117" t="s">
        <v>205</v>
      </c>
    </row>
    <row r="70" spans="3:20">
      <c r="C70" s="126" t="s">
        <v>73</v>
      </c>
      <c r="D70" s="126"/>
      <c r="E70" s="126" t="s">
        <v>456</v>
      </c>
      <c r="F70" s="126" t="s">
        <v>457</v>
      </c>
      <c r="G70" s="126" t="s">
        <v>46</v>
      </c>
      <c r="H70" s="126"/>
      <c r="I70" s="126" t="s">
        <v>205</v>
      </c>
      <c r="N70" s="117" t="s">
        <v>74</v>
      </c>
      <c r="P70" s="117" t="str">
        <f>+IND!C70</f>
        <v>OTH-DSL-DSL-Tech15</v>
      </c>
      <c r="Q70" s="117" t="s">
        <v>660</v>
      </c>
      <c r="R70" s="117" t="s">
        <v>46</v>
      </c>
      <c r="S70" s="117" t="s">
        <v>290</v>
      </c>
      <c r="T70" s="117" t="s">
        <v>205</v>
      </c>
    </row>
    <row r="71" spans="3:20">
      <c r="C71" s="117" t="s">
        <v>73</v>
      </c>
      <c r="E71" s="117" t="s">
        <v>458</v>
      </c>
      <c r="F71" s="117" t="s">
        <v>459</v>
      </c>
      <c r="G71" s="117" t="s">
        <v>46</v>
      </c>
      <c r="I71" s="117" t="s">
        <v>205</v>
      </c>
      <c r="N71" s="117" t="s">
        <v>74</v>
      </c>
      <c r="P71" s="117" t="str">
        <f>+IND!C71</f>
        <v>OTH-LPG-LPG-Tech15</v>
      </c>
      <c r="Q71" s="117" t="s">
        <v>661</v>
      </c>
      <c r="R71" s="117" t="s">
        <v>46</v>
      </c>
      <c r="S71" s="117" t="s">
        <v>290</v>
      </c>
      <c r="T71" s="117" t="s">
        <v>205</v>
      </c>
    </row>
    <row r="72" spans="3:20">
      <c r="C72" s="117" t="s">
        <v>73</v>
      </c>
      <c r="E72" s="117" t="s">
        <v>272</v>
      </c>
      <c r="F72" s="117" t="s">
        <v>273</v>
      </c>
      <c r="G72" s="117" t="s">
        <v>46</v>
      </c>
      <c r="I72" s="117" t="s">
        <v>205</v>
      </c>
      <c r="N72" s="117" t="s">
        <v>74</v>
      </c>
      <c r="P72" s="117" t="str">
        <f>+IND!C72</f>
        <v>OTH-COA-COA-Tech15</v>
      </c>
      <c r="Q72" s="117" t="s">
        <v>662</v>
      </c>
      <c r="R72" s="117" t="s">
        <v>46</v>
      </c>
      <c r="S72" s="117" t="s">
        <v>290</v>
      </c>
      <c r="T72" s="117" t="s">
        <v>205</v>
      </c>
    </row>
    <row r="73" spans="3:20">
      <c r="C73" s="117" t="s">
        <v>73</v>
      </c>
      <c r="E73" s="117" t="s">
        <v>274</v>
      </c>
      <c r="F73" s="117" t="s">
        <v>275</v>
      </c>
      <c r="G73" s="117" t="s">
        <v>46</v>
      </c>
      <c r="I73" s="117" t="s">
        <v>205</v>
      </c>
      <c r="N73" s="117" t="s">
        <v>74</v>
      </c>
      <c r="P73" s="117" t="str">
        <f>+IND!C73</f>
        <v>OTH-NGA-NGA-Tech15</v>
      </c>
      <c r="Q73" s="117" t="s">
        <v>663</v>
      </c>
      <c r="R73" s="117" t="s">
        <v>46</v>
      </c>
      <c r="S73" s="117" t="s">
        <v>290</v>
      </c>
      <c r="T73" s="117" t="s">
        <v>205</v>
      </c>
    </row>
    <row r="74" spans="3:20">
      <c r="C74" s="117" t="s">
        <v>73</v>
      </c>
      <c r="E74" s="117" t="s">
        <v>276</v>
      </c>
      <c r="F74" s="117" t="s">
        <v>277</v>
      </c>
      <c r="G74" s="117" t="s">
        <v>46</v>
      </c>
      <c r="I74" s="117" t="s">
        <v>205</v>
      </c>
      <c r="N74" s="117" t="s">
        <v>74</v>
      </c>
      <c r="P74" s="117" t="str">
        <f>+IND!C74</f>
        <v>OTH-PET-PET-Tech15</v>
      </c>
      <c r="Q74" s="117" t="s">
        <v>664</v>
      </c>
      <c r="R74" s="117" t="s">
        <v>46</v>
      </c>
      <c r="S74" s="117" t="s">
        <v>290</v>
      </c>
      <c r="T74" s="117" t="s">
        <v>205</v>
      </c>
    </row>
    <row r="75" spans="3:20">
      <c r="C75" s="117" t="s">
        <v>73</v>
      </c>
      <c r="E75" s="117" t="s">
        <v>460</v>
      </c>
      <c r="F75" s="117" t="s">
        <v>461</v>
      </c>
      <c r="G75" s="117" t="s">
        <v>46</v>
      </c>
      <c r="I75" s="117" t="s">
        <v>205</v>
      </c>
      <c r="N75" s="117" t="s">
        <v>74</v>
      </c>
      <c r="P75" s="117" t="str">
        <f>+IND!C75</f>
        <v>OTH-BGS-BGS-Tech15</v>
      </c>
      <c r="Q75" s="117" t="s">
        <v>665</v>
      </c>
      <c r="R75" s="117" t="s">
        <v>46</v>
      </c>
      <c r="S75" s="117" t="s">
        <v>290</v>
      </c>
      <c r="T75" s="117" t="s">
        <v>205</v>
      </c>
    </row>
    <row r="76" spans="3:20">
      <c r="C76" s="117" t="s">
        <v>73</v>
      </c>
      <c r="E76" s="117" t="s">
        <v>278</v>
      </c>
      <c r="F76" s="117" t="s">
        <v>279</v>
      </c>
      <c r="G76" s="117" t="s">
        <v>46</v>
      </c>
      <c r="I76" s="117" t="s">
        <v>205</v>
      </c>
      <c r="N76" s="117" t="s">
        <v>74</v>
      </c>
      <c r="P76" s="117" t="str">
        <f>+IND!C76</f>
        <v>OTH-FOL-FOL-Tech15</v>
      </c>
      <c r="Q76" s="117" t="s">
        <v>666</v>
      </c>
      <c r="R76" s="117" t="s">
        <v>46</v>
      </c>
      <c r="S76" s="117" t="s">
        <v>290</v>
      </c>
      <c r="T76" s="117" t="s">
        <v>205</v>
      </c>
    </row>
    <row r="77" spans="3:20">
      <c r="C77" s="117" t="s">
        <v>73</v>
      </c>
      <c r="E77" s="117" t="s">
        <v>462</v>
      </c>
      <c r="F77" s="117" t="s">
        <v>463</v>
      </c>
      <c r="G77" s="117" t="s">
        <v>46</v>
      </c>
      <c r="I77" s="117" t="s">
        <v>205</v>
      </c>
      <c r="N77" s="117" t="s">
        <v>74</v>
      </c>
      <c r="P77" s="117" t="str">
        <f>+IND!C77</f>
        <v>CHMCL-PH-STM_HW-FOL-BLR15</v>
      </c>
      <c r="Q77" s="117" t="s">
        <v>667</v>
      </c>
      <c r="R77" s="117" t="s">
        <v>46</v>
      </c>
      <c r="S77" s="117" t="s">
        <v>290</v>
      </c>
      <c r="T77" s="117" t="s">
        <v>205</v>
      </c>
    </row>
    <row r="78" spans="3:20">
      <c r="C78" s="126" t="s">
        <v>73</v>
      </c>
      <c r="D78" s="126"/>
      <c r="E78" s="126" t="s">
        <v>464</v>
      </c>
      <c r="F78" s="126" t="s">
        <v>465</v>
      </c>
      <c r="G78" s="126" t="s">
        <v>46</v>
      </c>
      <c r="H78" s="126"/>
      <c r="I78" s="126" t="s">
        <v>205</v>
      </c>
      <c r="N78" s="117" t="s">
        <v>74</v>
      </c>
      <c r="P78" s="117" t="str">
        <f>+IND!C78</f>
        <v>CHMCL-PH-STM_HW-NGA-BLR15</v>
      </c>
      <c r="Q78" s="117" t="s">
        <v>668</v>
      </c>
      <c r="R78" s="117" t="s">
        <v>46</v>
      </c>
      <c r="S78" s="117" t="s">
        <v>290</v>
      </c>
      <c r="T78" s="117" t="s">
        <v>205</v>
      </c>
    </row>
    <row r="79" spans="3:20">
      <c r="C79" s="117" t="s">
        <v>73</v>
      </c>
      <c r="E79" s="117" t="s">
        <v>466</v>
      </c>
      <c r="F79" s="117" t="s">
        <v>467</v>
      </c>
      <c r="G79" s="117" t="s">
        <v>46</v>
      </c>
      <c r="I79" s="117" t="s">
        <v>205</v>
      </c>
      <c r="N79" s="117" t="s">
        <v>74</v>
      </c>
      <c r="P79" s="117" t="str">
        <f>+IND!C79</f>
        <v>CHMCL-MoTP-Stat-ELC-Mtr15</v>
      </c>
      <c r="Q79" s="117" t="s">
        <v>669</v>
      </c>
      <c r="R79" s="117" t="s">
        <v>46</v>
      </c>
      <c r="S79" s="117" t="s">
        <v>290</v>
      </c>
      <c r="T79" s="117" t="s">
        <v>205</v>
      </c>
    </row>
    <row r="80" spans="3:20">
      <c r="N80" s="117" t="s">
        <v>74</v>
      </c>
      <c r="P80" s="117" t="str">
        <f>+IND!C80</f>
        <v>CHMCL-MoTP-Stat-NGA-Pump15</v>
      </c>
      <c r="Q80" s="117" t="s">
        <v>670</v>
      </c>
      <c r="R80" s="117" t="s">
        <v>46</v>
      </c>
      <c r="S80" s="117" t="s">
        <v>290</v>
      </c>
      <c r="T80" s="117" t="s">
        <v>205</v>
      </c>
    </row>
    <row r="81" spans="14:20">
      <c r="N81" s="117" t="s">
        <v>74</v>
      </c>
      <c r="P81" s="117" t="str">
        <f>+IND!C81</f>
        <v>CHMCL-PH-REFRM-NGA-REFRM15</v>
      </c>
      <c r="Q81" s="117" t="s">
        <v>671</v>
      </c>
      <c r="R81" s="117" t="s">
        <v>46</v>
      </c>
      <c r="S81" s="117" t="s">
        <v>290</v>
      </c>
      <c r="T81" s="117" t="s">
        <v>205</v>
      </c>
    </row>
    <row r="82" spans="14:20">
      <c r="N82" s="117" t="s">
        <v>74</v>
      </c>
      <c r="P82" s="117" t="str">
        <f>+IND!C82</f>
        <v>CHMCL-PH-DirH-NGA-Burner15</v>
      </c>
      <c r="Q82" s="117" t="s">
        <v>672</v>
      </c>
      <c r="R82" s="117" t="s">
        <v>46</v>
      </c>
      <c r="S82" s="117" t="s">
        <v>290</v>
      </c>
      <c r="T82" s="117" t="s">
        <v>205</v>
      </c>
    </row>
    <row r="83" spans="14:20">
      <c r="N83" s="117" t="s">
        <v>74</v>
      </c>
      <c r="P83" s="117" t="str">
        <f>+IND!C83</f>
        <v>CHMCL-PH-DirH-ELC-Heater15</v>
      </c>
      <c r="Q83" s="117" t="s">
        <v>673</v>
      </c>
      <c r="R83" s="117" t="s">
        <v>46</v>
      </c>
      <c r="S83" s="117" t="s">
        <v>290</v>
      </c>
      <c r="T83" s="117" t="s">
        <v>205</v>
      </c>
    </row>
    <row r="84" spans="14:20">
      <c r="N84" s="117" t="s">
        <v>74</v>
      </c>
      <c r="P84" s="117" t="str">
        <f>+IND!C84</f>
        <v>CHMCL-PH-FURN-FOL-Furn15</v>
      </c>
      <c r="Q84" s="117" t="s">
        <v>674</v>
      </c>
      <c r="R84" s="117" t="s">
        <v>46</v>
      </c>
      <c r="S84" s="117" t="s">
        <v>290</v>
      </c>
      <c r="T84" s="117" t="s">
        <v>205</v>
      </c>
    </row>
    <row r="85" spans="14:20">
      <c r="N85" s="117" t="s">
        <v>74</v>
      </c>
      <c r="P85" s="117" t="str">
        <f>+IND!C85</f>
        <v>CHMCL-PH-FURN-NGA-Furn15</v>
      </c>
      <c r="Q85" s="117" t="s">
        <v>675</v>
      </c>
      <c r="R85" s="117" t="s">
        <v>46</v>
      </c>
      <c r="S85" s="117" t="s">
        <v>290</v>
      </c>
      <c r="T85" s="117" t="s">
        <v>205</v>
      </c>
    </row>
    <row r="86" spans="14:20">
      <c r="N86" s="117" t="s">
        <v>74</v>
      </c>
      <c r="P86" s="117" t="str">
        <f>+IND!C86</f>
        <v>REFI-PH-FURN-NGA-Furn15</v>
      </c>
      <c r="Q86" s="117" t="s">
        <v>676</v>
      </c>
      <c r="R86" s="117" t="s">
        <v>46</v>
      </c>
      <c r="S86" s="117" t="s">
        <v>290</v>
      </c>
      <c r="T86" s="117" t="s">
        <v>205</v>
      </c>
    </row>
    <row r="87" spans="14:20">
      <c r="N87" s="117" t="s">
        <v>74</v>
      </c>
      <c r="P87" s="117" t="str">
        <f>+IND!C87</f>
        <v>REFI-MoTP-Stat-ELC-Mtr15</v>
      </c>
      <c r="Q87" s="117" t="s">
        <v>677</v>
      </c>
      <c r="R87" s="117" t="s">
        <v>46</v>
      </c>
      <c r="S87" s="117" t="s">
        <v>290</v>
      </c>
      <c r="T87" s="117" t="s">
        <v>205</v>
      </c>
    </row>
    <row r="88" spans="14:20">
      <c r="N88" s="117" t="s">
        <v>74</v>
      </c>
      <c r="P88" s="117" t="str">
        <f>+IND!C88</f>
        <v>REFI-PH-STM_HW-NGA-BLR15</v>
      </c>
      <c r="Q88" s="117" t="s">
        <v>678</v>
      </c>
      <c r="R88" s="117" t="s">
        <v>46</v>
      </c>
      <c r="S88" s="117" t="s">
        <v>290</v>
      </c>
      <c r="T88" s="117" t="s">
        <v>205</v>
      </c>
    </row>
    <row r="89" spans="14:20">
      <c r="N89" s="117" t="s">
        <v>74</v>
      </c>
      <c r="P89" s="117" t="str">
        <f>+IND!C89</f>
        <v>UREA-FDSTCK-NGA-FDSTCK15</v>
      </c>
      <c r="Q89" s="117" t="s">
        <v>679</v>
      </c>
      <c r="R89" s="117" t="s">
        <v>46</v>
      </c>
      <c r="S89" s="117" t="s">
        <v>290</v>
      </c>
      <c r="T89" s="117" t="s">
        <v>205</v>
      </c>
    </row>
    <row r="90" spans="14:20">
      <c r="N90" s="117" t="s">
        <v>74</v>
      </c>
      <c r="P90" s="117" t="s">
        <v>596</v>
      </c>
      <c r="Q90" s="117" t="s">
        <v>680</v>
      </c>
      <c r="R90" s="117" t="s">
        <v>46</v>
      </c>
      <c r="S90" s="117" t="s">
        <v>290</v>
      </c>
      <c r="T90" s="117" t="s">
        <v>205</v>
      </c>
    </row>
    <row r="91" spans="14:20">
      <c r="N91" s="117" t="s">
        <v>74</v>
      </c>
      <c r="P91" s="117" t="str">
        <f>+IND!C91</f>
        <v>WOOD-PH-STM_HW-COA-BLR15</v>
      </c>
      <c r="Q91" s="117" t="s">
        <v>681</v>
      </c>
      <c r="R91" s="117" t="s">
        <v>46</v>
      </c>
      <c r="S91" s="117" t="s">
        <v>290</v>
      </c>
      <c r="T91" s="117" t="s">
        <v>205</v>
      </c>
    </row>
    <row r="92" spans="14:20">
      <c r="N92" s="117" t="s">
        <v>74</v>
      </c>
      <c r="P92" s="117" t="str">
        <f>+IND!C92</f>
        <v>WOOD-PH-STM_HW-DSL-BLR15</v>
      </c>
      <c r="Q92" s="117" t="s">
        <v>682</v>
      </c>
      <c r="R92" s="117" t="s">
        <v>46</v>
      </c>
      <c r="S92" s="117" t="s">
        <v>290</v>
      </c>
      <c r="T92" s="117" t="s">
        <v>205</v>
      </c>
    </row>
    <row r="93" spans="14:20">
      <c r="N93" s="117" t="s">
        <v>74</v>
      </c>
      <c r="P93" s="117" t="str">
        <f>+IND!C93</f>
        <v>WOOD-PH-STM_HW-ELC-BLR15</v>
      </c>
      <c r="Q93" s="117" t="s">
        <v>683</v>
      </c>
      <c r="R93" s="117" t="s">
        <v>46</v>
      </c>
      <c r="S93" s="117" t="s">
        <v>290</v>
      </c>
      <c r="T93" s="117" t="s">
        <v>205</v>
      </c>
    </row>
    <row r="94" spans="14:20">
      <c r="N94" s="117" t="s">
        <v>74</v>
      </c>
      <c r="P94" s="117" t="str">
        <f>+IND!C94</f>
        <v>WOOD-PH-STM_HW-FOL-BLR15</v>
      </c>
      <c r="Q94" s="117" t="s">
        <v>684</v>
      </c>
      <c r="R94" s="117" t="s">
        <v>46</v>
      </c>
      <c r="S94" s="117" t="s">
        <v>290</v>
      </c>
      <c r="T94" s="117" t="s">
        <v>205</v>
      </c>
    </row>
    <row r="95" spans="14:20">
      <c r="N95" s="117" t="s">
        <v>74</v>
      </c>
      <c r="P95" s="117" t="str">
        <f>+IND!C95</f>
        <v>WOOD-PH-STM_HW-GEO-Heat15</v>
      </c>
      <c r="Q95" s="117" t="s">
        <v>685</v>
      </c>
      <c r="R95" s="117" t="s">
        <v>46</v>
      </c>
      <c r="S95" s="117" t="s">
        <v>290</v>
      </c>
      <c r="T95" s="117" t="s">
        <v>205</v>
      </c>
    </row>
    <row r="96" spans="14:20">
      <c r="N96" s="117" t="s">
        <v>74</v>
      </c>
      <c r="P96" s="117" t="str">
        <f>+IND!C96</f>
        <v>WOOD-PH-STM_HW-NGA-BLR15</v>
      </c>
      <c r="Q96" s="117" t="s">
        <v>686</v>
      </c>
      <c r="R96" s="117" t="s">
        <v>46</v>
      </c>
      <c r="S96" s="117" t="s">
        <v>290</v>
      </c>
      <c r="T96" s="117" t="s">
        <v>205</v>
      </c>
    </row>
    <row r="97" spans="5:20">
      <c r="N97" s="117" t="s">
        <v>74</v>
      </c>
      <c r="P97" s="117" t="str">
        <f>+IND!C97</f>
        <v>WOOD-PH-STM_HW-WOD-BLR15</v>
      </c>
      <c r="Q97" s="117" t="s">
        <v>687</v>
      </c>
      <c r="R97" s="117" t="s">
        <v>46</v>
      </c>
      <c r="S97" s="117" t="s">
        <v>290</v>
      </c>
      <c r="T97" s="117" t="s">
        <v>205</v>
      </c>
    </row>
    <row r="98" spans="5:20">
      <c r="N98" s="117" t="s">
        <v>74</v>
      </c>
      <c r="P98" s="117" t="str">
        <f>+IND!C98</f>
        <v>WOOD-Fan-ELC-Fan15</v>
      </c>
      <c r="Q98" s="117" t="s">
        <v>688</v>
      </c>
      <c r="R98" s="117" t="s">
        <v>46</v>
      </c>
      <c r="S98" s="117" t="s">
        <v>290</v>
      </c>
      <c r="T98" s="117" t="s">
        <v>205</v>
      </c>
    </row>
    <row r="99" spans="5:20">
      <c r="E99"/>
      <c r="N99" s="117" t="s">
        <v>74</v>
      </c>
      <c r="P99" s="117" t="str">
        <f>+IND!C99</f>
        <v>WOOD-MoTP-Stat-ELC-Mtr15</v>
      </c>
      <c r="Q99" s="117" t="s">
        <v>689</v>
      </c>
      <c r="R99" s="117" t="s">
        <v>46</v>
      </c>
      <c r="S99" s="117" t="s">
        <v>290</v>
      </c>
      <c r="T99" s="117" t="s">
        <v>205</v>
      </c>
    </row>
    <row r="100" spans="5:20">
      <c r="E100"/>
      <c r="N100" s="141" t="s">
        <v>74</v>
      </c>
      <c r="O100" s="141"/>
      <c r="P100" s="141" t="str">
        <f>+IND!C100</f>
        <v>WOOD-Refin-ELC-Refinery15</v>
      </c>
      <c r="Q100" s="141" t="s">
        <v>690</v>
      </c>
      <c r="R100" s="141" t="s">
        <v>46</v>
      </c>
      <c r="S100" s="141" t="s">
        <v>290</v>
      </c>
      <c r="T100" s="141" t="s">
        <v>205</v>
      </c>
    </row>
    <row r="101" spans="5:20">
      <c r="E101"/>
      <c r="N101" s="117" t="s">
        <v>74</v>
      </c>
      <c r="P101" s="117" t="str">
        <f>+IND!C101</f>
        <v>WOOD-Pump-ELC-Pump15</v>
      </c>
      <c r="Q101" s="117" t="s">
        <v>691</v>
      </c>
      <c r="R101" s="117" t="s">
        <v>46</v>
      </c>
      <c r="S101" s="117" t="s">
        <v>290</v>
      </c>
      <c r="T101" s="117" t="s">
        <v>205</v>
      </c>
    </row>
    <row r="102" spans="5:20">
      <c r="E102"/>
      <c r="N102" s="117" t="s">
        <v>74</v>
      </c>
      <c r="P102" s="117" t="str">
        <f>+IND!C102</f>
        <v>WOOD-PH-FURN-NGA-Furn15</v>
      </c>
      <c r="Q102" s="117" t="s">
        <v>692</v>
      </c>
      <c r="R102" s="117" t="s">
        <v>46</v>
      </c>
      <c r="S102" s="117" t="s">
        <v>290</v>
      </c>
      <c r="T102" s="117" t="s">
        <v>205</v>
      </c>
    </row>
    <row r="103" spans="5:20">
      <c r="E103"/>
      <c r="N103" s="117" t="s">
        <v>74</v>
      </c>
      <c r="P103" s="117" t="str">
        <f>+IND!C103</f>
        <v>WOOD-AIR-ELC-CMPR15</v>
      </c>
      <c r="Q103" s="117" t="s">
        <v>693</v>
      </c>
      <c r="R103" s="117" t="s">
        <v>46</v>
      </c>
      <c r="S103" s="117" t="s">
        <v>290</v>
      </c>
      <c r="T103" s="117" t="s">
        <v>205</v>
      </c>
    </row>
    <row r="104" spans="5:20">
      <c r="E104"/>
      <c r="N104" s="117" t="s">
        <v>74</v>
      </c>
      <c r="P104" s="117" t="str">
        <f>+IND!C104</f>
        <v>PLPPPR-PH-STM_HW-COA-BLR15</v>
      </c>
      <c r="Q104" s="117" t="s">
        <v>694</v>
      </c>
      <c r="R104" s="117" t="s">
        <v>46</v>
      </c>
      <c r="S104" s="117" t="s">
        <v>290</v>
      </c>
      <c r="T104" s="117" t="s">
        <v>205</v>
      </c>
    </row>
    <row r="105" spans="5:20">
      <c r="E105"/>
      <c r="N105" s="117" t="s">
        <v>74</v>
      </c>
      <c r="P105" s="117" t="str">
        <f>+IND!C105</f>
        <v>PLPPPR-PH-STM_HW-FOL-BLR15</v>
      </c>
      <c r="Q105" s="117" t="s">
        <v>695</v>
      </c>
      <c r="R105" s="117" t="s">
        <v>46</v>
      </c>
      <c r="S105" s="117" t="s">
        <v>290</v>
      </c>
      <c r="T105" s="117" t="s">
        <v>205</v>
      </c>
    </row>
    <row r="106" spans="5:20">
      <c r="E106"/>
      <c r="N106" s="117" t="s">
        <v>74</v>
      </c>
      <c r="P106" s="117" t="str">
        <f>+IND!C106</f>
        <v>PLPPPR-PH-STM_HW-GEO-Heat15</v>
      </c>
      <c r="Q106" s="117" t="s">
        <v>696</v>
      </c>
      <c r="R106" s="117" t="s">
        <v>46</v>
      </c>
      <c r="S106" s="117" t="s">
        <v>290</v>
      </c>
      <c r="T106" s="117" t="s">
        <v>205</v>
      </c>
    </row>
    <row r="107" spans="5:20">
      <c r="E107"/>
      <c r="N107" s="117" t="s">
        <v>74</v>
      </c>
      <c r="P107" s="117" t="str">
        <f>+IND!C107</f>
        <v>PLPPPR-PH-STM_HW-NGA-BLR15</v>
      </c>
      <c r="Q107" s="117" t="s">
        <v>697</v>
      </c>
      <c r="R107" s="117" t="s">
        <v>46</v>
      </c>
      <c r="S107" s="117" t="s">
        <v>290</v>
      </c>
      <c r="T107" s="117" t="s">
        <v>205</v>
      </c>
    </row>
    <row r="108" spans="5:20">
      <c r="E108"/>
      <c r="N108" s="117" t="s">
        <v>74</v>
      </c>
      <c r="P108" s="117" t="str">
        <f>+IND!C108</f>
        <v>PLPPPR-PH-STM_HW-WOD-BLR15</v>
      </c>
      <c r="Q108" s="117" t="s">
        <v>698</v>
      </c>
      <c r="R108" s="117" t="s">
        <v>46</v>
      </c>
      <c r="S108" s="117" t="s">
        <v>290</v>
      </c>
      <c r="T108" s="117" t="s">
        <v>205</v>
      </c>
    </row>
    <row r="109" spans="5:20">
      <c r="E109"/>
      <c r="N109" s="141" t="s">
        <v>74</v>
      </c>
      <c r="O109" s="141"/>
      <c r="P109" s="141" t="str">
        <f>+IND!C109</f>
        <v>PLPPPR-Refin-ELC-REF15</v>
      </c>
      <c r="Q109" s="141" t="s">
        <v>699</v>
      </c>
      <c r="R109" s="141" t="s">
        <v>46</v>
      </c>
      <c r="S109" s="141" t="s">
        <v>290</v>
      </c>
      <c r="T109" s="141" t="s">
        <v>205</v>
      </c>
    </row>
    <row r="110" spans="5:20">
      <c r="E110"/>
      <c r="N110" s="117" t="s">
        <v>74</v>
      </c>
      <c r="P110" s="117" t="str">
        <f>+IND!C110</f>
        <v>PLPPPR-PH-FURN-NGA-Furn15</v>
      </c>
      <c r="Q110" s="117" t="s">
        <v>700</v>
      </c>
      <c r="R110" s="117" t="s">
        <v>46</v>
      </c>
      <c r="S110" s="117" t="s">
        <v>290</v>
      </c>
      <c r="T110" s="117" t="s">
        <v>205</v>
      </c>
    </row>
    <row r="111" spans="5:20">
      <c r="E111"/>
      <c r="N111" s="117" t="s">
        <v>74</v>
      </c>
      <c r="P111" s="117" t="str">
        <f>+IND!C111</f>
        <v>PLPPPR-Pump-ELC-Pump15</v>
      </c>
      <c r="Q111" s="117" t="s">
        <v>701</v>
      </c>
      <c r="R111" s="117" t="s">
        <v>46</v>
      </c>
      <c r="S111" s="117" t="s">
        <v>290</v>
      </c>
      <c r="T111" s="117" t="s">
        <v>205</v>
      </c>
    </row>
    <row r="112" spans="5:20">
      <c r="E112"/>
      <c r="N112" s="117" t="s">
        <v>74</v>
      </c>
      <c r="P112" s="117" t="str">
        <f>+IND!C112</f>
        <v>PLPPPR-MoTP-Stat-ELC-Mtr15</v>
      </c>
      <c r="Q112" s="117" t="s">
        <v>702</v>
      </c>
      <c r="R112" s="117" t="s">
        <v>46</v>
      </c>
      <c r="S112" s="117" t="s">
        <v>290</v>
      </c>
      <c r="T112" s="117" t="s">
        <v>205</v>
      </c>
    </row>
    <row r="113" spans="5:20">
      <c r="E113"/>
      <c r="N113" s="117" t="s">
        <v>74</v>
      </c>
      <c r="P113" s="117" t="str">
        <f>+IND!C113</f>
        <v>PLPPPR-Fan-ELC-Fan15</v>
      </c>
      <c r="Q113" s="117" t="s">
        <v>703</v>
      </c>
      <c r="R113" s="117" t="s">
        <v>46</v>
      </c>
      <c r="S113" s="117" t="s">
        <v>290</v>
      </c>
      <c r="T113" s="117" t="s">
        <v>205</v>
      </c>
    </row>
    <row r="114" spans="5:20">
      <c r="E114"/>
      <c r="N114" s="117" t="s">
        <v>74</v>
      </c>
      <c r="P114" s="117" t="str">
        <f>+IND!C114</f>
        <v>PLPPPR-PH-DirH-NGA-Burner15</v>
      </c>
      <c r="Q114" s="117" t="s">
        <v>704</v>
      </c>
      <c r="R114" s="117" t="s">
        <v>46</v>
      </c>
      <c r="S114" s="117" t="s">
        <v>290</v>
      </c>
      <c r="T114" s="117" t="s">
        <v>205</v>
      </c>
    </row>
    <row r="115" spans="5:20">
      <c r="E115"/>
      <c r="N115" s="117" t="s">
        <v>74</v>
      </c>
      <c r="P115" s="117" t="str">
        <f>+IND!C115</f>
        <v>PLPPPR-AIR-ELC-CMPR15</v>
      </c>
      <c r="Q115" s="117" t="s">
        <v>705</v>
      </c>
      <c r="R115" s="117" t="s">
        <v>46</v>
      </c>
      <c r="S115" s="117" t="s">
        <v>290</v>
      </c>
      <c r="T115" s="117" t="s">
        <v>205</v>
      </c>
    </row>
    <row r="116" spans="5:20">
      <c r="E116"/>
    </row>
    <row r="117" spans="5:20">
      <c r="E117"/>
    </row>
    <row r="118" spans="5:20">
      <c r="E118"/>
    </row>
    <row r="119" spans="5:20">
      <c r="E119"/>
    </row>
    <row r="120" spans="5:20">
      <c r="E120"/>
    </row>
    <row r="121" spans="5:20">
      <c r="E121"/>
    </row>
    <row r="122" spans="5:20">
      <c r="E122"/>
    </row>
    <row r="123" spans="5:20">
      <c r="E123"/>
    </row>
    <row r="124" spans="5:20">
      <c r="E124"/>
    </row>
    <row r="125" spans="5:20">
      <c r="E125"/>
    </row>
    <row r="126" spans="5:20">
      <c r="E126"/>
    </row>
    <row r="127" spans="5:20">
      <c r="E127"/>
    </row>
    <row r="128" spans="5:20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  <row r="143" spans="5:5">
      <c r="E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74" activePane="bottomRight" state="frozen"/>
      <selection activeCell="C4" sqref="C4"/>
      <selection pane="topRight" activeCell="G4" sqref="G4"/>
      <selection pane="bottomLeft" activeCell="C8" sqref="C8"/>
      <selection pane="bottomRight" activeCell="C91" sqref="C91"/>
    </sheetView>
  </sheetViews>
  <sheetFormatPr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65" customFormat="1">
      <c r="C100" s="165" t="str">
        <f>+Mod_Inp_sheet_IND!C99</f>
        <v>WOOD-Refin-ELC-Refinery15</v>
      </c>
      <c r="D100" s="165" t="str">
        <f>+Mod_Inp_sheet_IND!D99</f>
        <v>INDELC</v>
      </c>
      <c r="E100" s="165" t="str">
        <f>+Mod_Inp_sheet_IND!E99</f>
        <v>WOOD-Refin</v>
      </c>
      <c r="I100" s="166">
        <f>+ROUNDUP(Q100/P100/U100,3)</f>
        <v>2.3E-2</v>
      </c>
      <c r="J100" s="165">
        <f t="shared" si="24"/>
        <v>1.2E-2</v>
      </c>
      <c r="K100" s="165">
        <f t="shared" si="25"/>
        <v>6</v>
      </c>
      <c r="L100" s="165">
        <f>+Mod_Inp_sheet_IND!K99</f>
        <v>1</v>
      </c>
      <c r="M100" s="165">
        <f>+Mod_Inp_sheet_IND!L99</f>
        <v>10</v>
      </c>
      <c r="N100" s="165">
        <f>+Mod_Inp_sheet_IND!M99</f>
        <v>0</v>
      </c>
      <c r="P100" s="165">
        <v>31.536000000000001</v>
      </c>
      <c r="Q100" s="166">
        <f>+ROUND(R100,2)+0.35*L100</f>
        <v>0.72</v>
      </c>
      <c r="R100" s="165">
        <f>+Mod_Inp_sheet_IND!P99</f>
        <v>0.36969901285173917</v>
      </c>
      <c r="S100" s="165">
        <f>+Mod_Inp_sheet_IND!Q99</f>
        <v>0.11760098714826084</v>
      </c>
      <c r="T100" s="165">
        <v>5</v>
      </c>
      <c r="U100" s="165">
        <f>+Mod_Inp_sheet_IND!R99</f>
        <v>1</v>
      </c>
      <c r="V100" s="165">
        <f t="shared" si="27"/>
        <v>0.7</v>
      </c>
      <c r="W100" s="167">
        <f>+IF(SUMIF($E$8:$E$115,E100,$R$8:$R$115)=0,0.05,ROUNDUP(R100/SUMIF($E$8:$E$115,E100,$R$8:$R$115),3))</f>
        <v>1</v>
      </c>
      <c r="X100" s="167">
        <f t="shared" si="31"/>
        <v>1</v>
      </c>
      <c r="Y100" s="165">
        <v>5</v>
      </c>
      <c r="Z100" s="165">
        <v>0</v>
      </c>
      <c r="AA100" s="165">
        <v>5</v>
      </c>
      <c r="AD100" s="165">
        <f t="shared" si="21"/>
        <v>0.3556289871482608</v>
      </c>
      <c r="AE100" s="165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65" customFormat="1">
      <c r="C109" s="165" t="str">
        <f>+Mod_Inp_sheet_IND!C108</f>
        <v>PLPPPR-Refin-ELC-REF15</v>
      </c>
      <c r="D109" s="165" t="str">
        <f>+Mod_Inp_sheet_IND!D108</f>
        <v>INDELC</v>
      </c>
      <c r="E109" s="165" t="str">
        <f>+Mod_Inp_sheet_IND!E108</f>
        <v>PLPPPR-Refin</v>
      </c>
      <c r="I109" s="165">
        <f>+ROUNDUP(R109/P109/U109,3)</f>
        <v>7.2999999999999995E-2</v>
      </c>
      <c r="J109" s="165">
        <f t="shared" si="24"/>
        <v>7.2999999999999995E-2</v>
      </c>
      <c r="K109" s="165">
        <f t="shared" si="25"/>
        <v>6</v>
      </c>
      <c r="L109" s="165">
        <f>+Mod_Inp_sheet_IND!K108</f>
        <v>1</v>
      </c>
      <c r="M109" s="165">
        <f>+Mod_Inp_sheet_IND!L108</f>
        <v>10</v>
      </c>
      <c r="N109" s="165">
        <f>+Mod_Inp_sheet_IND!M108</f>
        <v>0</v>
      </c>
      <c r="P109" s="165">
        <v>31.536000000000001</v>
      </c>
      <c r="Q109" s="165">
        <f t="shared" si="26"/>
        <v>2.27</v>
      </c>
      <c r="R109" s="165">
        <f>+Mod_Inp_sheet_IND!P108</f>
        <v>2.2726999999999999</v>
      </c>
      <c r="S109" s="165">
        <f>+Mod_Inp_sheet_IND!Q108</f>
        <v>3.3E-3</v>
      </c>
      <c r="T109" s="165">
        <v>5</v>
      </c>
      <c r="U109" s="165">
        <f>+Mod_Inp_sheet_IND!R108</f>
        <v>1</v>
      </c>
      <c r="V109" s="165">
        <f t="shared" si="27"/>
        <v>0.7</v>
      </c>
      <c r="W109" s="167"/>
      <c r="X109" s="167">
        <f t="shared" si="31"/>
        <v>1</v>
      </c>
      <c r="Y109" s="165">
        <v>5</v>
      </c>
      <c r="Z109" s="165">
        <v>0</v>
      </c>
      <c r="AA109" s="165">
        <v>5</v>
      </c>
      <c r="AD109" s="165">
        <f t="shared" si="32"/>
        <v>2.9428000000000232E-2</v>
      </c>
      <c r="AE109" s="165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A99" sqref="A99:XFD99"/>
    </sheetView>
  </sheetViews>
  <sheetFormatPr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G96"/>
  <sheetViews>
    <sheetView tabSelected="1" topLeftCell="A37" workbookViewId="0">
      <selection activeCell="J63" sqref="J63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7" width="11.7109375" customWidth="1"/>
  </cols>
  <sheetData>
    <row r="4" spans="3:7">
      <c r="C4" s="4" t="s">
        <v>76</v>
      </c>
      <c r="D4" s="4"/>
    </row>
    <row r="5" spans="3:7">
      <c r="C5" s="9" t="s">
        <v>0</v>
      </c>
      <c r="D5" s="9" t="s">
        <v>581</v>
      </c>
      <c r="E5" s="9" t="s">
        <v>582</v>
      </c>
      <c r="F5" s="9" t="s">
        <v>384</v>
      </c>
      <c r="G5" s="9" t="s">
        <v>706</v>
      </c>
    </row>
    <row r="6" spans="3:7" ht="13.5" thickBot="1">
      <c r="C6" s="127" t="s">
        <v>303</v>
      </c>
      <c r="D6" s="127" t="s">
        <v>304</v>
      </c>
      <c r="E6" s="127" t="s">
        <v>304</v>
      </c>
      <c r="F6" s="127" t="s">
        <v>304</v>
      </c>
      <c r="G6" s="127" t="s">
        <v>304</v>
      </c>
    </row>
    <row r="7" spans="3:7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  <c r="G7" s="128">
        <f>+ROUNDDOWN(SUMIF(IND!$E$8:$E$115,Demand!C7,IND!$R$8:$R$115),2)</f>
        <v>0</v>
      </c>
    </row>
    <row r="8" spans="3:7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  <c r="G8" s="128">
        <f>+ROUNDDOWN(SUMIF(IND!$E$8:$E$115,Demand!C8,IND!$R$8:$R$115),2)</f>
        <v>0.86</v>
      </c>
    </row>
    <row r="9" spans="3:7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  <c r="G9" s="128">
        <f>+ROUNDDOWN(SUMIF(IND!$E$8:$E$115,Demand!C9,IND!$R$8:$R$115),2)</f>
        <v>0.52</v>
      </c>
    </row>
    <row r="10" spans="3:7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  <c r="G10" s="128">
        <f>+ROUNDDOWN(SUMIF(IND!$E$8:$E$115,Demand!C10,IND!$R$8:$R$115),2)</f>
        <v>0.15</v>
      </c>
    </row>
    <row r="11" spans="3:7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  <c r="G11" s="128">
        <f>+ROUNDDOWN(SUMIF(IND!$E$8:$E$115,Demand!C11,IND!$R$8:$R$115),2)</f>
        <v>0.11</v>
      </c>
    </row>
    <row r="12" spans="3:7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  <c r="G12" s="128">
        <f>+ROUNDDOWN(SUMIF(IND!$E$8:$E$115,Demand!C12,IND!$R$8:$R$115),2)</f>
        <v>6.6</v>
      </c>
    </row>
    <row r="13" spans="3:7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  <c r="G13" s="128">
        <f>+ROUNDDOWN(SUMIF(IND!$E$8:$E$115,Demand!C13,IND!$R$8:$R$115),2)</f>
        <v>1.76</v>
      </c>
    </row>
    <row r="14" spans="3:7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  <c r="G14" s="128">
        <f>+ROUNDDOWN(SUMIF(IND!$E$8:$E$115,Demand!C14,IND!$R$8:$R$115),2)</f>
        <v>1.46</v>
      </c>
    </row>
    <row r="15" spans="3:7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  <c r="G15" s="128">
        <f>+ROUNDDOWN(SUMIF(IND!$E$8:$E$115,Demand!C15,IND!$R$8:$R$115),2)</f>
        <v>1.42</v>
      </c>
    </row>
    <row r="16" spans="3:7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  <c r="G16" s="128">
        <f>+ROUNDDOWN(SUMIF(IND!$E$8:$E$115,Demand!C16,IND!$R$8:$R$115),2)</f>
        <v>0.69</v>
      </c>
    </row>
    <row r="17" spans="3:7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  <c r="G17" s="128">
        <f>+ROUNDDOWN(SUMIF(IND!$E$8:$E$115,Demand!C17,IND!$R$8:$R$115),2)</f>
        <v>36.43</v>
      </c>
    </row>
    <row r="18" spans="3:7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  <c r="G18" s="128">
        <f>+ROUNDDOWN(SUMIF(IND!$E$8:$E$115,Demand!C18,IND!$R$8:$R$115),2)</f>
        <v>0.46</v>
      </c>
    </row>
    <row r="19" spans="3:7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  <c r="G19" s="128">
        <f>+ROUNDDOWN(SUMIF(IND!$E$8:$E$115,Demand!C19,IND!$R$8:$R$115),2)</f>
        <v>0.55000000000000004</v>
      </c>
    </row>
    <row r="20" spans="3:7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  <c r="G20" s="128">
        <f>+ROUNDDOWN(SUMIF(IND!$E$8:$E$115,Demand!C20,IND!$R$8:$R$115),2)</f>
        <v>0.66</v>
      </c>
    </row>
    <row r="21" spans="3:7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  <c r="G21" s="128">
        <f>+ROUNDDOWN(SUMIF(IND!$E$8:$E$115,Demand!C21,IND!$R$8:$R$115),2)</f>
        <v>0.43</v>
      </c>
    </row>
    <row r="22" spans="3:7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  <c r="G22" s="128">
        <f>+ROUNDDOWN(SUMIF(IND!$E$8:$E$115,Demand!C22,IND!$R$8:$R$115),2)</f>
        <v>0.06</v>
      </c>
    </row>
    <row r="23" spans="3:7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  <c r="G23" s="128">
        <f>+ROUNDDOWN(SUMIF(IND!$E$8:$E$115,Demand!C23,IND!$R$8:$R$115),2)</f>
        <v>1.33</v>
      </c>
    </row>
    <row r="24" spans="3:7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  <c r="G24" s="128">
        <f>+ROUNDDOWN(SUMIF(IND!$E$8:$E$115,Demand!C24,IND!$R$8:$R$115),2)</f>
        <v>7.53</v>
      </c>
    </row>
    <row r="25" spans="3:7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  <c r="G25" s="128">
        <f>+ROUNDDOWN(SUMIF(IND!$E$8:$E$115,Demand!C25,IND!$R$8:$R$115),2)</f>
        <v>0.69</v>
      </c>
    </row>
    <row r="26" spans="3:7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  <c r="G26" s="128">
        <f>+ROUNDDOWN(SUMIF(IND!$E$8:$E$115,Demand!C26,IND!$R$8:$R$115),2)</f>
        <v>0.35</v>
      </c>
    </row>
    <row r="27" spans="3:7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  <c r="G27" s="128">
        <f>+ROUNDDOWN(SUMIF(IND!$E$8:$E$115,Demand!C27,IND!$R$8:$R$115),2)</f>
        <v>18.5</v>
      </c>
    </row>
    <row r="28" spans="3:7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  <c r="G28" s="128">
        <f>+ROUNDDOWN(SUMIF(IND!$E$8:$E$115,Demand!C28,IND!$R$8:$R$115),2)</f>
        <v>0.6</v>
      </c>
    </row>
    <row r="29" spans="3:7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  <c r="G29" s="128">
        <f>+ROUNDDOWN(SUMIF(IND!$E$8:$E$115,Demand!C29,IND!$R$8:$R$115),2)</f>
        <v>2.21</v>
      </c>
    </row>
    <row r="30" spans="3:7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  <c r="G30" s="128">
        <f>+ROUNDDOWN(SUMIF(IND!$E$8:$E$115,Demand!C30,IND!$R$8:$R$115),2)</f>
        <v>0.49</v>
      </c>
    </row>
    <row r="31" spans="3:7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  <c r="G31" s="128">
        <f>+ROUNDDOWN(SUMIF(IND!$E$8:$E$115,Demand!C31,IND!$R$8:$R$115),2)</f>
        <v>1.94</v>
      </c>
    </row>
    <row r="32" spans="3:7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  <c r="G32" s="128">
        <f>+ROUNDDOWN(SUMIF(IND!$E$8:$E$115,Demand!C32,IND!$R$8:$R$115),2)</f>
        <v>0.03</v>
      </c>
    </row>
    <row r="33" spans="3:7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  <c r="G33" s="128">
        <f>+ROUNDDOWN(SUMIF(IND!$E$8:$E$115,Demand!C33,IND!$R$8:$R$115),2)</f>
        <v>1.1599999999999999</v>
      </c>
    </row>
    <row r="34" spans="3:7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  <c r="G34" s="128">
        <f>+ROUNDDOWN(SUMIF(IND!$E$8:$E$115,Demand!C34,IND!$R$8:$R$115),2)</f>
        <v>0.83</v>
      </c>
    </row>
    <row r="35" spans="3:7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  <c r="G35" s="128">
        <f>+ROUNDDOWN(SUMIF(IND!$E$8:$E$115,Demand!C35,IND!$R$8:$R$115),2)</f>
        <v>1.63</v>
      </c>
    </row>
    <row r="36" spans="3:7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  <c r="G36" s="128">
        <f>+ROUNDDOWN(SUMIF(IND!$E$8:$E$115,Demand!C36,IND!$R$8:$R$115),2)</f>
        <v>0.21</v>
      </c>
    </row>
    <row r="37" spans="3:7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  <c r="G37" s="128">
        <f>+ROUNDDOWN(SUMIF(IND!$E$8:$E$115,Demand!C37,IND!$R$8:$R$115),2)</f>
        <v>0.03</v>
      </c>
    </row>
    <row r="38" spans="3:7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  <c r="G38" s="128">
        <f>+ROUNDDOWN(SUMIF(IND!$E$8:$E$115,Demand!C38,IND!$R$8:$R$115),2)</f>
        <v>41.06</v>
      </c>
    </row>
    <row r="39" spans="3:7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  <c r="G39" s="128">
        <f>+ROUNDDOWN(SUMIF(IND!$E$8:$E$115,Demand!C39,IND!$R$8:$R$115),2)</f>
        <v>16.46</v>
      </c>
    </row>
    <row r="40" spans="3:7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  <c r="G40" s="128">
        <f>+ROUNDDOWN(SUMIF(IND!$E$8:$E$115,Demand!C40,IND!$R$8:$R$115),2)</f>
        <v>0.51</v>
      </c>
    </row>
    <row r="41" spans="3:7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  <c r="G41" s="128">
        <f>+ROUNDDOWN(SUMIF(IND!$E$8:$E$115,Demand!C41,IND!$R$8:$R$115),2)</f>
        <v>3.98</v>
      </c>
    </row>
    <row r="42" spans="3:7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  <c r="G42" s="128">
        <f>+ROUNDDOWN(SUMIF(IND!$E$8:$E$115,Demand!C42,IND!$R$8:$R$115),2)</f>
        <v>0.43</v>
      </c>
    </row>
    <row r="43" spans="3:7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  <c r="G43" s="128">
        <f>+ROUNDDOWN(SUMIF(IND!$E$8:$E$115,Demand!C43,IND!$R$8:$R$115),2)</f>
        <v>0.64</v>
      </c>
    </row>
    <row r="44" spans="3:7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  <c r="G44" s="128">
        <f>+ROUNDDOWN(SUMIF(IND!$E$8:$E$115,Demand!C44,IND!$R$8:$R$115),2)</f>
        <v>1.08</v>
      </c>
    </row>
    <row r="45" spans="3:7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  <c r="G45" s="128">
        <f>+ROUNDDOWN(SUMIF(IND!$E$8:$E$115,Demand!C45,IND!$R$8:$R$115),2)</f>
        <v>0.16</v>
      </c>
    </row>
    <row r="46" spans="3:7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  <c r="G46" s="128">
        <f>+ROUNDDOWN(SUMIF(IND!$E$8:$E$115,Demand!C46,IND!$R$8:$R$115),2)</f>
        <v>4.08</v>
      </c>
    </row>
    <row r="47" spans="3:7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  <c r="G47" s="128">
        <f>+ROUNDDOWN(SUMIF(IND!$E$8:$E$115,Demand!C47,IND!$R$8:$R$115),2)</f>
        <v>4.03</v>
      </c>
    </row>
    <row r="48" spans="3:7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  <c r="G48" s="128">
        <f>+ROUNDDOWN(SUMIF(IND!$E$8:$E$115,Demand!C48,IND!$R$8:$R$115),2)</f>
        <v>2.65</v>
      </c>
    </row>
    <row r="49" spans="3:7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  <c r="G49" s="128">
        <f>+ROUNDDOWN(SUMIF(IND!$E$8:$E$115,Demand!C49,IND!$R$8:$R$115),2)</f>
        <v>1</v>
      </c>
    </row>
    <row r="50" spans="3:7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  <c r="G50" s="128">
        <f>+ROUNDDOWN(SUMIF(IND!$E$8:$E$115,Demand!C50,IND!$R$8:$R$115),2)</f>
        <v>1.05</v>
      </c>
    </row>
    <row r="51" spans="3:7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  <c r="G51" s="128">
        <f>+ROUNDDOWN(SUMIF(IND!$E$8:$E$115,Demand!C51,IND!$R$8:$R$115),2)</f>
        <v>0.05</v>
      </c>
    </row>
    <row r="52" spans="3:7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  <c r="G52" s="128">
        <f>+ROUNDDOWN(SUMIF(IND!$E$8:$E$115,Demand!C52,IND!$R$8:$R$115),2)</f>
        <v>0.03</v>
      </c>
    </row>
    <row r="53" spans="3:7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  <c r="G53" s="128">
        <f>+ROUNDDOWN(SUMIF(IND!$E$8:$E$115,Demand!C53,IND!$R$8:$R$115),2)</f>
        <v>0</v>
      </c>
    </row>
    <row r="54" spans="3:7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  <c r="G54" s="128">
        <f>+ROUNDDOWN(SUMIF(IND!$E$8:$E$115,Demand!C54,IND!$R$8:$R$115),2)</f>
        <v>1.1499999999999999</v>
      </c>
    </row>
    <row r="55" spans="3:7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  <c r="G55" s="128">
        <f>+ROUNDDOWN(SUMIF(IND!$E$8:$E$115,Demand!C55,IND!$R$8:$R$115),2)</f>
        <v>0.5</v>
      </c>
    </row>
    <row r="56" spans="3:7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  <c r="G56" s="128">
        <f>+ROUNDDOWN(SUMIF(IND!$E$8:$E$115,Demand!C56,IND!$R$8:$R$115),2)</f>
        <v>4.75</v>
      </c>
    </row>
    <row r="57" spans="3:7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  <c r="G57" s="128">
        <f>+ROUNDDOWN(SUMIF(IND!$E$8:$E$115,Demand!C57,IND!$R$8:$R$115),2)</f>
        <v>1.51</v>
      </c>
    </row>
    <row r="58" spans="3:7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  <c r="G58" s="128">
        <f>+ROUNDDOWN(SUMIF(IND!$E$8:$E$115,Demand!C58,IND!$R$8:$R$115),2)</f>
        <v>0.33</v>
      </c>
    </row>
    <row r="59" spans="3:7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  <c r="G59" s="128">
        <v>0</v>
      </c>
    </row>
    <row r="60" spans="3:7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  <c r="G60" s="128">
        <v>0</v>
      </c>
    </row>
    <row r="61" spans="3:7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  <c r="G61" s="128">
        <v>0</v>
      </c>
    </row>
    <row r="62" spans="3:7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  <c r="G62" s="128">
        <f>+ROUNDDOWN(SUMIF(IND!$E$8:$E$115,Demand!C62,IND!$R$8:$R$115),2)</f>
        <v>3.99</v>
      </c>
    </row>
    <row r="63" spans="3:7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  <c r="G63" s="128">
        <f>+ROUNDDOWN(SUMIF(IND!$E$8:$E$115,Demand!C63,IND!$R$8:$R$115),2)</f>
        <v>0.74</v>
      </c>
    </row>
    <row r="64" spans="3:7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  <c r="G64" s="128">
        <f>+ROUNDDOWN(SUMIF(IND!$E$8:$E$115,Demand!C64,IND!$R$8:$R$115),2)</f>
        <v>0.21</v>
      </c>
    </row>
    <row r="65" spans="3:7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  <c r="G65" s="128">
        <f>+ROUNDDOWN(SUMIF(IND!$E$8:$E$115,Demand!C65,IND!$R$8:$R$115),2)</f>
        <v>10.89</v>
      </c>
    </row>
    <row r="66" spans="3:7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  <c r="G66" s="128">
        <f>+ROUNDDOWN(SUMIF(IND!$E$8:$E$115,Demand!C66,IND!$R$8:$R$115),2)</f>
        <v>0.23</v>
      </c>
    </row>
    <row r="67" spans="3:7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  <c r="G67" s="128">
        <f>+ROUNDDOWN(SUMIF(IND!$E$8:$E$115,Demand!C67,IND!$R$8:$R$115),2)</f>
        <v>72.08</v>
      </c>
    </row>
    <row r="68" spans="3:7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  <c r="G68" s="128">
        <f>+ROUNDDOWN(SUMIF(IND!$E$8:$E$115,Demand!C68,IND!$R$8:$R$115),2)</f>
        <v>0.36</v>
      </c>
    </row>
    <row r="69" spans="3:7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  <c r="G69" s="128">
        <f>+ROUNDDOWN(SUMIF(IND!$E$8:$E$115,Demand!C69,IND!$R$8:$R$115),2)</f>
        <v>0.18</v>
      </c>
    </row>
    <row r="70" spans="3:7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  <c r="G70" s="128">
        <f>+ROUNDDOWN(SUMIF(IND!$E$8:$E$115,Demand!C70,IND!$R$8:$R$115),2)</f>
        <v>0.45</v>
      </c>
    </row>
    <row r="71" spans="3:7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  <c r="G71" s="128">
        <f>+ROUNDDOWN(SUMIF(IND!$E$8:$E$115,Demand!C71,IND!$R$8:$R$115),2)</f>
        <v>0.15</v>
      </c>
    </row>
    <row r="72" spans="3:7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  <c r="G72" s="128">
        <f>+ROUNDDOWN(SUMIF(IND!$E$8:$E$115,Demand!C72,IND!$R$8:$R$115),2)</f>
        <v>0.77</v>
      </c>
    </row>
    <row r="73" spans="3:7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  <c r="G73" s="128">
        <f>+ROUNDDOWN(SUMIF(IND!$E$8:$E$115,Demand!C73,IND!$R$8:$R$115),2)</f>
        <v>30.82</v>
      </c>
    </row>
    <row r="74" spans="3:7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  <c r="G74" s="128">
        <f>+ROUNDDOWN(SUMIF(IND!$E$8:$E$115,Demand!C74,IND!$R$8:$R$115),2)</f>
        <v>0.62</v>
      </c>
    </row>
    <row r="75" spans="3:7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  <c r="G75" s="128">
        <f>+ROUNDDOWN(SUMIF(IND!$E$8:$E$115,Demand!C75,IND!$R$8:$R$115),2)</f>
        <v>9.7799999999999994</v>
      </c>
    </row>
    <row r="76" spans="3:7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  <c r="G76" s="128">
        <f>+ROUNDDOWN(SUMIF(IND!$E$8:$E$115,Demand!C76,IND!$R$8:$R$115),2)</f>
        <v>2.27</v>
      </c>
    </row>
    <row r="77" spans="3:7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  <c r="G77" s="128">
        <f>+ROUNDDOWN(SUMIF(IND!$E$8:$E$115,Demand!C77,IND!$R$8:$R$115),2)</f>
        <v>0.06</v>
      </c>
    </row>
    <row r="78" spans="3:7">
      <c r="C78" s="8"/>
      <c r="D78" s="128"/>
      <c r="F78" s="128"/>
      <c r="G78" s="128"/>
    </row>
    <row r="79" spans="3:7">
      <c r="C79" s="8"/>
      <c r="D79" s="128"/>
      <c r="F79" s="128"/>
      <c r="G79" s="128"/>
    </row>
    <row r="80" spans="3:7">
      <c r="C80" s="8"/>
      <c r="D80" s="128"/>
      <c r="F80" s="128"/>
      <c r="G80" s="128"/>
    </row>
    <row r="81" spans="3:7">
      <c r="C81" s="8"/>
      <c r="D81" s="128"/>
      <c r="F81" s="128"/>
      <c r="G81" s="128"/>
    </row>
    <row r="82" spans="3:7">
      <c r="C82" s="8"/>
      <c r="D82" s="128"/>
      <c r="F82" s="128"/>
      <c r="G82" s="128"/>
    </row>
    <row r="83" spans="3:7">
      <c r="C83" s="8"/>
      <c r="D83" s="128"/>
      <c r="F83" s="128"/>
      <c r="G83" s="128"/>
    </row>
    <row r="84" spans="3:7">
      <c r="C84" s="8"/>
      <c r="D84" s="128"/>
      <c r="F84" s="128"/>
      <c r="G84" s="128"/>
    </row>
    <row r="85" spans="3:7">
      <c r="C85" s="8"/>
      <c r="D85" s="128"/>
      <c r="F85" s="128"/>
      <c r="G85" s="128"/>
    </row>
    <row r="86" spans="3:7">
      <c r="C86" s="8"/>
      <c r="D86" s="128"/>
      <c r="F86" s="128"/>
      <c r="G86" s="128"/>
    </row>
    <row r="87" spans="3:7">
      <c r="C87" s="8"/>
      <c r="D87" s="128"/>
      <c r="F87" s="128"/>
      <c r="G87" s="128"/>
    </row>
    <row r="88" spans="3:7">
      <c r="C88" s="8"/>
      <c r="D88" s="128"/>
      <c r="F88" s="128"/>
      <c r="G88" s="128"/>
    </row>
    <row r="89" spans="3:7">
      <c r="C89" s="8"/>
      <c r="D89" s="128"/>
      <c r="F89" s="128"/>
      <c r="G89" s="128"/>
    </row>
    <row r="90" spans="3:7">
      <c r="C90" s="8"/>
      <c r="D90" s="128"/>
      <c r="F90" s="128"/>
      <c r="G90" s="128"/>
    </row>
    <row r="91" spans="3:7">
      <c r="C91" s="8"/>
      <c r="D91" s="128"/>
      <c r="F91" s="128"/>
      <c r="G91" s="128"/>
    </row>
    <row r="92" spans="3:7">
      <c r="C92" s="8"/>
      <c r="D92" s="128"/>
      <c r="F92" s="128"/>
      <c r="G92" s="128"/>
    </row>
    <row r="93" spans="3:7">
      <c r="C93" s="8"/>
      <c r="D93" s="128"/>
      <c r="F93" s="128"/>
      <c r="G93" s="128"/>
    </row>
    <row r="94" spans="3:7">
      <c r="C94" s="8"/>
      <c r="D94" s="128"/>
      <c r="F94" s="128"/>
      <c r="G94" s="128"/>
    </row>
    <row r="95" spans="3:7">
      <c r="C95" s="8"/>
      <c r="D95" s="128"/>
      <c r="F95" s="128"/>
      <c r="G95" s="128"/>
    </row>
    <row r="96" spans="3:7">
      <c r="C96" s="8"/>
      <c r="D96" s="128"/>
      <c r="F96" s="128"/>
      <c r="G96" s="1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R8" sqref="R8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2023-08-07T23:49:55Z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536205768585205</vt:r8>
  </property>
</Properties>
</file>