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49AE624B-94E7-49DD-B980-8C4D86988A7A}" xr6:coauthVersionLast="47" xr6:coauthVersionMax="47" xr10:uidLastSave="{00000000-0000-0000-0000-000000000000}"/>
  <bookViews>
    <workbookView xWindow="-120" yWindow="-120" windowWidth="38640" windowHeight="21120" tabRatio="781" activeTab="3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57" l="1"/>
  <c r="G31" i="157"/>
  <c r="G32" i="157"/>
  <c r="G33" i="157"/>
  <c r="G34" i="157"/>
  <c r="G35" i="157"/>
  <c r="G36" i="157"/>
  <c r="G29" i="157"/>
  <c r="F14" i="163"/>
  <c r="F13" i="163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8" i="154"/>
  <c r="I5" i="157"/>
  <c r="I6" i="157"/>
  <c r="I7" i="157"/>
  <c r="I8" i="157"/>
  <c r="I9" i="157"/>
  <c r="I10" i="157"/>
  <c r="I11" i="157"/>
  <c r="I12" i="157"/>
  <c r="X19" i="163"/>
  <c r="X18" i="163"/>
  <c r="X17" i="163"/>
  <c r="X16" i="163"/>
  <c r="X15" i="163"/>
  <c r="X14" i="163"/>
  <c r="Y20" i="154"/>
  <c r="Y19" i="154"/>
  <c r="Y18" i="154"/>
  <c r="Y17" i="154"/>
  <c r="Y16" i="154"/>
  <c r="Y15" i="154"/>
  <c r="Y14" i="154"/>
  <c r="Y13" i="154"/>
  <c r="Y12" i="154"/>
  <c r="Y11" i="154"/>
  <c r="Y10" i="154"/>
  <c r="Y9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A18" i="163"/>
  <c r="Z18" i="163"/>
  <c r="Y18" i="163"/>
  <c r="R18" i="163"/>
  <c r="AA17" i="163"/>
  <c r="Z17" i="163"/>
  <c r="Y17" i="163"/>
  <c r="R17" i="163"/>
  <c r="A37" i="163" s="1"/>
  <c r="AA16" i="163"/>
  <c r="Z16" i="163"/>
  <c r="Y16" i="163"/>
  <c r="R16" i="163"/>
  <c r="A36" i="163" s="1"/>
  <c r="AA15" i="163"/>
  <c r="Z15" i="163"/>
  <c r="Y15" i="163"/>
  <c r="R15" i="163"/>
  <c r="A35" i="163" s="1"/>
  <c r="AA14" i="163"/>
  <c r="Z14" i="163"/>
  <c r="Y14" i="163"/>
  <c r="R14" i="163"/>
  <c r="A34" i="163" s="1"/>
  <c r="H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I20" i="154" l="1"/>
  <c r="AB20" i="154" l="1"/>
  <c r="AA20" i="154"/>
  <c r="I19" i="154"/>
  <c r="AA17" i="154"/>
  <c r="AB17" i="154"/>
  <c r="AA18" i="154"/>
  <c r="AB18" i="154"/>
  <c r="AA19" i="154"/>
  <c r="AB19" i="154"/>
  <c r="AA10" i="154"/>
  <c r="AB10" i="154"/>
  <c r="AA11" i="154"/>
  <c r="AB11" i="154"/>
  <c r="AA12" i="154"/>
  <c r="AB12" i="154"/>
  <c r="AA13" i="154"/>
  <c r="AB13" i="154"/>
  <c r="AA14" i="154"/>
  <c r="AB14" i="154"/>
  <c r="AA15" i="154"/>
  <c r="AB15" i="154"/>
  <c r="AA16" i="154"/>
  <c r="AB16" i="154"/>
  <c r="I9" i="154"/>
  <c r="I10" i="154"/>
  <c r="I11" i="154"/>
  <c r="I12" i="154"/>
  <c r="I13" i="154"/>
  <c r="I14" i="154"/>
  <c r="I15" i="154"/>
  <c r="I16" i="154"/>
  <c r="I17" i="154"/>
  <c r="I18" i="154"/>
  <c r="S16" i="154"/>
  <c r="S11" i="154"/>
  <c r="F26" i="154"/>
  <c r="AB9" i="154"/>
  <c r="AA9" i="154"/>
  <c r="I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<sst xmlns="http://schemas.openxmlformats.org/spreadsheetml/2006/main" count="669" uniqueCount="276">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</sst>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8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/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  <xf numFmtId="2" fontId="67" fillId="112" borderId="42" xfId="6" applyNumberFormat="1" applyFont="1" applyFill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7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E40"/>
  <sheetViews>
    <sheetView zoomScale="70" zoomScaleNormal="70" workbookViewId="0">
      <selection activeCell="L62" sqref="L62"/>
    </sheetView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7" width="35.7109375" style="27" bestFit="1" customWidth="1"/>
    <col min="8" max="8" width="17.140625" style="27" bestFit="1" customWidth="1"/>
    <col min="9" max="9" width="46.140625" style="27" bestFit="1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16384" width="9.140625" style="27"/>
  </cols>
  <sheetData>
    <row r="1" spans="2:31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1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1" ht="13.5" customHeight="1">
      <c r="B3" s="28"/>
      <c r="C3" s="28"/>
      <c r="D3" s="28"/>
      <c r="E3" s="28"/>
      <c r="F3" s="28"/>
      <c r="H3" s="28"/>
      <c r="I3" s="28"/>
      <c r="J3" s="28"/>
    </row>
    <row r="4" spans="2:31" ht="13.5" customHeight="1">
      <c r="B4" s="14"/>
      <c r="C4" s="14"/>
      <c r="D4" s="14"/>
      <c r="E4" s="14"/>
      <c r="F4" s="28"/>
      <c r="H4" s="14"/>
      <c r="I4" s="28"/>
      <c r="J4" s="28"/>
    </row>
    <row r="5" spans="2:31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1" ht="13.5" customHeight="1">
      <c r="B6" s="45" t="s">
        <v>7</v>
      </c>
      <c r="C6" s="46" t="s">
        <v>30</v>
      </c>
      <c r="D6" s="45" t="s">
        <v>0</v>
      </c>
      <c r="E6" s="121" t="s">
        <v>262</v>
      </c>
      <c r="F6" s="121" t="s">
        <v>260</v>
      </c>
      <c r="G6" s="121" t="s">
        <v>3</v>
      </c>
      <c r="H6" s="121" t="s">
        <v>259</v>
      </c>
      <c r="I6" s="45" t="s">
        <v>4</v>
      </c>
      <c r="J6" s="45" t="s">
        <v>8</v>
      </c>
      <c r="K6" s="45" t="s">
        <v>9</v>
      </c>
      <c r="L6" s="45" t="s">
        <v>10</v>
      </c>
      <c r="M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260</v>
      </c>
      <c r="W6" s="124" t="s">
        <v>261</v>
      </c>
      <c r="X6" s="124" t="s">
        <v>262</v>
      </c>
      <c r="Y6" s="124" t="s">
        <v>2</v>
      </c>
      <c r="Z6" s="128" t="s">
        <v>263</v>
      </c>
      <c r="AA6" s="45" t="s">
        <v>16</v>
      </c>
      <c r="AB6" s="45" t="s">
        <v>17</v>
      </c>
      <c r="AC6" s="45" t="s">
        <v>18</v>
      </c>
      <c r="AD6" s="45" t="s">
        <v>19</v>
      </c>
      <c r="AE6" s="45" t="s">
        <v>20</v>
      </c>
    </row>
    <row r="7" spans="2:31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 t="s">
        <v>27</v>
      </c>
      <c r="I7" s="47" t="s">
        <v>4</v>
      </c>
      <c r="J7" s="47" t="s">
        <v>38</v>
      </c>
      <c r="K7" s="47" t="s">
        <v>39</v>
      </c>
      <c r="L7" s="47" t="s">
        <v>28</v>
      </c>
      <c r="M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9" t="s">
        <v>22</v>
      </c>
      <c r="AA7" s="52" t="s">
        <v>23</v>
      </c>
      <c r="AB7" s="52" t="s">
        <v>24</v>
      </c>
      <c r="AC7" s="52" t="s">
        <v>41</v>
      </c>
      <c r="AD7" s="52" t="s">
        <v>40</v>
      </c>
      <c r="AE7" s="52" t="s">
        <v>25</v>
      </c>
    </row>
    <row r="8" spans="2:31" ht="20.25" customHeight="1">
      <c r="B8" s="48" t="s">
        <v>46</v>
      </c>
      <c r="C8" s="48"/>
      <c r="D8" s="48" t="s">
        <v>198</v>
      </c>
      <c r="E8" s="49" t="s">
        <v>107</v>
      </c>
      <c r="F8" s="49" t="s">
        <v>258</v>
      </c>
      <c r="G8" s="123" t="str">
        <f xml:space="preserve"> _xlfn.CONCAT(E8, " -:- ", F8 )</f>
        <v>Coal -:- Electricity Production</v>
      </c>
      <c r="H8" s="49" t="s">
        <v>152</v>
      </c>
      <c r="I8" s="48" t="str">
        <f>$E$2</f>
        <v>PJ</v>
      </c>
      <c r="J8" s="48"/>
      <c r="K8" s="50" t="s">
        <v>87</v>
      </c>
      <c r="L8" s="48"/>
      <c r="M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30"/>
      <c r="AA8" s="29"/>
      <c r="AB8" s="29"/>
      <c r="AC8" s="29"/>
      <c r="AD8" s="29"/>
      <c r="AE8" s="29"/>
    </row>
    <row r="9" spans="2:31" ht="13.5" customHeight="1">
      <c r="B9" s="48" t="s">
        <v>46</v>
      </c>
      <c r="C9" s="48"/>
      <c r="D9" s="48" t="s">
        <v>199</v>
      </c>
      <c r="E9" s="49" t="s">
        <v>107</v>
      </c>
      <c r="F9" s="49" t="s">
        <v>258</v>
      </c>
      <c r="G9" s="123" t="str">
        <f t="shared" ref="G9:G20" si="0" xml:space="preserve"> _xlfn.CONCAT(E9, " -:- ", F9 )</f>
        <v>Coal -:- Electricity Production</v>
      </c>
      <c r="H9" s="49" t="s">
        <v>153</v>
      </c>
      <c r="I9" s="48" t="str">
        <f t="shared" ref="I9:I20" si="1">$E$2</f>
        <v>PJ</v>
      </c>
      <c r="J9" s="48"/>
      <c r="K9" s="50" t="s">
        <v>87</v>
      </c>
      <c r="L9" s="48"/>
      <c r="M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127" t="str">
        <f xml:space="preserve"> _xlfn.CONCAT( T9, " -:- ", U9, " -:- ", V9, " -:- ", W9, " -:- ", X9 )</f>
        <v>Electricity -:-  -:-  -:-  -:- Coal</v>
      </c>
      <c r="Z9" s="49" t="s">
        <v>165</v>
      </c>
      <c r="AA9" s="48" t="str">
        <f>$E$2</f>
        <v>PJ</v>
      </c>
      <c r="AB9" s="48" t="str">
        <f>$E$2&amp;"a"</f>
        <v>PJa</v>
      </c>
      <c r="AC9" s="50" t="s">
        <v>87</v>
      </c>
      <c r="AD9" s="48"/>
      <c r="AE9" s="48"/>
    </row>
    <row r="10" spans="2:31" ht="13.5" customHeight="1">
      <c r="B10" s="48" t="s">
        <v>46</v>
      </c>
      <c r="C10" s="48"/>
      <c r="D10" s="48" t="s">
        <v>200</v>
      </c>
      <c r="E10" s="49" t="s">
        <v>108</v>
      </c>
      <c r="F10" s="49" t="s">
        <v>258</v>
      </c>
      <c r="G10" s="123" t="str">
        <f t="shared" si="0"/>
        <v>Oil -:- Electricity Production</v>
      </c>
      <c r="H10" s="49" t="s">
        <v>154</v>
      </c>
      <c r="I10" s="48" t="str">
        <f t="shared" si="1"/>
        <v>PJ</v>
      </c>
      <c r="J10" s="48"/>
      <c r="K10" s="50" t="s">
        <v>87</v>
      </c>
      <c r="L10" s="48"/>
      <c r="M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127" t="str">
        <f t="shared" ref="Y10:Y20" si="3" xml:space="preserve"> _xlfn.CONCAT( T10, " -:- ", U10, " -:- ", V10, " -:- ", W10, " -:- ", X10 )</f>
        <v>Electricity -:-  -:-  -:-  -:- Coal</v>
      </c>
      <c r="Z10" s="49" t="s">
        <v>166</v>
      </c>
      <c r="AA10" s="48" t="str">
        <f t="shared" ref="AA10:AA20" si="4">$E$2</f>
        <v>PJ</v>
      </c>
      <c r="AB10" s="48" t="str">
        <f t="shared" ref="AB10:AB20" si="5">$E$2&amp;"a"</f>
        <v>PJa</v>
      </c>
      <c r="AC10" s="50" t="s">
        <v>87</v>
      </c>
      <c r="AD10" s="48"/>
      <c r="AE10" s="48"/>
    </row>
    <row r="11" spans="2:31" ht="13.5" customHeight="1">
      <c r="B11" s="48" t="s">
        <v>46</v>
      </c>
      <c r="C11" s="48"/>
      <c r="D11" s="48" t="s">
        <v>201</v>
      </c>
      <c r="E11" s="49" t="s">
        <v>44</v>
      </c>
      <c r="F11" s="49" t="s">
        <v>258</v>
      </c>
      <c r="G11" s="123" t="str">
        <f t="shared" si="0"/>
        <v>Natural Gas -:- Electricity Production</v>
      </c>
      <c r="H11" s="49" t="s">
        <v>155</v>
      </c>
      <c r="I11" s="48" t="str">
        <f t="shared" si="1"/>
        <v>PJ</v>
      </c>
      <c r="J11" s="48"/>
      <c r="K11" s="50" t="s">
        <v>87</v>
      </c>
      <c r="L11" s="48"/>
      <c r="M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127" t="str">
        <f t="shared" si="3"/>
        <v>Electricity -:-  -:-  -:-  -:- Oil</v>
      </c>
      <c r="Z11" s="49" t="s">
        <v>167</v>
      </c>
      <c r="AA11" s="48" t="str">
        <f t="shared" si="4"/>
        <v>PJ</v>
      </c>
      <c r="AB11" s="48" t="str">
        <f t="shared" si="5"/>
        <v>PJa</v>
      </c>
      <c r="AC11" s="50" t="s">
        <v>87</v>
      </c>
      <c r="AD11" s="48"/>
      <c r="AE11" s="48"/>
    </row>
    <row r="12" spans="2:31" ht="13.5" customHeight="1">
      <c r="B12" s="48" t="s">
        <v>46</v>
      </c>
      <c r="C12" s="48"/>
      <c r="D12" s="48" t="s">
        <v>249</v>
      </c>
      <c r="E12" s="49" t="s">
        <v>109</v>
      </c>
      <c r="F12" s="49" t="s">
        <v>258</v>
      </c>
      <c r="G12" s="123" t="str">
        <f t="shared" si="0"/>
        <v>Hydro -:- Electricity Production</v>
      </c>
      <c r="H12" s="49" t="s">
        <v>156</v>
      </c>
      <c r="I12" s="48" t="str">
        <f t="shared" si="1"/>
        <v>PJ</v>
      </c>
      <c r="J12" s="48"/>
      <c r="K12" s="50" t="s">
        <v>87</v>
      </c>
      <c r="L12" s="48"/>
      <c r="M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127" t="str">
        <f t="shared" si="3"/>
        <v>Electricity -:-  -:-  -:-  -:- Natural Gas</v>
      </c>
      <c r="Z12" s="49" t="s">
        <v>168</v>
      </c>
      <c r="AA12" s="48" t="str">
        <f t="shared" si="4"/>
        <v>PJ</v>
      </c>
      <c r="AB12" s="48" t="str">
        <f t="shared" si="5"/>
        <v>PJa</v>
      </c>
      <c r="AC12" s="50" t="s">
        <v>87</v>
      </c>
      <c r="AD12" s="48"/>
      <c r="AE12" s="48"/>
    </row>
    <row r="13" spans="2:31" ht="13.5" customHeight="1">
      <c r="B13" s="48" t="s">
        <v>46</v>
      </c>
      <c r="C13" s="48"/>
      <c r="D13" s="48" t="s">
        <v>274</v>
      </c>
      <c r="E13" s="49" t="s">
        <v>110</v>
      </c>
      <c r="F13" s="49" t="s">
        <v>258</v>
      </c>
      <c r="G13" s="123" t="str">
        <f t="shared" si="0"/>
        <v>Geothermal -:- Electricity Production</v>
      </c>
      <c r="H13" s="49" t="s">
        <v>157</v>
      </c>
      <c r="I13" s="48" t="str">
        <f t="shared" si="1"/>
        <v>PJ</v>
      </c>
      <c r="J13" s="48"/>
      <c r="K13" s="50" t="s">
        <v>87</v>
      </c>
      <c r="L13" s="48"/>
      <c r="M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127" t="str">
        <f t="shared" si="3"/>
        <v>Electricity -:-  -:-  -:-  -:- Hydro</v>
      </c>
      <c r="Z13" s="49" t="s">
        <v>169</v>
      </c>
      <c r="AA13" s="48" t="str">
        <f t="shared" si="4"/>
        <v>PJ</v>
      </c>
      <c r="AB13" s="48" t="str">
        <f t="shared" si="5"/>
        <v>PJa</v>
      </c>
      <c r="AC13" s="50" t="s">
        <v>87</v>
      </c>
      <c r="AD13" s="48"/>
      <c r="AE13" s="48"/>
    </row>
    <row r="14" spans="2:31" ht="13.5" customHeight="1">
      <c r="B14" s="48" t="s">
        <v>46</v>
      </c>
      <c r="C14" s="48"/>
      <c r="D14" s="48" t="s">
        <v>229</v>
      </c>
      <c r="E14" s="49" t="s">
        <v>111</v>
      </c>
      <c r="F14" s="49" t="s">
        <v>258</v>
      </c>
      <c r="G14" s="123" t="str">
        <f t="shared" si="0"/>
        <v>Solar -:- Electricity Production</v>
      </c>
      <c r="H14" s="49" t="s">
        <v>158</v>
      </c>
      <c r="I14" s="48" t="str">
        <f t="shared" si="1"/>
        <v>PJ</v>
      </c>
      <c r="J14" s="48"/>
      <c r="K14" s="50" t="s">
        <v>87</v>
      </c>
      <c r="L14" s="48"/>
      <c r="M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127" t="str">
        <f t="shared" si="3"/>
        <v>Electricity -:-  -:-  -:-  -:- Geothermal</v>
      </c>
      <c r="Z14" s="49" t="s">
        <v>170</v>
      </c>
      <c r="AA14" s="48" t="str">
        <f t="shared" si="4"/>
        <v>PJ</v>
      </c>
      <c r="AB14" s="48" t="str">
        <f t="shared" si="5"/>
        <v>PJa</v>
      </c>
      <c r="AC14" s="50" t="s">
        <v>87</v>
      </c>
      <c r="AD14" s="48"/>
      <c r="AE14" s="48"/>
    </row>
    <row r="15" spans="2:31" ht="13.5" customHeight="1">
      <c r="B15" s="48" t="s">
        <v>46</v>
      </c>
      <c r="C15" s="48"/>
      <c r="D15" s="48" t="s">
        <v>250</v>
      </c>
      <c r="E15" s="49" t="s">
        <v>112</v>
      </c>
      <c r="F15" s="49" t="s">
        <v>258</v>
      </c>
      <c r="G15" s="123" t="str">
        <f t="shared" si="0"/>
        <v>Wind -:- Electricity Production</v>
      </c>
      <c r="H15" s="49" t="s">
        <v>159</v>
      </c>
      <c r="I15" s="48" t="str">
        <f t="shared" si="1"/>
        <v>PJ</v>
      </c>
      <c r="J15" s="48"/>
      <c r="K15" s="50" t="s">
        <v>87</v>
      </c>
      <c r="L15" s="48"/>
      <c r="M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127" t="str">
        <f t="shared" si="3"/>
        <v>Electricity -:-  -:-  -:-  -:- Solar</v>
      </c>
      <c r="Z15" s="49" t="s">
        <v>171</v>
      </c>
      <c r="AA15" s="48" t="str">
        <f t="shared" si="4"/>
        <v>PJ</v>
      </c>
      <c r="AB15" s="48" t="str">
        <f t="shared" si="5"/>
        <v>PJa</v>
      </c>
      <c r="AC15" s="50" t="s">
        <v>87</v>
      </c>
      <c r="AD15" s="48"/>
      <c r="AE15" s="48"/>
    </row>
    <row r="16" spans="2:31" ht="13.5" customHeight="1">
      <c r="B16" s="48" t="s">
        <v>46</v>
      </c>
      <c r="C16" s="48"/>
      <c r="D16" s="48" t="s">
        <v>202</v>
      </c>
      <c r="E16" s="49" t="s">
        <v>113</v>
      </c>
      <c r="F16" s="49" t="s">
        <v>258</v>
      </c>
      <c r="G16" s="123" t="str">
        <f t="shared" si="0"/>
        <v>Liquid Biofuels -:- Electricity Production</v>
      </c>
      <c r="H16" s="49" t="s">
        <v>160</v>
      </c>
      <c r="I16" s="48" t="str">
        <f t="shared" si="1"/>
        <v>PJ</v>
      </c>
      <c r="J16" s="48"/>
      <c r="K16" s="50" t="s">
        <v>87</v>
      </c>
      <c r="L16" s="48"/>
      <c r="M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127" t="str">
        <f t="shared" si="3"/>
        <v>Electricity -:-  -:-  -:-  -:- Wind</v>
      </c>
      <c r="Z16" s="49" t="s">
        <v>172</v>
      </c>
      <c r="AA16" s="48" t="str">
        <f t="shared" si="4"/>
        <v>PJ</v>
      </c>
      <c r="AB16" s="48" t="str">
        <f t="shared" si="5"/>
        <v>PJa</v>
      </c>
      <c r="AC16" s="50" t="s">
        <v>87</v>
      </c>
      <c r="AD16" s="48"/>
      <c r="AE16" s="48"/>
    </row>
    <row r="17" spans="2:31" ht="13.5" customHeight="1">
      <c r="B17" s="48" t="s">
        <v>46</v>
      </c>
      <c r="C17" s="48"/>
      <c r="D17" s="48" t="s">
        <v>203</v>
      </c>
      <c r="E17" s="49" t="s">
        <v>114</v>
      </c>
      <c r="F17" s="49" t="s">
        <v>258</v>
      </c>
      <c r="G17" s="123" t="str">
        <f t="shared" si="0"/>
        <v>Biogas -:- Electricity Production</v>
      </c>
      <c r="H17" s="49" t="s">
        <v>161</v>
      </c>
      <c r="I17" s="48" t="str">
        <f t="shared" si="1"/>
        <v>PJ</v>
      </c>
      <c r="J17" s="48"/>
      <c r="K17" s="50" t="s">
        <v>87</v>
      </c>
      <c r="L17" s="48"/>
      <c r="M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127" t="str">
        <f t="shared" si="3"/>
        <v>Electricity -:-  -:-  -:-  -:- Liquid Biofuels</v>
      </c>
      <c r="Z17" s="49" t="s">
        <v>173</v>
      </c>
      <c r="AA17" s="48" t="str">
        <f>$E$2</f>
        <v>PJ</v>
      </c>
      <c r="AB17" s="48" t="str">
        <f>$E$2&amp;"a"</f>
        <v>PJa</v>
      </c>
      <c r="AC17" s="50" t="s">
        <v>87</v>
      </c>
      <c r="AD17" s="41"/>
      <c r="AE17" s="41"/>
    </row>
    <row r="18" spans="2:31" ht="13.5" customHeight="1">
      <c r="B18" s="48" t="s">
        <v>46</v>
      </c>
      <c r="C18" s="48"/>
      <c r="D18" s="48" t="s">
        <v>204</v>
      </c>
      <c r="E18" s="49" t="s">
        <v>115</v>
      </c>
      <c r="F18" s="49" t="s">
        <v>258</v>
      </c>
      <c r="G18" s="123" t="str">
        <f t="shared" si="0"/>
        <v>Wood -:- Electricity Production</v>
      </c>
      <c r="H18" s="49" t="s">
        <v>162</v>
      </c>
      <c r="I18" s="48" t="str">
        <f t="shared" si="1"/>
        <v>PJ</v>
      </c>
      <c r="J18" s="42"/>
      <c r="K18" s="50" t="s">
        <v>87</v>
      </c>
      <c r="L18" s="42"/>
      <c r="M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127" t="str">
        <f t="shared" si="3"/>
        <v>Electricity -:-  -:-  -:-  -:- Biogas</v>
      </c>
      <c r="Z18" s="49" t="s">
        <v>174</v>
      </c>
      <c r="AA18" s="48" t="str">
        <f t="shared" si="4"/>
        <v>PJ</v>
      </c>
      <c r="AB18" s="48" t="str">
        <f t="shared" si="5"/>
        <v>PJa</v>
      </c>
      <c r="AC18" s="50" t="s">
        <v>87</v>
      </c>
      <c r="AD18" s="41"/>
      <c r="AE18" s="41"/>
    </row>
    <row r="19" spans="2:31" ht="13.5" customHeight="1">
      <c r="B19" s="48" t="s">
        <v>46</v>
      </c>
      <c r="C19" s="48"/>
      <c r="D19" s="48" t="s">
        <v>275</v>
      </c>
      <c r="E19" s="49" t="s">
        <v>142</v>
      </c>
      <c r="F19" s="49" t="s">
        <v>258</v>
      </c>
      <c r="G19" s="123" t="str">
        <f t="shared" si="0"/>
        <v>Tidal -:- Electricity Production</v>
      </c>
      <c r="H19" s="41" t="s">
        <v>163</v>
      </c>
      <c r="I19" s="48" t="str">
        <f t="shared" si="1"/>
        <v>PJ</v>
      </c>
      <c r="J19" s="41"/>
      <c r="K19" s="50" t="s">
        <v>87</v>
      </c>
      <c r="L19" s="41"/>
      <c r="M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127" t="str">
        <f t="shared" si="3"/>
        <v>Electricity -:-  -:-  -:-  -:- Wood</v>
      </c>
      <c r="Z19" s="49" t="s">
        <v>175</v>
      </c>
      <c r="AA19" s="48" t="str">
        <f t="shared" si="4"/>
        <v>PJ</v>
      </c>
      <c r="AB19" s="48" t="str">
        <f t="shared" si="5"/>
        <v>PJa</v>
      </c>
      <c r="AC19" s="50" t="s">
        <v>87</v>
      </c>
      <c r="AD19" s="41"/>
      <c r="AE19" s="41"/>
    </row>
    <row r="20" spans="2:31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258</v>
      </c>
      <c r="G20" s="123" t="str">
        <f t="shared" si="0"/>
        <v>Electricity -:- Electricity Production</v>
      </c>
      <c r="H20" s="41" t="s">
        <v>164</v>
      </c>
      <c r="I20" s="48" t="str">
        <f t="shared" si="1"/>
        <v>PJ</v>
      </c>
      <c r="J20" s="91" t="s">
        <v>65</v>
      </c>
      <c r="K20" s="50" t="s">
        <v>87</v>
      </c>
      <c r="L20" s="41"/>
      <c r="M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127" t="str">
        <f t="shared" si="3"/>
        <v>Electricity -:-  -:-  -:-  -:- Tidal</v>
      </c>
      <c r="Z20" s="49" t="s">
        <v>176</v>
      </c>
      <c r="AA20" s="48" t="str">
        <f t="shared" si="4"/>
        <v>PJ</v>
      </c>
      <c r="AB20" s="48" t="str">
        <f t="shared" si="5"/>
        <v>PJa</v>
      </c>
      <c r="AC20" s="50" t="s">
        <v>87</v>
      </c>
      <c r="AD20" s="41"/>
      <c r="AE20" s="41"/>
    </row>
    <row r="21" spans="2:31" ht="13.5" customHeight="1">
      <c r="B21" s="41"/>
      <c r="C21" s="48"/>
      <c r="D21" s="48"/>
      <c r="E21" s="48"/>
      <c r="F21" s="48"/>
      <c r="H21" s="91"/>
      <c r="I21" s="50"/>
    </row>
    <row r="22" spans="2:31" ht="13.5" customHeight="1"/>
    <row r="23" spans="2:31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1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1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1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1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1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1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1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1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1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65519"/>
  <sheetViews>
    <sheetView zoomScaleNormal="100" workbookViewId="0">
      <pane xSplit="1" topLeftCell="B1" activePane="topRight" state="frozen"/>
      <selection pane="topRight" activeCell="I22" sqref="I22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7" width="18.140625" style="25" customWidth="1"/>
    <col min="8" max="8" width="32.140625" style="25" bestFit="1" customWidth="1"/>
    <col min="9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4" width="17.85546875" style="25" customWidth="1"/>
    <col min="25" max="25" width="25.42578125" style="25" customWidth="1"/>
    <col min="26" max="26" width="18.140625" style="25" customWidth="1"/>
    <col min="27" max="16384" width="8.85546875" style="28"/>
  </cols>
  <sheetData>
    <row r="1" spans="1:34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4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4" ht="9.75" customHeight="1"/>
    <row r="4" spans="1:34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4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4" ht="9.75" customHeight="1"/>
    <row r="7" spans="1:34" ht="9.75" customHeight="1"/>
    <row r="8" spans="1:34" ht="9.75" customHeight="1"/>
    <row r="9" spans="1:34" ht="9.75" customHeight="1">
      <c r="T9" s="97"/>
    </row>
    <row r="10" spans="1:34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4" ht="9.75" customHeight="1">
      <c r="A11" s="100" t="s">
        <v>7</v>
      </c>
      <c r="B11" s="101" t="s">
        <v>30</v>
      </c>
      <c r="C11" s="100" t="s">
        <v>0</v>
      </c>
      <c r="D11" s="131" t="s">
        <v>262</v>
      </c>
      <c r="E11" s="131" t="s">
        <v>260</v>
      </c>
      <c r="F11" s="131" t="s">
        <v>3</v>
      </c>
      <c r="G11" s="131" t="s">
        <v>259</v>
      </c>
      <c r="H11" s="100" t="s">
        <v>4</v>
      </c>
      <c r="I11" s="100" t="s">
        <v>8</v>
      </c>
      <c r="J11" s="100" t="s">
        <v>9</v>
      </c>
      <c r="K11" s="100" t="s">
        <v>10</v>
      </c>
      <c r="L11" s="100" t="s">
        <v>12</v>
      </c>
      <c r="P11" s="100" t="s">
        <v>11</v>
      </c>
      <c r="Q11" s="101" t="s">
        <v>30</v>
      </c>
      <c r="R11" s="100" t="s">
        <v>1</v>
      </c>
      <c r="S11" s="133" t="s">
        <v>256</v>
      </c>
      <c r="T11" s="133" t="s">
        <v>257</v>
      </c>
      <c r="U11" s="133" t="s">
        <v>260</v>
      </c>
      <c r="V11" s="133" t="s">
        <v>261</v>
      </c>
      <c r="W11" s="133" t="s">
        <v>262</v>
      </c>
      <c r="X11" s="133" t="s">
        <v>2</v>
      </c>
      <c r="Y11" s="100" t="s">
        <v>263</v>
      </c>
      <c r="Z11" s="100" t="s">
        <v>16</v>
      </c>
      <c r="AA11" s="100" t="s">
        <v>17</v>
      </c>
      <c r="AB11" s="100" t="s">
        <v>18</v>
      </c>
      <c r="AC11" s="100" t="s">
        <v>19</v>
      </c>
      <c r="AD11" s="100" t="s">
        <v>20</v>
      </c>
      <c r="AE11" s="25"/>
      <c r="AF11" s="25"/>
      <c r="AG11" s="25"/>
      <c r="AH11" s="25"/>
    </row>
    <row r="12" spans="1:34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 t="s">
        <v>27</v>
      </c>
      <c r="H12" s="102" t="s">
        <v>4</v>
      </c>
      <c r="I12" s="102" t="s">
        <v>38</v>
      </c>
      <c r="J12" s="102" t="s">
        <v>39</v>
      </c>
      <c r="K12" s="102" t="s">
        <v>28</v>
      </c>
      <c r="L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05" t="s">
        <v>22</v>
      </c>
      <c r="Z12" s="105" t="s">
        <v>23</v>
      </c>
      <c r="AA12" s="105" t="s">
        <v>24</v>
      </c>
      <c r="AB12" s="105" t="s">
        <v>41</v>
      </c>
      <c r="AC12" s="105" t="s">
        <v>40</v>
      </c>
      <c r="AD12" s="105" t="s">
        <v>25</v>
      </c>
      <c r="AE12" s="25"/>
      <c r="AF12" s="25"/>
      <c r="AG12" s="25"/>
      <c r="AH12" s="25"/>
    </row>
    <row r="13" spans="1:34" ht="9.75" customHeight="1">
      <c r="A13" s="50" t="s">
        <v>46</v>
      </c>
      <c r="B13" s="50"/>
      <c r="C13" s="50" t="s">
        <v>43</v>
      </c>
      <c r="D13" s="132"/>
      <c r="E13" s="132" t="s">
        <v>258</v>
      </c>
      <c r="F13" s="132" t="str">
        <f xml:space="preserve"> _xlfn.CONCAT(D13, " -:- ", E13 )</f>
        <v xml:space="preserve"> -:- Electricity Production</v>
      </c>
      <c r="G13" s="50" t="s">
        <v>56</v>
      </c>
      <c r="H13" s="50" t="str">
        <f>$D$2</f>
        <v>PJ</v>
      </c>
      <c r="I13" s="50"/>
      <c r="J13" s="50" t="s">
        <v>87</v>
      </c>
      <c r="K13" s="50"/>
      <c r="L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02"/>
      <c r="Z13" s="102"/>
      <c r="AA13" s="102"/>
      <c r="AB13" s="102"/>
      <c r="AC13" s="102"/>
      <c r="AD13" s="102"/>
      <c r="AE13" s="25"/>
      <c r="AF13" s="39" t="s">
        <v>132</v>
      </c>
      <c r="AG13" s="25"/>
      <c r="AH13" s="25"/>
    </row>
    <row r="14" spans="1:34" ht="9.75" customHeight="1">
      <c r="A14" s="50" t="s">
        <v>67</v>
      </c>
      <c r="B14" s="50"/>
      <c r="C14" s="50" t="s">
        <v>243</v>
      </c>
      <c r="D14" s="132"/>
      <c r="E14" s="132" t="s">
        <v>258</v>
      </c>
      <c r="F14" s="132" t="str">
        <f xml:space="preserve"> _xlfn.CONCAT(D14, " -:- ", E14 )</f>
        <v xml:space="preserve"> -:- Electricity Production</v>
      </c>
      <c r="G14" s="50" t="s">
        <v>177</v>
      </c>
      <c r="H14" s="50" t="s">
        <v>66</v>
      </c>
      <c r="I14" s="50"/>
      <c r="J14" s="50" t="s">
        <v>138</v>
      </c>
      <c r="K14" s="50"/>
      <c r="L14" s="50"/>
      <c r="P14" s="50" t="s">
        <v>75</v>
      </c>
      <c r="Q14" s="50" t="s">
        <v>137</v>
      </c>
      <c r="R14" s="50" t="str">
        <f>$A$2&amp;$D$5&amp;$G$2&amp;AF14&amp;"00"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264</v>
      </c>
      <c r="W14" s="50" t="s">
        <v>109</v>
      </c>
      <c r="X14" s="127" t="str">
        <f xml:space="preserve"> _xlfn.CONCAT( S14, " -:- ", T14, " -:- ", U14, " -:- ", V14, " -:- ", W14 )</f>
        <v>Electricity -:- Hydro -:- Electricity Production -:- Hydro Run of River (Existing) -:- Hydro</v>
      </c>
      <c r="Y14" s="106" t="str">
        <f>"Power Plants Existing - "&amp;AG14</f>
        <v>Power Plants Existing - Hydro - Inflexible run-of-river</v>
      </c>
      <c r="Z14" s="50" t="str">
        <f t="shared" ref="Z14:Z18" si="0">$D$2</f>
        <v>PJ</v>
      </c>
      <c r="AA14" s="50" t="str">
        <f t="shared" ref="AA14:AA18" si="1">$E$2</f>
        <v>GW</v>
      </c>
      <c r="AB14" s="50" t="s">
        <v>87</v>
      </c>
      <c r="AC14" s="50"/>
      <c r="AD14" s="50"/>
      <c r="AE14" s="25"/>
      <c r="AF14" s="36" t="s">
        <v>212</v>
      </c>
      <c r="AG14" s="25" t="s">
        <v>211</v>
      </c>
      <c r="AH14" s="25"/>
    </row>
    <row r="15" spans="1:34" ht="9.75" customHeight="1">
      <c r="A15" s="63"/>
      <c r="B15" s="63"/>
      <c r="C15" s="63"/>
      <c r="E15" s="63"/>
      <c r="F15" s="63"/>
      <c r="G15" s="63"/>
      <c r="H15" s="63"/>
      <c r="P15" s="50" t="s">
        <v>75</v>
      </c>
      <c r="Q15" s="50" t="s">
        <v>137</v>
      </c>
      <c r="R15" s="50" t="str">
        <f>$A$2&amp;$D$5&amp;$G$2&amp;AF15&amp;"00"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265</v>
      </c>
      <c r="W15" s="50" t="s">
        <v>109</v>
      </c>
      <c r="X15" s="127" t="str">
        <f t="shared" ref="X15:X17" si="2" xml:space="preserve"> _xlfn.CONCAT( S15, " -:- ", T15, " -:- ", U15, " -:- ", V15, " -:- ", W15 )</f>
        <v>Electricity -:- Hydro -:- Electricity Production -:- Hydro Dam (Existing) -:- Hydro</v>
      </c>
      <c r="Y15" s="106" t="str">
        <f t="shared" ref="Y15:Y16" si="3">"Power Plants Existing - "&amp;AG15</f>
        <v>Power Plants Existing - Controlled Hydro</v>
      </c>
      <c r="Z15" s="50" t="str">
        <f t="shared" si="0"/>
        <v>PJ</v>
      </c>
      <c r="AA15" s="50" t="str">
        <f t="shared" si="1"/>
        <v>GW</v>
      </c>
      <c r="AB15" s="50" t="s">
        <v>87</v>
      </c>
      <c r="AC15" s="50"/>
      <c r="AD15" s="50"/>
      <c r="AE15" s="25"/>
      <c r="AF15" s="36" t="s">
        <v>213</v>
      </c>
      <c r="AG15" s="25" t="s">
        <v>210</v>
      </c>
      <c r="AH15" s="25"/>
    </row>
    <row r="16" spans="1:34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$A$2&amp;$D$5&amp;$G$2&amp;AF16&amp;"00"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264</v>
      </c>
      <c r="W16" s="50" t="s">
        <v>109</v>
      </c>
      <c r="X16" s="127" t="str">
        <f t="shared" si="2"/>
        <v>Electricity -:- Hydro -:- Electricity Production -:- Hydro Run of River (Existing) -:- Hydro</v>
      </c>
      <c r="Y16" s="106" t="str">
        <f t="shared" si="3"/>
        <v>Power Plants Existing - Hydro - Flexible run- of-river</v>
      </c>
      <c r="Z16" s="50" t="str">
        <f t="shared" si="0"/>
        <v>PJ</v>
      </c>
      <c r="AA16" s="50" t="str">
        <f t="shared" si="1"/>
        <v>GW</v>
      </c>
      <c r="AB16" s="50" t="s">
        <v>87</v>
      </c>
      <c r="AC16" s="50"/>
      <c r="AD16" s="50"/>
      <c r="AE16" s="25"/>
      <c r="AF16" s="36" t="s">
        <v>214</v>
      </c>
      <c r="AG16" s="25" t="s">
        <v>209</v>
      </c>
      <c r="AH16" s="25"/>
    </row>
    <row r="17" spans="1:34" ht="9.75" customHeight="1">
      <c r="A17" s="104"/>
      <c r="B17" s="104"/>
      <c r="P17" s="50" t="s">
        <v>75</v>
      </c>
      <c r="Q17" s="50" t="s">
        <v>137</v>
      </c>
      <c r="R17" s="50" t="str">
        <f>$A$2&amp;$D$5&amp;$G$2&amp;AF23&amp;"00"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266</v>
      </c>
      <c r="W17" s="50" t="s">
        <v>112</v>
      </c>
      <c r="X17" s="127" t="str">
        <f t="shared" si="2"/>
        <v>Electricity -:- Wind -:- Electricity Production -:- Wind (Existing) -:- Wind</v>
      </c>
      <c r="Y17" s="106" t="str">
        <f>"Power Plants Existing - "&amp;AG23</f>
        <v>Power Plants Existing - Wind</v>
      </c>
      <c r="Z17" s="50" t="str">
        <f t="shared" si="0"/>
        <v>PJ</v>
      </c>
      <c r="AA17" s="50" t="str">
        <f t="shared" si="1"/>
        <v>GW</v>
      </c>
      <c r="AB17" s="50" t="s">
        <v>87</v>
      </c>
      <c r="AC17" s="50"/>
      <c r="AD17" s="50"/>
      <c r="AE17" s="25"/>
      <c r="AF17" s="36" t="s">
        <v>80</v>
      </c>
      <c r="AG17" s="25" t="s">
        <v>208</v>
      </c>
      <c r="AH17" s="25"/>
    </row>
    <row r="18" spans="1:34" ht="9.75" customHeight="1">
      <c r="A18" s="104"/>
      <c r="B18" s="104"/>
      <c r="P18" s="50" t="s">
        <v>75</v>
      </c>
      <c r="Q18" s="50" t="s">
        <v>137</v>
      </c>
      <c r="R18" s="50" t="str">
        <f>$A$2&amp;$D$5&amp;$G$2&amp;AF24&amp;"00"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266</v>
      </c>
      <c r="W18" s="50" t="s">
        <v>112</v>
      </c>
      <c r="X18" s="127" t="str">
        <f t="shared" ref="X18:X19" si="4" xml:space="preserve"> _xlfn.CONCAT( S18, " -:- ", T18, " -:- ", U18, " -:- ", V18, " -:- ", W18 )</f>
        <v>Electricity -:- Wind -:- Electricity Production -:- Wind (Existing) -:- Wind</v>
      </c>
      <c r="Y18" s="106" t="str">
        <f>"Power Plants Existing - "&amp;AG24</f>
        <v>Power Plants Existing - Wind - medium voltage connection</v>
      </c>
      <c r="Z18" s="50" t="str">
        <f t="shared" si="0"/>
        <v>PJ</v>
      </c>
      <c r="AA18" s="50" t="str">
        <f t="shared" si="1"/>
        <v>GW</v>
      </c>
      <c r="AB18" s="50" t="s">
        <v>87</v>
      </c>
      <c r="AC18" s="50"/>
      <c r="AD18" s="50"/>
      <c r="AE18" s="25"/>
      <c r="AF18" s="36"/>
      <c r="AG18" s="25"/>
      <c r="AH18" s="25"/>
    </row>
    <row r="19" spans="1:34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267</v>
      </c>
      <c r="W19" s="50" t="s">
        <v>111</v>
      </c>
      <c r="X19" s="127" t="str">
        <f t="shared" si="4"/>
        <v>Electricity -:- Solar -:- Electricity Production -:- Solar (Existing) -:- Solar</v>
      </c>
      <c r="Y19" s="50" t="s">
        <v>228</v>
      </c>
      <c r="Z19" s="50" t="s">
        <v>50</v>
      </c>
      <c r="AA19" s="50" t="s">
        <v>74</v>
      </c>
      <c r="AB19" s="50" t="s">
        <v>87</v>
      </c>
      <c r="AC19" s="50"/>
      <c r="AD19" s="50"/>
      <c r="AE19" s="25"/>
      <c r="AF19" s="36"/>
      <c r="AG19" s="25"/>
      <c r="AH19" s="25"/>
    </row>
    <row r="20" spans="1:34" ht="9.75" customHeight="1">
      <c r="P20" s="134"/>
      <c r="Q20" s="134"/>
      <c r="R20" s="134"/>
      <c r="S20" s="134"/>
      <c r="Y20" s="134"/>
      <c r="Z20" s="134"/>
      <c r="AA20" s="134"/>
      <c r="AB20" s="134"/>
      <c r="AC20" s="134"/>
      <c r="AD20" s="134"/>
      <c r="AE20" s="25"/>
      <c r="AF20" s="36" t="s">
        <v>42</v>
      </c>
      <c r="AG20" s="25" t="s">
        <v>207</v>
      </c>
      <c r="AH20" s="25"/>
    </row>
    <row r="21" spans="1:34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E21" s="25"/>
      <c r="AF21" s="36" t="s">
        <v>119</v>
      </c>
      <c r="AG21" s="25" t="s">
        <v>206</v>
      </c>
      <c r="AH21" s="25"/>
    </row>
    <row r="22" spans="1:34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E22" s="25"/>
      <c r="AF22" s="36" t="s">
        <v>93</v>
      </c>
      <c r="AG22" s="25" t="s">
        <v>205</v>
      </c>
      <c r="AH22" s="25"/>
    </row>
    <row r="23" spans="1:34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E23" s="25"/>
      <c r="AF23" s="36" t="s">
        <v>112</v>
      </c>
      <c r="AG23" s="25" t="s">
        <v>112</v>
      </c>
      <c r="AH23" s="25"/>
    </row>
    <row r="24" spans="1:34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E24" s="25"/>
      <c r="AF24" s="36" t="s">
        <v>244</v>
      </c>
      <c r="AG24" s="25" t="s">
        <v>245</v>
      </c>
      <c r="AH24" s="25"/>
    </row>
    <row r="25" spans="1:34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E25" s="25"/>
      <c r="AF25" s="36" t="s">
        <v>114</v>
      </c>
      <c r="AG25" s="25"/>
      <c r="AH25" s="25"/>
    </row>
    <row r="26" spans="1:34" ht="9.75" customHeight="1">
      <c r="Q26" s="63"/>
      <c r="R26" s="63"/>
      <c r="Y26" s="63"/>
      <c r="Z26" s="63"/>
      <c r="AA26" s="63"/>
      <c r="AB26" s="63"/>
      <c r="AC26" s="25"/>
      <c r="AD26" s="25"/>
      <c r="AE26" s="25"/>
      <c r="AF26" s="36"/>
      <c r="AG26" s="25"/>
      <c r="AH26" s="25"/>
    </row>
    <row r="27" spans="1:34" ht="9.75" customHeight="1">
      <c r="Q27" s="63"/>
      <c r="R27" s="63"/>
      <c r="Y27" s="63"/>
      <c r="Z27" s="63"/>
      <c r="AA27" s="63"/>
      <c r="AB27" s="63"/>
      <c r="AC27" s="25"/>
      <c r="AD27" s="25"/>
      <c r="AE27" s="25"/>
      <c r="AF27" s="36" t="s">
        <v>128</v>
      </c>
      <c r="AG27" s="25"/>
      <c r="AH27" s="25"/>
    </row>
    <row r="28" spans="1:34" ht="9.75" customHeight="1">
      <c r="Q28" s="63"/>
      <c r="R28" s="63"/>
      <c r="Y28" s="63"/>
      <c r="Z28" s="63"/>
      <c r="AA28" s="63"/>
      <c r="AB28" s="63"/>
      <c r="AC28" s="25"/>
      <c r="AD28" s="25"/>
      <c r="AE28" s="25"/>
      <c r="AF28" s="36" t="s">
        <v>142</v>
      </c>
      <c r="AG28" s="25"/>
      <c r="AH28" s="25"/>
    </row>
    <row r="29" spans="1:34" ht="9.75" customHeight="1">
      <c r="S29" s="30"/>
    </row>
    <row r="30" spans="1:34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4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4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5">$E$2</f>
        <v>GW</v>
      </c>
      <c r="E33" s="107" t="str">
        <f t="shared" si="5"/>
        <v>GW</v>
      </c>
      <c r="F33" s="107" t="str">
        <f t="shared" si="5"/>
        <v>GW</v>
      </c>
      <c r="G33" s="107" t="str">
        <f t="shared" si="5"/>
        <v>GW</v>
      </c>
      <c r="H33" s="107" t="str">
        <f t="shared" si="5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6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7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6"/>
        <v>ELC</v>
      </c>
      <c r="D36" s="40">
        <v>0.12452999999999999</v>
      </c>
      <c r="E36" s="40"/>
      <c r="F36" s="40"/>
      <c r="G36" s="40"/>
      <c r="H36" s="40"/>
      <c r="I36" s="96">
        <f t="shared" si="7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6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7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7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7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F14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:AF27 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tabSelected="1" zoomScale="85" zoomScaleNormal="85" workbookViewId="0">
      <selection activeCell="F42" sqref="F42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7" width="13.42578125" style="26" customWidth="1"/>
    <col min="8" max="8" width="26.7109375" style="26" bestFit="1" customWidth="1"/>
    <col min="9" max="9" width="16.28515625" style="26" bestFit="1" customWidth="1"/>
    <col min="10" max="10" width="44.5703125" style="26" bestFit="1" customWidth="1"/>
    <col min="11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260</v>
      </c>
      <c r="G3" s="82" t="s">
        <v>261</v>
      </c>
      <c r="H3" s="82" t="s">
        <v>262</v>
      </c>
      <c r="I3" s="82" t="s">
        <v>2</v>
      </c>
      <c r="J3" s="82" t="s">
        <v>263</v>
      </c>
      <c r="K3" s="82" t="s">
        <v>16</v>
      </c>
      <c r="L3" s="82" t="s">
        <v>17</v>
      </c>
      <c r="M3" s="82" t="s">
        <v>18</v>
      </c>
      <c r="N3" s="82" t="s">
        <v>19</v>
      </c>
      <c r="O3" s="82" t="s">
        <v>20</v>
      </c>
      <c r="P3"/>
      <c r="Q3"/>
      <c r="R3"/>
      <c r="S3"/>
      <c r="T3"/>
    </row>
    <row r="4" spans="1:20" ht="38.25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/>
      <c r="J4" s="83" t="s">
        <v>22</v>
      </c>
      <c r="K4" s="83" t="s">
        <v>23</v>
      </c>
      <c r="L4" s="83" t="s">
        <v>24</v>
      </c>
      <c r="M4" s="83" t="s">
        <v>41</v>
      </c>
      <c r="N4" s="83" t="s">
        <v>40</v>
      </c>
      <c r="O4" s="83" t="s">
        <v>25</v>
      </c>
      <c r="P4"/>
      <c r="Q4"/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/>
      <c r="I5" s="86" t="str">
        <f t="shared" ref="I5:I12" si="0" xml:space="preserve"> _xlfn.CONCAT( D5, " -:- ", E5, " -:- ", F5, " -:- ", G5, " -:- ", H5 )</f>
        <v xml:space="preserve"> -:-  -:-  -:-  -:- </v>
      </c>
      <c r="J5" s="85" t="s">
        <v>183</v>
      </c>
      <c r="K5" s="85" t="s">
        <v>50</v>
      </c>
      <c r="L5" s="85" t="s">
        <v>74</v>
      </c>
      <c r="M5" s="85" t="s">
        <v>87</v>
      </c>
      <c r="N5" s="85"/>
      <c r="O5" s="85"/>
      <c r="P5"/>
      <c r="Q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/>
      <c r="I6" s="86" t="str">
        <f t="shared" si="0"/>
        <v xml:space="preserve"> -:-  -:-  -:-  -:- </v>
      </c>
      <c r="J6" s="85" t="s">
        <v>185</v>
      </c>
      <c r="K6" s="85" t="s">
        <v>50</v>
      </c>
      <c r="L6" s="85" t="s">
        <v>74</v>
      </c>
      <c r="M6" s="85" t="s">
        <v>87</v>
      </c>
      <c r="N6" s="85"/>
      <c r="O6" s="85"/>
      <c r="P6"/>
      <c r="Q6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/>
      <c r="I7" s="86" t="str">
        <f t="shared" si="0"/>
        <v xml:space="preserve"> -:-  -:-  -:-  -:- </v>
      </c>
      <c r="J7" s="85" t="s">
        <v>187</v>
      </c>
      <c r="K7" s="85" t="s">
        <v>50</v>
      </c>
      <c r="L7" s="85" t="s">
        <v>74</v>
      </c>
      <c r="M7" s="85" t="s">
        <v>87</v>
      </c>
      <c r="N7" s="85"/>
      <c r="O7" s="85"/>
      <c r="P7"/>
      <c r="Q7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/>
      <c r="I8" s="86" t="str">
        <f t="shared" si="0"/>
        <v xml:space="preserve"> -:-  -:-  -:-  -:- </v>
      </c>
      <c r="J8" s="85" t="s">
        <v>236</v>
      </c>
      <c r="K8" s="85" t="s">
        <v>50</v>
      </c>
      <c r="L8" s="85" t="s">
        <v>74</v>
      </c>
      <c r="M8" s="85" t="s">
        <v>87</v>
      </c>
      <c r="N8" s="85"/>
      <c r="O8" s="85"/>
      <c r="P8"/>
      <c r="Q8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/>
      <c r="I9" s="86" t="str">
        <f t="shared" si="0"/>
        <v xml:space="preserve"> -:-  -:-  -:-  -:- </v>
      </c>
      <c r="J9" s="85" t="s">
        <v>218</v>
      </c>
      <c r="K9" s="85" t="s">
        <v>50</v>
      </c>
      <c r="L9" s="85" t="s">
        <v>74</v>
      </c>
      <c r="M9" s="85" t="s">
        <v>87</v>
      </c>
      <c r="N9" s="85"/>
      <c r="O9" s="85"/>
      <c r="P9"/>
      <c r="Q9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/>
      <c r="I10" s="86" t="str">
        <f t="shared" si="0"/>
        <v xml:space="preserve"> -:-  -:-  -:-  -:- </v>
      </c>
      <c r="J10" s="85" t="s">
        <v>219</v>
      </c>
      <c r="K10" s="85" t="s">
        <v>50</v>
      </c>
      <c r="L10" s="85" t="s">
        <v>74</v>
      </c>
      <c r="M10" s="85" t="s">
        <v>87</v>
      </c>
      <c r="N10" s="85"/>
      <c r="O10" s="85"/>
      <c r="P10"/>
      <c r="Q10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/>
      <c r="I11" s="86" t="str">
        <f t="shared" si="0"/>
        <v xml:space="preserve"> -:-  -:-  -:-  -:- </v>
      </c>
      <c r="J11" s="85" t="s">
        <v>220</v>
      </c>
      <c r="K11" s="85" t="s">
        <v>50</v>
      </c>
      <c r="L11" s="85" t="s">
        <v>74</v>
      </c>
      <c r="M11" s="85" t="s">
        <v>87</v>
      </c>
      <c r="N11" s="85"/>
      <c r="O11" s="85"/>
      <c r="P11"/>
      <c r="Q11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/>
      <c r="I12" s="86" t="str">
        <f t="shared" si="0"/>
        <v xml:space="preserve"> -:-  -:-  -:-  -:- </v>
      </c>
      <c r="J12" s="85" t="s">
        <v>221</v>
      </c>
      <c r="K12" s="85" t="s">
        <v>50</v>
      </c>
      <c r="L12" s="85" t="s">
        <v>74</v>
      </c>
      <c r="M12" s="85" t="s">
        <v>87</v>
      </c>
      <c r="N12" s="85"/>
      <c r="O12" s="85"/>
      <c r="P12"/>
      <c r="Q12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1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1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+J8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2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2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262</v>
      </c>
      <c r="F27" s="87" t="s">
        <v>260</v>
      </c>
      <c r="G27" s="87" t="s">
        <v>3</v>
      </c>
      <c r="H27" s="87" t="s">
        <v>259</v>
      </c>
      <c r="I27" s="87" t="s">
        <v>4</v>
      </c>
      <c r="J27" s="87" t="s">
        <v>8</v>
      </c>
      <c r="K27" s="87" t="s">
        <v>9</v>
      </c>
      <c r="L27" s="87" t="s">
        <v>10</v>
      </c>
      <c r="M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5"/>
      <c r="F28" s="135"/>
      <c r="G28" s="135"/>
      <c r="H28" s="89" t="s">
        <v>27</v>
      </c>
      <c r="I28" s="89" t="s">
        <v>4</v>
      </c>
      <c r="J28" s="89" t="s">
        <v>38</v>
      </c>
      <c r="K28" s="89" t="s">
        <v>39</v>
      </c>
      <c r="L28" s="89" t="s">
        <v>28</v>
      </c>
      <c r="M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6"/>
      <c r="F29" s="136"/>
      <c r="G29" s="136" t="str">
        <f xml:space="preserve"> _xlfn.CONCAT(E29, " -:- ", F29 )</f>
        <v xml:space="preserve"> -:- </v>
      </c>
      <c r="H29" s="75" t="s">
        <v>191</v>
      </c>
      <c r="I29" s="90" t="s">
        <v>50</v>
      </c>
      <c r="J29" s="90" t="s">
        <v>255</v>
      </c>
      <c r="K29" s="90" t="s">
        <v>87</v>
      </c>
      <c r="L29" s="90"/>
      <c r="M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6"/>
      <c r="F30" s="136"/>
      <c r="G30" s="136" t="str">
        <f t="shared" ref="G30:G36" si="3" xml:space="preserve"> _xlfn.CONCAT(E30, " -:- ", F30 )</f>
        <v xml:space="preserve"> -:- </v>
      </c>
      <c r="H30" s="75" t="s">
        <v>192</v>
      </c>
      <c r="I30" s="90" t="s">
        <v>50</v>
      </c>
      <c r="J30" s="90" t="s">
        <v>255</v>
      </c>
      <c r="K30" s="90" t="s">
        <v>87</v>
      </c>
      <c r="L30" s="90"/>
      <c r="M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6"/>
      <c r="F31" s="136"/>
      <c r="G31" s="136" t="str">
        <f t="shared" si="3"/>
        <v xml:space="preserve"> -:- </v>
      </c>
      <c r="H31" s="75" t="s">
        <v>193</v>
      </c>
      <c r="I31" s="90" t="s">
        <v>50</v>
      </c>
      <c r="J31" s="90" t="s">
        <v>255</v>
      </c>
      <c r="K31" s="90" t="s">
        <v>87</v>
      </c>
      <c r="L31" s="90"/>
      <c r="M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6"/>
      <c r="F32" s="136"/>
      <c r="G32" s="136" t="str">
        <f t="shared" si="3"/>
        <v xml:space="preserve"> -:- </v>
      </c>
      <c r="H32" s="75" t="s">
        <v>193</v>
      </c>
      <c r="I32" s="90" t="s">
        <v>50</v>
      </c>
      <c r="J32" s="90" t="s">
        <v>255</v>
      </c>
      <c r="K32" s="90" t="s">
        <v>87</v>
      </c>
      <c r="L32" s="90"/>
      <c r="M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6"/>
      <c r="F33" s="137"/>
      <c r="G33" s="136" t="str">
        <f t="shared" si="3"/>
        <v xml:space="preserve"> -:- </v>
      </c>
      <c r="H33" s="75" t="s">
        <v>178</v>
      </c>
      <c r="I33" s="90" t="s">
        <v>50</v>
      </c>
      <c r="J33" s="90" t="s">
        <v>255</v>
      </c>
      <c r="K33" s="90" t="s">
        <v>87</v>
      </c>
      <c r="L33" s="90"/>
      <c r="M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6"/>
      <c r="F34" s="137"/>
      <c r="G34" s="136" t="str">
        <f t="shared" si="3"/>
        <v xml:space="preserve"> -:- </v>
      </c>
      <c r="H34" s="75" t="s">
        <v>179</v>
      </c>
      <c r="I34" s="90" t="s">
        <v>50</v>
      </c>
      <c r="J34" s="90" t="s">
        <v>255</v>
      </c>
      <c r="K34" s="90" t="s">
        <v>87</v>
      </c>
      <c r="L34" s="90"/>
      <c r="M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6"/>
      <c r="F35" s="137"/>
      <c r="G35" s="136" t="str">
        <f t="shared" si="3"/>
        <v xml:space="preserve"> -:- </v>
      </c>
      <c r="H35" s="75" t="s">
        <v>180</v>
      </c>
      <c r="I35" s="90" t="s">
        <v>50</v>
      </c>
      <c r="J35" s="90" t="s">
        <v>255</v>
      </c>
      <c r="K35" s="90" t="s">
        <v>87</v>
      </c>
      <c r="L35" s="90"/>
      <c r="M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6"/>
      <c r="F36" s="137"/>
      <c r="G36" s="136" t="str">
        <f t="shared" si="3"/>
        <v xml:space="preserve"> -:- </v>
      </c>
      <c r="H36" s="75" t="s">
        <v>181</v>
      </c>
      <c r="I36" s="90" t="s">
        <v>50</v>
      </c>
      <c r="J36" s="90" t="s">
        <v>255</v>
      </c>
      <c r="K36" s="90" t="s">
        <v>87</v>
      </c>
      <c r="L36" s="90"/>
      <c r="M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B8" sqref="B8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2024-04-04T22:35:11Z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