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leimenov_b\switchdrive\Workingversionmodel\NZ_TIMES_model-v76NV\SubRES_Tmpl\"/>
    </mc:Choice>
  </mc:AlternateContent>
  <bookViews>
    <workbookView xWindow="1455" yWindow="1365" windowWidth="17940" windowHeight="9855"/>
  </bookViews>
  <sheets>
    <sheet name="IND_NewTechs" sheetId="13" r:id="rId1"/>
    <sheet name="IND_definitions" sheetId="14" r:id="rId2"/>
    <sheet name="NewTech-modinp" sheetId="15" r:id="rId3"/>
  </sheets>
  <externalReferences>
    <externalReference r:id="rId4"/>
    <externalReference r:id="rId5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IND_NewTechs!$N$8:$AT$248</definedName>
    <definedName name="_xlnm._FilterDatabase" localSheetId="2" hidden="1">'NewTech-modinp'!$N$8:$AR$246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/>
</workbook>
</file>

<file path=xl/calcChain.xml><?xml version="1.0" encoding="utf-8"?>
<calcChain xmlns="http://schemas.openxmlformats.org/spreadsheetml/2006/main">
  <c r="V11" i="13" l="1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V65" i="13"/>
  <c r="V66" i="13"/>
  <c r="V67" i="13"/>
  <c r="V68" i="13"/>
  <c r="V69" i="13"/>
  <c r="V70" i="13"/>
  <c r="V71" i="13"/>
  <c r="V72" i="13"/>
  <c r="V73" i="13"/>
  <c r="V74" i="13"/>
  <c r="V75" i="13"/>
  <c r="V76" i="13"/>
  <c r="V77" i="13"/>
  <c r="V78" i="13"/>
  <c r="V79" i="13"/>
  <c r="V80" i="13"/>
  <c r="V81" i="13"/>
  <c r="V82" i="13"/>
  <c r="V90" i="13"/>
  <c r="V91" i="13"/>
  <c r="V92" i="13"/>
  <c r="V93" i="13"/>
  <c r="V94" i="13"/>
  <c r="V95" i="13"/>
  <c r="V96" i="13"/>
  <c r="V97" i="13"/>
  <c r="V98" i="13"/>
  <c r="V99" i="13"/>
  <c r="V100" i="13"/>
  <c r="V101" i="13"/>
  <c r="V102" i="13"/>
  <c r="V103" i="13"/>
  <c r="V104" i="13"/>
  <c r="V105" i="13"/>
  <c r="V107" i="13"/>
  <c r="V108" i="13"/>
  <c r="V109" i="13"/>
  <c r="V112" i="13"/>
  <c r="V113" i="13"/>
  <c r="V114" i="13"/>
  <c r="V115" i="13"/>
  <c r="V116" i="13"/>
  <c r="V117" i="13"/>
  <c r="V118" i="13"/>
  <c r="V121" i="13"/>
  <c r="V122" i="13"/>
  <c r="V123" i="13"/>
  <c r="V124" i="13"/>
  <c r="V125" i="13"/>
  <c r="V126" i="13"/>
  <c r="V127" i="13"/>
  <c r="V128" i="13"/>
  <c r="V129" i="13"/>
  <c r="V130" i="13"/>
  <c r="V131" i="13"/>
  <c r="V132" i="13"/>
  <c r="V133" i="13"/>
  <c r="V134" i="13"/>
  <c r="V135" i="13"/>
  <c r="V136" i="13"/>
  <c r="V137" i="13"/>
  <c r="V138" i="13"/>
  <c r="V139" i="13"/>
  <c r="V140" i="13"/>
  <c r="V141" i="13"/>
  <c r="V142" i="13"/>
  <c r="V143" i="13"/>
  <c r="V144" i="13"/>
  <c r="V145" i="13"/>
  <c r="V146" i="13"/>
  <c r="V147" i="13"/>
  <c r="V148" i="13"/>
  <c r="V149" i="13"/>
  <c r="V150" i="13"/>
  <c r="V151" i="13"/>
  <c r="V160" i="13"/>
  <c r="V161" i="13"/>
  <c r="V162" i="13"/>
  <c r="V163" i="13"/>
  <c r="V164" i="13"/>
  <c r="V165" i="13"/>
  <c r="V166" i="13"/>
  <c r="V167" i="13"/>
  <c r="V168" i="13"/>
  <c r="V169" i="13"/>
  <c r="V170" i="13"/>
  <c r="V171" i="13"/>
  <c r="V172" i="13"/>
  <c r="V173" i="13"/>
  <c r="V174" i="13"/>
  <c r="V175" i="13"/>
  <c r="V176" i="13"/>
  <c r="V177" i="13"/>
  <c r="V178" i="13"/>
  <c r="V179" i="13"/>
  <c r="V180" i="13"/>
  <c r="V181" i="13"/>
  <c r="V182" i="13"/>
  <c r="V183" i="13"/>
  <c r="V184" i="13"/>
  <c r="V185" i="13"/>
  <c r="V186" i="13"/>
  <c r="V187" i="13"/>
  <c r="V188" i="13"/>
  <c r="V189" i="13"/>
  <c r="V190" i="13"/>
  <c r="V191" i="13"/>
  <c r="V192" i="13"/>
  <c r="V193" i="13"/>
  <c r="V194" i="13"/>
  <c r="V195" i="13"/>
  <c r="V196" i="13"/>
  <c r="V197" i="13"/>
  <c r="V199" i="13"/>
  <c r="V200" i="13"/>
  <c r="V201" i="13"/>
  <c r="V202" i="13"/>
  <c r="V203" i="13"/>
  <c r="V204" i="13"/>
  <c r="V205" i="13"/>
  <c r="V206" i="13"/>
  <c r="V208" i="13"/>
  <c r="V209" i="13"/>
  <c r="V210" i="13"/>
  <c r="V211" i="13"/>
  <c r="V212" i="13"/>
  <c r="V213" i="13"/>
  <c r="V214" i="13"/>
  <c r="V215" i="13"/>
  <c r="V217" i="13"/>
  <c r="V218" i="13"/>
  <c r="V219" i="13"/>
  <c r="V220" i="13"/>
  <c r="V221" i="13"/>
  <c r="V222" i="13"/>
  <c r="V223" i="13"/>
  <c r="V224" i="13"/>
  <c r="V225" i="13"/>
  <c r="V226" i="13"/>
  <c r="V227" i="13"/>
  <c r="V228" i="13"/>
  <c r="V229" i="13"/>
  <c r="V230" i="13"/>
  <c r="V231" i="13"/>
  <c r="V232" i="13"/>
  <c r="V233" i="13"/>
  <c r="V234" i="13"/>
  <c r="V235" i="13"/>
  <c r="V236" i="13"/>
  <c r="V237" i="13"/>
  <c r="V238" i="13"/>
  <c r="V239" i="13"/>
  <c r="V240" i="13"/>
  <c r="V241" i="13"/>
  <c r="V242" i="13"/>
  <c r="V243" i="13"/>
  <c r="V244" i="13"/>
  <c r="V245" i="13"/>
  <c r="V246" i="13"/>
  <c r="V247" i="13"/>
  <c r="V248" i="13"/>
  <c r="V10" i="13"/>
  <c r="AH28" i="15" l="1"/>
  <c r="AI28" i="15"/>
  <c r="AI77" i="15" s="1"/>
  <c r="AI136" i="15" s="1"/>
  <c r="AI151" i="15" s="1"/>
  <c r="AI173" i="15" s="1"/>
  <c r="AI197" i="15" s="1"/>
  <c r="AI215" i="15" s="1"/>
  <c r="AI241" i="15" s="1"/>
  <c r="AG28" i="15"/>
  <c r="AG32" i="15" s="1"/>
  <c r="AG38" i="15" s="1"/>
  <c r="AG40" i="15" s="1"/>
  <c r="AG48" i="15" s="1"/>
  <c r="AG54" i="15" s="1"/>
  <c r="W28" i="15"/>
  <c r="AJ241" i="15"/>
  <c r="AK241" i="15"/>
  <c r="AL241" i="15"/>
  <c r="AM241" i="15"/>
  <c r="AN241" i="15"/>
  <c r="AO241" i="15"/>
  <c r="AP241" i="15"/>
  <c r="AJ215" i="15"/>
  <c r="AK215" i="15"/>
  <c r="AL215" i="15"/>
  <c r="AM215" i="15"/>
  <c r="AN215" i="15"/>
  <c r="AO215" i="15"/>
  <c r="AP215" i="15"/>
  <c r="AJ197" i="15"/>
  <c r="AK197" i="15"/>
  <c r="AL197" i="15"/>
  <c r="AM197" i="15"/>
  <c r="AN197" i="15"/>
  <c r="AO197" i="15"/>
  <c r="AP197" i="15"/>
  <c r="AJ173" i="15"/>
  <c r="AK173" i="15"/>
  <c r="AL173" i="15"/>
  <c r="AM173" i="15"/>
  <c r="AN173" i="15"/>
  <c r="AO173" i="15"/>
  <c r="AP173" i="15"/>
  <c r="AJ151" i="15"/>
  <c r="AK151" i="15"/>
  <c r="AL151" i="15"/>
  <c r="AM151" i="15"/>
  <c r="AN151" i="15"/>
  <c r="AO151" i="15"/>
  <c r="AP151" i="15"/>
  <c r="AJ136" i="15"/>
  <c r="AK136" i="15"/>
  <c r="AL136" i="15"/>
  <c r="AM136" i="15"/>
  <c r="AN136" i="15"/>
  <c r="AO136" i="15"/>
  <c r="AP136" i="15"/>
  <c r="AJ54" i="15"/>
  <c r="AK54" i="15"/>
  <c r="AL54" i="15"/>
  <c r="AM54" i="15"/>
  <c r="AN54" i="15"/>
  <c r="AO54" i="15"/>
  <c r="AP54" i="15"/>
  <c r="AJ77" i="15"/>
  <c r="AK77" i="15"/>
  <c r="AL77" i="15"/>
  <c r="AM77" i="15"/>
  <c r="AN77" i="15"/>
  <c r="AO77" i="15"/>
  <c r="AP77" i="15"/>
  <c r="AG77" i="15"/>
  <c r="AG136" i="15" s="1"/>
  <c r="AG151" i="15" s="1"/>
  <c r="AG173" i="15" s="1"/>
  <c r="AG197" i="15" s="1"/>
  <c r="AG215" i="15" s="1"/>
  <c r="AG241" i="15" s="1"/>
  <c r="AJ48" i="15"/>
  <c r="AK48" i="15"/>
  <c r="AL48" i="15"/>
  <c r="AM48" i="15"/>
  <c r="AN48" i="15"/>
  <c r="AO48" i="15"/>
  <c r="AP48" i="15"/>
  <c r="AJ40" i="15"/>
  <c r="AK40" i="15"/>
  <c r="AL40" i="15"/>
  <c r="AM40" i="15"/>
  <c r="AN40" i="15"/>
  <c r="AO40" i="15"/>
  <c r="AP40" i="15"/>
  <c r="AJ38" i="15"/>
  <c r="AK38" i="15"/>
  <c r="AL38" i="15"/>
  <c r="AM38" i="15"/>
  <c r="AN38" i="15"/>
  <c r="AO38" i="15"/>
  <c r="AP38" i="15"/>
  <c r="AQ38" i="15"/>
  <c r="AJ32" i="15"/>
  <c r="AK32" i="15"/>
  <c r="AL32" i="15"/>
  <c r="AM32" i="15"/>
  <c r="AN32" i="15"/>
  <c r="AO32" i="15"/>
  <c r="AP32" i="15"/>
  <c r="AI32" i="15" l="1"/>
  <c r="AI38" i="15" s="1"/>
  <c r="AI40" i="15" s="1"/>
  <c r="AI48" i="15" s="1"/>
  <c r="AI54" i="15" s="1"/>
  <c r="AH23" i="15"/>
  <c r="AI23" i="15" s="1"/>
  <c r="AJ23" i="15" s="1"/>
  <c r="AK23" i="15" s="1"/>
  <c r="AL23" i="15" s="1"/>
  <c r="AM23" i="15" s="1"/>
  <c r="AN23" i="15" s="1"/>
  <c r="AO23" i="15" s="1"/>
  <c r="AP23" i="15" s="1"/>
  <c r="AG56" i="15"/>
  <c r="AH56" i="13" s="1"/>
  <c r="AG71" i="15"/>
  <c r="AH71" i="13" s="1"/>
  <c r="AG41" i="15"/>
  <c r="AG23" i="15"/>
  <c r="AR99" i="13"/>
  <c r="AH32" i="15" l="1"/>
  <c r="AH38" i="15" s="1"/>
  <c r="AH40" i="15" s="1"/>
  <c r="AH48" i="15" s="1"/>
  <c r="AH54" i="15" s="1"/>
  <c r="AH77" i="15"/>
  <c r="AH136" i="15" s="1"/>
  <c r="AH151" i="15" s="1"/>
  <c r="AH173" i="15" s="1"/>
  <c r="AH197" i="15" s="1"/>
  <c r="AH215" i="15" s="1"/>
  <c r="AH241" i="15" s="1"/>
  <c r="AH56" i="15"/>
  <c r="AH71" i="15"/>
  <c r="AG99" i="15"/>
  <c r="AH99" i="15" s="1"/>
  <c r="R9" i="13"/>
  <c r="W9" i="13"/>
  <c r="R10" i="13"/>
  <c r="W10" i="13"/>
  <c r="R11" i="13"/>
  <c r="W11" i="13"/>
  <c r="AT11" i="13"/>
  <c r="R12" i="13"/>
  <c r="W12" i="13"/>
  <c r="AT12" i="13"/>
  <c r="R13" i="13"/>
  <c r="W13" i="13"/>
  <c r="AT13" i="13"/>
  <c r="R14" i="13"/>
  <c r="W14" i="13"/>
  <c r="R15" i="13"/>
  <c r="W15" i="13"/>
  <c r="R16" i="13"/>
  <c r="W16" i="13"/>
  <c r="R17" i="13"/>
  <c r="W17" i="13"/>
  <c r="AT17" i="13"/>
  <c r="R18" i="13"/>
  <c r="W18" i="13"/>
  <c r="R19" i="13"/>
  <c r="W19" i="13"/>
  <c r="R20" i="13"/>
  <c r="W20" i="13"/>
  <c r="R21" i="13"/>
  <c r="W21" i="13"/>
  <c r="R22" i="13"/>
  <c r="W22" i="13"/>
  <c r="AT22" i="13"/>
  <c r="R23" i="13"/>
  <c r="W23" i="13"/>
  <c r="AT23" i="13"/>
  <c r="R24" i="13"/>
  <c r="W24" i="13"/>
  <c r="AT24" i="13"/>
  <c r="R25" i="13"/>
  <c r="W25" i="13"/>
  <c r="R26" i="13"/>
  <c r="W26" i="13"/>
  <c r="R27" i="13"/>
  <c r="W27" i="13"/>
  <c r="R28" i="13"/>
  <c r="W28" i="13"/>
  <c r="R29" i="13"/>
  <c r="W29" i="13"/>
  <c r="R30" i="13"/>
  <c r="W30" i="13"/>
  <c r="R31" i="13"/>
  <c r="W31" i="13"/>
  <c r="R32" i="13"/>
  <c r="W32" i="13"/>
  <c r="R33" i="13"/>
  <c r="W33" i="13"/>
  <c r="AT33" i="13"/>
  <c r="R34" i="13"/>
  <c r="W34" i="13"/>
  <c r="R35" i="13"/>
  <c r="W35" i="13"/>
  <c r="R36" i="13"/>
  <c r="W36" i="13"/>
  <c r="AT36" i="13"/>
  <c r="R37" i="13"/>
  <c r="W37" i="13"/>
  <c r="R38" i="13"/>
  <c r="W38" i="13"/>
  <c r="R39" i="13"/>
  <c r="W39" i="13"/>
  <c r="R40" i="13"/>
  <c r="W40" i="13"/>
  <c r="R41" i="13"/>
  <c r="W41" i="13"/>
  <c r="AT41" i="13"/>
  <c r="R42" i="13"/>
  <c r="W42" i="13"/>
  <c r="AT42" i="13"/>
  <c r="R43" i="13"/>
  <c r="W43" i="13"/>
  <c r="R44" i="13"/>
  <c r="W44" i="13"/>
  <c r="R45" i="13"/>
  <c r="W45" i="13"/>
  <c r="R46" i="13"/>
  <c r="W46" i="13"/>
  <c r="R47" i="13"/>
  <c r="W47" i="13"/>
  <c r="AF47" i="13"/>
  <c r="R48" i="13"/>
  <c r="W48" i="13"/>
  <c r="R49" i="13"/>
  <c r="W49" i="13"/>
  <c r="R50" i="13"/>
  <c r="W50" i="13"/>
  <c r="R51" i="13"/>
  <c r="W51" i="13"/>
  <c r="R52" i="13"/>
  <c r="W52" i="13"/>
  <c r="AT52" i="13"/>
  <c r="R53" i="13"/>
  <c r="W53" i="13"/>
  <c r="R54" i="13"/>
  <c r="W54" i="13"/>
  <c r="AT54" i="13"/>
  <c r="R55" i="13"/>
  <c r="W55" i="13"/>
  <c r="R56" i="13"/>
  <c r="W56" i="13"/>
  <c r="AT56" i="13"/>
  <c r="R57" i="13"/>
  <c r="W57" i="13"/>
  <c r="R58" i="13"/>
  <c r="W58" i="13"/>
  <c r="R59" i="13"/>
  <c r="W59" i="13"/>
  <c r="R60" i="13"/>
  <c r="W60" i="13"/>
  <c r="R61" i="13"/>
  <c r="W61" i="13"/>
  <c r="R62" i="13"/>
  <c r="W62" i="13"/>
  <c r="R63" i="13"/>
  <c r="W63" i="13"/>
  <c r="AT63" i="13"/>
  <c r="R64" i="13"/>
  <c r="W64" i="13"/>
  <c r="R65" i="13"/>
  <c r="W65" i="13"/>
  <c r="R66" i="13"/>
  <c r="W66" i="13"/>
  <c r="R67" i="13"/>
  <c r="W67" i="13"/>
  <c r="R68" i="13"/>
  <c r="W68" i="13"/>
  <c r="R69" i="13"/>
  <c r="W69" i="13"/>
  <c r="R70" i="13"/>
  <c r="W70" i="13"/>
  <c r="AT70" i="13"/>
  <c r="R71" i="13"/>
  <c r="W71" i="13"/>
  <c r="AT71" i="13"/>
  <c r="R72" i="13"/>
  <c r="W72" i="13"/>
  <c r="AT72" i="13"/>
  <c r="R73" i="13"/>
  <c r="W73" i="13"/>
  <c r="R74" i="13"/>
  <c r="W74" i="13"/>
  <c r="AT74" i="13"/>
  <c r="R75" i="13"/>
  <c r="W75" i="13"/>
  <c r="R76" i="13"/>
  <c r="W76" i="13"/>
  <c r="R77" i="13"/>
  <c r="W77" i="13"/>
  <c r="AT77" i="13"/>
  <c r="R78" i="13"/>
  <c r="W78" i="13"/>
  <c r="AT78" i="13"/>
  <c r="R79" i="13"/>
  <c r="W79" i="13"/>
  <c r="AT79" i="13"/>
  <c r="R80" i="13"/>
  <c r="W80" i="13"/>
  <c r="R81" i="13"/>
  <c r="W81" i="13"/>
  <c r="R82" i="13"/>
  <c r="W82" i="13"/>
  <c r="R83" i="13"/>
  <c r="W83" i="13"/>
  <c r="R84" i="13"/>
  <c r="W84" i="13"/>
  <c r="R85" i="13"/>
  <c r="W85" i="13"/>
  <c r="R86" i="13"/>
  <c r="W86" i="13"/>
  <c r="R87" i="13"/>
  <c r="W87" i="13"/>
  <c r="AT87" i="13"/>
  <c r="R88" i="13"/>
  <c r="W88" i="13"/>
  <c r="AT88" i="13"/>
  <c r="R89" i="13"/>
  <c r="W89" i="13"/>
  <c r="Q90" i="13"/>
  <c r="R90" i="13"/>
  <c r="W90" i="13"/>
  <c r="AT90" i="13"/>
  <c r="R91" i="13"/>
  <c r="W91" i="13"/>
  <c r="AT91" i="13"/>
  <c r="R92" i="13"/>
  <c r="W92" i="13"/>
  <c r="AT92" i="13"/>
  <c r="R93" i="13"/>
  <c r="W93" i="13"/>
  <c r="R94" i="13"/>
  <c r="W94" i="13"/>
  <c r="R95" i="13"/>
  <c r="W95" i="13"/>
  <c r="R96" i="13"/>
  <c r="W96" i="13"/>
  <c r="AT96" i="13"/>
  <c r="R97" i="13"/>
  <c r="W97" i="13"/>
  <c r="R98" i="13"/>
  <c r="W98" i="13"/>
  <c r="R99" i="13"/>
  <c r="W99" i="13"/>
  <c r="R100" i="13"/>
  <c r="W100" i="13"/>
  <c r="R101" i="13"/>
  <c r="W101" i="13"/>
  <c r="R102" i="13"/>
  <c r="W102" i="13"/>
  <c r="AT102" i="13"/>
  <c r="R103" i="13"/>
  <c r="W103" i="13"/>
  <c r="R104" i="13"/>
  <c r="W104" i="13"/>
  <c r="R105" i="13"/>
  <c r="W105" i="13"/>
  <c r="R106" i="13"/>
  <c r="W106" i="13"/>
  <c r="R107" i="13"/>
  <c r="W107" i="13"/>
  <c r="R108" i="13"/>
  <c r="W108" i="13"/>
  <c r="R109" i="13"/>
  <c r="W109" i="13"/>
  <c r="AT109" i="13"/>
  <c r="R110" i="13"/>
  <c r="W110" i="13"/>
  <c r="R111" i="13"/>
  <c r="W111" i="13"/>
  <c r="AT111" i="13"/>
  <c r="R112" i="13"/>
  <c r="W112" i="13"/>
  <c r="AT112" i="13"/>
  <c r="R113" i="13"/>
  <c r="W113" i="13"/>
  <c r="AT113" i="13"/>
  <c r="R114" i="13"/>
  <c r="W114" i="13"/>
  <c r="R115" i="13"/>
  <c r="W115" i="13"/>
  <c r="AT115" i="13"/>
  <c r="R116" i="13"/>
  <c r="W116" i="13"/>
  <c r="R117" i="13"/>
  <c r="W117" i="13"/>
  <c r="R118" i="13"/>
  <c r="W118" i="13"/>
  <c r="R119" i="13"/>
  <c r="W119" i="13"/>
  <c r="R120" i="13"/>
  <c r="W120" i="13"/>
  <c r="R121" i="13"/>
  <c r="W121" i="13"/>
  <c r="R122" i="13"/>
  <c r="W122" i="13"/>
  <c r="AC122" i="13"/>
  <c r="R123" i="13"/>
  <c r="W123" i="13"/>
  <c r="Z123" i="13"/>
  <c r="R124" i="13"/>
  <c r="W124" i="13"/>
  <c r="AT124" i="13"/>
  <c r="R125" i="13"/>
  <c r="W125" i="13"/>
  <c r="R126" i="13"/>
  <c r="W126" i="13"/>
  <c r="AT126" i="13"/>
  <c r="R127" i="13"/>
  <c r="W127" i="13"/>
  <c r="AT127" i="13"/>
  <c r="R128" i="13"/>
  <c r="W128" i="13"/>
  <c r="AT128" i="13"/>
  <c r="R129" i="13"/>
  <c r="W129" i="13"/>
  <c r="AT129" i="13"/>
  <c r="R130" i="13"/>
  <c r="W130" i="13"/>
  <c r="AT130" i="13"/>
  <c r="R131" i="13"/>
  <c r="W131" i="13"/>
  <c r="R132" i="13"/>
  <c r="W132" i="13"/>
  <c r="AT132" i="13"/>
  <c r="R133" i="13"/>
  <c r="W133" i="13"/>
  <c r="R134" i="13"/>
  <c r="W134" i="13"/>
  <c r="R135" i="13"/>
  <c r="W135" i="13"/>
  <c r="R136" i="13"/>
  <c r="W136" i="13"/>
  <c r="AT136" i="13"/>
  <c r="R137" i="13"/>
  <c r="W137" i="13"/>
  <c r="AT137" i="13"/>
  <c r="R138" i="13"/>
  <c r="W138" i="13"/>
  <c r="R139" i="13"/>
  <c r="W139" i="13"/>
  <c r="AT139" i="13"/>
  <c r="R140" i="13"/>
  <c r="W140" i="13"/>
  <c r="AT140" i="13"/>
  <c r="R141" i="13"/>
  <c r="W141" i="13"/>
  <c r="R142" i="13"/>
  <c r="W142" i="13"/>
  <c r="R143" i="13"/>
  <c r="W143" i="13"/>
  <c r="R144" i="13"/>
  <c r="W144" i="13"/>
  <c r="AT144" i="13"/>
  <c r="R145" i="13"/>
  <c r="W145" i="13"/>
  <c r="R146" i="13"/>
  <c r="W146" i="13"/>
  <c r="AH146" i="13"/>
  <c r="R147" i="13"/>
  <c r="W147" i="13"/>
  <c r="AT147" i="13"/>
  <c r="R148" i="13"/>
  <c r="W148" i="13"/>
  <c r="R149" i="13"/>
  <c r="W149" i="13"/>
  <c r="R150" i="13"/>
  <c r="W150" i="13"/>
  <c r="R151" i="13"/>
  <c r="W151" i="13"/>
  <c r="AT151" i="13"/>
  <c r="R152" i="13"/>
  <c r="W152" i="13"/>
  <c r="R153" i="13"/>
  <c r="W153" i="13"/>
  <c r="R154" i="13"/>
  <c r="W154" i="13"/>
  <c r="R155" i="13"/>
  <c r="W155" i="13"/>
  <c r="R156" i="13"/>
  <c r="W156" i="13"/>
  <c r="R157" i="13"/>
  <c r="W157" i="13"/>
  <c r="R158" i="13"/>
  <c r="W158" i="13"/>
  <c r="R159" i="13"/>
  <c r="W159" i="13"/>
  <c r="R160" i="13"/>
  <c r="W160" i="13"/>
  <c r="R161" i="13"/>
  <c r="W161" i="13"/>
  <c r="AF161" i="13"/>
  <c r="R162" i="13"/>
  <c r="W162" i="13"/>
  <c r="R163" i="13"/>
  <c r="W163" i="13"/>
  <c r="AO163" i="13"/>
  <c r="AT163" i="13"/>
  <c r="R164" i="13"/>
  <c r="W164" i="13"/>
  <c r="AA164" i="13"/>
  <c r="R165" i="13"/>
  <c r="W165" i="13"/>
  <c r="AE165" i="13"/>
  <c r="AT165" i="13"/>
  <c r="R166" i="13"/>
  <c r="W166" i="13"/>
  <c r="AT166" i="13"/>
  <c r="R167" i="13"/>
  <c r="W167" i="13"/>
  <c r="AN167" i="13"/>
  <c r="R168" i="13"/>
  <c r="W168" i="13"/>
  <c r="R169" i="13"/>
  <c r="W169" i="13"/>
  <c r="AT169" i="13"/>
  <c r="R170" i="13"/>
  <c r="W170" i="13"/>
  <c r="R171" i="13"/>
  <c r="W171" i="13"/>
  <c r="R172" i="13"/>
  <c r="W172" i="13"/>
  <c r="R173" i="13"/>
  <c r="W173" i="13"/>
  <c r="AT173" i="13"/>
  <c r="R174" i="13"/>
  <c r="W174" i="13"/>
  <c r="R175" i="13"/>
  <c r="W175" i="13"/>
  <c r="R176" i="13"/>
  <c r="W176" i="13"/>
  <c r="R177" i="13"/>
  <c r="W177" i="13"/>
  <c r="AT177" i="13"/>
  <c r="R178" i="13"/>
  <c r="W178" i="13"/>
  <c r="R179" i="13"/>
  <c r="W179" i="13"/>
  <c r="AO179" i="13"/>
  <c r="AP179" i="13"/>
  <c r="AT179" i="13"/>
  <c r="R180" i="13"/>
  <c r="W180" i="13"/>
  <c r="AA180" i="13"/>
  <c r="AT180" i="13"/>
  <c r="R181" i="13"/>
  <c r="W181" i="13"/>
  <c r="AD181" i="13"/>
  <c r="AT181" i="13"/>
  <c r="R182" i="13"/>
  <c r="W182" i="13"/>
  <c r="AK182" i="13"/>
  <c r="R183" i="13"/>
  <c r="W183" i="13"/>
  <c r="AO183" i="13"/>
  <c r="R184" i="13"/>
  <c r="W184" i="13"/>
  <c r="X184" i="13"/>
  <c r="AC184" i="13"/>
  <c r="R185" i="13"/>
  <c r="W185" i="13"/>
  <c r="AI185" i="13"/>
  <c r="AT185" i="13"/>
  <c r="R186" i="13"/>
  <c r="W186" i="13"/>
  <c r="AD186" i="13"/>
  <c r="AI186" i="13"/>
  <c r="R187" i="13"/>
  <c r="W187" i="13"/>
  <c r="AO187" i="13"/>
  <c r="AP187" i="13"/>
  <c r="AT187" i="13"/>
  <c r="Q188" i="13"/>
  <c r="R188" i="13"/>
  <c r="W188" i="13"/>
  <c r="Y188" i="13"/>
  <c r="AR188" i="13"/>
  <c r="AT188" i="13"/>
  <c r="R189" i="13"/>
  <c r="U189" i="13"/>
  <c r="W189" i="13"/>
  <c r="AQ189" i="13"/>
  <c r="AT189" i="13"/>
  <c r="R190" i="13"/>
  <c r="W190" i="13"/>
  <c r="AC190" i="13"/>
  <c r="AT190" i="13"/>
  <c r="R191" i="13"/>
  <c r="W191" i="13"/>
  <c r="AG191" i="13"/>
  <c r="AH191" i="13"/>
  <c r="AT191" i="13"/>
  <c r="R192" i="13"/>
  <c r="W192" i="13"/>
  <c r="AI192" i="13"/>
  <c r="AJ192" i="13"/>
  <c r="R193" i="13"/>
  <c r="T193" i="13"/>
  <c r="W193" i="13"/>
  <c r="AT193" i="13"/>
  <c r="R194" i="13"/>
  <c r="W194" i="13"/>
  <c r="Z194" i="13"/>
  <c r="AE194" i="13"/>
  <c r="R195" i="13"/>
  <c r="W195" i="13"/>
  <c r="AD195" i="13"/>
  <c r="AI195" i="13"/>
  <c r="R196" i="13"/>
  <c r="W196" i="13"/>
  <c r="AO196" i="13"/>
  <c r="R197" i="13"/>
  <c r="W197" i="13"/>
  <c r="AA197" i="13"/>
  <c r="AT197" i="13"/>
  <c r="R198" i="13"/>
  <c r="W198" i="13"/>
  <c r="AD198" i="13"/>
  <c r="R199" i="13"/>
  <c r="W199" i="13"/>
  <c r="AH199" i="13"/>
  <c r="AJ199" i="13"/>
  <c r="R200" i="13"/>
  <c r="W200" i="13"/>
  <c r="AN200" i="13"/>
  <c r="AO200" i="13"/>
  <c r="R201" i="13"/>
  <c r="W201" i="13"/>
  <c r="Z201" i="13"/>
  <c r="R202" i="13"/>
  <c r="W202" i="13"/>
  <c r="AD202" i="13"/>
  <c r="AF202" i="13"/>
  <c r="AT202" i="13"/>
  <c r="R203" i="13"/>
  <c r="W203" i="13"/>
  <c r="AH203" i="13"/>
  <c r="AI203" i="13"/>
  <c r="AT203" i="13"/>
  <c r="R204" i="13"/>
  <c r="W204" i="13"/>
  <c r="AJ204" i="13"/>
  <c r="AT204" i="13"/>
  <c r="R205" i="13"/>
  <c r="W205" i="13"/>
  <c r="AJ205" i="13"/>
  <c r="AL205" i="13"/>
  <c r="R206" i="13"/>
  <c r="W206" i="13"/>
  <c r="Z206" i="13"/>
  <c r="AQ206" i="13"/>
  <c r="AT206" i="13"/>
  <c r="R208" i="13"/>
  <c r="W208" i="13"/>
  <c r="Z208" i="13"/>
  <c r="AP208" i="13"/>
  <c r="AR208" i="13"/>
  <c r="AT208" i="13"/>
  <c r="R209" i="13"/>
  <c r="W209" i="13"/>
  <c r="AM209" i="13"/>
  <c r="AT209" i="13"/>
  <c r="R210" i="13"/>
  <c r="T210" i="13"/>
  <c r="W210" i="13"/>
  <c r="AF210" i="13"/>
  <c r="R211" i="13"/>
  <c r="W211" i="13"/>
  <c r="AG211" i="13"/>
  <c r="R212" i="13"/>
  <c r="W212" i="13"/>
  <c r="AC212" i="13"/>
  <c r="AD212" i="13"/>
  <c r="AT212" i="13"/>
  <c r="R213" i="13"/>
  <c r="W213" i="13"/>
  <c r="AE213" i="13"/>
  <c r="R214" i="13"/>
  <c r="W214" i="13"/>
  <c r="AA214" i="13"/>
  <c r="AB214" i="13"/>
  <c r="AQ214" i="13"/>
  <c r="R215" i="13"/>
  <c r="W215" i="13"/>
  <c r="AA215" i="13"/>
  <c r="AE215" i="13"/>
  <c r="AQ215" i="13"/>
  <c r="R217" i="13"/>
  <c r="W217" i="13"/>
  <c r="AB217" i="13"/>
  <c r="AR217" i="13"/>
  <c r="AT217" i="13"/>
  <c r="R218" i="13"/>
  <c r="W218" i="13"/>
  <c r="AK218" i="13"/>
  <c r="AT218" i="13"/>
  <c r="R219" i="13"/>
  <c r="W219" i="13"/>
  <c r="AE219" i="13"/>
  <c r="AI219" i="13"/>
  <c r="AM219" i="13"/>
  <c r="R220" i="13"/>
  <c r="W220" i="13"/>
  <c r="AI220" i="13"/>
  <c r="R221" i="13"/>
  <c r="W221" i="13"/>
  <c r="AI221" i="13"/>
  <c r="R222" i="13"/>
  <c r="W222" i="13"/>
  <c r="AJ222" i="13"/>
  <c r="R223" i="13"/>
  <c r="W223" i="13"/>
  <c r="AI223" i="13"/>
  <c r="AM223" i="13"/>
  <c r="R224" i="13"/>
  <c r="W224" i="13"/>
  <c r="AI224" i="13"/>
  <c r="AJ224" i="13"/>
  <c r="R225" i="13"/>
  <c r="W225" i="13"/>
  <c r="AM225" i="13"/>
  <c r="R226" i="13"/>
  <c r="W226" i="13"/>
  <c r="AB226" i="13"/>
  <c r="AI226" i="13"/>
  <c r="R227" i="13"/>
  <c r="W227" i="13"/>
  <c r="AB227" i="13"/>
  <c r="AC227" i="13"/>
  <c r="AJ227" i="13"/>
  <c r="AK227" i="13"/>
  <c r="AR227" i="13"/>
  <c r="AT227" i="13"/>
  <c r="R228" i="13"/>
  <c r="U228" i="13"/>
  <c r="W228" i="13"/>
  <c r="AA228" i="13"/>
  <c r="AD228" i="13"/>
  <c r="AE228" i="13"/>
  <c r="AI228" i="13"/>
  <c r="AL228" i="13"/>
  <c r="AM228" i="13"/>
  <c r="AQ228" i="13"/>
  <c r="AT228" i="13"/>
  <c r="R229" i="13"/>
  <c r="T229" i="13"/>
  <c r="W229" i="13"/>
  <c r="Y229" i="13"/>
  <c r="AC229" i="13"/>
  <c r="AG229" i="13"/>
  <c r="AK229" i="13"/>
  <c r="AO229" i="13"/>
  <c r="R230" i="13"/>
  <c r="T230" i="13"/>
  <c r="W230" i="13"/>
  <c r="Y230" i="13"/>
  <c r="AB230" i="13"/>
  <c r="AC230" i="13"/>
  <c r="AG230" i="13"/>
  <c r="AJ230" i="13"/>
  <c r="AK230" i="13"/>
  <c r="AO230" i="13"/>
  <c r="Q231" i="13"/>
  <c r="R231" i="13"/>
  <c r="W231" i="13"/>
  <c r="X231" i="13"/>
  <c r="Y231" i="13"/>
  <c r="AF231" i="13"/>
  <c r="AG231" i="13"/>
  <c r="AN231" i="13"/>
  <c r="AO231" i="13"/>
  <c r="AT231" i="13"/>
  <c r="R232" i="13"/>
  <c r="W232" i="13"/>
  <c r="Z232" i="13"/>
  <c r="AA232" i="13"/>
  <c r="AE232" i="13"/>
  <c r="AH232" i="13"/>
  <c r="AI232" i="13"/>
  <c r="AM232" i="13"/>
  <c r="AP232" i="13"/>
  <c r="AQ232" i="13"/>
  <c r="AT232" i="13"/>
  <c r="R233" i="13"/>
  <c r="T233" i="13"/>
  <c r="W233" i="13"/>
  <c r="Y233" i="13"/>
  <c r="AC233" i="13"/>
  <c r="AG233" i="13"/>
  <c r="AK233" i="13"/>
  <c r="AO233" i="13"/>
  <c r="AT233" i="13"/>
  <c r="R234" i="13"/>
  <c r="W234" i="13"/>
  <c r="AA234" i="13"/>
  <c r="AE234" i="13"/>
  <c r="AI234" i="13"/>
  <c r="AM234" i="13"/>
  <c r="AQ234" i="13"/>
  <c r="AT234" i="13"/>
  <c r="R235" i="13"/>
  <c r="T235" i="13"/>
  <c r="W235" i="13"/>
  <c r="X235" i="13"/>
  <c r="AF235" i="13"/>
  <c r="AN235" i="13"/>
  <c r="AT235" i="13"/>
  <c r="R236" i="13"/>
  <c r="W236" i="13"/>
  <c r="Z236" i="13"/>
  <c r="AA236" i="13"/>
  <c r="AE236" i="13"/>
  <c r="AH236" i="13"/>
  <c r="AI236" i="13"/>
  <c r="AM236" i="13"/>
  <c r="AP236" i="13"/>
  <c r="AQ236" i="13"/>
  <c r="R237" i="13"/>
  <c r="W237" i="13"/>
  <c r="AD237" i="13"/>
  <c r="AL237" i="13"/>
  <c r="R238" i="13"/>
  <c r="W238" i="13"/>
  <c r="AA238" i="13"/>
  <c r="AE238" i="13"/>
  <c r="AI238" i="13"/>
  <c r="AM238" i="13"/>
  <c r="AQ238" i="13"/>
  <c r="AT238" i="13"/>
  <c r="R239" i="13"/>
  <c r="T239" i="13"/>
  <c r="W239" i="13"/>
  <c r="AB239" i="13"/>
  <c r="AR239" i="13"/>
  <c r="AT239" i="13"/>
  <c r="R240" i="13"/>
  <c r="U240" i="13"/>
  <c r="W240" i="13"/>
  <c r="AA240" i="13"/>
  <c r="AD240" i="13"/>
  <c r="AE240" i="13"/>
  <c r="AI240" i="13"/>
  <c r="AL240" i="13"/>
  <c r="AM240" i="13"/>
  <c r="AQ240" i="13"/>
  <c r="R241" i="13"/>
  <c r="W241" i="13"/>
  <c r="Z241" i="13"/>
  <c r="AH241" i="13"/>
  <c r="AO241" i="13"/>
  <c r="AP241" i="13"/>
  <c r="R242" i="13"/>
  <c r="W242" i="13"/>
  <c r="AA242" i="13"/>
  <c r="AC242" i="13"/>
  <c r="AE242" i="13"/>
  <c r="AI242" i="13"/>
  <c r="AK242" i="13"/>
  <c r="AM242" i="13"/>
  <c r="AQ242" i="13"/>
  <c r="R243" i="13"/>
  <c r="W243" i="13"/>
  <c r="AA243" i="13"/>
  <c r="AE243" i="13"/>
  <c r="AI243" i="13"/>
  <c r="AM243" i="13"/>
  <c r="AQ243" i="13"/>
  <c r="AT243" i="13"/>
  <c r="R244" i="13"/>
  <c r="T244" i="13"/>
  <c r="W244" i="13"/>
  <c r="Y244" i="13"/>
  <c r="AA244" i="13"/>
  <c r="AC244" i="13"/>
  <c r="AG244" i="13"/>
  <c r="AI244" i="13"/>
  <c r="AK244" i="13"/>
  <c r="AO244" i="13"/>
  <c r="AQ244" i="13"/>
  <c r="R245" i="13"/>
  <c r="T245" i="13"/>
  <c r="W245" i="13"/>
  <c r="Y245" i="13"/>
  <c r="AC245" i="13"/>
  <c r="AG245" i="13"/>
  <c r="AK245" i="13"/>
  <c r="AO245" i="13"/>
  <c r="R246" i="13"/>
  <c r="T246" i="13"/>
  <c r="W246" i="13"/>
  <c r="Y246" i="13"/>
  <c r="AB246" i="13"/>
  <c r="AC246" i="13"/>
  <c r="AG246" i="13"/>
  <c r="AJ246" i="13"/>
  <c r="AK246" i="13"/>
  <c r="AO246" i="13"/>
  <c r="R247" i="13"/>
  <c r="W247" i="13"/>
  <c r="X247" i="13"/>
  <c r="Y247" i="13"/>
  <c r="AF247" i="13"/>
  <c r="AG247" i="13"/>
  <c r="AN247" i="13"/>
  <c r="AO247" i="13"/>
  <c r="R248" i="13"/>
  <c r="T248" i="13"/>
  <c r="W248" i="13"/>
  <c r="AA248" i="13"/>
  <c r="AB248" i="13"/>
  <c r="AC248" i="13"/>
  <c r="AI248" i="13"/>
  <c r="AJ248" i="13"/>
  <c r="AK248" i="13"/>
  <c r="AQ248" i="13"/>
  <c r="AQ246" i="15"/>
  <c r="AP246" i="15"/>
  <c r="AO246" i="15"/>
  <c r="AP248" i="13" s="1"/>
  <c r="AN246" i="15"/>
  <c r="AO248" i="13" s="1"/>
  <c r="AM246" i="15"/>
  <c r="AN248" i="13" s="1"/>
  <c r="AL246" i="15"/>
  <c r="AM248" i="13" s="1"/>
  <c r="AK246" i="15"/>
  <c r="AL248" i="13" s="1"/>
  <c r="AJ246" i="15"/>
  <c r="AI246" i="15"/>
  <c r="AH246" i="15"/>
  <c r="AG246" i="15"/>
  <c r="AH248" i="13" s="1"/>
  <c r="AF246" i="15"/>
  <c r="AG248" i="13" s="1"/>
  <c r="AE246" i="15"/>
  <c r="AF248" i="13" s="1"/>
  <c r="AD246" i="15"/>
  <c r="AE248" i="13" s="1"/>
  <c r="AC246" i="15"/>
  <c r="AD248" i="13" s="1"/>
  <c r="AB246" i="15"/>
  <c r="AA246" i="15"/>
  <c r="Z246" i="15"/>
  <c r="Y246" i="15"/>
  <c r="Z248" i="13" s="1"/>
  <c r="X246" i="15"/>
  <c r="Y248" i="13" s="1"/>
  <c r="W246" i="15"/>
  <c r="X248" i="13" s="1"/>
  <c r="U246" i="15"/>
  <c r="U248" i="13" s="1"/>
  <c r="T246" i="15"/>
  <c r="S246" i="15"/>
  <c r="R246" i="15"/>
  <c r="Q246" i="15"/>
  <c r="Q248" i="13" s="1"/>
  <c r="P246" i="15"/>
  <c r="P248" i="13" s="1"/>
  <c r="O246" i="15"/>
  <c r="O248" i="13" s="1"/>
  <c r="N246" i="15"/>
  <c r="L246" i="15" s="1"/>
  <c r="AQ245" i="15"/>
  <c r="AP245" i="15"/>
  <c r="AQ247" i="13" s="1"/>
  <c r="AO245" i="15"/>
  <c r="AP247" i="13" s="1"/>
  <c r="AN245" i="15"/>
  <c r="AM245" i="15"/>
  <c r="AL245" i="15"/>
  <c r="AM247" i="13" s="1"/>
  <c r="AK245" i="15"/>
  <c r="AL247" i="13" s="1"/>
  <c r="AJ245" i="15"/>
  <c r="AK247" i="13" s="1"/>
  <c r="AI245" i="15"/>
  <c r="AJ247" i="13" s="1"/>
  <c r="AH245" i="15"/>
  <c r="AI247" i="13" s="1"/>
  <c r="AG245" i="15"/>
  <c r="AH247" i="13" s="1"/>
  <c r="AF245" i="15"/>
  <c r="AE245" i="15"/>
  <c r="AD245" i="15"/>
  <c r="AE247" i="13" s="1"/>
  <c r="AC245" i="15"/>
  <c r="AD247" i="13" s="1"/>
  <c r="AB245" i="15"/>
  <c r="AC247" i="13" s="1"/>
  <c r="AA245" i="15"/>
  <c r="AB247" i="13" s="1"/>
  <c r="Z245" i="15"/>
  <c r="AA247" i="13" s="1"/>
  <c r="Y245" i="15"/>
  <c r="Z247" i="13" s="1"/>
  <c r="X245" i="15"/>
  <c r="W245" i="15"/>
  <c r="U245" i="15"/>
  <c r="U247" i="13" s="1"/>
  <c r="T245" i="15"/>
  <c r="T247" i="13" s="1"/>
  <c r="S245" i="15"/>
  <c r="R245" i="15"/>
  <c r="Q245" i="15"/>
  <c r="Q247" i="13" s="1"/>
  <c r="P245" i="15"/>
  <c r="P247" i="13" s="1"/>
  <c r="O245" i="15"/>
  <c r="O247" i="13" s="1"/>
  <c r="N245" i="15"/>
  <c r="L245" i="15" s="1"/>
  <c r="AQ244" i="15"/>
  <c r="AP244" i="15"/>
  <c r="AQ246" i="13" s="1"/>
  <c r="AO244" i="15"/>
  <c r="AP246" i="13" s="1"/>
  <c r="AN244" i="15"/>
  <c r="AM244" i="15"/>
  <c r="AN246" i="13" s="1"/>
  <c r="AL244" i="15"/>
  <c r="AM246" i="13" s="1"/>
  <c r="AK244" i="15"/>
  <c r="AL246" i="13" s="1"/>
  <c r="AJ244" i="15"/>
  <c r="AI244" i="15"/>
  <c r="AH244" i="15"/>
  <c r="AI246" i="13" s="1"/>
  <c r="AG244" i="15"/>
  <c r="AH246" i="13" s="1"/>
  <c r="AF244" i="15"/>
  <c r="AE244" i="15"/>
  <c r="AF246" i="13" s="1"/>
  <c r="AD244" i="15"/>
  <c r="AE246" i="13" s="1"/>
  <c r="AC244" i="15"/>
  <c r="AD246" i="13" s="1"/>
  <c r="AB244" i="15"/>
  <c r="AA244" i="15"/>
  <c r="Z244" i="15"/>
  <c r="AA246" i="13" s="1"/>
  <c r="Y244" i="15"/>
  <c r="Z246" i="13" s="1"/>
  <c r="X244" i="15"/>
  <c r="W244" i="15"/>
  <c r="X246" i="13" s="1"/>
  <c r="U244" i="15"/>
  <c r="U246" i="13" s="1"/>
  <c r="T244" i="15"/>
  <c r="S244" i="15"/>
  <c r="R244" i="15"/>
  <c r="Q244" i="15"/>
  <c r="Q246" i="13" s="1"/>
  <c r="P244" i="15"/>
  <c r="P246" i="13" s="1"/>
  <c r="O244" i="15"/>
  <c r="O246" i="13" s="1"/>
  <c r="N244" i="15"/>
  <c r="L244" i="15" s="1"/>
  <c r="AQ243" i="15"/>
  <c r="AP243" i="15"/>
  <c r="AQ245" i="13" s="1"/>
  <c r="AO243" i="15"/>
  <c r="AP245" i="13" s="1"/>
  <c r="AN243" i="15"/>
  <c r="AM243" i="15"/>
  <c r="AN245" i="13" s="1"/>
  <c r="AL243" i="15"/>
  <c r="AM245" i="13" s="1"/>
  <c r="AK243" i="15"/>
  <c r="AL245" i="13" s="1"/>
  <c r="AJ243" i="15"/>
  <c r="AI243" i="15"/>
  <c r="AJ245" i="13" s="1"/>
  <c r="AH243" i="15"/>
  <c r="AI245" i="13" s="1"/>
  <c r="AG243" i="15"/>
  <c r="AH245" i="13" s="1"/>
  <c r="AF243" i="15"/>
  <c r="AE243" i="15"/>
  <c r="AF245" i="13" s="1"/>
  <c r="AD243" i="15"/>
  <c r="AE245" i="13" s="1"/>
  <c r="AC243" i="15"/>
  <c r="AD245" i="13" s="1"/>
  <c r="AB243" i="15"/>
  <c r="AA243" i="15"/>
  <c r="AB245" i="13" s="1"/>
  <c r="Z243" i="15"/>
  <c r="AA245" i="13" s="1"/>
  <c r="Y243" i="15"/>
  <c r="Z245" i="13" s="1"/>
  <c r="X243" i="15"/>
  <c r="W243" i="15"/>
  <c r="X245" i="13" s="1"/>
  <c r="U243" i="15"/>
  <c r="U245" i="13" s="1"/>
  <c r="T243" i="15"/>
  <c r="S243" i="15"/>
  <c r="R243" i="15"/>
  <c r="Q243" i="15"/>
  <c r="Q245" i="13" s="1"/>
  <c r="P243" i="15"/>
  <c r="P245" i="13" s="1"/>
  <c r="O243" i="15"/>
  <c r="O245" i="13" s="1"/>
  <c r="N243" i="15"/>
  <c r="L243" i="15" s="1"/>
  <c r="AQ242" i="15"/>
  <c r="AP242" i="15"/>
  <c r="AO242" i="15"/>
  <c r="AP244" i="13" s="1"/>
  <c r="AN242" i="15"/>
  <c r="AM242" i="15"/>
  <c r="AN244" i="13" s="1"/>
  <c r="AL242" i="15"/>
  <c r="AM244" i="13" s="1"/>
  <c r="AK242" i="15"/>
  <c r="AL244" i="13" s="1"/>
  <c r="AJ242" i="15"/>
  <c r="AI242" i="15"/>
  <c r="AJ244" i="13" s="1"/>
  <c r="AH242" i="15"/>
  <c r="AG242" i="15"/>
  <c r="AH244" i="13" s="1"/>
  <c r="AF242" i="15"/>
  <c r="AE242" i="15"/>
  <c r="AF244" i="13" s="1"/>
  <c r="AD242" i="15"/>
  <c r="AE244" i="13" s="1"/>
  <c r="AC242" i="15"/>
  <c r="AD244" i="13" s="1"/>
  <c r="AB242" i="15"/>
  <c r="AA242" i="15"/>
  <c r="AB244" i="13" s="1"/>
  <c r="Z242" i="15"/>
  <c r="Y242" i="15"/>
  <c r="Z244" i="13" s="1"/>
  <c r="X242" i="15"/>
  <c r="W242" i="15"/>
  <c r="X244" i="13" s="1"/>
  <c r="U242" i="15"/>
  <c r="U244" i="13" s="1"/>
  <c r="T242" i="15"/>
  <c r="S242" i="15"/>
  <c r="R242" i="15"/>
  <c r="Q242" i="15"/>
  <c r="Q244" i="13" s="1"/>
  <c r="P242" i="15"/>
  <c r="P244" i="13" s="1"/>
  <c r="O242" i="15"/>
  <c r="O244" i="13" s="1"/>
  <c r="N242" i="15"/>
  <c r="L242" i="15" s="1"/>
  <c r="AR243" i="13"/>
  <c r="AP243" i="13"/>
  <c r="AO243" i="13"/>
  <c r="AN243" i="13"/>
  <c r="AL243" i="13"/>
  <c r="AK243" i="13"/>
  <c r="AJ243" i="13"/>
  <c r="AH243" i="13"/>
  <c r="AF241" i="15"/>
  <c r="AG243" i="13" s="1"/>
  <c r="AE241" i="15"/>
  <c r="AF243" i="13" s="1"/>
  <c r="AD241" i="15"/>
  <c r="AC241" i="15"/>
  <c r="AD243" i="13" s="1"/>
  <c r="AB241" i="15"/>
  <c r="AC243" i="13" s="1"/>
  <c r="AA241" i="15"/>
  <c r="AB243" i="13" s="1"/>
  <c r="Z241" i="15"/>
  <c r="Y241" i="15"/>
  <c r="Z243" i="13" s="1"/>
  <c r="X241" i="15"/>
  <c r="Y243" i="13" s="1"/>
  <c r="W241" i="15"/>
  <c r="X243" i="13" s="1"/>
  <c r="U241" i="15"/>
  <c r="U243" i="13" s="1"/>
  <c r="T241" i="15"/>
  <c r="T243" i="13" s="1"/>
  <c r="S241" i="15"/>
  <c r="R241" i="15"/>
  <c r="Q241" i="15"/>
  <c r="Q243" i="13" s="1"/>
  <c r="P241" i="15"/>
  <c r="P243" i="13" s="1"/>
  <c r="O241" i="15"/>
  <c r="O243" i="13" s="1"/>
  <c r="N241" i="15"/>
  <c r="L241" i="15" s="1"/>
  <c r="AQ240" i="15"/>
  <c r="AP240" i="15"/>
  <c r="AO240" i="15"/>
  <c r="AP242" i="13" s="1"/>
  <c r="AN240" i="15"/>
  <c r="AO242" i="13" s="1"/>
  <c r="AM240" i="15"/>
  <c r="AN242" i="13" s="1"/>
  <c r="AL240" i="15"/>
  <c r="AK240" i="15"/>
  <c r="AL242" i="13" s="1"/>
  <c r="AJ240" i="15"/>
  <c r="AI240" i="15"/>
  <c r="AJ242" i="13" s="1"/>
  <c r="AH240" i="15"/>
  <c r="AG240" i="15"/>
  <c r="AH242" i="13" s="1"/>
  <c r="AF240" i="15"/>
  <c r="AG242" i="13" s="1"/>
  <c r="AE240" i="15"/>
  <c r="AF242" i="13" s="1"/>
  <c r="AD240" i="15"/>
  <c r="AC240" i="15"/>
  <c r="AD242" i="13" s="1"/>
  <c r="AB240" i="15"/>
  <c r="AA240" i="15"/>
  <c r="AB242" i="13" s="1"/>
  <c r="Z240" i="15"/>
  <c r="Y240" i="15"/>
  <c r="Z242" i="13" s="1"/>
  <c r="X240" i="15"/>
  <c r="Y242" i="13" s="1"/>
  <c r="W240" i="15"/>
  <c r="X242" i="13" s="1"/>
  <c r="U240" i="15"/>
  <c r="U242" i="13" s="1"/>
  <c r="T240" i="15"/>
  <c r="T242" i="13" s="1"/>
  <c r="S240" i="15"/>
  <c r="R240" i="15"/>
  <c r="Q240" i="15"/>
  <c r="Q242" i="13" s="1"/>
  <c r="P240" i="15"/>
  <c r="P242" i="13" s="1"/>
  <c r="O240" i="15"/>
  <c r="O242" i="13" s="1"/>
  <c r="N240" i="15"/>
  <c r="L240" i="15" s="1"/>
  <c r="AQ239" i="15"/>
  <c r="AP239" i="15"/>
  <c r="AQ241" i="13" s="1"/>
  <c r="AO239" i="15"/>
  <c r="AN239" i="15"/>
  <c r="AM239" i="15"/>
  <c r="AN241" i="13" s="1"/>
  <c r="AL239" i="15"/>
  <c r="AM241" i="13" s="1"/>
  <c r="AK239" i="15"/>
  <c r="AL241" i="13" s="1"/>
  <c r="AJ239" i="15"/>
  <c r="AK241" i="13" s="1"/>
  <c r="AI239" i="15"/>
  <c r="AJ241" i="13" s="1"/>
  <c r="AH239" i="15"/>
  <c r="AI241" i="13" s="1"/>
  <c r="AG239" i="15"/>
  <c r="AF239" i="15"/>
  <c r="AG241" i="13" s="1"/>
  <c r="AE239" i="15"/>
  <c r="AF241" i="13" s="1"/>
  <c r="AD239" i="15"/>
  <c r="AE241" i="13" s="1"/>
  <c r="AC239" i="15"/>
  <c r="AD241" i="13" s="1"/>
  <c r="AB239" i="15"/>
  <c r="AC241" i="13" s="1"/>
  <c r="AA239" i="15"/>
  <c r="AB241" i="13" s="1"/>
  <c r="Z239" i="15"/>
  <c r="AA241" i="13" s="1"/>
  <c r="Y239" i="15"/>
  <c r="X239" i="15"/>
  <c r="Y241" i="13" s="1"/>
  <c r="W239" i="15"/>
  <c r="X241" i="13" s="1"/>
  <c r="U239" i="15"/>
  <c r="U241" i="13" s="1"/>
  <c r="T239" i="15"/>
  <c r="T241" i="13" s="1"/>
  <c r="S239" i="15"/>
  <c r="R239" i="15"/>
  <c r="Q239" i="15"/>
  <c r="Q241" i="13" s="1"/>
  <c r="P239" i="15"/>
  <c r="P241" i="13" s="1"/>
  <c r="O239" i="15"/>
  <c r="O241" i="13" s="1"/>
  <c r="N239" i="15"/>
  <c r="L239" i="15" s="1"/>
  <c r="AQ238" i="15"/>
  <c r="AP238" i="15"/>
  <c r="AO238" i="15"/>
  <c r="AP240" i="13" s="1"/>
  <c r="AN238" i="15"/>
  <c r="AO240" i="13" s="1"/>
  <c r="AM238" i="15"/>
  <c r="AN240" i="13" s="1"/>
  <c r="AL238" i="15"/>
  <c r="AK238" i="15"/>
  <c r="AJ238" i="15"/>
  <c r="AK240" i="13" s="1"/>
  <c r="AI238" i="15"/>
  <c r="AJ240" i="13" s="1"/>
  <c r="AH238" i="15"/>
  <c r="AG238" i="15"/>
  <c r="AH240" i="13" s="1"/>
  <c r="AF238" i="15"/>
  <c r="AG240" i="13" s="1"/>
  <c r="AE238" i="15"/>
  <c r="AF240" i="13" s="1"/>
  <c r="AD238" i="15"/>
  <c r="AC238" i="15"/>
  <c r="AB238" i="15"/>
  <c r="AC240" i="13" s="1"/>
  <c r="AA238" i="15"/>
  <c r="AB240" i="13" s="1"/>
  <c r="Z238" i="15"/>
  <c r="Y238" i="15"/>
  <c r="Z240" i="13" s="1"/>
  <c r="X238" i="15"/>
  <c r="Y240" i="13" s="1"/>
  <c r="W238" i="15"/>
  <c r="X240" i="13" s="1"/>
  <c r="U238" i="15"/>
  <c r="T238" i="15"/>
  <c r="T240" i="13" s="1"/>
  <c r="S238" i="15"/>
  <c r="R238" i="15"/>
  <c r="Q238" i="15"/>
  <c r="Q240" i="13" s="1"/>
  <c r="P238" i="15"/>
  <c r="P240" i="13" s="1"/>
  <c r="O238" i="15"/>
  <c r="O240" i="13" s="1"/>
  <c r="N238" i="15"/>
  <c r="L238" i="15" s="1"/>
  <c r="AF237" i="15"/>
  <c r="AG239" i="13" s="1"/>
  <c r="AE237" i="15"/>
  <c r="AF239" i="13" s="1"/>
  <c r="AD237" i="15"/>
  <c r="AE239" i="13" s="1"/>
  <c r="AC237" i="15"/>
  <c r="AD239" i="13" s="1"/>
  <c r="AB237" i="15"/>
  <c r="AC239" i="13" s="1"/>
  <c r="AA237" i="15"/>
  <c r="Z237" i="15"/>
  <c r="AA239" i="13" s="1"/>
  <c r="Y237" i="15"/>
  <c r="Z239" i="13" s="1"/>
  <c r="X237" i="15"/>
  <c r="Y239" i="13" s="1"/>
  <c r="W237" i="15"/>
  <c r="X239" i="13" s="1"/>
  <c r="U237" i="15"/>
  <c r="U239" i="13" s="1"/>
  <c r="T237" i="15"/>
  <c r="S237" i="15"/>
  <c r="R237" i="15"/>
  <c r="Q237" i="15"/>
  <c r="Q239" i="13" s="1"/>
  <c r="P237" i="15"/>
  <c r="P239" i="13" s="1"/>
  <c r="O237" i="15"/>
  <c r="O239" i="13" s="1"/>
  <c r="N237" i="15"/>
  <c r="L237" i="15" s="1"/>
  <c r="AQ236" i="15"/>
  <c r="AP236" i="15"/>
  <c r="AO236" i="15"/>
  <c r="AP238" i="13" s="1"/>
  <c r="AN236" i="15"/>
  <c r="AO238" i="13" s="1"/>
  <c r="AM236" i="15"/>
  <c r="AN238" i="13" s="1"/>
  <c r="AL236" i="15"/>
  <c r="AK236" i="15"/>
  <c r="AL238" i="13" s="1"/>
  <c r="AJ236" i="15"/>
  <c r="AK238" i="13" s="1"/>
  <c r="AI236" i="15"/>
  <c r="AJ238" i="13" s="1"/>
  <c r="AH236" i="15"/>
  <c r="AG236" i="15"/>
  <c r="AH238" i="13" s="1"/>
  <c r="AF236" i="15"/>
  <c r="AG238" i="13" s="1"/>
  <c r="AE236" i="15"/>
  <c r="AF238" i="13" s="1"/>
  <c r="AD236" i="15"/>
  <c r="AC236" i="15"/>
  <c r="AD238" i="13" s="1"/>
  <c r="AB236" i="15"/>
  <c r="AC238" i="13" s="1"/>
  <c r="AA236" i="15"/>
  <c r="AB238" i="13" s="1"/>
  <c r="Z236" i="15"/>
  <c r="Y236" i="15"/>
  <c r="Z238" i="13" s="1"/>
  <c r="X236" i="15"/>
  <c r="Y238" i="13" s="1"/>
  <c r="W236" i="15"/>
  <c r="X238" i="13" s="1"/>
  <c r="U236" i="15"/>
  <c r="U238" i="13" s="1"/>
  <c r="T236" i="15"/>
  <c r="T238" i="13" s="1"/>
  <c r="S236" i="15"/>
  <c r="R236" i="15"/>
  <c r="Q236" i="15"/>
  <c r="Q238" i="13" s="1"/>
  <c r="P236" i="15"/>
  <c r="P238" i="13" s="1"/>
  <c r="O236" i="15"/>
  <c r="O238" i="13" s="1"/>
  <c r="N236" i="15"/>
  <c r="L236" i="15" s="1"/>
  <c r="AQ235" i="15"/>
  <c r="AP235" i="15"/>
  <c r="AQ237" i="13" s="1"/>
  <c r="AO235" i="15"/>
  <c r="AP237" i="13" s="1"/>
  <c r="AN235" i="15"/>
  <c r="AO237" i="13" s="1"/>
  <c r="AM235" i="15"/>
  <c r="AN237" i="13" s="1"/>
  <c r="AL235" i="15"/>
  <c r="AM237" i="13" s="1"/>
  <c r="AK235" i="15"/>
  <c r="AJ235" i="15"/>
  <c r="AK237" i="13" s="1"/>
  <c r="AI235" i="15"/>
  <c r="AJ237" i="13" s="1"/>
  <c r="AH235" i="15"/>
  <c r="AI237" i="13" s="1"/>
  <c r="AG235" i="15"/>
  <c r="AH237" i="13" s="1"/>
  <c r="AF235" i="15"/>
  <c r="AG237" i="13" s="1"/>
  <c r="AE235" i="15"/>
  <c r="AF237" i="13" s="1"/>
  <c r="AD235" i="15"/>
  <c r="AE237" i="13" s="1"/>
  <c r="AC235" i="15"/>
  <c r="AB235" i="15"/>
  <c r="AC237" i="13" s="1"/>
  <c r="AA235" i="15"/>
  <c r="AB237" i="13" s="1"/>
  <c r="Z235" i="15"/>
  <c r="AA237" i="13" s="1"/>
  <c r="Y235" i="15"/>
  <c r="Z237" i="13" s="1"/>
  <c r="X235" i="15"/>
  <c r="Y237" i="13" s="1"/>
  <c r="W235" i="15"/>
  <c r="X237" i="13" s="1"/>
  <c r="U235" i="15"/>
  <c r="U237" i="13" s="1"/>
  <c r="T235" i="15"/>
  <c r="T237" i="13" s="1"/>
  <c r="S235" i="15"/>
  <c r="R235" i="15"/>
  <c r="Q235" i="15"/>
  <c r="Q237" i="13" s="1"/>
  <c r="P235" i="15"/>
  <c r="P237" i="13" s="1"/>
  <c r="O235" i="15"/>
  <c r="O237" i="13" s="1"/>
  <c r="N235" i="15"/>
  <c r="L235" i="15" s="1"/>
  <c r="AQ234" i="15"/>
  <c r="AP234" i="15"/>
  <c r="AO234" i="15"/>
  <c r="AN234" i="15"/>
  <c r="AO236" i="13" s="1"/>
  <c r="AM234" i="15"/>
  <c r="AN236" i="13" s="1"/>
  <c r="AL234" i="15"/>
  <c r="AK234" i="15"/>
  <c r="AL236" i="13" s="1"/>
  <c r="AJ234" i="15"/>
  <c r="AK236" i="13" s="1"/>
  <c r="AI234" i="15"/>
  <c r="AJ236" i="13" s="1"/>
  <c r="AH234" i="15"/>
  <c r="AG234" i="15"/>
  <c r="AF234" i="15"/>
  <c r="AG236" i="13" s="1"/>
  <c r="AE234" i="15"/>
  <c r="AF236" i="13" s="1"/>
  <c r="AD234" i="15"/>
  <c r="AC234" i="15"/>
  <c r="AD236" i="13" s="1"/>
  <c r="AB234" i="15"/>
  <c r="AC236" i="13" s="1"/>
  <c r="AA234" i="15"/>
  <c r="AB236" i="13" s="1"/>
  <c r="Z234" i="15"/>
  <c r="Y234" i="15"/>
  <c r="X234" i="15"/>
  <c r="Y236" i="13" s="1"/>
  <c r="W234" i="15"/>
  <c r="X236" i="13" s="1"/>
  <c r="U234" i="15"/>
  <c r="U236" i="13" s="1"/>
  <c r="T234" i="15"/>
  <c r="T236" i="13" s="1"/>
  <c r="S234" i="15"/>
  <c r="R234" i="15"/>
  <c r="Q234" i="15"/>
  <c r="Q236" i="13" s="1"/>
  <c r="P234" i="15"/>
  <c r="P236" i="13" s="1"/>
  <c r="O234" i="15"/>
  <c r="O236" i="13" s="1"/>
  <c r="N234" i="15"/>
  <c r="L234" i="15" s="1"/>
  <c r="AQ233" i="15"/>
  <c r="AR235" i="13" s="1"/>
  <c r="AP233" i="15"/>
  <c r="AQ235" i="13" s="1"/>
  <c r="AO233" i="15"/>
  <c r="AP235" i="13" s="1"/>
  <c r="AN233" i="15"/>
  <c r="AO235" i="13" s="1"/>
  <c r="AM233" i="15"/>
  <c r="AL233" i="15"/>
  <c r="AM235" i="13" s="1"/>
  <c r="AK233" i="15"/>
  <c r="AL235" i="13" s="1"/>
  <c r="AJ233" i="15"/>
  <c r="AK235" i="13" s="1"/>
  <c r="AI233" i="15"/>
  <c r="AJ235" i="13" s="1"/>
  <c r="AH233" i="15"/>
  <c r="AI235" i="13" s="1"/>
  <c r="AG233" i="15"/>
  <c r="AH235" i="13" s="1"/>
  <c r="AF233" i="15"/>
  <c r="AG235" i="13" s="1"/>
  <c r="AE233" i="15"/>
  <c r="AD233" i="15"/>
  <c r="AE235" i="13" s="1"/>
  <c r="AC233" i="15"/>
  <c r="AD235" i="13" s="1"/>
  <c r="AB233" i="15"/>
  <c r="AC235" i="13" s="1"/>
  <c r="AA233" i="15"/>
  <c r="AB235" i="13" s="1"/>
  <c r="Z233" i="15"/>
  <c r="AA235" i="13" s="1"/>
  <c r="Y233" i="15"/>
  <c r="Z235" i="13" s="1"/>
  <c r="X233" i="15"/>
  <c r="Y235" i="13" s="1"/>
  <c r="W233" i="15"/>
  <c r="U233" i="15"/>
  <c r="U235" i="13" s="1"/>
  <c r="T233" i="15"/>
  <c r="S233" i="15"/>
  <c r="R233" i="15"/>
  <c r="Q233" i="15"/>
  <c r="Q235" i="13" s="1"/>
  <c r="P233" i="15"/>
  <c r="P235" i="13" s="1"/>
  <c r="O233" i="15"/>
  <c r="O235" i="13" s="1"/>
  <c r="N233" i="15"/>
  <c r="L233" i="15" s="1"/>
  <c r="AQ232" i="15"/>
  <c r="AR234" i="13" s="1"/>
  <c r="AP232" i="15"/>
  <c r="AO232" i="15"/>
  <c r="AP234" i="13" s="1"/>
  <c r="AN232" i="15"/>
  <c r="AO234" i="13" s="1"/>
  <c r="AM232" i="15"/>
  <c r="AN234" i="13" s="1"/>
  <c r="AL232" i="15"/>
  <c r="AK232" i="15"/>
  <c r="AL234" i="13" s="1"/>
  <c r="AJ232" i="15"/>
  <c r="AK234" i="13" s="1"/>
  <c r="AI232" i="15"/>
  <c r="AJ234" i="13" s="1"/>
  <c r="AH232" i="15"/>
  <c r="AG232" i="15"/>
  <c r="AH234" i="13" s="1"/>
  <c r="AF232" i="15"/>
  <c r="AG234" i="13" s="1"/>
  <c r="AE232" i="15"/>
  <c r="AF234" i="13" s="1"/>
  <c r="AD232" i="15"/>
  <c r="AC232" i="15"/>
  <c r="AD234" i="13" s="1"/>
  <c r="AB232" i="15"/>
  <c r="AC234" i="13" s="1"/>
  <c r="AA232" i="15"/>
  <c r="AB234" i="13" s="1"/>
  <c r="Z232" i="15"/>
  <c r="Y232" i="15"/>
  <c r="Z234" i="13" s="1"/>
  <c r="X232" i="15"/>
  <c r="Y234" i="13" s="1"/>
  <c r="W232" i="15"/>
  <c r="X234" i="13" s="1"/>
  <c r="U232" i="15"/>
  <c r="U234" i="13" s="1"/>
  <c r="T232" i="15"/>
  <c r="T234" i="13" s="1"/>
  <c r="S232" i="15"/>
  <c r="R232" i="15"/>
  <c r="Q232" i="15"/>
  <c r="Q234" i="13" s="1"/>
  <c r="P232" i="15"/>
  <c r="P234" i="13" s="1"/>
  <c r="O232" i="15"/>
  <c r="O234" i="13" s="1"/>
  <c r="N232" i="15"/>
  <c r="L232" i="15" s="1"/>
  <c r="AQ231" i="15"/>
  <c r="AR233" i="13" s="1"/>
  <c r="AP231" i="15"/>
  <c r="AQ233" i="13" s="1"/>
  <c r="AO231" i="15"/>
  <c r="AP233" i="13" s="1"/>
  <c r="AN231" i="15"/>
  <c r="AM231" i="15"/>
  <c r="AN233" i="13" s="1"/>
  <c r="AL231" i="15"/>
  <c r="AM233" i="13" s="1"/>
  <c r="AK231" i="15"/>
  <c r="AL233" i="13" s="1"/>
  <c r="AJ231" i="15"/>
  <c r="AI231" i="15"/>
  <c r="AJ233" i="13" s="1"/>
  <c r="AH231" i="15"/>
  <c r="AI233" i="13" s="1"/>
  <c r="AG231" i="15"/>
  <c r="AH233" i="13" s="1"/>
  <c r="AF231" i="15"/>
  <c r="AE231" i="15"/>
  <c r="AF233" i="13" s="1"/>
  <c r="AD231" i="15"/>
  <c r="AE233" i="13" s="1"/>
  <c r="AC231" i="15"/>
  <c r="AD233" i="13" s="1"/>
  <c r="AB231" i="15"/>
  <c r="AA231" i="15"/>
  <c r="AB233" i="13" s="1"/>
  <c r="Z231" i="15"/>
  <c r="AA233" i="13" s="1"/>
  <c r="Y231" i="15"/>
  <c r="Z233" i="13" s="1"/>
  <c r="X231" i="15"/>
  <c r="W231" i="15"/>
  <c r="X233" i="13" s="1"/>
  <c r="U231" i="15"/>
  <c r="U233" i="13" s="1"/>
  <c r="T231" i="15"/>
  <c r="S231" i="15"/>
  <c r="R231" i="15"/>
  <c r="Q231" i="15"/>
  <c r="Q233" i="13" s="1"/>
  <c r="P231" i="15"/>
  <c r="P233" i="13" s="1"/>
  <c r="O231" i="15"/>
  <c r="O233" i="13" s="1"/>
  <c r="N231" i="15"/>
  <c r="L231" i="15" s="1"/>
  <c r="AQ230" i="15"/>
  <c r="AP230" i="15"/>
  <c r="AO230" i="15"/>
  <c r="AN230" i="15"/>
  <c r="AO232" i="13" s="1"/>
  <c r="AM230" i="15"/>
  <c r="AN232" i="13" s="1"/>
  <c r="AL230" i="15"/>
  <c r="AK230" i="15"/>
  <c r="AL232" i="13" s="1"/>
  <c r="AJ230" i="15"/>
  <c r="AK232" i="13" s="1"/>
  <c r="AI230" i="15"/>
  <c r="AJ232" i="13" s="1"/>
  <c r="AH230" i="15"/>
  <c r="AG230" i="15"/>
  <c r="AF230" i="15"/>
  <c r="AG232" i="13" s="1"/>
  <c r="AE230" i="15"/>
  <c r="AF232" i="13" s="1"/>
  <c r="AD230" i="15"/>
  <c r="AC230" i="15"/>
  <c r="AD232" i="13" s="1"/>
  <c r="AB230" i="15"/>
  <c r="AC232" i="13" s="1"/>
  <c r="AA230" i="15"/>
  <c r="AB232" i="13" s="1"/>
  <c r="Z230" i="15"/>
  <c r="Y230" i="15"/>
  <c r="X230" i="15"/>
  <c r="Y232" i="13" s="1"/>
  <c r="W230" i="15"/>
  <c r="X232" i="13" s="1"/>
  <c r="U230" i="15"/>
  <c r="U232" i="13" s="1"/>
  <c r="T230" i="15"/>
  <c r="T232" i="13" s="1"/>
  <c r="S230" i="15"/>
  <c r="R230" i="15"/>
  <c r="Q230" i="15"/>
  <c r="Q232" i="13" s="1"/>
  <c r="P230" i="15"/>
  <c r="P232" i="13" s="1"/>
  <c r="O230" i="15"/>
  <c r="O232" i="13" s="1"/>
  <c r="N230" i="15"/>
  <c r="L230" i="15" s="1"/>
  <c r="AQ229" i="15"/>
  <c r="AR231" i="13" s="1"/>
  <c r="AP229" i="15"/>
  <c r="AQ231" i="13" s="1"/>
  <c r="AO229" i="15"/>
  <c r="AP231" i="13" s="1"/>
  <c r="AN229" i="15"/>
  <c r="AM229" i="15"/>
  <c r="AL229" i="15"/>
  <c r="AM231" i="13" s="1"/>
  <c r="AK229" i="15"/>
  <c r="AL231" i="13" s="1"/>
  <c r="AJ229" i="15"/>
  <c r="AK231" i="13" s="1"/>
  <c r="AI229" i="15"/>
  <c r="AJ231" i="13" s="1"/>
  <c r="AH229" i="15"/>
  <c r="AI231" i="13" s="1"/>
  <c r="AG229" i="15"/>
  <c r="AH231" i="13" s="1"/>
  <c r="AF229" i="15"/>
  <c r="AE229" i="15"/>
  <c r="AD229" i="15"/>
  <c r="AE231" i="13" s="1"/>
  <c r="AC229" i="15"/>
  <c r="AD231" i="13" s="1"/>
  <c r="AB229" i="15"/>
  <c r="AC231" i="13" s="1"/>
  <c r="AA229" i="15"/>
  <c r="AB231" i="13" s="1"/>
  <c r="Z229" i="15"/>
  <c r="AA231" i="13" s="1"/>
  <c r="Y229" i="15"/>
  <c r="Z231" i="13" s="1"/>
  <c r="X229" i="15"/>
  <c r="W229" i="15"/>
  <c r="U229" i="15"/>
  <c r="U231" i="13" s="1"/>
  <c r="T229" i="15"/>
  <c r="T231" i="13" s="1"/>
  <c r="S229" i="15"/>
  <c r="R229" i="15"/>
  <c r="Q229" i="15"/>
  <c r="P229" i="15"/>
  <c r="P231" i="13" s="1"/>
  <c r="O229" i="15"/>
  <c r="O231" i="13" s="1"/>
  <c r="N229" i="15"/>
  <c r="L229" i="15" s="1"/>
  <c r="AQ228" i="15"/>
  <c r="AP228" i="15"/>
  <c r="AQ230" i="13" s="1"/>
  <c r="AO228" i="15"/>
  <c r="AP230" i="13" s="1"/>
  <c r="AN228" i="15"/>
  <c r="AM228" i="15"/>
  <c r="AN230" i="13" s="1"/>
  <c r="AL228" i="15"/>
  <c r="AM230" i="13" s="1"/>
  <c r="AK228" i="15"/>
  <c r="AL230" i="13" s="1"/>
  <c r="AJ228" i="15"/>
  <c r="AI228" i="15"/>
  <c r="AH228" i="15"/>
  <c r="AI230" i="13" s="1"/>
  <c r="AG228" i="15"/>
  <c r="AH230" i="13" s="1"/>
  <c r="AF228" i="15"/>
  <c r="AE228" i="15"/>
  <c r="AF230" i="13" s="1"/>
  <c r="AD228" i="15"/>
  <c r="AE230" i="13" s="1"/>
  <c r="AC228" i="15"/>
  <c r="AD230" i="13" s="1"/>
  <c r="AB228" i="15"/>
  <c r="AA228" i="15"/>
  <c r="Z228" i="15"/>
  <c r="AA230" i="13" s="1"/>
  <c r="Y228" i="15"/>
  <c r="Z230" i="13" s="1"/>
  <c r="X228" i="15"/>
  <c r="W228" i="15"/>
  <c r="X230" i="13" s="1"/>
  <c r="U228" i="15"/>
  <c r="U230" i="13" s="1"/>
  <c r="T228" i="15"/>
  <c r="S228" i="15"/>
  <c r="R228" i="15"/>
  <c r="Q228" i="15"/>
  <c r="Q230" i="13" s="1"/>
  <c r="P228" i="15"/>
  <c r="P230" i="13" s="1"/>
  <c r="O228" i="15"/>
  <c r="O230" i="13" s="1"/>
  <c r="N228" i="15"/>
  <c r="L228" i="15" s="1"/>
  <c r="AQ227" i="15"/>
  <c r="AP227" i="15"/>
  <c r="AQ229" i="13" s="1"/>
  <c r="AO227" i="15"/>
  <c r="AP229" i="13" s="1"/>
  <c r="AN227" i="15"/>
  <c r="AM227" i="15"/>
  <c r="AN229" i="13" s="1"/>
  <c r="AL227" i="15"/>
  <c r="AM229" i="13" s="1"/>
  <c r="AK227" i="15"/>
  <c r="AL229" i="13" s="1"/>
  <c r="AJ227" i="15"/>
  <c r="AI227" i="15"/>
  <c r="AJ229" i="13" s="1"/>
  <c r="AH227" i="15"/>
  <c r="AI229" i="13" s="1"/>
  <c r="AG227" i="15"/>
  <c r="AH229" i="13" s="1"/>
  <c r="AF227" i="15"/>
  <c r="AE227" i="15"/>
  <c r="AF229" i="13" s="1"/>
  <c r="AD227" i="15"/>
  <c r="AE229" i="13" s="1"/>
  <c r="AC227" i="15"/>
  <c r="AD229" i="13" s="1"/>
  <c r="AB227" i="15"/>
  <c r="AA227" i="15"/>
  <c r="AB229" i="13" s="1"/>
  <c r="Z227" i="15"/>
  <c r="AA229" i="13" s="1"/>
  <c r="Y227" i="15"/>
  <c r="Z229" i="13" s="1"/>
  <c r="X227" i="15"/>
  <c r="W227" i="15"/>
  <c r="X229" i="13" s="1"/>
  <c r="U227" i="15"/>
  <c r="U229" i="13" s="1"/>
  <c r="T227" i="15"/>
  <c r="S227" i="15"/>
  <c r="R227" i="15"/>
  <c r="Q227" i="15"/>
  <c r="Q229" i="13" s="1"/>
  <c r="P227" i="15"/>
  <c r="P229" i="13" s="1"/>
  <c r="O227" i="15"/>
  <c r="O229" i="13" s="1"/>
  <c r="N227" i="15"/>
  <c r="L227" i="15" s="1"/>
  <c r="AQ226" i="15"/>
  <c r="AR228" i="13" s="1"/>
  <c r="AP226" i="15"/>
  <c r="AO226" i="15"/>
  <c r="AP228" i="13" s="1"/>
  <c r="AN226" i="15"/>
  <c r="AO228" i="13" s="1"/>
  <c r="AM226" i="15"/>
  <c r="AN228" i="13" s="1"/>
  <c r="AL226" i="15"/>
  <c r="AK226" i="15"/>
  <c r="AJ226" i="15"/>
  <c r="AK228" i="13" s="1"/>
  <c r="AI226" i="15"/>
  <c r="AJ228" i="13" s="1"/>
  <c r="AH226" i="15"/>
  <c r="AG226" i="15"/>
  <c r="AH228" i="13" s="1"/>
  <c r="AF226" i="15"/>
  <c r="AG228" i="13" s="1"/>
  <c r="AE226" i="15"/>
  <c r="AF228" i="13" s="1"/>
  <c r="AD226" i="15"/>
  <c r="AC226" i="15"/>
  <c r="AB226" i="15"/>
  <c r="AC228" i="13" s="1"/>
  <c r="AA226" i="15"/>
  <c r="AB228" i="13" s="1"/>
  <c r="Z226" i="15"/>
  <c r="Y226" i="15"/>
  <c r="Z228" i="13" s="1"/>
  <c r="X226" i="15"/>
  <c r="Y228" i="13" s="1"/>
  <c r="W226" i="15"/>
  <c r="X228" i="13" s="1"/>
  <c r="U226" i="15"/>
  <c r="T226" i="15"/>
  <c r="T228" i="13" s="1"/>
  <c r="S226" i="15"/>
  <c r="R226" i="15"/>
  <c r="Q226" i="15"/>
  <c r="Q228" i="13" s="1"/>
  <c r="P226" i="15"/>
  <c r="P228" i="13" s="1"/>
  <c r="O226" i="15"/>
  <c r="O228" i="13" s="1"/>
  <c r="N226" i="15"/>
  <c r="L226" i="15" s="1"/>
  <c r="AQ225" i="15"/>
  <c r="AP225" i="15"/>
  <c r="AQ227" i="13" s="1"/>
  <c r="AO225" i="15"/>
  <c r="AP227" i="13" s="1"/>
  <c r="AN225" i="15"/>
  <c r="AO227" i="13" s="1"/>
  <c r="AM225" i="15"/>
  <c r="AN227" i="13" s="1"/>
  <c r="AL225" i="15"/>
  <c r="AM227" i="13" s="1"/>
  <c r="AK225" i="15"/>
  <c r="AL227" i="13" s="1"/>
  <c r="AJ225" i="15"/>
  <c r="AI225" i="15"/>
  <c r="AH225" i="15"/>
  <c r="AI227" i="13" s="1"/>
  <c r="AG225" i="15"/>
  <c r="AH227" i="13" s="1"/>
  <c r="AF225" i="15"/>
  <c r="AG227" i="13" s="1"/>
  <c r="AE225" i="15"/>
  <c r="AF227" i="13" s="1"/>
  <c r="AD225" i="15"/>
  <c r="AE227" i="13" s="1"/>
  <c r="AC225" i="15"/>
  <c r="AD227" i="13" s="1"/>
  <c r="AB225" i="15"/>
  <c r="AA225" i="15"/>
  <c r="Z225" i="15"/>
  <c r="AA227" i="13" s="1"/>
  <c r="Y225" i="15"/>
  <c r="Z227" i="13" s="1"/>
  <c r="X225" i="15"/>
  <c r="Y227" i="13" s="1"/>
  <c r="W225" i="15"/>
  <c r="X227" i="13" s="1"/>
  <c r="U225" i="15"/>
  <c r="U227" i="13" s="1"/>
  <c r="T225" i="15"/>
  <c r="T227" i="13" s="1"/>
  <c r="S225" i="15"/>
  <c r="R225" i="15"/>
  <c r="Q225" i="15"/>
  <c r="Q227" i="13" s="1"/>
  <c r="P225" i="15"/>
  <c r="P227" i="13" s="1"/>
  <c r="O225" i="15"/>
  <c r="O227" i="13" s="1"/>
  <c r="N225" i="15"/>
  <c r="L225" i="15" s="1"/>
  <c r="AQ224" i="15"/>
  <c r="AP224" i="15"/>
  <c r="AQ226" i="13" s="1"/>
  <c r="AO224" i="15"/>
  <c r="AP226" i="13" s="1"/>
  <c r="AN224" i="15"/>
  <c r="AO226" i="13" s="1"/>
  <c r="AM224" i="15"/>
  <c r="AN226" i="13" s="1"/>
  <c r="AL224" i="15"/>
  <c r="AM226" i="13" s="1"/>
  <c r="AK224" i="15"/>
  <c r="AL226" i="13" s="1"/>
  <c r="AJ224" i="15"/>
  <c r="AK226" i="13" s="1"/>
  <c r="AI224" i="15"/>
  <c r="AJ226" i="13" s="1"/>
  <c r="AH224" i="15"/>
  <c r="AG224" i="15"/>
  <c r="AH226" i="13" s="1"/>
  <c r="AF224" i="15"/>
  <c r="AG226" i="13" s="1"/>
  <c r="AE224" i="15"/>
  <c r="AF226" i="13" s="1"/>
  <c r="AD224" i="15"/>
  <c r="AE226" i="13" s="1"/>
  <c r="AC224" i="15"/>
  <c r="AD226" i="13" s="1"/>
  <c r="AB224" i="15"/>
  <c r="AC226" i="13" s="1"/>
  <c r="AA224" i="15"/>
  <c r="Z224" i="15"/>
  <c r="AA226" i="13" s="1"/>
  <c r="Y224" i="15"/>
  <c r="Z226" i="13" s="1"/>
  <c r="X224" i="15"/>
  <c r="Y226" i="13" s="1"/>
  <c r="W224" i="15"/>
  <c r="X226" i="13" s="1"/>
  <c r="U224" i="15"/>
  <c r="U226" i="13" s="1"/>
  <c r="T224" i="15"/>
  <c r="T226" i="13" s="1"/>
  <c r="S224" i="15"/>
  <c r="R224" i="15"/>
  <c r="Q224" i="15"/>
  <c r="Q226" i="13" s="1"/>
  <c r="P224" i="15"/>
  <c r="P226" i="13" s="1"/>
  <c r="O224" i="15"/>
  <c r="O226" i="13" s="1"/>
  <c r="N224" i="15"/>
  <c r="L224" i="15" s="1"/>
  <c r="AQ223" i="15"/>
  <c r="AP223" i="15"/>
  <c r="AQ225" i="13" s="1"/>
  <c r="AO223" i="15"/>
  <c r="AP225" i="13" s="1"/>
  <c r="AN223" i="15"/>
  <c r="AO225" i="13" s="1"/>
  <c r="AM223" i="15"/>
  <c r="AN225" i="13" s="1"/>
  <c r="AL223" i="15"/>
  <c r="AK223" i="15"/>
  <c r="AL225" i="13" s="1"/>
  <c r="AJ223" i="15"/>
  <c r="AK225" i="13" s="1"/>
  <c r="AI223" i="15"/>
  <c r="AJ225" i="13" s="1"/>
  <c r="AH223" i="15"/>
  <c r="AI225" i="13" s="1"/>
  <c r="AG223" i="15"/>
  <c r="AH225" i="13" s="1"/>
  <c r="AF223" i="15"/>
  <c r="AG225" i="13" s="1"/>
  <c r="AE223" i="15"/>
  <c r="AF225" i="13" s="1"/>
  <c r="AD223" i="15"/>
  <c r="AE225" i="13" s="1"/>
  <c r="AC223" i="15"/>
  <c r="AD225" i="13" s="1"/>
  <c r="AB223" i="15"/>
  <c r="AC225" i="13" s="1"/>
  <c r="AA223" i="15"/>
  <c r="AB225" i="13" s="1"/>
  <c r="Z223" i="15"/>
  <c r="AA225" i="13" s="1"/>
  <c r="Y223" i="15"/>
  <c r="Z225" i="13" s="1"/>
  <c r="X223" i="15"/>
  <c r="Y225" i="13" s="1"/>
  <c r="W223" i="15"/>
  <c r="X225" i="13" s="1"/>
  <c r="U223" i="15"/>
  <c r="U225" i="13" s="1"/>
  <c r="T223" i="15"/>
  <c r="T225" i="13" s="1"/>
  <c r="S223" i="15"/>
  <c r="R223" i="15"/>
  <c r="Q223" i="15"/>
  <c r="Q225" i="13" s="1"/>
  <c r="P223" i="15"/>
  <c r="P225" i="13" s="1"/>
  <c r="O223" i="15"/>
  <c r="O225" i="13" s="1"/>
  <c r="N223" i="15"/>
  <c r="L223" i="15" s="1"/>
  <c r="AQ222" i="15"/>
  <c r="AP222" i="15"/>
  <c r="AQ224" i="13" s="1"/>
  <c r="AO222" i="15"/>
  <c r="AP224" i="13" s="1"/>
  <c r="AN222" i="15"/>
  <c r="AO224" i="13" s="1"/>
  <c r="AM222" i="15"/>
  <c r="AN224" i="13" s="1"/>
  <c r="AL222" i="15"/>
  <c r="AM224" i="13" s="1"/>
  <c r="AK222" i="15"/>
  <c r="AL224" i="13" s="1"/>
  <c r="AJ222" i="15"/>
  <c r="AK224" i="13" s="1"/>
  <c r="AI222" i="15"/>
  <c r="AH222" i="15"/>
  <c r="AG222" i="15"/>
  <c r="AH224" i="13" s="1"/>
  <c r="AF222" i="15"/>
  <c r="AG224" i="13" s="1"/>
  <c r="AE222" i="15"/>
  <c r="AF224" i="13" s="1"/>
  <c r="AD222" i="15"/>
  <c r="AE224" i="13" s="1"/>
  <c r="AC222" i="15"/>
  <c r="AD224" i="13" s="1"/>
  <c r="AB222" i="15"/>
  <c r="AC224" i="13" s="1"/>
  <c r="AA222" i="15"/>
  <c r="AB224" i="13" s="1"/>
  <c r="Z222" i="15"/>
  <c r="AA224" i="13" s="1"/>
  <c r="Y222" i="15"/>
  <c r="Z224" i="13" s="1"/>
  <c r="X222" i="15"/>
  <c r="Y224" i="13" s="1"/>
  <c r="W222" i="15"/>
  <c r="X224" i="13" s="1"/>
  <c r="U222" i="15"/>
  <c r="U224" i="13" s="1"/>
  <c r="T222" i="15"/>
  <c r="T224" i="13" s="1"/>
  <c r="S222" i="15"/>
  <c r="R222" i="15"/>
  <c r="Q222" i="15"/>
  <c r="Q224" i="13" s="1"/>
  <c r="P222" i="15"/>
  <c r="P224" i="13" s="1"/>
  <c r="O222" i="15"/>
  <c r="O224" i="13" s="1"/>
  <c r="N222" i="15"/>
  <c r="L222" i="15" s="1"/>
  <c r="AQ221" i="15"/>
  <c r="AP221" i="15"/>
  <c r="AQ223" i="13" s="1"/>
  <c r="AO221" i="15"/>
  <c r="AP223" i="13" s="1"/>
  <c r="AN221" i="15"/>
  <c r="AO223" i="13" s="1"/>
  <c r="AM221" i="15"/>
  <c r="AN223" i="13" s="1"/>
  <c r="AL221" i="15"/>
  <c r="AK221" i="15"/>
  <c r="AL223" i="13" s="1"/>
  <c r="AJ221" i="15"/>
  <c r="AK223" i="13" s="1"/>
  <c r="AI221" i="15"/>
  <c r="AJ223" i="13" s="1"/>
  <c r="AH221" i="15"/>
  <c r="AG221" i="15"/>
  <c r="AH223" i="13" s="1"/>
  <c r="AF221" i="15"/>
  <c r="AG223" i="13" s="1"/>
  <c r="AE221" i="15"/>
  <c r="AF223" i="13" s="1"/>
  <c r="AD221" i="15"/>
  <c r="AE223" i="13" s="1"/>
  <c r="AC221" i="15"/>
  <c r="AD223" i="13" s="1"/>
  <c r="AB221" i="15"/>
  <c r="AC223" i="13" s="1"/>
  <c r="AA221" i="15"/>
  <c r="AB223" i="13" s="1"/>
  <c r="Z221" i="15"/>
  <c r="AA223" i="13" s="1"/>
  <c r="Y221" i="15"/>
  <c r="Z223" i="13" s="1"/>
  <c r="X221" i="15"/>
  <c r="Y223" i="13" s="1"/>
  <c r="W221" i="15"/>
  <c r="X223" i="13" s="1"/>
  <c r="U221" i="15"/>
  <c r="U223" i="13" s="1"/>
  <c r="T221" i="15"/>
  <c r="T223" i="13" s="1"/>
  <c r="S221" i="15"/>
  <c r="R221" i="15"/>
  <c r="Q221" i="15"/>
  <c r="Q223" i="13" s="1"/>
  <c r="P221" i="15"/>
  <c r="P223" i="13" s="1"/>
  <c r="O221" i="15"/>
  <c r="O223" i="13" s="1"/>
  <c r="N221" i="15"/>
  <c r="L221" i="15" s="1"/>
  <c r="AQ220" i="15"/>
  <c r="AP220" i="15"/>
  <c r="AQ222" i="13" s="1"/>
  <c r="AO220" i="15"/>
  <c r="AP222" i="13" s="1"/>
  <c r="AN220" i="15"/>
  <c r="AO222" i="13" s="1"/>
  <c r="AM220" i="15"/>
  <c r="AN222" i="13" s="1"/>
  <c r="AL220" i="15"/>
  <c r="AM222" i="13" s="1"/>
  <c r="AK220" i="15"/>
  <c r="AL222" i="13" s="1"/>
  <c r="AJ220" i="15"/>
  <c r="AK222" i="13" s="1"/>
  <c r="AI220" i="15"/>
  <c r="AH220" i="15"/>
  <c r="AI222" i="13" s="1"/>
  <c r="AG220" i="15"/>
  <c r="AH222" i="13" s="1"/>
  <c r="AF220" i="15"/>
  <c r="AG222" i="13" s="1"/>
  <c r="AE220" i="15"/>
  <c r="AF222" i="13" s="1"/>
  <c r="AD220" i="15"/>
  <c r="AE222" i="13" s="1"/>
  <c r="AC220" i="15"/>
  <c r="AD222" i="13" s="1"/>
  <c r="AB220" i="15"/>
  <c r="AC222" i="13" s="1"/>
  <c r="AA220" i="15"/>
  <c r="AB222" i="13" s="1"/>
  <c r="Z220" i="15"/>
  <c r="AA222" i="13" s="1"/>
  <c r="Y220" i="15"/>
  <c r="Z222" i="13" s="1"/>
  <c r="X220" i="15"/>
  <c r="Y222" i="13" s="1"/>
  <c r="W220" i="15"/>
  <c r="X222" i="13" s="1"/>
  <c r="U220" i="15"/>
  <c r="U222" i="13" s="1"/>
  <c r="T220" i="15"/>
  <c r="T222" i="13" s="1"/>
  <c r="S220" i="15"/>
  <c r="R220" i="15"/>
  <c r="Q220" i="15"/>
  <c r="Q222" i="13" s="1"/>
  <c r="P220" i="15"/>
  <c r="P222" i="13" s="1"/>
  <c r="O220" i="15"/>
  <c r="O222" i="13" s="1"/>
  <c r="N220" i="15"/>
  <c r="L220" i="15" s="1"/>
  <c r="AQ219" i="15"/>
  <c r="AP219" i="15"/>
  <c r="AQ221" i="13" s="1"/>
  <c r="AO219" i="15"/>
  <c r="AP221" i="13" s="1"/>
  <c r="AN219" i="15"/>
  <c r="AO221" i="13" s="1"/>
  <c r="AM219" i="15"/>
  <c r="AN221" i="13" s="1"/>
  <c r="AL219" i="15"/>
  <c r="AM221" i="13" s="1"/>
  <c r="AK219" i="15"/>
  <c r="AL221" i="13" s="1"/>
  <c r="AJ219" i="15"/>
  <c r="AK221" i="13" s="1"/>
  <c r="AI219" i="15"/>
  <c r="AJ221" i="13" s="1"/>
  <c r="AH219" i="15"/>
  <c r="AG219" i="15"/>
  <c r="AH221" i="13" s="1"/>
  <c r="AF219" i="15"/>
  <c r="AG221" i="13" s="1"/>
  <c r="AE219" i="15"/>
  <c r="AF221" i="13" s="1"/>
  <c r="AD219" i="15"/>
  <c r="AE221" i="13" s="1"/>
  <c r="AC219" i="15"/>
  <c r="AD221" i="13" s="1"/>
  <c r="AB219" i="15"/>
  <c r="AC221" i="13" s="1"/>
  <c r="AA219" i="15"/>
  <c r="AB221" i="13" s="1"/>
  <c r="Z219" i="15"/>
  <c r="AA221" i="13" s="1"/>
  <c r="Y219" i="15"/>
  <c r="Z221" i="13" s="1"/>
  <c r="X219" i="15"/>
  <c r="Y221" i="13" s="1"/>
  <c r="W219" i="15"/>
  <c r="X221" i="13" s="1"/>
  <c r="U219" i="15"/>
  <c r="U221" i="13" s="1"/>
  <c r="T219" i="15"/>
  <c r="T221" i="13" s="1"/>
  <c r="S219" i="15"/>
  <c r="R219" i="15"/>
  <c r="Q219" i="15"/>
  <c r="Q221" i="13" s="1"/>
  <c r="P219" i="15"/>
  <c r="P221" i="13" s="1"/>
  <c r="O219" i="15"/>
  <c r="O221" i="13" s="1"/>
  <c r="N219" i="15"/>
  <c r="L219" i="15" s="1"/>
  <c r="AQ218" i="15"/>
  <c r="AP218" i="15"/>
  <c r="AQ220" i="13" s="1"/>
  <c r="AO218" i="15"/>
  <c r="AP220" i="13" s="1"/>
  <c r="AN218" i="15"/>
  <c r="AO220" i="13" s="1"/>
  <c r="AM218" i="15"/>
  <c r="AN220" i="13" s="1"/>
  <c r="AL218" i="15"/>
  <c r="AM220" i="13" s="1"/>
  <c r="AK218" i="15"/>
  <c r="AL220" i="13" s="1"/>
  <c r="AJ218" i="15"/>
  <c r="AK220" i="13" s="1"/>
  <c r="AI218" i="15"/>
  <c r="AJ220" i="13" s="1"/>
  <c r="AH218" i="15"/>
  <c r="AG218" i="15"/>
  <c r="AH220" i="13" s="1"/>
  <c r="AF218" i="15"/>
  <c r="AG220" i="13" s="1"/>
  <c r="AE218" i="15"/>
  <c r="AF220" i="13" s="1"/>
  <c r="AD218" i="15"/>
  <c r="AE220" i="13" s="1"/>
  <c r="AC218" i="15"/>
  <c r="AD220" i="13" s="1"/>
  <c r="AB218" i="15"/>
  <c r="AC220" i="13" s="1"/>
  <c r="AA218" i="15"/>
  <c r="AB220" i="13" s="1"/>
  <c r="Z218" i="15"/>
  <c r="AA220" i="13" s="1"/>
  <c r="Y218" i="15"/>
  <c r="Z220" i="13" s="1"/>
  <c r="X218" i="15"/>
  <c r="Y220" i="13" s="1"/>
  <c r="W218" i="15"/>
  <c r="X220" i="13" s="1"/>
  <c r="U218" i="15"/>
  <c r="U220" i="13" s="1"/>
  <c r="T218" i="15"/>
  <c r="T220" i="13" s="1"/>
  <c r="S218" i="15"/>
  <c r="R218" i="15"/>
  <c r="Q218" i="15"/>
  <c r="Q220" i="13" s="1"/>
  <c r="P218" i="15"/>
  <c r="P220" i="13" s="1"/>
  <c r="O218" i="15"/>
  <c r="O220" i="13" s="1"/>
  <c r="N218" i="15"/>
  <c r="L218" i="15" s="1"/>
  <c r="AQ217" i="15"/>
  <c r="AP217" i="15"/>
  <c r="AQ219" i="13" s="1"/>
  <c r="AO217" i="15"/>
  <c r="AP219" i="13" s="1"/>
  <c r="AN217" i="15"/>
  <c r="AO219" i="13" s="1"/>
  <c r="AM217" i="15"/>
  <c r="AN219" i="13" s="1"/>
  <c r="AL217" i="15"/>
  <c r="AK217" i="15"/>
  <c r="AL219" i="13" s="1"/>
  <c r="AJ217" i="15"/>
  <c r="AK219" i="13" s="1"/>
  <c r="AI217" i="15"/>
  <c r="AJ219" i="13" s="1"/>
  <c r="AH217" i="15"/>
  <c r="AG217" i="15"/>
  <c r="AH219" i="13" s="1"/>
  <c r="AF217" i="15"/>
  <c r="AG219" i="13" s="1"/>
  <c r="AE217" i="15"/>
  <c r="AF219" i="13" s="1"/>
  <c r="AD217" i="15"/>
  <c r="AC217" i="15"/>
  <c r="AD219" i="13" s="1"/>
  <c r="AB217" i="15"/>
  <c r="AC219" i="13" s="1"/>
  <c r="AA217" i="15"/>
  <c r="AB219" i="13" s="1"/>
  <c r="Z217" i="15"/>
  <c r="AA219" i="13" s="1"/>
  <c r="Y217" i="15"/>
  <c r="Z219" i="13" s="1"/>
  <c r="X217" i="15"/>
  <c r="Y219" i="13" s="1"/>
  <c r="W217" i="15"/>
  <c r="X219" i="13" s="1"/>
  <c r="U217" i="15"/>
  <c r="U219" i="13" s="1"/>
  <c r="T217" i="15"/>
  <c r="T219" i="13" s="1"/>
  <c r="S217" i="15"/>
  <c r="R217" i="15"/>
  <c r="Q217" i="15"/>
  <c r="Q219" i="13" s="1"/>
  <c r="P217" i="15"/>
  <c r="P219" i="13" s="1"/>
  <c r="O217" i="15"/>
  <c r="O219" i="13" s="1"/>
  <c r="N217" i="15"/>
  <c r="L217" i="15" s="1"/>
  <c r="AQ216" i="15"/>
  <c r="AP216" i="15"/>
  <c r="AQ218" i="13" s="1"/>
  <c r="AO216" i="15"/>
  <c r="AP218" i="13" s="1"/>
  <c r="AN216" i="15"/>
  <c r="AO218" i="13" s="1"/>
  <c r="AM216" i="15"/>
  <c r="AN218" i="13" s="1"/>
  <c r="AL216" i="15"/>
  <c r="AM218" i="13" s="1"/>
  <c r="AK216" i="15"/>
  <c r="AL218" i="13" s="1"/>
  <c r="AJ216" i="15"/>
  <c r="AI216" i="15"/>
  <c r="AJ218" i="13" s="1"/>
  <c r="AH216" i="15"/>
  <c r="AI218" i="13" s="1"/>
  <c r="AG216" i="15"/>
  <c r="AH218" i="13" s="1"/>
  <c r="AF216" i="15"/>
  <c r="AG218" i="13" s="1"/>
  <c r="AE216" i="15"/>
  <c r="AF218" i="13" s="1"/>
  <c r="AD216" i="15"/>
  <c r="AE218" i="13" s="1"/>
  <c r="AC216" i="15"/>
  <c r="AD218" i="13" s="1"/>
  <c r="AB216" i="15"/>
  <c r="AC218" i="13" s="1"/>
  <c r="AA216" i="15"/>
  <c r="AB218" i="13" s="1"/>
  <c r="Z216" i="15"/>
  <c r="AA218" i="13" s="1"/>
  <c r="Y216" i="15"/>
  <c r="Z218" i="13" s="1"/>
  <c r="X216" i="15"/>
  <c r="Y218" i="13" s="1"/>
  <c r="W216" i="15"/>
  <c r="X218" i="13" s="1"/>
  <c r="U216" i="15"/>
  <c r="U218" i="13" s="1"/>
  <c r="T216" i="15"/>
  <c r="T218" i="13" s="1"/>
  <c r="S216" i="15"/>
  <c r="R216" i="15"/>
  <c r="Q216" i="15"/>
  <c r="Q218" i="13" s="1"/>
  <c r="P216" i="15"/>
  <c r="P218" i="13" s="1"/>
  <c r="O216" i="15"/>
  <c r="O218" i="13" s="1"/>
  <c r="N216" i="15"/>
  <c r="L216" i="15" s="1"/>
  <c r="AQ217" i="13"/>
  <c r="AP217" i="13"/>
  <c r="AO217" i="13"/>
  <c r="AN217" i="13"/>
  <c r="AM217" i="13"/>
  <c r="AL217" i="13"/>
  <c r="AK217" i="13"/>
  <c r="AJ217" i="13"/>
  <c r="AI217" i="13"/>
  <c r="AH217" i="13"/>
  <c r="AF215" i="15"/>
  <c r="AG217" i="13" s="1"/>
  <c r="AE215" i="15"/>
  <c r="AF217" i="13" s="1"/>
  <c r="AD215" i="15"/>
  <c r="AE217" i="13" s="1"/>
  <c r="AC215" i="15"/>
  <c r="AD217" i="13" s="1"/>
  <c r="AB215" i="15"/>
  <c r="AC217" i="13" s="1"/>
  <c r="AA215" i="15"/>
  <c r="Z215" i="15"/>
  <c r="AA217" i="13" s="1"/>
  <c r="Y215" i="15"/>
  <c r="Z217" i="13" s="1"/>
  <c r="X215" i="15"/>
  <c r="Y217" i="13" s="1"/>
  <c r="W215" i="15"/>
  <c r="X217" i="13" s="1"/>
  <c r="U215" i="15"/>
  <c r="U217" i="13" s="1"/>
  <c r="T215" i="15"/>
  <c r="T217" i="13" s="1"/>
  <c r="S215" i="15"/>
  <c r="R215" i="15"/>
  <c r="Q215" i="15"/>
  <c r="Q217" i="13" s="1"/>
  <c r="P215" i="15"/>
  <c r="P217" i="13" s="1"/>
  <c r="O215" i="15"/>
  <c r="O217" i="13" s="1"/>
  <c r="N215" i="15"/>
  <c r="L215" i="15" s="1"/>
  <c r="AQ214" i="15"/>
  <c r="AP214" i="15"/>
  <c r="AO214" i="15"/>
  <c r="AP215" i="13" s="1"/>
  <c r="AN214" i="15"/>
  <c r="AO215" i="13" s="1"/>
  <c r="AM214" i="15"/>
  <c r="AN215" i="13" s="1"/>
  <c r="AL214" i="15"/>
  <c r="AM215" i="13" s="1"/>
  <c r="AK214" i="15"/>
  <c r="AL215" i="13" s="1"/>
  <c r="AJ214" i="15"/>
  <c r="AK215" i="13" s="1"/>
  <c r="AI214" i="15"/>
  <c r="AJ215" i="13" s="1"/>
  <c r="AH214" i="15"/>
  <c r="AI215" i="13" s="1"/>
  <c r="AG214" i="15"/>
  <c r="AH215" i="13" s="1"/>
  <c r="AF214" i="15"/>
  <c r="AG215" i="13" s="1"/>
  <c r="AE214" i="15"/>
  <c r="AF215" i="13" s="1"/>
  <c r="AD214" i="15"/>
  <c r="AC214" i="15"/>
  <c r="AD215" i="13" s="1"/>
  <c r="AB214" i="15"/>
  <c r="AC215" i="13" s="1"/>
  <c r="AA214" i="15"/>
  <c r="AB215" i="13" s="1"/>
  <c r="Z214" i="15"/>
  <c r="Y214" i="15"/>
  <c r="Z215" i="13" s="1"/>
  <c r="X214" i="15"/>
  <c r="Y215" i="13" s="1"/>
  <c r="W214" i="15"/>
  <c r="X215" i="13" s="1"/>
  <c r="U214" i="15"/>
  <c r="U215" i="13" s="1"/>
  <c r="T214" i="15"/>
  <c r="T215" i="13" s="1"/>
  <c r="S214" i="15"/>
  <c r="R214" i="15"/>
  <c r="Q214" i="15"/>
  <c r="Q215" i="13" s="1"/>
  <c r="P214" i="15"/>
  <c r="P215" i="13" s="1"/>
  <c r="O214" i="15"/>
  <c r="O215" i="13" s="1"/>
  <c r="N214" i="15"/>
  <c r="L214" i="15" s="1"/>
  <c r="AQ213" i="15"/>
  <c r="AP213" i="15"/>
  <c r="AO213" i="15"/>
  <c r="AP214" i="13" s="1"/>
  <c r="AN213" i="15"/>
  <c r="AO214" i="13" s="1"/>
  <c r="AM213" i="15"/>
  <c r="AN214" i="13" s="1"/>
  <c r="AL213" i="15"/>
  <c r="AM214" i="13" s="1"/>
  <c r="AK213" i="15"/>
  <c r="AL214" i="13" s="1"/>
  <c r="AJ213" i="15"/>
  <c r="AK214" i="13" s="1"/>
  <c r="AI213" i="15"/>
  <c r="AJ214" i="13" s="1"/>
  <c r="AH213" i="15"/>
  <c r="AI214" i="13" s="1"/>
  <c r="AG213" i="15"/>
  <c r="AH214" i="13" s="1"/>
  <c r="AF213" i="15"/>
  <c r="AG214" i="13" s="1"/>
  <c r="AE213" i="15"/>
  <c r="AF214" i="13" s="1"/>
  <c r="AD213" i="15"/>
  <c r="AE214" i="13" s="1"/>
  <c r="AC213" i="15"/>
  <c r="AD214" i="13" s="1"/>
  <c r="AB213" i="15"/>
  <c r="AC214" i="13" s="1"/>
  <c r="AA213" i="15"/>
  <c r="Z213" i="15"/>
  <c r="Y213" i="15"/>
  <c r="Z214" i="13" s="1"/>
  <c r="X213" i="15"/>
  <c r="Y214" i="13" s="1"/>
  <c r="W213" i="15"/>
  <c r="X214" i="13" s="1"/>
  <c r="U213" i="15"/>
  <c r="U214" i="13" s="1"/>
  <c r="T213" i="15"/>
  <c r="T214" i="13" s="1"/>
  <c r="S213" i="15"/>
  <c r="R213" i="15"/>
  <c r="Q213" i="15"/>
  <c r="Q214" i="13" s="1"/>
  <c r="P213" i="15"/>
  <c r="P214" i="13" s="1"/>
  <c r="O213" i="15"/>
  <c r="O214" i="13" s="1"/>
  <c r="N213" i="15"/>
  <c r="L213" i="15" s="1"/>
  <c r="AQ212" i="15"/>
  <c r="AP212" i="15"/>
  <c r="AQ213" i="13" s="1"/>
  <c r="AO212" i="15"/>
  <c r="AP213" i="13" s="1"/>
  <c r="AN212" i="15"/>
  <c r="AO213" i="13" s="1"/>
  <c r="AM212" i="15"/>
  <c r="AN213" i="13" s="1"/>
  <c r="AL212" i="15"/>
  <c r="AM213" i="13" s="1"/>
  <c r="AK212" i="15"/>
  <c r="AL213" i="13" s="1"/>
  <c r="AJ212" i="15"/>
  <c r="AK213" i="13" s="1"/>
  <c r="AI212" i="15"/>
  <c r="AJ213" i="13" s="1"/>
  <c r="AH212" i="15"/>
  <c r="AI213" i="13" s="1"/>
  <c r="AG212" i="15"/>
  <c r="AH213" i="13" s="1"/>
  <c r="AF212" i="15"/>
  <c r="AG213" i="13" s="1"/>
  <c r="AE212" i="15"/>
  <c r="AF213" i="13" s="1"/>
  <c r="AD212" i="15"/>
  <c r="AC212" i="15"/>
  <c r="AD213" i="13" s="1"/>
  <c r="AB212" i="15"/>
  <c r="AC213" i="13" s="1"/>
  <c r="AA212" i="15"/>
  <c r="AB213" i="13" s="1"/>
  <c r="Z212" i="15"/>
  <c r="AA213" i="13" s="1"/>
  <c r="Y212" i="15"/>
  <c r="Z213" i="13" s="1"/>
  <c r="X212" i="15"/>
  <c r="Y213" i="13" s="1"/>
  <c r="W212" i="15"/>
  <c r="X213" i="13" s="1"/>
  <c r="U212" i="15"/>
  <c r="U213" i="13" s="1"/>
  <c r="T212" i="15"/>
  <c r="T213" i="13" s="1"/>
  <c r="S212" i="15"/>
  <c r="R212" i="15"/>
  <c r="Q212" i="15"/>
  <c r="Q213" i="13" s="1"/>
  <c r="P212" i="15"/>
  <c r="P213" i="13" s="1"/>
  <c r="O212" i="15"/>
  <c r="O213" i="13" s="1"/>
  <c r="N212" i="15"/>
  <c r="L212" i="15" s="1"/>
  <c r="AR212" i="13"/>
  <c r="AF211" i="15"/>
  <c r="AG212" i="13" s="1"/>
  <c r="AE211" i="15"/>
  <c r="AF212" i="13" s="1"/>
  <c r="AD211" i="15"/>
  <c r="AE212" i="13" s="1"/>
  <c r="AC211" i="15"/>
  <c r="AB211" i="15"/>
  <c r="AA211" i="15"/>
  <c r="AB212" i="13" s="1"/>
  <c r="Z211" i="15"/>
  <c r="AA212" i="13" s="1"/>
  <c r="Y211" i="15"/>
  <c r="Z212" i="13" s="1"/>
  <c r="X211" i="15"/>
  <c r="Y212" i="13" s="1"/>
  <c r="W211" i="15"/>
  <c r="X212" i="13" s="1"/>
  <c r="U211" i="15"/>
  <c r="U212" i="13" s="1"/>
  <c r="T211" i="15"/>
  <c r="T212" i="13" s="1"/>
  <c r="S211" i="15"/>
  <c r="R211" i="15"/>
  <c r="Q211" i="15"/>
  <c r="Q212" i="13" s="1"/>
  <c r="P211" i="15"/>
  <c r="P212" i="13" s="1"/>
  <c r="O211" i="15"/>
  <c r="O212" i="13" s="1"/>
  <c r="N211" i="15"/>
  <c r="L211" i="15" s="1"/>
  <c r="AQ210" i="15"/>
  <c r="AP210" i="15"/>
  <c r="AQ211" i="13" s="1"/>
  <c r="AO210" i="15"/>
  <c r="AP211" i="13" s="1"/>
  <c r="AN210" i="15"/>
  <c r="AO211" i="13" s="1"/>
  <c r="AM210" i="15"/>
  <c r="AN211" i="13" s="1"/>
  <c r="AL210" i="15"/>
  <c r="AM211" i="13" s="1"/>
  <c r="AK210" i="15"/>
  <c r="AL211" i="13" s="1"/>
  <c r="AJ210" i="15"/>
  <c r="AK211" i="13" s="1"/>
  <c r="AI210" i="15"/>
  <c r="AJ211" i="13" s="1"/>
  <c r="AH210" i="15"/>
  <c r="AI211" i="13" s="1"/>
  <c r="AG210" i="15"/>
  <c r="AH211" i="13" s="1"/>
  <c r="AF210" i="15"/>
  <c r="AE210" i="15"/>
  <c r="AF211" i="13" s="1"/>
  <c r="AD210" i="15"/>
  <c r="AE211" i="13" s="1"/>
  <c r="AC210" i="15"/>
  <c r="AD211" i="13" s="1"/>
  <c r="AB210" i="15"/>
  <c r="AC211" i="13" s="1"/>
  <c r="AA210" i="15"/>
  <c r="AB211" i="13" s="1"/>
  <c r="Z210" i="15"/>
  <c r="AA211" i="13" s="1"/>
  <c r="Y210" i="15"/>
  <c r="Z211" i="13" s="1"/>
  <c r="X210" i="15"/>
  <c r="Y211" i="13" s="1"/>
  <c r="W210" i="15"/>
  <c r="X211" i="13" s="1"/>
  <c r="U210" i="15"/>
  <c r="U211" i="13" s="1"/>
  <c r="T210" i="15"/>
  <c r="T211" i="13" s="1"/>
  <c r="S210" i="15"/>
  <c r="R210" i="15"/>
  <c r="Q210" i="15"/>
  <c r="Q211" i="13" s="1"/>
  <c r="P210" i="15"/>
  <c r="P211" i="13" s="1"/>
  <c r="O210" i="15"/>
  <c r="O211" i="13" s="1"/>
  <c r="N210" i="15"/>
  <c r="L210" i="15" s="1"/>
  <c r="AQ209" i="15"/>
  <c r="AP209" i="15"/>
  <c r="AQ210" i="13" s="1"/>
  <c r="AO209" i="15"/>
  <c r="AP210" i="13" s="1"/>
  <c r="AN209" i="15"/>
  <c r="AO210" i="13" s="1"/>
  <c r="AM209" i="15"/>
  <c r="AN210" i="13" s="1"/>
  <c r="AL209" i="15"/>
  <c r="AM210" i="13" s="1"/>
  <c r="AK209" i="15"/>
  <c r="AL210" i="13" s="1"/>
  <c r="AJ209" i="15"/>
  <c r="AK210" i="13" s="1"/>
  <c r="AI209" i="15"/>
  <c r="AJ210" i="13" s="1"/>
  <c r="AH209" i="15"/>
  <c r="AI210" i="13" s="1"/>
  <c r="AG209" i="15"/>
  <c r="AH210" i="13" s="1"/>
  <c r="AF209" i="15"/>
  <c r="AG210" i="13" s="1"/>
  <c r="AE209" i="15"/>
  <c r="AD209" i="15"/>
  <c r="AE210" i="13" s="1"/>
  <c r="AC209" i="15"/>
  <c r="AD210" i="13" s="1"/>
  <c r="AB209" i="15"/>
  <c r="AC210" i="13" s="1"/>
  <c r="AA209" i="15"/>
  <c r="AB210" i="13" s="1"/>
  <c r="Z209" i="15"/>
  <c r="AA210" i="13" s="1"/>
  <c r="Y209" i="15"/>
  <c r="Z210" i="13" s="1"/>
  <c r="X209" i="15"/>
  <c r="Y210" i="13" s="1"/>
  <c r="W209" i="15"/>
  <c r="X210" i="13" s="1"/>
  <c r="U209" i="15"/>
  <c r="U210" i="13" s="1"/>
  <c r="T209" i="15"/>
  <c r="S209" i="15"/>
  <c r="R209" i="15"/>
  <c r="Q209" i="15"/>
  <c r="Q210" i="13" s="1"/>
  <c r="P209" i="15"/>
  <c r="P210" i="13" s="1"/>
  <c r="O209" i="15"/>
  <c r="O210" i="13" s="1"/>
  <c r="N209" i="15"/>
  <c r="L209" i="15" s="1"/>
  <c r="AQ208" i="15"/>
  <c r="AR209" i="13" s="1"/>
  <c r="AP208" i="15"/>
  <c r="AQ209" i="13" s="1"/>
  <c r="AO208" i="15"/>
  <c r="AP209" i="13" s="1"/>
  <c r="AN208" i="15"/>
  <c r="AO209" i="13" s="1"/>
  <c r="AM208" i="15"/>
  <c r="AN209" i="13" s="1"/>
  <c r="AL208" i="15"/>
  <c r="AK208" i="15"/>
  <c r="AL209" i="13" s="1"/>
  <c r="AJ208" i="15"/>
  <c r="AK209" i="13" s="1"/>
  <c r="AI208" i="15"/>
  <c r="AJ209" i="13" s="1"/>
  <c r="AH208" i="15"/>
  <c r="AI209" i="13" s="1"/>
  <c r="AG208" i="15"/>
  <c r="AH209" i="13" s="1"/>
  <c r="AF208" i="15"/>
  <c r="AG209" i="13" s="1"/>
  <c r="AE208" i="15"/>
  <c r="AF209" i="13" s="1"/>
  <c r="AD208" i="15"/>
  <c r="AE209" i="13" s="1"/>
  <c r="AC208" i="15"/>
  <c r="AD209" i="13" s="1"/>
  <c r="AB208" i="15"/>
  <c r="AC209" i="13" s="1"/>
  <c r="AA208" i="15"/>
  <c r="AB209" i="13" s="1"/>
  <c r="Z208" i="15"/>
  <c r="AA209" i="13" s="1"/>
  <c r="Y208" i="15"/>
  <c r="Z209" i="13" s="1"/>
  <c r="X208" i="15"/>
  <c r="Y209" i="13" s="1"/>
  <c r="W208" i="15"/>
  <c r="X209" i="13" s="1"/>
  <c r="U208" i="15"/>
  <c r="U209" i="13" s="1"/>
  <c r="T208" i="15"/>
  <c r="T209" i="13" s="1"/>
  <c r="S208" i="15"/>
  <c r="R208" i="15"/>
  <c r="Q208" i="15"/>
  <c r="Q209" i="13" s="1"/>
  <c r="P208" i="15"/>
  <c r="P209" i="13" s="1"/>
  <c r="O208" i="15"/>
  <c r="O209" i="13" s="1"/>
  <c r="N208" i="15"/>
  <c r="L208" i="15" s="1"/>
  <c r="AQ207" i="15"/>
  <c r="AP207" i="15"/>
  <c r="AQ208" i="13" s="1"/>
  <c r="AO207" i="15"/>
  <c r="AN207" i="15"/>
  <c r="AO208" i="13" s="1"/>
  <c r="AM207" i="15"/>
  <c r="AN208" i="13" s="1"/>
  <c r="AL207" i="15"/>
  <c r="AM208" i="13" s="1"/>
  <c r="AK207" i="15"/>
  <c r="AL208" i="13" s="1"/>
  <c r="AJ207" i="15"/>
  <c r="AK208" i="13" s="1"/>
  <c r="AI207" i="15"/>
  <c r="AJ208" i="13" s="1"/>
  <c r="AH207" i="15"/>
  <c r="AI208" i="13" s="1"/>
  <c r="AG207" i="15"/>
  <c r="AH208" i="13" s="1"/>
  <c r="AF207" i="15"/>
  <c r="AG208" i="13" s="1"/>
  <c r="AE207" i="15"/>
  <c r="AF208" i="13" s="1"/>
  <c r="AD207" i="15"/>
  <c r="AE208" i="13" s="1"/>
  <c r="AC207" i="15"/>
  <c r="AD208" i="13" s="1"/>
  <c r="AB207" i="15"/>
  <c r="AC208" i="13" s="1"/>
  <c r="AA207" i="15"/>
  <c r="AB208" i="13" s="1"/>
  <c r="Z207" i="15"/>
  <c r="AA208" i="13" s="1"/>
  <c r="Y207" i="15"/>
  <c r="X207" i="15"/>
  <c r="Y208" i="13" s="1"/>
  <c r="W207" i="15"/>
  <c r="X208" i="13" s="1"/>
  <c r="U207" i="15"/>
  <c r="U208" i="13" s="1"/>
  <c r="T207" i="15"/>
  <c r="T208" i="13" s="1"/>
  <c r="S207" i="15"/>
  <c r="R207" i="15"/>
  <c r="Q207" i="15"/>
  <c r="Q208" i="13" s="1"/>
  <c r="P207" i="15"/>
  <c r="P208" i="13" s="1"/>
  <c r="O207" i="15"/>
  <c r="O208" i="13" s="1"/>
  <c r="N207" i="15"/>
  <c r="L207" i="15" s="1"/>
  <c r="AQ206" i="15"/>
  <c r="AR206" i="13" s="1"/>
  <c r="AP206" i="15"/>
  <c r="AO206" i="15"/>
  <c r="AP206" i="13" s="1"/>
  <c r="AN206" i="15"/>
  <c r="AO206" i="13" s="1"/>
  <c r="AM206" i="15"/>
  <c r="AN206" i="13" s="1"/>
  <c r="AL206" i="15"/>
  <c r="AM206" i="13" s="1"/>
  <c r="AK206" i="15"/>
  <c r="AL206" i="13" s="1"/>
  <c r="AJ206" i="15"/>
  <c r="AK206" i="13" s="1"/>
  <c r="AI206" i="15"/>
  <c r="AJ206" i="13" s="1"/>
  <c r="AH206" i="15"/>
  <c r="AI206" i="13" s="1"/>
  <c r="AG206" i="15"/>
  <c r="AH206" i="13" s="1"/>
  <c r="AF206" i="15"/>
  <c r="AG206" i="13" s="1"/>
  <c r="AE206" i="15"/>
  <c r="AF206" i="13" s="1"/>
  <c r="AD206" i="15"/>
  <c r="AE206" i="13" s="1"/>
  <c r="AC206" i="15"/>
  <c r="AD206" i="13" s="1"/>
  <c r="AB206" i="15"/>
  <c r="AC206" i="13" s="1"/>
  <c r="AA206" i="15"/>
  <c r="AB206" i="13" s="1"/>
  <c r="Z206" i="15"/>
  <c r="AA206" i="13" s="1"/>
  <c r="Y206" i="15"/>
  <c r="X206" i="15"/>
  <c r="Y206" i="13" s="1"/>
  <c r="W206" i="15"/>
  <c r="X206" i="13" s="1"/>
  <c r="U206" i="15"/>
  <c r="U206" i="13" s="1"/>
  <c r="T206" i="15"/>
  <c r="T206" i="13" s="1"/>
  <c r="S206" i="15"/>
  <c r="R206" i="15"/>
  <c r="Q206" i="15"/>
  <c r="Q206" i="13" s="1"/>
  <c r="P206" i="15"/>
  <c r="P206" i="13" s="1"/>
  <c r="O206" i="15"/>
  <c r="O206" i="13" s="1"/>
  <c r="N206" i="15"/>
  <c r="L206" i="15" s="1"/>
  <c r="AQ205" i="15"/>
  <c r="AP205" i="15"/>
  <c r="AQ205" i="13" s="1"/>
  <c r="AO205" i="15"/>
  <c r="AP205" i="13" s="1"/>
  <c r="AN205" i="15"/>
  <c r="AO205" i="13" s="1"/>
  <c r="AM205" i="15"/>
  <c r="AN205" i="13" s="1"/>
  <c r="AL205" i="15"/>
  <c r="AM205" i="13" s="1"/>
  <c r="AK205" i="15"/>
  <c r="AJ205" i="15"/>
  <c r="AK205" i="13" s="1"/>
  <c r="AI205" i="15"/>
  <c r="AH205" i="15"/>
  <c r="AI205" i="13" s="1"/>
  <c r="AG205" i="15"/>
  <c r="AH205" i="13" s="1"/>
  <c r="AF205" i="15"/>
  <c r="AG205" i="13" s="1"/>
  <c r="AE205" i="15"/>
  <c r="AF205" i="13" s="1"/>
  <c r="AD205" i="15"/>
  <c r="AE205" i="13" s="1"/>
  <c r="AC205" i="15"/>
  <c r="AD205" i="13" s="1"/>
  <c r="AB205" i="15"/>
  <c r="AC205" i="13" s="1"/>
  <c r="AA205" i="15"/>
  <c r="AB205" i="13" s="1"/>
  <c r="Z205" i="15"/>
  <c r="AA205" i="13" s="1"/>
  <c r="Y205" i="15"/>
  <c r="Z205" i="13" s="1"/>
  <c r="X205" i="15"/>
  <c r="Y205" i="13" s="1"/>
  <c r="W205" i="15"/>
  <c r="X205" i="13" s="1"/>
  <c r="U205" i="15"/>
  <c r="U205" i="13" s="1"/>
  <c r="T205" i="15"/>
  <c r="T205" i="13" s="1"/>
  <c r="S205" i="15"/>
  <c r="R205" i="15"/>
  <c r="Q205" i="15"/>
  <c r="Q205" i="13" s="1"/>
  <c r="P205" i="15"/>
  <c r="P205" i="13" s="1"/>
  <c r="O205" i="15"/>
  <c r="O205" i="13" s="1"/>
  <c r="N205" i="15"/>
  <c r="L205" i="15" s="1"/>
  <c r="AQ204" i="15"/>
  <c r="AP204" i="15"/>
  <c r="AQ204" i="13" s="1"/>
  <c r="AO204" i="15"/>
  <c r="AP204" i="13" s="1"/>
  <c r="AN204" i="15"/>
  <c r="AO204" i="13" s="1"/>
  <c r="AM204" i="15"/>
  <c r="AN204" i="13" s="1"/>
  <c r="AL204" i="15"/>
  <c r="AM204" i="13" s="1"/>
  <c r="AK204" i="15"/>
  <c r="AL204" i="13" s="1"/>
  <c r="AJ204" i="15"/>
  <c r="AK204" i="13" s="1"/>
  <c r="AI204" i="15"/>
  <c r="AH204" i="15"/>
  <c r="AI204" i="13" s="1"/>
  <c r="AG204" i="15"/>
  <c r="AH204" i="13" s="1"/>
  <c r="AF204" i="15"/>
  <c r="AG204" i="13" s="1"/>
  <c r="AE204" i="15"/>
  <c r="AF204" i="13" s="1"/>
  <c r="AD204" i="15"/>
  <c r="AE204" i="13" s="1"/>
  <c r="AC204" i="15"/>
  <c r="AD204" i="13" s="1"/>
  <c r="AB204" i="15"/>
  <c r="AC204" i="13" s="1"/>
  <c r="AA204" i="15"/>
  <c r="AB204" i="13" s="1"/>
  <c r="Z204" i="15"/>
  <c r="AA204" i="13" s="1"/>
  <c r="Y204" i="15"/>
  <c r="Z204" i="13" s="1"/>
  <c r="X204" i="15"/>
  <c r="Y204" i="13" s="1"/>
  <c r="W204" i="15"/>
  <c r="X204" i="13" s="1"/>
  <c r="U204" i="15"/>
  <c r="U204" i="13" s="1"/>
  <c r="T204" i="15"/>
  <c r="T204" i="13" s="1"/>
  <c r="S204" i="15"/>
  <c r="R204" i="15"/>
  <c r="Q204" i="15"/>
  <c r="Q204" i="13" s="1"/>
  <c r="P204" i="15"/>
  <c r="P204" i="13" s="1"/>
  <c r="O204" i="15"/>
  <c r="O204" i="13" s="1"/>
  <c r="N204" i="15"/>
  <c r="L204" i="15" s="1"/>
  <c r="AQ203" i="15"/>
  <c r="AR203" i="13" s="1"/>
  <c r="AP203" i="15"/>
  <c r="AQ203" i="13" s="1"/>
  <c r="AO203" i="15"/>
  <c r="AP203" i="13" s="1"/>
  <c r="AN203" i="15"/>
  <c r="AO203" i="13" s="1"/>
  <c r="AM203" i="15"/>
  <c r="AN203" i="13" s="1"/>
  <c r="AL203" i="15"/>
  <c r="AM203" i="13" s="1"/>
  <c r="AK203" i="15"/>
  <c r="AL203" i="13" s="1"/>
  <c r="AJ203" i="15"/>
  <c r="AK203" i="13" s="1"/>
  <c r="AI203" i="15"/>
  <c r="AJ203" i="13" s="1"/>
  <c r="AH203" i="15"/>
  <c r="AG203" i="15"/>
  <c r="AF203" i="15"/>
  <c r="AG203" i="13" s="1"/>
  <c r="AE203" i="15"/>
  <c r="AF203" i="13" s="1"/>
  <c r="AD203" i="15"/>
  <c r="AE203" i="13" s="1"/>
  <c r="AC203" i="15"/>
  <c r="AD203" i="13" s="1"/>
  <c r="AB203" i="15"/>
  <c r="AC203" i="13" s="1"/>
  <c r="AA203" i="15"/>
  <c r="AB203" i="13" s="1"/>
  <c r="Z203" i="15"/>
  <c r="AA203" i="13" s="1"/>
  <c r="Y203" i="15"/>
  <c r="Z203" i="13" s="1"/>
  <c r="X203" i="15"/>
  <c r="Y203" i="13" s="1"/>
  <c r="W203" i="15"/>
  <c r="X203" i="13" s="1"/>
  <c r="U203" i="15"/>
  <c r="U203" i="13" s="1"/>
  <c r="T203" i="15"/>
  <c r="T203" i="13" s="1"/>
  <c r="S203" i="15"/>
  <c r="R203" i="15"/>
  <c r="Q203" i="15"/>
  <c r="Q203" i="13" s="1"/>
  <c r="P203" i="15"/>
  <c r="P203" i="13" s="1"/>
  <c r="O203" i="15"/>
  <c r="O203" i="13" s="1"/>
  <c r="N203" i="15"/>
  <c r="L203" i="15" s="1"/>
  <c r="AQ202" i="15"/>
  <c r="AR202" i="13" s="1"/>
  <c r="AP202" i="15"/>
  <c r="AQ202" i="13" s="1"/>
  <c r="AO202" i="15"/>
  <c r="AP202" i="13" s="1"/>
  <c r="AN202" i="15"/>
  <c r="AO202" i="13" s="1"/>
  <c r="AM202" i="15"/>
  <c r="AN202" i="13" s="1"/>
  <c r="AL202" i="15"/>
  <c r="AM202" i="13" s="1"/>
  <c r="AK202" i="15"/>
  <c r="AL202" i="13" s="1"/>
  <c r="AJ202" i="15"/>
  <c r="AK202" i="13" s="1"/>
  <c r="AI202" i="15"/>
  <c r="AJ202" i="13" s="1"/>
  <c r="AH202" i="15"/>
  <c r="AI202" i="13" s="1"/>
  <c r="AG202" i="15"/>
  <c r="AH202" i="13" s="1"/>
  <c r="AF202" i="15"/>
  <c r="AG202" i="13" s="1"/>
  <c r="AE202" i="15"/>
  <c r="AD202" i="15"/>
  <c r="AE202" i="13" s="1"/>
  <c r="AC202" i="15"/>
  <c r="AB202" i="15"/>
  <c r="AC202" i="13" s="1"/>
  <c r="AA202" i="15"/>
  <c r="AB202" i="13" s="1"/>
  <c r="Z202" i="15"/>
  <c r="AA202" i="13" s="1"/>
  <c r="Y202" i="15"/>
  <c r="Z202" i="13" s="1"/>
  <c r="X202" i="15"/>
  <c r="Y202" i="13" s="1"/>
  <c r="W202" i="15"/>
  <c r="X202" i="13" s="1"/>
  <c r="U202" i="15"/>
  <c r="U202" i="13" s="1"/>
  <c r="T202" i="15"/>
  <c r="T202" i="13" s="1"/>
  <c r="S202" i="15"/>
  <c r="R202" i="15"/>
  <c r="Q202" i="15"/>
  <c r="Q202" i="13" s="1"/>
  <c r="P202" i="15"/>
  <c r="P202" i="13" s="1"/>
  <c r="O202" i="15"/>
  <c r="O202" i="13" s="1"/>
  <c r="N202" i="15"/>
  <c r="L202" i="15" s="1"/>
  <c r="AQ201" i="15"/>
  <c r="AP201" i="15"/>
  <c r="AQ201" i="13" s="1"/>
  <c r="AO201" i="15"/>
  <c r="AP201" i="13" s="1"/>
  <c r="AN201" i="15"/>
  <c r="AO201" i="13" s="1"/>
  <c r="AM201" i="15"/>
  <c r="AN201" i="13" s="1"/>
  <c r="AL201" i="15"/>
  <c r="AM201" i="13" s="1"/>
  <c r="AK201" i="15"/>
  <c r="AL201" i="13" s="1"/>
  <c r="AJ201" i="15"/>
  <c r="AK201" i="13" s="1"/>
  <c r="AI201" i="15"/>
  <c r="AJ201" i="13" s="1"/>
  <c r="AH201" i="15"/>
  <c r="AI201" i="13" s="1"/>
  <c r="AG201" i="15"/>
  <c r="AH201" i="13" s="1"/>
  <c r="AF201" i="15"/>
  <c r="AG201" i="13" s="1"/>
  <c r="AE201" i="15"/>
  <c r="AF201" i="13" s="1"/>
  <c r="AD201" i="15"/>
  <c r="AE201" i="13" s="1"/>
  <c r="AC201" i="15"/>
  <c r="AD201" i="13" s="1"/>
  <c r="AB201" i="15"/>
  <c r="AC201" i="13" s="1"/>
  <c r="AA201" i="15"/>
  <c r="AB201" i="13" s="1"/>
  <c r="Z201" i="15"/>
  <c r="AA201" i="13" s="1"/>
  <c r="Y201" i="15"/>
  <c r="X201" i="15"/>
  <c r="Y201" i="13" s="1"/>
  <c r="W201" i="15"/>
  <c r="X201" i="13" s="1"/>
  <c r="U201" i="15"/>
  <c r="U201" i="13" s="1"/>
  <c r="T201" i="15"/>
  <c r="T201" i="13" s="1"/>
  <c r="S201" i="15"/>
  <c r="R201" i="15"/>
  <c r="Q201" i="15"/>
  <c r="Q201" i="13" s="1"/>
  <c r="P201" i="15"/>
  <c r="P201" i="13" s="1"/>
  <c r="O201" i="15"/>
  <c r="O201" i="13" s="1"/>
  <c r="N201" i="15"/>
  <c r="L201" i="15" s="1"/>
  <c r="AQ200" i="15"/>
  <c r="AP200" i="15"/>
  <c r="AQ200" i="13" s="1"/>
  <c r="AO200" i="15"/>
  <c r="AP200" i="13" s="1"/>
  <c r="AN200" i="15"/>
  <c r="AM200" i="15"/>
  <c r="AL200" i="15"/>
  <c r="AM200" i="13" s="1"/>
  <c r="AK200" i="15"/>
  <c r="AL200" i="13" s="1"/>
  <c r="AJ200" i="15"/>
  <c r="AK200" i="13" s="1"/>
  <c r="AI200" i="15"/>
  <c r="AJ200" i="13" s="1"/>
  <c r="AH200" i="15"/>
  <c r="AI200" i="13" s="1"/>
  <c r="AG200" i="15"/>
  <c r="AH200" i="13" s="1"/>
  <c r="AF200" i="15"/>
  <c r="AG200" i="13" s="1"/>
  <c r="AE200" i="15"/>
  <c r="AF200" i="13" s="1"/>
  <c r="AD200" i="15"/>
  <c r="AE200" i="13" s="1"/>
  <c r="AC200" i="15"/>
  <c r="AD200" i="13" s="1"/>
  <c r="AB200" i="15"/>
  <c r="AC200" i="13" s="1"/>
  <c r="AA200" i="15"/>
  <c r="AB200" i="13" s="1"/>
  <c r="Z200" i="15"/>
  <c r="AA200" i="13" s="1"/>
  <c r="Y200" i="15"/>
  <c r="Z200" i="13" s="1"/>
  <c r="X200" i="15"/>
  <c r="Y200" i="13" s="1"/>
  <c r="W200" i="15"/>
  <c r="X200" i="13" s="1"/>
  <c r="U200" i="15"/>
  <c r="U200" i="13" s="1"/>
  <c r="T200" i="15"/>
  <c r="T200" i="13" s="1"/>
  <c r="S200" i="15"/>
  <c r="R200" i="15"/>
  <c r="Q200" i="15"/>
  <c r="Q200" i="13" s="1"/>
  <c r="P200" i="15"/>
  <c r="P200" i="13" s="1"/>
  <c r="O200" i="15"/>
  <c r="O200" i="13" s="1"/>
  <c r="N200" i="15"/>
  <c r="L200" i="15" s="1"/>
  <c r="AQ199" i="15"/>
  <c r="AP199" i="15"/>
  <c r="AQ199" i="13" s="1"/>
  <c r="AO199" i="15"/>
  <c r="AP199" i="13" s="1"/>
  <c r="AN199" i="15"/>
  <c r="AO199" i="13" s="1"/>
  <c r="AM199" i="15"/>
  <c r="AN199" i="13" s="1"/>
  <c r="AL199" i="15"/>
  <c r="AM199" i="13" s="1"/>
  <c r="AK199" i="15"/>
  <c r="AL199" i="13" s="1"/>
  <c r="AJ199" i="15"/>
  <c r="AK199" i="13" s="1"/>
  <c r="AI199" i="15"/>
  <c r="AH199" i="15"/>
  <c r="AI199" i="13" s="1"/>
  <c r="AG199" i="15"/>
  <c r="AF199" i="15"/>
  <c r="AG199" i="13" s="1"/>
  <c r="AE199" i="15"/>
  <c r="AF199" i="13" s="1"/>
  <c r="AD199" i="15"/>
  <c r="AE199" i="13" s="1"/>
  <c r="AC199" i="15"/>
  <c r="AD199" i="13" s="1"/>
  <c r="AB199" i="15"/>
  <c r="AC199" i="13" s="1"/>
  <c r="AA199" i="15"/>
  <c r="AB199" i="13" s="1"/>
  <c r="Z199" i="15"/>
  <c r="AA199" i="13" s="1"/>
  <c r="Y199" i="15"/>
  <c r="Z199" i="13" s="1"/>
  <c r="X199" i="15"/>
  <c r="Y199" i="13" s="1"/>
  <c r="W199" i="15"/>
  <c r="X199" i="13" s="1"/>
  <c r="U199" i="15"/>
  <c r="U199" i="13" s="1"/>
  <c r="T199" i="15"/>
  <c r="T199" i="13" s="1"/>
  <c r="S199" i="15"/>
  <c r="R199" i="15"/>
  <c r="Q199" i="15"/>
  <c r="Q199" i="13" s="1"/>
  <c r="P199" i="15"/>
  <c r="P199" i="13" s="1"/>
  <c r="O199" i="15"/>
  <c r="O199" i="13" s="1"/>
  <c r="N199" i="15"/>
  <c r="L199" i="15" s="1"/>
  <c r="AQ198" i="15"/>
  <c r="AP198" i="15"/>
  <c r="AQ198" i="13" s="1"/>
  <c r="AO198" i="15"/>
  <c r="AP198" i="13" s="1"/>
  <c r="AN198" i="15"/>
  <c r="AO198" i="13" s="1"/>
  <c r="AM198" i="15"/>
  <c r="AN198" i="13" s="1"/>
  <c r="AL198" i="15"/>
  <c r="AM198" i="13" s="1"/>
  <c r="AK198" i="15"/>
  <c r="AL198" i="13" s="1"/>
  <c r="AJ198" i="15"/>
  <c r="AK198" i="13" s="1"/>
  <c r="AI198" i="15"/>
  <c r="AJ198" i="13" s="1"/>
  <c r="AH198" i="15"/>
  <c r="AI198" i="13" s="1"/>
  <c r="AG198" i="15"/>
  <c r="AH198" i="13" s="1"/>
  <c r="AF198" i="15"/>
  <c r="AG198" i="13" s="1"/>
  <c r="AE198" i="15"/>
  <c r="AF198" i="13" s="1"/>
  <c r="AD198" i="15"/>
  <c r="AE198" i="13" s="1"/>
  <c r="AC198" i="15"/>
  <c r="AB198" i="15"/>
  <c r="AC198" i="13" s="1"/>
  <c r="AA198" i="15"/>
  <c r="AB198" i="13" s="1"/>
  <c r="Z198" i="15"/>
  <c r="AA198" i="13" s="1"/>
  <c r="Y198" i="15"/>
  <c r="Z198" i="13" s="1"/>
  <c r="X198" i="15"/>
  <c r="Y198" i="13" s="1"/>
  <c r="W198" i="15"/>
  <c r="X198" i="13" s="1"/>
  <c r="U198" i="15"/>
  <c r="U198" i="13" s="1"/>
  <c r="T198" i="15"/>
  <c r="T198" i="13" s="1"/>
  <c r="S198" i="15"/>
  <c r="R198" i="15"/>
  <c r="Q198" i="15"/>
  <c r="Q198" i="13" s="1"/>
  <c r="P198" i="15"/>
  <c r="O198" i="15"/>
  <c r="O198" i="13" s="1"/>
  <c r="N198" i="15"/>
  <c r="L198" i="15" s="1"/>
  <c r="AR197" i="13"/>
  <c r="AQ197" i="13"/>
  <c r="AP197" i="13"/>
  <c r="AO197" i="13"/>
  <c r="AN197" i="13"/>
  <c r="AM197" i="13"/>
  <c r="AL197" i="13"/>
  <c r="AK197" i="13"/>
  <c r="AJ197" i="13"/>
  <c r="AI197" i="13"/>
  <c r="AH197" i="13"/>
  <c r="AF197" i="15"/>
  <c r="AG197" i="13" s="1"/>
  <c r="AE197" i="15"/>
  <c r="AF197" i="13" s="1"/>
  <c r="AD197" i="15"/>
  <c r="AE197" i="13" s="1"/>
  <c r="AC197" i="15"/>
  <c r="AD197" i="13" s="1"/>
  <c r="AB197" i="15"/>
  <c r="AC197" i="13" s="1"/>
  <c r="AA197" i="15"/>
  <c r="AB197" i="13" s="1"/>
  <c r="Z197" i="15"/>
  <c r="Y197" i="15"/>
  <c r="Z197" i="13" s="1"/>
  <c r="X197" i="15"/>
  <c r="Y197" i="13" s="1"/>
  <c r="W197" i="15"/>
  <c r="X197" i="13" s="1"/>
  <c r="U197" i="15"/>
  <c r="U197" i="13" s="1"/>
  <c r="T197" i="15"/>
  <c r="T197" i="13" s="1"/>
  <c r="S197" i="15"/>
  <c r="R197" i="15"/>
  <c r="Q197" i="15"/>
  <c r="Q197" i="13" s="1"/>
  <c r="P197" i="15"/>
  <c r="P197" i="13" s="1"/>
  <c r="O197" i="15"/>
  <c r="O197" i="13" s="1"/>
  <c r="N197" i="15"/>
  <c r="L197" i="15" s="1"/>
  <c r="AQ196" i="15"/>
  <c r="AP196" i="15"/>
  <c r="AQ196" i="13" s="1"/>
  <c r="AO196" i="15"/>
  <c r="AP196" i="13" s="1"/>
  <c r="AN196" i="15"/>
  <c r="AM196" i="15"/>
  <c r="AN196" i="13" s="1"/>
  <c r="AL196" i="15"/>
  <c r="AM196" i="13" s="1"/>
  <c r="AK196" i="15"/>
  <c r="AL196" i="13" s="1"/>
  <c r="AJ196" i="15"/>
  <c r="AK196" i="13" s="1"/>
  <c r="AI196" i="15"/>
  <c r="AJ196" i="13" s="1"/>
  <c r="AH196" i="15"/>
  <c r="AI196" i="13" s="1"/>
  <c r="AG196" i="15"/>
  <c r="AH196" i="13" s="1"/>
  <c r="AF196" i="15"/>
  <c r="AG196" i="13" s="1"/>
  <c r="AE196" i="15"/>
  <c r="AF196" i="13" s="1"/>
  <c r="AD196" i="15"/>
  <c r="AE196" i="13" s="1"/>
  <c r="AC196" i="15"/>
  <c r="AD196" i="13" s="1"/>
  <c r="AB196" i="15"/>
  <c r="AC196" i="13" s="1"/>
  <c r="AA196" i="15"/>
  <c r="AB196" i="13" s="1"/>
  <c r="Z196" i="15"/>
  <c r="AA196" i="13" s="1"/>
  <c r="Y196" i="15"/>
  <c r="Z196" i="13" s="1"/>
  <c r="X196" i="15"/>
  <c r="Y196" i="13" s="1"/>
  <c r="W196" i="15"/>
  <c r="X196" i="13" s="1"/>
  <c r="U196" i="15"/>
  <c r="U196" i="13" s="1"/>
  <c r="T196" i="15"/>
  <c r="T196" i="13" s="1"/>
  <c r="S196" i="15"/>
  <c r="R196" i="15"/>
  <c r="Q196" i="15"/>
  <c r="Q196" i="13" s="1"/>
  <c r="P196" i="15"/>
  <c r="P196" i="13" s="1"/>
  <c r="O196" i="15"/>
  <c r="O196" i="13" s="1"/>
  <c r="N196" i="15"/>
  <c r="L196" i="15" s="1"/>
  <c r="AQ195" i="15"/>
  <c r="AP195" i="15"/>
  <c r="AQ195" i="13" s="1"/>
  <c r="AO195" i="15"/>
  <c r="AP195" i="13" s="1"/>
  <c r="AN195" i="15"/>
  <c r="AO195" i="13" s="1"/>
  <c r="AM195" i="15"/>
  <c r="AN195" i="13" s="1"/>
  <c r="AL195" i="15"/>
  <c r="AM195" i="13" s="1"/>
  <c r="AK195" i="15"/>
  <c r="AL195" i="13" s="1"/>
  <c r="AJ195" i="15"/>
  <c r="AK195" i="13" s="1"/>
  <c r="AI195" i="15"/>
  <c r="AJ195" i="13" s="1"/>
  <c r="AH195" i="15"/>
  <c r="AG195" i="15"/>
  <c r="AH195" i="13" s="1"/>
  <c r="AF195" i="15"/>
  <c r="AG195" i="13" s="1"/>
  <c r="AE195" i="15"/>
  <c r="AF195" i="13" s="1"/>
  <c r="AD195" i="15"/>
  <c r="AE195" i="13" s="1"/>
  <c r="AC195" i="15"/>
  <c r="AB195" i="15"/>
  <c r="AC195" i="13" s="1"/>
  <c r="AA195" i="15"/>
  <c r="AB195" i="13" s="1"/>
  <c r="Z195" i="15"/>
  <c r="AA195" i="13" s="1"/>
  <c r="Y195" i="15"/>
  <c r="Z195" i="13" s="1"/>
  <c r="X195" i="15"/>
  <c r="Y195" i="13" s="1"/>
  <c r="W195" i="15"/>
  <c r="X195" i="13" s="1"/>
  <c r="U195" i="15"/>
  <c r="U195" i="13" s="1"/>
  <c r="T195" i="15"/>
  <c r="T195" i="13" s="1"/>
  <c r="S195" i="15"/>
  <c r="R195" i="15"/>
  <c r="Q195" i="15"/>
  <c r="Q195" i="13" s="1"/>
  <c r="P195" i="15"/>
  <c r="P195" i="13" s="1"/>
  <c r="O195" i="15"/>
  <c r="O195" i="13" s="1"/>
  <c r="N195" i="15"/>
  <c r="L195" i="15" s="1"/>
  <c r="AQ194" i="15"/>
  <c r="AP194" i="15"/>
  <c r="AQ194" i="13" s="1"/>
  <c r="AO194" i="15"/>
  <c r="AP194" i="13" s="1"/>
  <c r="AN194" i="15"/>
  <c r="AO194" i="13" s="1"/>
  <c r="AM194" i="15"/>
  <c r="AN194" i="13" s="1"/>
  <c r="AL194" i="15"/>
  <c r="AM194" i="13" s="1"/>
  <c r="AK194" i="15"/>
  <c r="AL194" i="13" s="1"/>
  <c r="AJ194" i="15"/>
  <c r="AK194" i="13" s="1"/>
  <c r="AI194" i="15"/>
  <c r="AJ194" i="13" s="1"/>
  <c r="AH194" i="15"/>
  <c r="AI194" i="13" s="1"/>
  <c r="AG194" i="15"/>
  <c r="AH194" i="13" s="1"/>
  <c r="AF194" i="15"/>
  <c r="AG194" i="13" s="1"/>
  <c r="AE194" i="15"/>
  <c r="AF194" i="13" s="1"/>
  <c r="AD194" i="15"/>
  <c r="AC194" i="15"/>
  <c r="AD194" i="13" s="1"/>
  <c r="AB194" i="15"/>
  <c r="AC194" i="13" s="1"/>
  <c r="AA194" i="15"/>
  <c r="AB194" i="13" s="1"/>
  <c r="Z194" i="15"/>
  <c r="AA194" i="13" s="1"/>
  <c r="Y194" i="15"/>
  <c r="X194" i="15"/>
  <c r="Y194" i="13" s="1"/>
  <c r="W194" i="15"/>
  <c r="X194" i="13" s="1"/>
  <c r="U194" i="15"/>
  <c r="U194" i="13" s="1"/>
  <c r="T194" i="15"/>
  <c r="T194" i="13" s="1"/>
  <c r="S194" i="15"/>
  <c r="R194" i="15"/>
  <c r="Q194" i="15"/>
  <c r="Q194" i="13" s="1"/>
  <c r="P194" i="15"/>
  <c r="P194" i="13" s="1"/>
  <c r="O194" i="15"/>
  <c r="O194" i="13" s="1"/>
  <c r="N194" i="15"/>
  <c r="L194" i="15" s="1"/>
  <c r="AR193" i="13"/>
  <c r="AF193" i="15"/>
  <c r="AG193" i="13" s="1"/>
  <c r="AE193" i="15"/>
  <c r="AF193" i="13" s="1"/>
  <c r="AD193" i="15"/>
  <c r="AE193" i="13" s="1"/>
  <c r="AC193" i="15"/>
  <c r="AD193" i="13" s="1"/>
  <c r="AB193" i="15"/>
  <c r="AC193" i="13" s="1"/>
  <c r="AA193" i="15"/>
  <c r="AB193" i="13" s="1"/>
  <c r="Z193" i="15"/>
  <c r="AA193" i="13" s="1"/>
  <c r="Y193" i="15"/>
  <c r="Z193" i="13" s="1"/>
  <c r="X193" i="15"/>
  <c r="Y193" i="13" s="1"/>
  <c r="W193" i="15"/>
  <c r="X193" i="13" s="1"/>
  <c r="U193" i="15"/>
  <c r="U193" i="13" s="1"/>
  <c r="T193" i="15"/>
  <c r="S193" i="15"/>
  <c r="R193" i="15"/>
  <c r="Q193" i="15"/>
  <c r="Q193" i="13" s="1"/>
  <c r="P193" i="15"/>
  <c r="P193" i="13" s="1"/>
  <c r="O193" i="15"/>
  <c r="O193" i="13" s="1"/>
  <c r="N193" i="15"/>
  <c r="L193" i="15" s="1"/>
  <c r="AQ192" i="15"/>
  <c r="AP192" i="15"/>
  <c r="AQ192" i="13" s="1"/>
  <c r="AO192" i="15"/>
  <c r="AP192" i="13" s="1"/>
  <c r="AN192" i="15"/>
  <c r="AO192" i="13" s="1"/>
  <c r="AM192" i="15"/>
  <c r="AN192" i="13" s="1"/>
  <c r="AL192" i="15"/>
  <c r="AM192" i="13" s="1"/>
  <c r="AK192" i="15"/>
  <c r="AL192" i="13" s="1"/>
  <c r="AJ192" i="15"/>
  <c r="AK192" i="13" s="1"/>
  <c r="AI192" i="15"/>
  <c r="AH192" i="15"/>
  <c r="AG192" i="15"/>
  <c r="AH192" i="13" s="1"/>
  <c r="AF192" i="15"/>
  <c r="AG192" i="13" s="1"/>
  <c r="AE192" i="15"/>
  <c r="AF192" i="13" s="1"/>
  <c r="AD192" i="15"/>
  <c r="AE192" i="13" s="1"/>
  <c r="AC192" i="15"/>
  <c r="AD192" i="13" s="1"/>
  <c r="AB192" i="15"/>
  <c r="AC192" i="13" s="1"/>
  <c r="AA192" i="15"/>
  <c r="AB192" i="13" s="1"/>
  <c r="Z192" i="15"/>
  <c r="AA192" i="13" s="1"/>
  <c r="Y192" i="15"/>
  <c r="Z192" i="13" s="1"/>
  <c r="X192" i="15"/>
  <c r="Y192" i="13" s="1"/>
  <c r="W192" i="15"/>
  <c r="X192" i="13" s="1"/>
  <c r="U192" i="15"/>
  <c r="U192" i="13" s="1"/>
  <c r="T192" i="15"/>
  <c r="T192" i="13" s="1"/>
  <c r="S192" i="15"/>
  <c r="R192" i="15"/>
  <c r="Q192" i="15"/>
  <c r="Q192" i="13" s="1"/>
  <c r="P192" i="15"/>
  <c r="P192" i="13" s="1"/>
  <c r="O192" i="15"/>
  <c r="O192" i="13" s="1"/>
  <c r="N192" i="15"/>
  <c r="L192" i="15" s="1"/>
  <c r="AQ191" i="15"/>
  <c r="AR191" i="13" s="1"/>
  <c r="AP191" i="15"/>
  <c r="AQ191" i="13" s="1"/>
  <c r="AO191" i="15"/>
  <c r="AP191" i="13" s="1"/>
  <c r="AN191" i="15"/>
  <c r="AO191" i="13" s="1"/>
  <c r="AM191" i="15"/>
  <c r="AN191" i="13" s="1"/>
  <c r="AL191" i="15"/>
  <c r="AM191" i="13" s="1"/>
  <c r="AK191" i="15"/>
  <c r="AL191" i="13" s="1"/>
  <c r="AJ191" i="15"/>
  <c r="AK191" i="13" s="1"/>
  <c r="AI191" i="15"/>
  <c r="AJ191" i="13" s="1"/>
  <c r="AH191" i="15"/>
  <c r="AI191" i="13" s="1"/>
  <c r="AG191" i="15"/>
  <c r="AF191" i="15"/>
  <c r="AE191" i="15"/>
  <c r="AF191" i="13" s="1"/>
  <c r="AD191" i="15"/>
  <c r="AE191" i="13" s="1"/>
  <c r="AC191" i="15"/>
  <c r="AD191" i="13" s="1"/>
  <c r="AB191" i="15"/>
  <c r="AC191" i="13" s="1"/>
  <c r="AA191" i="15"/>
  <c r="AB191" i="13" s="1"/>
  <c r="Z191" i="15"/>
  <c r="AA191" i="13" s="1"/>
  <c r="Y191" i="15"/>
  <c r="Z191" i="13" s="1"/>
  <c r="X191" i="15"/>
  <c r="Y191" i="13" s="1"/>
  <c r="W191" i="15"/>
  <c r="X191" i="13" s="1"/>
  <c r="U191" i="15"/>
  <c r="U191" i="13" s="1"/>
  <c r="T191" i="15"/>
  <c r="T191" i="13" s="1"/>
  <c r="S191" i="15"/>
  <c r="R191" i="15"/>
  <c r="Q191" i="15"/>
  <c r="Q191" i="13" s="1"/>
  <c r="P191" i="15"/>
  <c r="P191" i="13" s="1"/>
  <c r="O191" i="15"/>
  <c r="O191" i="13" s="1"/>
  <c r="N191" i="15"/>
  <c r="L191" i="15" s="1"/>
  <c r="AQ190" i="15"/>
  <c r="AR190" i="13" s="1"/>
  <c r="AP190" i="15"/>
  <c r="AQ190" i="13" s="1"/>
  <c r="AO190" i="15"/>
  <c r="AP190" i="13" s="1"/>
  <c r="AN190" i="15"/>
  <c r="AO190" i="13" s="1"/>
  <c r="AM190" i="15"/>
  <c r="AN190" i="13" s="1"/>
  <c r="AL190" i="15"/>
  <c r="AM190" i="13" s="1"/>
  <c r="AK190" i="15"/>
  <c r="AL190" i="13" s="1"/>
  <c r="AJ190" i="15"/>
  <c r="AK190" i="13" s="1"/>
  <c r="AI190" i="15"/>
  <c r="AJ190" i="13" s="1"/>
  <c r="AH190" i="15"/>
  <c r="AI190" i="13" s="1"/>
  <c r="AG190" i="15"/>
  <c r="AH190" i="13" s="1"/>
  <c r="AF190" i="15"/>
  <c r="AG190" i="13" s="1"/>
  <c r="AE190" i="15"/>
  <c r="AF190" i="13" s="1"/>
  <c r="AD190" i="15"/>
  <c r="AE190" i="13" s="1"/>
  <c r="AC190" i="15"/>
  <c r="AD190" i="13" s="1"/>
  <c r="AB190" i="15"/>
  <c r="AA190" i="15"/>
  <c r="AB190" i="13" s="1"/>
  <c r="Z190" i="15"/>
  <c r="AA190" i="13" s="1"/>
  <c r="Y190" i="15"/>
  <c r="Z190" i="13" s="1"/>
  <c r="X190" i="15"/>
  <c r="Y190" i="13" s="1"/>
  <c r="W190" i="15"/>
  <c r="X190" i="13" s="1"/>
  <c r="U190" i="15"/>
  <c r="U190" i="13" s="1"/>
  <c r="T190" i="15"/>
  <c r="T190" i="13" s="1"/>
  <c r="S190" i="15"/>
  <c r="R190" i="15"/>
  <c r="Q190" i="15"/>
  <c r="Q190" i="13" s="1"/>
  <c r="P190" i="15"/>
  <c r="P190" i="13" s="1"/>
  <c r="O190" i="15"/>
  <c r="O190" i="13" s="1"/>
  <c r="N190" i="15"/>
  <c r="L190" i="15" s="1"/>
  <c r="AQ189" i="15"/>
  <c r="AR189" i="13" s="1"/>
  <c r="AP189" i="15"/>
  <c r="AO189" i="15"/>
  <c r="AP189" i="13" s="1"/>
  <c r="AN189" i="15"/>
  <c r="AO189" i="13" s="1"/>
  <c r="AM189" i="15"/>
  <c r="AN189" i="13" s="1"/>
  <c r="AL189" i="15"/>
  <c r="AM189" i="13" s="1"/>
  <c r="AK189" i="15"/>
  <c r="AL189" i="13" s="1"/>
  <c r="AJ189" i="15"/>
  <c r="AK189" i="13" s="1"/>
  <c r="AI189" i="15"/>
  <c r="AJ189" i="13" s="1"/>
  <c r="AH189" i="15"/>
  <c r="AI189" i="13" s="1"/>
  <c r="AG189" i="15"/>
  <c r="AH189" i="13" s="1"/>
  <c r="AF189" i="15"/>
  <c r="AG189" i="13" s="1"/>
  <c r="AE189" i="15"/>
  <c r="AF189" i="13" s="1"/>
  <c r="AD189" i="15"/>
  <c r="AE189" i="13" s="1"/>
  <c r="AC189" i="15"/>
  <c r="AD189" i="13" s="1"/>
  <c r="AB189" i="15"/>
  <c r="AC189" i="13" s="1"/>
  <c r="AA189" i="15"/>
  <c r="AB189" i="13" s="1"/>
  <c r="Z189" i="15"/>
  <c r="AA189" i="13" s="1"/>
  <c r="Y189" i="15"/>
  <c r="Z189" i="13" s="1"/>
  <c r="X189" i="15"/>
  <c r="Y189" i="13" s="1"/>
  <c r="W189" i="15"/>
  <c r="X189" i="13" s="1"/>
  <c r="U189" i="15"/>
  <c r="T189" i="15"/>
  <c r="T189" i="13" s="1"/>
  <c r="S189" i="15"/>
  <c r="R189" i="15"/>
  <c r="Q189" i="15"/>
  <c r="Q189" i="13" s="1"/>
  <c r="P189" i="15"/>
  <c r="P189" i="13" s="1"/>
  <c r="O189" i="15"/>
  <c r="O189" i="13" s="1"/>
  <c r="N189" i="15"/>
  <c r="L189" i="15" s="1"/>
  <c r="AQ188" i="15"/>
  <c r="AP188" i="15"/>
  <c r="AQ188" i="13" s="1"/>
  <c r="AO188" i="15"/>
  <c r="AP188" i="13" s="1"/>
  <c r="AN188" i="15"/>
  <c r="AO188" i="13" s="1"/>
  <c r="AM188" i="15"/>
  <c r="AN188" i="13" s="1"/>
  <c r="AL188" i="15"/>
  <c r="AM188" i="13" s="1"/>
  <c r="AK188" i="15"/>
  <c r="AL188" i="13" s="1"/>
  <c r="AJ188" i="15"/>
  <c r="AK188" i="13" s="1"/>
  <c r="AI188" i="15"/>
  <c r="AJ188" i="13" s="1"/>
  <c r="AH188" i="15"/>
  <c r="AI188" i="13" s="1"/>
  <c r="AG188" i="15"/>
  <c r="AH188" i="13" s="1"/>
  <c r="AF188" i="15"/>
  <c r="AG188" i="13" s="1"/>
  <c r="AE188" i="15"/>
  <c r="AF188" i="13" s="1"/>
  <c r="AD188" i="15"/>
  <c r="AE188" i="13" s="1"/>
  <c r="AC188" i="15"/>
  <c r="AD188" i="13" s="1"/>
  <c r="AB188" i="15"/>
  <c r="AC188" i="13" s="1"/>
  <c r="AA188" i="15"/>
  <c r="AB188" i="13" s="1"/>
  <c r="Z188" i="15"/>
  <c r="AA188" i="13" s="1"/>
  <c r="Y188" i="15"/>
  <c r="Z188" i="13" s="1"/>
  <c r="X188" i="15"/>
  <c r="W188" i="15"/>
  <c r="X188" i="13" s="1"/>
  <c r="U188" i="15"/>
  <c r="U188" i="13" s="1"/>
  <c r="T188" i="15"/>
  <c r="T188" i="13" s="1"/>
  <c r="S188" i="15"/>
  <c r="R188" i="15"/>
  <c r="Q188" i="15"/>
  <c r="P188" i="15"/>
  <c r="P188" i="13" s="1"/>
  <c r="O188" i="15"/>
  <c r="O188" i="13" s="1"/>
  <c r="N188" i="15"/>
  <c r="L188" i="15" s="1"/>
  <c r="AQ187" i="15"/>
  <c r="AP187" i="15"/>
  <c r="AQ187" i="13" s="1"/>
  <c r="AO187" i="15"/>
  <c r="AN187" i="15"/>
  <c r="AM187" i="15"/>
  <c r="AN187" i="13" s="1"/>
  <c r="AL187" i="15"/>
  <c r="AM187" i="13" s="1"/>
  <c r="AK187" i="15"/>
  <c r="AL187" i="13" s="1"/>
  <c r="AJ187" i="15"/>
  <c r="AK187" i="13" s="1"/>
  <c r="AI187" i="15"/>
  <c r="AJ187" i="13" s="1"/>
  <c r="AH187" i="15"/>
  <c r="AI187" i="13" s="1"/>
  <c r="AG187" i="15"/>
  <c r="AH187" i="13" s="1"/>
  <c r="AF187" i="15"/>
  <c r="AG187" i="13" s="1"/>
  <c r="AE187" i="15"/>
  <c r="AF187" i="13" s="1"/>
  <c r="AD187" i="15"/>
  <c r="AE187" i="13" s="1"/>
  <c r="AC187" i="15"/>
  <c r="AD187" i="13" s="1"/>
  <c r="AB187" i="15"/>
  <c r="AC187" i="13" s="1"/>
  <c r="AA187" i="15"/>
  <c r="AB187" i="13" s="1"/>
  <c r="Z187" i="15"/>
  <c r="AA187" i="13" s="1"/>
  <c r="Y187" i="15"/>
  <c r="Z187" i="13" s="1"/>
  <c r="X187" i="15"/>
  <c r="Y187" i="13" s="1"/>
  <c r="W187" i="15"/>
  <c r="X187" i="13" s="1"/>
  <c r="U187" i="15"/>
  <c r="U187" i="13" s="1"/>
  <c r="T187" i="15"/>
  <c r="T187" i="13" s="1"/>
  <c r="S187" i="15"/>
  <c r="R187" i="15"/>
  <c r="Q187" i="15"/>
  <c r="Q187" i="13" s="1"/>
  <c r="P187" i="15"/>
  <c r="P187" i="13" s="1"/>
  <c r="O187" i="15"/>
  <c r="O187" i="13" s="1"/>
  <c r="N187" i="15"/>
  <c r="L187" i="15" s="1"/>
  <c r="AQ186" i="15"/>
  <c r="AP186" i="15"/>
  <c r="AQ186" i="13" s="1"/>
  <c r="AO186" i="15"/>
  <c r="AP186" i="13" s="1"/>
  <c r="AN186" i="15"/>
  <c r="AO186" i="13" s="1"/>
  <c r="AM186" i="15"/>
  <c r="AN186" i="13" s="1"/>
  <c r="AL186" i="15"/>
  <c r="AM186" i="13" s="1"/>
  <c r="AK186" i="15"/>
  <c r="AL186" i="13" s="1"/>
  <c r="AJ186" i="15"/>
  <c r="AK186" i="13" s="1"/>
  <c r="AI186" i="15"/>
  <c r="AJ186" i="13" s="1"/>
  <c r="AH186" i="15"/>
  <c r="AG186" i="15"/>
  <c r="AH186" i="13" s="1"/>
  <c r="AF186" i="15"/>
  <c r="AG186" i="13" s="1"/>
  <c r="AE186" i="15"/>
  <c r="AF186" i="13" s="1"/>
  <c r="AD186" i="15"/>
  <c r="AE186" i="13" s="1"/>
  <c r="AC186" i="15"/>
  <c r="AB186" i="15"/>
  <c r="AC186" i="13" s="1"/>
  <c r="AA186" i="15"/>
  <c r="AB186" i="13" s="1"/>
  <c r="Z186" i="15"/>
  <c r="AA186" i="13" s="1"/>
  <c r="Y186" i="15"/>
  <c r="Z186" i="13" s="1"/>
  <c r="X186" i="15"/>
  <c r="Y186" i="13" s="1"/>
  <c r="W186" i="15"/>
  <c r="X186" i="13" s="1"/>
  <c r="U186" i="15"/>
  <c r="U186" i="13" s="1"/>
  <c r="T186" i="15"/>
  <c r="T186" i="13" s="1"/>
  <c r="S186" i="15"/>
  <c r="R186" i="15"/>
  <c r="Q186" i="15"/>
  <c r="Q186" i="13" s="1"/>
  <c r="P186" i="15"/>
  <c r="P186" i="13" s="1"/>
  <c r="O186" i="15"/>
  <c r="O186" i="13" s="1"/>
  <c r="N186" i="15"/>
  <c r="L186" i="15" s="1"/>
  <c r="AQ185" i="15"/>
  <c r="AR185" i="13" s="1"/>
  <c r="AP185" i="15"/>
  <c r="AQ185" i="13" s="1"/>
  <c r="AO185" i="15"/>
  <c r="AP185" i="13" s="1"/>
  <c r="AN185" i="15"/>
  <c r="AO185" i="13" s="1"/>
  <c r="AM185" i="15"/>
  <c r="AN185" i="13" s="1"/>
  <c r="AL185" i="15"/>
  <c r="AM185" i="13" s="1"/>
  <c r="AK185" i="15"/>
  <c r="AL185" i="13" s="1"/>
  <c r="AJ185" i="15"/>
  <c r="AK185" i="13" s="1"/>
  <c r="AI185" i="15"/>
  <c r="AJ185" i="13" s="1"/>
  <c r="AH185" i="15"/>
  <c r="AG185" i="15"/>
  <c r="AH185" i="13" s="1"/>
  <c r="AF185" i="15"/>
  <c r="AG185" i="13" s="1"/>
  <c r="AE185" i="15"/>
  <c r="AF185" i="13" s="1"/>
  <c r="AD185" i="15"/>
  <c r="AE185" i="13" s="1"/>
  <c r="AC185" i="15"/>
  <c r="AD185" i="13" s="1"/>
  <c r="AB185" i="15"/>
  <c r="AC185" i="13" s="1"/>
  <c r="AA185" i="15"/>
  <c r="AB185" i="13" s="1"/>
  <c r="Z185" i="15"/>
  <c r="AA185" i="13" s="1"/>
  <c r="Y185" i="15"/>
  <c r="Z185" i="13" s="1"/>
  <c r="X185" i="15"/>
  <c r="Y185" i="13" s="1"/>
  <c r="W185" i="15"/>
  <c r="X185" i="13" s="1"/>
  <c r="U185" i="15"/>
  <c r="U185" i="13" s="1"/>
  <c r="T185" i="15"/>
  <c r="T185" i="13" s="1"/>
  <c r="S185" i="15"/>
  <c r="R185" i="15"/>
  <c r="Q185" i="15"/>
  <c r="Q185" i="13" s="1"/>
  <c r="P185" i="15"/>
  <c r="P185" i="13" s="1"/>
  <c r="O185" i="15"/>
  <c r="O185" i="13" s="1"/>
  <c r="N185" i="15"/>
  <c r="L185" i="15" s="1"/>
  <c r="AQ184" i="15"/>
  <c r="AP184" i="15"/>
  <c r="AQ184" i="13" s="1"/>
  <c r="AO184" i="15"/>
  <c r="AP184" i="13" s="1"/>
  <c r="AN184" i="15"/>
  <c r="AO184" i="13" s="1"/>
  <c r="AM184" i="15"/>
  <c r="AN184" i="13" s="1"/>
  <c r="AL184" i="15"/>
  <c r="AM184" i="13" s="1"/>
  <c r="AK184" i="15"/>
  <c r="AL184" i="13" s="1"/>
  <c r="AJ184" i="15"/>
  <c r="AK184" i="13" s="1"/>
  <c r="AI184" i="15"/>
  <c r="AJ184" i="13" s="1"/>
  <c r="AH184" i="15"/>
  <c r="AI184" i="13" s="1"/>
  <c r="AG184" i="15"/>
  <c r="AH184" i="13" s="1"/>
  <c r="AF184" i="15"/>
  <c r="AG184" i="13" s="1"/>
  <c r="AE184" i="15"/>
  <c r="AF184" i="13" s="1"/>
  <c r="AD184" i="15"/>
  <c r="AE184" i="13" s="1"/>
  <c r="AC184" i="15"/>
  <c r="AD184" i="13" s="1"/>
  <c r="AB184" i="15"/>
  <c r="AA184" i="15"/>
  <c r="AB184" i="13" s="1"/>
  <c r="Z184" i="15"/>
  <c r="AA184" i="13" s="1"/>
  <c r="Y184" i="15"/>
  <c r="Z184" i="13" s="1"/>
  <c r="X184" i="15"/>
  <c r="Y184" i="13" s="1"/>
  <c r="W184" i="15"/>
  <c r="U184" i="15"/>
  <c r="U184" i="13" s="1"/>
  <c r="T184" i="15"/>
  <c r="T184" i="13" s="1"/>
  <c r="S184" i="15"/>
  <c r="R184" i="15"/>
  <c r="Q184" i="15"/>
  <c r="Q184" i="13" s="1"/>
  <c r="P184" i="15"/>
  <c r="P184" i="13" s="1"/>
  <c r="O184" i="15"/>
  <c r="O184" i="13" s="1"/>
  <c r="N184" i="15"/>
  <c r="L184" i="15" s="1"/>
  <c r="AQ183" i="15"/>
  <c r="AP183" i="15"/>
  <c r="AQ183" i="13" s="1"/>
  <c r="AO183" i="15"/>
  <c r="AP183" i="13" s="1"/>
  <c r="AN183" i="15"/>
  <c r="AM183" i="15"/>
  <c r="AN183" i="13" s="1"/>
  <c r="AL183" i="15"/>
  <c r="AM183" i="13" s="1"/>
  <c r="AK183" i="15"/>
  <c r="AL183" i="13" s="1"/>
  <c r="AJ183" i="15"/>
  <c r="AK183" i="13" s="1"/>
  <c r="AI183" i="15"/>
  <c r="AJ183" i="13" s="1"/>
  <c r="AH183" i="15"/>
  <c r="AI183" i="13" s="1"/>
  <c r="AG183" i="15"/>
  <c r="AH183" i="13" s="1"/>
  <c r="AF183" i="15"/>
  <c r="AG183" i="13" s="1"/>
  <c r="AE183" i="15"/>
  <c r="AF183" i="13" s="1"/>
  <c r="AD183" i="15"/>
  <c r="AE183" i="13" s="1"/>
  <c r="AC183" i="15"/>
  <c r="AD183" i="13" s="1"/>
  <c r="AB183" i="15"/>
  <c r="AC183" i="13" s="1"/>
  <c r="AA183" i="15"/>
  <c r="AB183" i="13" s="1"/>
  <c r="Z183" i="15"/>
  <c r="AA183" i="13" s="1"/>
  <c r="Y183" i="15"/>
  <c r="Z183" i="13" s="1"/>
  <c r="X183" i="15"/>
  <c r="Y183" i="13" s="1"/>
  <c r="W183" i="15"/>
  <c r="X183" i="13" s="1"/>
  <c r="U183" i="15"/>
  <c r="U183" i="13" s="1"/>
  <c r="T183" i="15"/>
  <c r="T183" i="13" s="1"/>
  <c r="S183" i="15"/>
  <c r="R183" i="15"/>
  <c r="Q183" i="15"/>
  <c r="Q183" i="13" s="1"/>
  <c r="P183" i="15"/>
  <c r="P183" i="13" s="1"/>
  <c r="O183" i="15"/>
  <c r="O183" i="13" s="1"/>
  <c r="N183" i="15"/>
  <c r="L183" i="15" s="1"/>
  <c r="AQ182" i="15"/>
  <c r="AP182" i="15"/>
  <c r="AQ182" i="13" s="1"/>
  <c r="AO182" i="15"/>
  <c r="AP182" i="13" s="1"/>
  <c r="AN182" i="15"/>
  <c r="AO182" i="13" s="1"/>
  <c r="AM182" i="15"/>
  <c r="AN182" i="13" s="1"/>
  <c r="AL182" i="15"/>
  <c r="AM182" i="13" s="1"/>
  <c r="AK182" i="15"/>
  <c r="AL182" i="13" s="1"/>
  <c r="AJ182" i="15"/>
  <c r="AI182" i="15"/>
  <c r="AJ182" i="13" s="1"/>
  <c r="AH182" i="15"/>
  <c r="AI182" i="13" s="1"/>
  <c r="AG182" i="15"/>
  <c r="AH182" i="13" s="1"/>
  <c r="AF182" i="15"/>
  <c r="AG182" i="13" s="1"/>
  <c r="AE182" i="15"/>
  <c r="AF182" i="13" s="1"/>
  <c r="AD182" i="15"/>
  <c r="AE182" i="13" s="1"/>
  <c r="AC182" i="15"/>
  <c r="AD182" i="13" s="1"/>
  <c r="AB182" i="15"/>
  <c r="AC182" i="13" s="1"/>
  <c r="AA182" i="15"/>
  <c r="AB182" i="13" s="1"/>
  <c r="Z182" i="15"/>
  <c r="AA182" i="13" s="1"/>
  <c r="Y182" i="15"/>
  <c r="Z182" i="13" s="1"/>
  <c r="X182" i="15"/>
  <c r="Y182" i="13" s="1"/>
  <c r="W182" i="15"/>
  <c r="X182" i="13" s="1"/>
  <c r="U182" i="15"/>
  <c r="U182" i="13" s="1"/>
  <c r="T182" i="15"/>
  <c r="T182" i="13" s="1"/>
  <c r="S182" i="15"/>
  <c r="R182" i="15"/>
  <c r="Q182" i="15"/>
  <c r="Q182" i="13" s="1"/>
  <c r="P182" i="15"/>
  <c r="P182" i="13" s="1"/>
  <c r="O182" i="15"/>
  <c r="O182" i="13" s="1"/>
  <c r="N182" i="15"/>
  <c r="L182" i="15" s="1"/>
  <c r="AQ181" i="15"/>
  <c r="AR181" i="13" s="1"/>
  <c r="AP181" i="15"/>
  <c r="AQ181" i="13" s="1"/>
  <c r="AO181" i="15"/>
  <c r="AP181" i="13" s="1"/>
  <c r="AN181" i="15"/>
  <c r="AO181" i="13" s="1"/>
  <c r="AM181" i="15"/>
  <c r="AN181" i="13" s="1"/>
  <c r="AL181" i="15"/>
  <c r="AM181" i="13" s="1"/>
  <c r="AK181" i="15"/>
  <c r="AL181" i="13" s="1"/>
  <c r="AJ181" i="15"/>
  <c r="AK181" i="13" s="1"/>
  <c r="AI181" i="15"/>
  <c r="AJ181" i="13" s="1"/>
  <c r="AH181" i="15"/>
  <c r="AI181" i="13" s="1"/>
  <c r="AG181" i="15"/>
  <c r="AH181" i="13" s="1"/>
  <c r="AF181" i="15"/>
  <c r="AG181" i="13" s="1"/>
  <c r="AE181" i="15"/>
  <c r="AF181" i="13" s="1"/>
  <c r="AD181" i="15"/>
  <c r="AE181" i="13" s="1"/>
  <c r="AC181" i="15"/>
  <c r="AB181" i="15"/>
  <c r="AC181" i="13" s="1"/>
  <c r="AA181" i="15"/>
  <c r="AB181" i="13" s="1"/>
  <c r="Z181" i="15"/>
  <c r="AA181" i="13" s="1"/>
  <c r="Y181" i="15"/>
  <c r="Z181" i="13" s="1"/>
  <c r="X181" i="15"/>
  <c r="Y181" i="13" s="1"/>
  <c r="W181" i="15"/>
  <c r="X181" i="13" s="1"/>
  <c r="U181" i="15"/>
  <c r="U181" i="13" s="1"/>
  <c r="T181" i="15"/>
  <c r="T181" i="13" s="1"/>
  <c r="S181" i="15"/>
  <c r="R181" i="15"/>
  <c r="Q181" i="15"/>
  <c r="Q181" i="13" s="1"/>
  <c r="P181" i="15"/>
  <c r="P181" i="13" s="1"/>
  <c r="O181" i="15"/>
  <c r="O181" i="13" s="1"/>
  <c r="N181" i="15"/>
  <c r="L181" i="15" s="1"/>
  <c r="AQ180" i="15"/>
  <c r="AR180" i="13" s="1"/>
  <c r="AP180" i="15"/>
  <c r="AQ180" i="13" s="1"/>
  <c r="AO180" i="15"/>
  <c r="AP180" i="13" s="1"/>
  <c r="AN180" i="15"/>
  <c r="AO180" i="13" s="1"/>
  <c r="AM180" i="15"/>
  <c r="AN180" i="13" s="1"/>
  <c r="AL180" i="15"/>
  <c r="AM180" i="13" s="1"/>
  <c r="AK180" i="15"/>
  <c r="AL180" i="13" s="1"/>
  <c r="AJ180" i="15"/>
  <c r="AK180" i="13" s="1"/>
  <c r="AI180" i="15"/>
  <c r="AJ180" i="13" s="1"/>
  <c r="AH180" i="15"/>
  <c r="AI180" i="13" s="1"/>
  <c r="AG180" i="15"/>
  <c r="AH180" i="13" s="1"/>
  <c r="AF180" i="15"/>
  <c r="AG180" i="13" s="1"/>
  <c r="AE180" i="15"/>
  <c r="AF180" i="13" s="1"/>
  <c r="AD180" i="15"/>
  <c r="AE180" i="13" s="1"/>
  <c r="AC180" i="15"/>
  <c r="AD180" i="13" s="1"/>
  <c r="AB180" i="15"/>
  <c r="AC180" i="13" s="1"/>
  <c r="AA180" i="15"/>
  <c r="AB180" i="13" s="1"/>
  <c r="Z180" i="15"/>
  <c r="Y180" i="15"/>
  <c r="Z180" i="13" s="1"/>
  <c r="X180" i="15"/>
  <c r="Y180" i="13" s="1"/>
  <c r="W180" i="15"/>
  <c r="X180" i="13" s="1"/>
  <c r="U180" i="15"/>
  <c r="U180" i="13" s="1"/>
  <c r="T180" i="15"/>
  <c r="T180" i="13" s="1"/>
  <c r="S180" i="15"/>
  <c r="R180" i="15"/>
  <c r="Q180" i="15"/>
  <c r="Q180" i="13" s="1"/>
  <c r="P180" i="15"/>
  <c r="P180" i="13" s="1"/>
  <c r="O180" i="15"/>
  <c r="O180" i="13" s="1"/>
  <c r="N180" i="15"/>
  <c r="L180" i="15" s="1"/>
  <c r="AQ179" i="15"/>
  <c r="AR179" i="13" s="1"/>
  <c r="AP179" i="15"/>
  <c r="AQ179" i="13" s="1"/>
  <c r="AO179" i="15"/>
  <c r="AN179" i="15"/>
  <c r="AM179" i="15"/>
  <c r="AN179" i="13" s="1"/>
  <c r="AL179" i="15"/>
  <c r="AM179" i="13" s="1"/>
  <c r="AK179" i="15"/>
  <c r="AL179" i="13" s="1"/>
  <c r="AJ179" i="15"/>
  <c r="AK179" i="13" s="1"/>
  <c r="AI179" i="15"/>
  <c r="AJ179" i="13" s="1"/>
  <c r="AH179" i="15"/>
  <c r="AI179" i="13" s="1"/>
  <c r="AG179" i="15"/>
  <c r="AH179" i="13" s="1"/>
  <c r="AF179" i="15"/>
  <c r="AG179" i="13" s="1"/>
  <c r="AE179" i="15"/>
  <c r="AF179" i="13" s="1"/>
  <c r="AD179" i="15"/>
  <c r="AE179" i="13" s="1"/>
  <c r="AC179" i="15"/>
  <c r="AD179" i="13" s="1"/>
  <c r="AB179" i="15"/>
  <c r="AC179" i="13" s="1"/>
  <c r="AA179" i="15"/>
  <c r="AB179" i="13" s="1"/>
  <c r="Z179" i="15"/>
  <c r="AA179" i="13" s="1"/>
  <c r="Y179" i="15"/>
  <c r="Z179" i="13" s="1"/>
  <c r="X179" i="15"/>
  <c r="Y179" i="13" s="1"/>
  <c r="W179" i="15"/>
  <c r="X179" i="13" s="1"/>
  <c r="U179" i="15"/>
  <c r="U179" i="13" s="1"/>
  <c r="T179" i="15"/>
  <c r="T179" i="13" s="1"/>
  <c r="S179" i="15"/>
  <c r="R179" i="15"/>
  <c r="Q179" i="15"/>
  <c r="Q179" i="13" s="1"/>
  <c r="P179" i="15"/>
  <c r="P179" i="13" s="1"/>
  <c r="O179" i="15"/>
  <c r="O179" i="13" s="1"/>
  <c r="N179" i="15"/>
  <c r="L179" i="15" s="1"/>
  <c r="AQ178" i="15"/>
  <c r="AP178" i="15"/>
  <c r="AQ178" i="13" s="1"/>
  <c r="AO178" i="15"/>
  <c r="AP178" i="13" s="1"/>
  <c r="AN178" i="15"/>
  <c r="AO178" i="13" s="1"/>
  <c r="AM178" i="15"/>
  <c r="AN178" i="13" s="1"/>
  <c r="AL178" i="15"/>
  <c r="AM178" i="13" s="1"/>
  <c r="AK178" i="15"/>
  <c r="AL178" i="13" s="1"/>
  <c r="AJ178" i="15"/>
  <c r="AK178" i="13" s="1"/>
  <c r="AI178" i="15"/>
  <c r="AJ178" i="13" s="1"/>
  <c r="AH178" i="15"/>
  <c r="AI178" i="13" s="1"/>
  <c r="AG178" i="15"/>
  <c r="AH178" i="13" s="1"/>
  <c r="AF178" i="15"/>
  <c r="AG178" i="13" s="1"/>
  <c r="AE178" i="15"/>
  <c r="AF178" i="13" s="1"/>
  <c r="AD178" i="15"/>
  <c r="AE178" i="13" s="1"/>
  <c r="AC178" i="15"/>
  <c r="AD178" i="13" s="1"/>
  <c r="AB178" i="15"/>
  <c r="AC178" i="13" s="1"/>
  <c r="AA178" i="15"/>
  <c r="AB178" i="13" s="1"/>
  <c r="Z178" i="15"/>
  <c r="AA178" i="13" s="1"/>
  <c r="Y178" i="15"/>
  <c r="Z178" i="13" s="1"/>
  <c r="X178" i="15"/>
  <c r="Y178" i="13" s="1"/>
  <c r="W178" i="15"/>
  <c r="X178" i="13" s="1"/>
  <c r="U178" i="15"/>
  <c r="U178" i="13" s="1"/>
  <c r="T178" i="15"/>
  <c r="T178" i="13" s="1"/>
  <c r="S178" i="15"/>
  <c r="R178" i="15"/>
  <c r="Q178" i="15"/>
  <c r="Q178" i="13" s="1"/>
  <c r="P178" i="15"/>
  <c r="P178" i="13" s="1"/>
  <c r="O178" i="15"/>
  <c r="O178" i="13" s="1"/>
  <c r="N178" i="15"/>
  <c r="L178" i="15" s="1"/>
  <c r="AQ177" i="15"/>
  <c r="AP177" i="15"/>
  <c r="AQ177" i="13" s="1"/>
  <c r="AO177" i="15"/>
  <c r="AP177" i="13" s="1"/>
  <c r="AN177" i="15"/>
  <c r="AO177" i="13" s="1"/>
  <c r="AM177" i="15"/>
  <c r="AN177" i="13" s="1"/>
  <c r="AL177" i="15"/>
  <c r="AM177" i="13" s="1"/>
  <c r="AK177" i="15"/>
  <c r="AL177" i="13" s="1"/>
  <c r="AJ177" i="15"/>
  <c r="AK177" i="13" s="1"/>
  <c r="AI177" i="15"/>
  <c r="AJ177" i="13" s="1"/>
  <c r="AH177" i="15"/>
  <c r="AI177" i="13" s="1"/>
  <c r="AG177" i="15"/>
  <c r="AH177" i="13" s="1"/>
  <c r="AF177" i="15"/>
  <c r="AG177" i="13" s="1"/>
  <c r="AE177" i="15"/>
  <c r="AF177" i="13" s="1"/>
  <c r="AD177" i="15"/>
  <c r="AE177" i="13" s="1"/>
  <c r="AC177" i="15"/>
  <c r="AD177" i="13" s="1"/>
  <c r="AB177" i="15"/>
  <c r="AC177" i="13" s="1"/>
  <c r="AA177" i="15"/>
  <c r="AB177" i="13" s="1"/>
  <c r="Z177" i="15"/>
  <c r="AA177" i="13" s="1"/>
  <c r="Y177" i="15"/>
  <c r="Z177" i="13" s="1"/>
  <c r="X177" i="15"/>
  <c r="Y177" i="13" s="1"/>
  <c r="W177" i="15"/>
  <c r="X177" i="13" s="1"/>
  <c r="U177" i="15"/>
  <c r="U177" i="13" s="1"/>
  <c r="T177" i="15"/>
  <c r="T177" i="13" s="1"/>
  <c r="S177" i="15"/>
  <c r="R177" i="15"/>
  <c r="Q177" i="15"/>
  <c r="Q177" i="13" s="1"/>
  <c r="P177" i="15"/>
  <c r="P177" i="13" s="1"/>
  <c r="O177" i="15"/>
  <c r="O177" i="13" s="1"/>
  <c r="N177" i="15"/>
  <c r="L177" i="15" s="1"/>
  <c r="AQ176" i="15"/>
  <c r="AP176" i="15"/>
  <c r="AQ176" i="13" s="1"/>
  <c r="AO176" i="15"/>
  <c r="AP176" i="13" s="1"/>
  <c r="AN176" i="15"/>
  <c r="AO176" i="13" s="1"/>
  <c r="AM176" i="15"/>
  <c r="AN176" i="13" s="1"/>
  <c r="AL176" i="15"/>
  <c r="AM176" i="13" s="1"/>
  <c r="AK176" i="15"/>
  <c r="AL176" i="13" s="1"/>
  <c r="AJ176" i="15"/>
  <c r="AK176" i="13" s="1"/>
  <c r="AI176" i="15"/>
  <c r="AJ176" i="13" s="1"/>
  <c r="AH176" i="15"/>
  <c r="AI176" i="13" s="1"/>
  <c r="AG176" i="15"/>
  <c r="AH176" i="13" s="1"/>
  <c r="AF176" i="15"/>
  <c r="AG176" i="13" s="1"/>
  <c r="AE176" i="15"/>
  <c r="AF176" i="13" s="1"/>
  <c r="AD176" i="15"/>
  <c r="AE176" i="13" s="1"/>
  <c r="AC176" i="15"/>
  <c r="AD176" i="13" s="1"/>
  <c r="AB176" i="15"/>
  <c r="AC176" i="13" s="1"/>
  <c r="AA176" i="15"/>
  <c r="AB176" i="13" s="1"/>
  <c r="Z176" i="15"/>
  <c r="AA176" i="13" s="1"/>
  <c r="Y176" i="15"/>
  <c r="Z176" i="13" s="1"/>
  <c r="X176" i="15"/>
  <c r="Y176" i="13" s="1"/>
  <c r="W176" i="15"/>
  <c r="X176" i="13" s="1"/>
  <c r="U176" i="15"/>
  <c r="U176" i="13" s="1"/>
  <c r="T176" i="15"/>
  <c r="T176" i="13" s="1"/>
  <c r="S176" i="15"/>
  <c r="R176" i="15"/>
  <c r="Q176" i="15"/>
  <c r="Q176" i="13" s="1"/>
  <c r="P176" i="15"/>
  <c r="P176" i="13" s="1"/>
  <c r="O176" i="15"/>
  <c r="O176" i="13" s="1"/>
  <c r="N176" i="15"/>
  <c r="L176" i="15" s="1"/>
  <c r="AQ175" i="15"/>
  <c r="AP175" i="15"/>
  <c r="AQ175" i="13" s="1"/>
  <c r="AO175" i="15"/>
  <c r="AP175" i="13" s="1"/>
  <c r="AN175" i="15"/>
  <c r="AO175" i="13" s="1"/>
  <c r="AM175" i="15"/>
  <c r="AN175" i="13" s="1"/>
  <c r="AL175" i="15"/>
  <c r="AM175" i="13" s="1"/>
  <c r="AK175" i="15"/>
  <c r="AL175" i="13" s="1"/>
  <c r="AJ175" i="15"/>
  <c r="AK175" i="13" s="1"/>
  <c r="AI175" i="15"/>
  <c r="AJ175" i="13" s="1"/>
  <c r="AH175" i="15"/>
  <c r="AI175" i="13" s="1"/>
  <c r="AG175" i="15"/>
  <c r="AH175" i="13" s="1"/>
  <c r="AF175" i="15"/>
  <c r="AG175" i="13" s="1"/>
  <c r="AE175" i="15"/>
  <c r="AF175" i="13" s="1"/>
  <c r="AD175" i="15"/>
  <c r="AE175" i="13" s="1"/>
  <c r="AC175" i="15"/>
  <c r="AD175" i="13" s="1"/>
  <c r="AB175" i="15"/>
  <c r="AC175" i="13" s="1"/>
  <c r="AA175" i="15"/>
  <c r="AB175" i="13" s="1"/>
  <c r="Z175" i="15"/>
  <c r="AA175" i="13" s="1"/>
  <c r="Y175" i="15"/>
  <c r="Z175" i="13" s="1"/>
  <c r="X175" i="15"/>
  <c r="Y175" i="13" s="1"/>
  <c r="W175" i="15"/>
  <c r="X175" i="13" s="1"/>
  <c r="U175" i="15"/>
  <c r="U175" i="13" s="1"/>
  <c r="T175" i="15"/>
  <c r="T175" i="13" s="1"/>
  <c r="S175" i="15"/>
  <c r="R175" i="15"/>
  <c r="Q175" i="15"/>
  <c r="Q175" i="13" s="1"/>
  <c r="P175" i="15"/>
  <c r="P175" i="13" s="1"/>
  <c r="O175" i="15"/>
  <c r="O175" i="13" s="1"/>
  <c r="N175" i="15"/>
  <c r="L175" i="15" s="1"/>
  <c r="AQ174" i="15"/>
  <c r="AP174" i="15"/>
  <c r="AQ174" i="13" s="1"/>
  <c r="AO174" i="15"/>
  <c r="AP174" i="13" s="1"/>
  <c r="AN174" i="15"/>
  <c r="AO174" i="13" s="1"/>
  <c r="AM174" i="15"/>
  <c r="AN174" i="13" s="1"/>
  <c r="AL174" i="15"/>
  <c r="AM174" i="13" s="1"/>
  <c r="AK174" i="15"/>
  <c r="AL174" i="13" s="1"/>
  <c r="AJ174" i="15"/>
  <c r="AK174" i="13" s="1"/>
  <c r="AI174" i="15"/>
  <c r="AJ174" i="13" s="1"/>
  <c r="AH174" i="15"/>
  <c r="AI174" i="13" s="1"/>
  <c r="AG174" i="15"/>
  <c r="AH174" i="13" s="1"/>
  <c r="AF174" i="15"/>
  <c r="AG174" i="13" s="1"/>
  <c r="AE174" i="15"/>
  <c r="AF174" i="13" s="1"/>
  <c r="AD174" i="15"/>
  <c r="AE174" i="13" s="1"/>
  <c r="AC174" i="15"/>
  <c r="AD174" i="13" s="1"/>
  <c r="AB174" i="15"/>
  <c r="AC174" i="13" s="1"/>
  <c r="AA174" i="15"/>
  <c r="AB174" i="13" s="1"/>
  <c r="Z174" i="15"/>
  <c r="AA174" i="13" s="1"/>
  <c r="Y174" i="15"/>
  <c r="Z174" i="13" s="1"/>
  <c r="X174" i="15"/>
  <c r="Y174" i="13" s="1"/>
  <c r="W174" i="15"/>
  <c r="X174" i="13" s="1"/>
  <c r="U174" i="15"/>
  <c r="U174" i="13" s="1"/>
  <c r="T174" i="15"/>
  <c r="T174" i="13" s="1"/>
  <c r="S174" i="15"/>
  <c r="R174" i="15"/>
  <c r="Q174" i="15"/>
  <c r="Q174" i="13" s="1"/>
  <c r="P174" i="15"/>
  <c r="P174" i="13" s="1"/>
  <c r="O174" i="15"/>
  <c r="O174" i="13" s="1"/>
  <c r="N174" i="15"/>
  <c r="L174" i="15" s="1"/>
  <c r="AR173" i="13"/>
  <c r="AQ173" i="13"/>
  <c r="AP173" i="13"/>
  <c r="AO173" i="13"/>
  <c r="AN173" i="13"/>
  <c r="AM173" i="13"/>
  <c r="AL173" i="13"/>
  <c r="AK173" i="13"/>
  <c r="AJ173" i="13"/>
  <c r="AI173" i="13"/>
  <c r="AH173" i="13"/>
  <c r="AF173" i="15"/>
  <c r="AG173" i="13" s="1"/>
  <c r="AE173" i="15"/>
  <c r="AF173" i="13" s="1"/>
  <c r="AD173" i="15"/>
  <c r="AE173" i="13" s="1"/>
  <c r="AC173" i="15"/>
  <c r="AD173" i="13" s="1"/>
  <c r="AB173" i="15"/>
  <c r="AC173" i="13" s="1"/>
  <c r="AA173" i="15"/>
  <c r="AB173" i="13" s="1"/>
  <c r="Z173" i="15"/>
  <c r="AA173" i="13" s="1"/>
  <c r="Y173" i="15"/>
  <c r="Z173" i="13" s="1"/>
  <c r="X173" i="15"/>
  <c r="Y173" i="13" s="1"/>
  <c r="W173" i="15"/>
  <c r="X173" i="13" s="1"/>
  <c r="U173" i="15"/>
  <c r="U173" i="13" s="1"/>
  <c r="T173" i="15"/>
  <c r="T173" i="13" s="1"/>
  <c r="S173" i="15"/>
  <c r="R173" i="15"/>
  <c r="Q173" i="15"/>
  <c r="Q173" i="13" s="1"/>
  <c r="P173" i="15"/>
  <c r="P173" i="13" s="1"/>
  <c r="O173" i="15"/>
  <c r="O173" i="13" s="1"/>
  <c r="N173" i="15"/>
  <c r="L173" i="15" s="1"/>
  <c r="AQ172" i="15"/>
  <c r="AP172" i="15"/>
  <c r="AQ172" i="13" s="1"/>
  <c r="AO172" i="15"/>
  <c r="AP172" i="13" s="1"/>
  <c r="AN172" i="15"/>
  <c r="AO172" i="13" s="1"/>
  <c r="AM172" i="15"/>
  <c r="AN172" i="13" s="1"/>
  <c r="AL172" i="15"/>
  <c r="AM172" i="13" s="1"/>
  <c r="AK172" i="15"/>
  <c r="AL172" i="13" s="1"/>
  <c r="AJ172" i="15"/>
  <c r="AK172" i="13" s="1"/>
  <c r="AI172" i="15"/>
  <c r="AJ172" i="13" s="1"/>
  <c r="AH172" i="15"/>
  <c r="AI172" i="13" s="1"/>
  <c r="AG172" i="15"/>
  <c r="AH172" i="13" s="1"/>
  <c r="AF172" i="15"/>
  <c r="AG172" i="13" s="1"/>
  <c r="AE172" i="15"/>
  <c r="AF172" i="13" s="1"/>
  <c r="AD172" i="15"/>
  <c r="AE172" i="13" s="1"/>
  <c r="AC172" i="15"/>
  <c r="AD172" i="13" s="1"/>
  <c r="AB172" i="15"/>
  <c r="AC172" i="13" s="1"/>
  <c r="AA172" i="15"/>
  <c r="AB172" i="13" s="1"/>
  <c r="Z172" i="15"/>
  <c r="AA172" i="13" s="1"/>
  <c r="Y172" i="15"/>
  <c r="Z172" i="13" s="1"/>
  <c r="X172" i="15"/>
  <c r="Y172" i="13" s="1"/>
  <c r="W172" i="15"/>
  <c r="X172" i="13" s="1"/>
  <c r="U172" i="15"/>
  <c r="U172" i="13" s="1"/>
  <c r="T172" i="15"/>
  <c r="T172" i="13" s="1"/>
  <c r="S172" i="15"/>
  <c r="R172" i="15"/>
  <c r="Q172" i="15"/>
  <c r="Q172" i="13" s="1"/>
  <c r="P172" i="15"/>
  <c r="P172" i="13" s="1"/>
  <c r="O172" i="15"/>
  <c r="O172" i="13" s="1"/>
  <c r="N172" i="15"/>
  <c r="L172" i="15" s="1"/>
  <c r="AQ171" i="15"/>
  <c r="AP171" i="15"/>
  <c r="AQ171" i="13" s="1"/>
  <c r="AO171" i="15"/>
  <c r="AP171" i="13" s="1"/>
  <c r="AN171" i="15"/>
  <c r="AO171" i="13" s="1"/>
  <c r="AM171" i="15"/>
  <c r="AN171" i="13" s="1"/>
  <c r="AL171" i="15"/>
  <c r="AM171" i="13" s="1"/>
  <c r="AK171" i="15"/>
  <c r="AL171" i="13" s="1"/>
  <c r="AJ171" i="15"/>
  <c r="AK171" i="13" s="1"/>
  <c r="AI171" i="15"/>
  <c r="AJ171" i="13" s="1"/>
  <c r="AH171" i="15"/>
  <c r="AI171" i="13" s="1"/>
  <c r="AG171" i="15"/>
  <c r="AH171" i="13" s="1"/>
  <c r="AF171" i="15"/>
  <c r="AG171" i="13" s="1"/>
  <c r="AE171" i="15"/>
  <c r="AF171" i="13" s="1"/>
  <c r="AD171" i="15"/>
  <c r="AE171" i="13" s="1"/>
  <c r="AC171" i="15"/>
  <c r="AD171" i="13" s="1"/>
  <c r="AB171" i="15"/>
  <c r="AC171" i="13" s="1"/>
  <c r="AA171" i="15"/>
  <c r="AB171" i="13" s="1"/>
  <c r="Z171" i="15"/>
  <c r="AA171" i="13" s="1"/>
  <c r="Y171" i="15"/>
  <c r="Z171" i="13" s="1"/>
  <c r="X171" i="15"/>
  <c r="Y171" i="13" s="1"/>
  <c r="W171" i="15"/>
  <c r="X171" i="13" s="1"/>
  <c r="U171" i="15"/>
  <c r="U171" i="13" s="1"/>
  <c r="T171" i="15"/>
  <c r="T171" i="13" s="1"/>
  <c r="S171" i="15"/>
  <c r="R171" i="15"/>
  <c r="Q171" i="15"/>
  <c r="Q171" i="13" s="1"/>
  <c r="P171" i="15"/>
  <c r="P171" i="13" s="1"/>
  <c r="O171" i="15"/>
  <c r="O171" i="13" s="1"/>
  <c r="N171" i="15"/>
  <c r="L171" i="15" s="1"/>
  <c r="AQ170" i="15"/>
  <c r="AP170" i="15"/>
  <c r="AQ170" i="13" s="1"/>
  <c r="AO170" i="15"/>
  <c r="AP170" i="13" s="1"/>
  <c r="AN170" i="15"/>
  <c r="AO170" i="13" s="1"/>
  <c r="AM170" i="15"/>
  <c r="AN170" i="13" s="1"/>
  <c r="AL170" i="15"/>
  <c r="AM170" i="13" s="1"/>
  <c r="AK170" i="15"/>
  <c r="AL170" i="13" s="1"/>
  <c r="AJ170" i="15"/>
  <c r="AK170" i="13" s="1"/>
  <c r="AI170" i="15"/>
  <c r="AJ170" i="13" s="1"/>
  <c r="AH170" i="15"/>
  <c r="AI170" i="13" s="1"/>
  <c r="AG170" i="15"/>
  <c r="AH170" i="13" s="1"/>
  <c r="AF170" i="15"/>
  <c r="AG170" i="13" s="1"/>
  <c r="AE170" i="15"/>
  <c r="AF170" i="13" s="1"/>
  <c r="AD170" i="15"/>
  <c r="AE170" i="13" s="1"/>
  <c r="AC170" i="15"/>
  <c r="AD170" i="13" s="1"/>
  <c r="AB170" i="15"/>
  <c r="AC170" i="13" s="1"/>
  <c r="AA170" i="15"/>
  <c r="AB170" i="13" s="1"/>
  <c r="Z170" i="15"/>
  <c r="AA170" i="13" s="1"/>
  <c r="Y170" i="15"/>
  <c r="Z170" i="13" s="1"/>
  <c r="X170" i="15"/>
  <c r="Y170" i="13" s="1"/>
  <c r="W170" i="15"/>
  <c r="X170" i="13" s="1"/>
  <c r="U170" i="15"/>
  <c r="U170" i="13" s="1"/>
  <c r="T170" i="15"/>
  <c r="T170" i="13" s="1"/>
  <c r="S170" i="15"/>
  <c r="R170" i="15"/>
  <c r="Q170" i="15"/>
  <c r="Q170" i="13" s="1"/>
  <c r="P170" i="15"/>
  <c r="P170" i="13" s="1"/>
  <c r="O170" i="15"/>
  <c r="O170" i="13" s="1"/>
  <c r="N170" i="15"/>
  <c r="L170" i="15" s="1"/>
  <c r="AR169" i="13"/>
  <c r="AF169" i="15"/>
  <c r="AG169" i="13" s="1"/>
  <c r="AE169" i="15"/>
  <c r="AF169" i="13" s="1"/>
  <c r="AD169" i="15"/>
  <c r="AE169" i="13" s="1"/>
  <c r="AC169" i="15"/>
  <c r="AD169" i="13" s="1"/>
  <c r="AB169" i="15"/>
  <c r="AC169" i="13" s="1"/>
  <c r="AA169" i="15"/>
  <c r="AB169" i="13" s="1"/>
  <c r="Z169" i="15"/>
  <c r="AA169" i="13" s="1"/>
  <c r="Y169" i="15"/>
  <c r="Z169" i="13" s="1"/>
  <c r="X169" i="15"/>
  <c r="Y169" i="13" s="1"/>
  <c r="W169" i="15"/>
  <c r="X169" i="13" s="1"/>
  <c r="U169" i="15"/>
  <c r="U169" i="13" s="1"/>
  <c r="T169" i="15"/>
  <c r="T169" i="13" s="1"/>
  <c r="S169" i="15"/>
  <c r="R169" i="15"/>
  <c r="Q169" i="15"/>
  <c r="Q169" i="13" s="1"/>
  <c r="P169" i="15"/>
  <c r="P169" i="13" s="1"/>
  <c r="O169" i="15"/>
  <c r="O169" i="13" s="1"/>
  <c r="N169" i="15"/>
  <c r="L169" i="15" s="1"/>
  <c r="AQ168" i="15"/>
  <c r="AP168" i="15"/>
  <c r="AQ168" i="13" s="1"/>
  <c r="AO168" i="15"/>
  <c r="AP168" i="13" s="1"/>
  <c r="AN168" i="15"/>
  <c r="AO168" i="13" s="1"/>
  <c r="AM168" i="15"/>
  <c r="AN168" i="13" s="1"/>
  <c r="AL168" i="15"/>
  <c r="AM168" i="13" s="1"/>
  <c r="AK168" i="15"/>
  <c r="AL168" i="13" s="1"/>
  <c r="AJ168" i="15"/>
  <c r="AK168" i="13" s="1"/>
  <c r="AI168" i="15"/>
  <c r="AJ168" i="13" s="1"/>
  <c r="AH168" i="15"/>
  <c r="AI168" i="13" s="1"/>
  <c r="AG168" i="15"/>
  <c r="AH168" i="13" s="1"/>
  <c r="AF168" i="15"/>
  <c r="AG168" i="13" s="1"/>
  <c r="AE168" i="15"/>
  <c r="AF168" i="13" s="1"/>
  <c r="AD168" i="15"/>
  <c r="AE168" i="13" s="1"/>
  <c r="AC168" i="15"/>
  <c r="AD168" i="13" s="1"/>
  <c r="AB168" i="15"/>
  <c r="AC168" i="13" s="1"/>
  <c r="AA168" i="15"/>
  <c r="AB168" i="13" s="1"/>
  <c r="Z168" i="15"/>
  <c r="AA168" i="13" s="1"/>
  <c r="Y168" i="15"/>
  <c r="Z168" i="13" s="1"/>
  <c r="X168" i="15"/>
  <c r="Y168" i="13" s="1"/>
  <c r="W168" i="15"/>
  <c r="X168" i="13" s="1"/>
  <c r="U168" i="15"/>
  <c r="U168" i="13" s="1"/>
  <c r="T168" i="15"/>
  <c r="T168" i="13" s="1"/>
  <c r="S168" i="15"/>
  <c r="R168" i="15"/>
  <c r="Q168" i="15"/>
  <c r="Q168" i="13" s="1"/>
  <c r="P168" i="15"/>
  <c r="P168" i="13" s="1"/>
  <c r="O168" i="15"/>
  <c r="O168" i="13" s="1"/>
  <c r="N168" i="15"/>
  <c r="L168" i="15" s="1"/>
  <c r="AQ167" i="15"/>
  <c r="AP167" i="15"/>
  <c r="AQ167" i="13" s="1"/>
  <c r="AO167" i="15"/>
  <c r="AP167" i="13" s="1"/>
  <c r="AN167" i="15"/>
  <c r="AO167" i="13" s="1"/>
  <c r="AM167" i="15"/>
  <c r="AL167" i="15"/>
  <c r="AM167" i="13" s="1"/>
  <c r="AK167" i="15"/>
  <c r="AL167" i="13" s="1"/>
  <c r="AJ167" i="15"/>
  <c r="AK167" i="13" s="1"/>
  <c r="AI167" i="15"/>
  <c r="AJ167" i="13" s="1"/>
  <c r="AH167" i="15"/>
  <c r="AI167" i="13" s="1"/>
  <c r="AG167" i="15"/>
  <c r="AH167" i="13" s="1"/>
  <c r="AF167" i="15"/>
  <c r="AG167" i="13" s="1"/>
  <c r="AE167" i="15"/>
  <c r="AF167" i="13" s="1"/>
  <c r="AD167" i="15"/>
  <c r="AE167" i="13" s="1"/>
  <c r="AC167" i="15"/>
  <c r="AD167" i="13" s="1"/>
  <c r="AB167" i="15"/>
  <c r="AC167" i="13" s="1"/>
  <c r="AA167" i="15"/>
  <c r="AB167" i="13" s="1"/>
  <c r="Z167" i="15"/>
  <c r="AA167" i="13" s="1"/>
  <c r="Y167" i="15"/>
  <c r="Z167" i="13" s="1"/>
  <c r="X167" i="15"/>
  <c r="Y167" i="13" s="1"/>
  <c r="W167" i="15"/>
  <c r="X167" i="13" s="1"/>
  <c r="U167" i="15"/>
  <c r="U167" i="13" s="1"/>
  <c r="T167" i="15"/>
  <c r="T167" i="13" s="1"/>
  <c r="S167" i="15"/>
  <c r="R167" i="15"/>
  <c r="Q167" i="15"/>
  <c r="Q167" i="13" s="1"/>
  <c r="P167" i="15"/>
  <c r="P167" i="13" s="1"/>
  <c r="O167" i="15"/>
  <c r="O167" i="13" s="1"/>
  <c r="N167" i="15"/>
  <c r="L167" i="15" s="1"/>
  <c r="AQ166" i="15"/>
  <c r="AR166" i="13" s="1"/>
  <c r="AP166" i="15"/>
  <c r="AQ166" i="13" s="1"/>
  <c r="AO166" i="15"/>
  <c r="AP166" i="13" s="1"/>
  <c r="AN166" i="15"/>
  <c r="AO166" i="13" s="1"/>
  <c r="AM166" i="15"/>
  <c r="AN166" i="13" s="1"/>
  <c r="AL166" i="15"/>
  <c r="AM166" i="13" s="1"/>
  <c r="AK166" i="15"/>
  <c r="AL166" i="13" s="1"/>
  <c r="AJ166" i="15"/>
  <c r="AK166" i="13" s="1"/>
  <c r="AI166" i="15"/>
  <c r="AJ166" i="13" s="1"/>
  <c r="AH166" i="15"/>
  <c r="AI166" i="13" s="1"/>
  <c r="AG166" i="15"/>
  <c r="AH166" i="13" s="1"/>
  <c r="AF166" i="15"/>
  <c r="AG166" i="13" s="1"/>
  <c r="AE166" i="15"/>
  <c r="AF166" i="13" s="1"/>
  <c r="AD166" i="15"/>
  <c r="AE166" i="13" s="1"/>
  <c r="AC166" i="15"/>
  <c r="AD166" i="13" s="1"/>
  <c r="AB166" i="15"/>
  <c r="AC166" i="13" s="1"/>
  <c r="AA166" i="15"/>
  <c r="AB166" i="13" s="1"/>
  <c r="Z166" i="15"/>
  <c r="AA166" i="13" s="1"/>
  <c r="Y166" i="15"/>
  <c r="Z166" i="13" s="1"/>
  <c r="X166" i="15"/>
  <c r="Y166" i="13" s="1"/>
  <c r="W166" i="15"/>
  <c r="X166" i="13" s="1"/>
  <c r="U166" i="15"/>
  <c r="U166" i="13" s="1"/>
  <c r="T166" i="15"/>
  <c r="T166" i="13" s="1"/>
  <c r="S166" i="15"/>
  <c r="R166" i="15"/>
  <c r="Q166" i="15"/>
  <c r="Q166" i="13" s="1"/>
  <c r="P166" i="15"/>
  <c r="P166" i="13" s="1"/>
  <c r="O166" i="15"/>
  <c r="O166" i="13" s="1"/>
  <c r="N166" i="15"/>
  <c r="L166" i="15" s="1"/>
  <c r="AQ165" i="15"/>
  <c r="AR165" i="13" s="1"/>
  <c r="AP165" i="15"/>
  <c r="AQ165" i="13" s="1"/>
  <c r="AO165" i="15"/>
  <c r="AP165" i="13" s="1"/>
  <c r="AN165" i="15"/>
  <c r="AO165" i="13" s="1"/>
  <c r="AM165" i="15"/>
  <c r="AN165" i="13" s="1"/>
  <c r="AL165" i="15"/>
  <c r="AM165" i="13" s="1"/>
  <c r="AK165" i="15"/>
  <c r="AL165" i="13" s="1"/>
  <c r="AJ165" i="15"/>
  <c r="AK165" i="13" s="1"/>
  <c r="AI165" i="15"/>
  <c r="AJ165" i="13" s="1"/>
  <c r="AH165" i="15"/>
  <c r="AI165" i="13" s="1"/>
  <c r="AG165" i="15"/>
  <c r="AH165" i="13" s="1"/>
  <c r="AF165" i="15"/>
  <c r="AG165" i="13" s="1"/>
  <c r="AE165" i="15"/>
  <c r="AF165" i="13" s="1"/>
  <c r="AD165" i="15"/>
  <c r="AC165" i="15"/>
  <c r="AD165" i="13" s="1"/>
  <c r="AB165" i="15"/>
  <c r="AC165" i="13" s="1"/>
  <c r="AA165" i="15"/>
  <c r="AB165" i="13" s="1"/>
  <c r="Z165" i="15"/>
  <c r="AA165" i="13" s="1"/>
  <c r="Y165" i="15"/>
  <c r="Z165" i="13" s="1"/>
  <c r="X165" i="15"/>
  <c r="Y165" i="13" s="1"/>
  <c r="W165" i="15"/>
  <c r="X165" i="13" s="1"/>
  <c r="U165" i="15"/>
  <c r="U165" i="13" s="1"/>
  <c r="T165" i="15"/>
  <c r="T165" i="13" s="1"/>
  <c r="S165" i="15"/>
  <c r="R165" i="15"/>
  <c r="Q165" i="15"/>
  <c r="Q165" i="13" s="1"/>
  <c r="P165" i="15"/>
  <c r="P165" i="13" s="1"/>
  <c r="O165" i="15"/>
  <c r="O165" i="13" s="1"/>
  <c r="N165" i="15"/>
  <c r="L165" i="15" s="1"/>
  <c r="AQ164" i="15"/>
  <c r="AP164" i="15"/>
  <c r="AQ164" i="13" s="1"/>
  <c r="AO164" i="15"/>
  <c r="AP164" i="13" s="1"/>
  <c r="AN164" i="15"/>
  <c r="AO164" i="13" s="1"/>
  <c r="AM164" i="15"/>
  <c r="AN164" i="13" s="1"/>
  <c r="AL164" i="15"/>
  <c r="AM164" i="13" s="1"/>
  <c r="AK164" i="15"/>
  <c r="AL164" i="13" s="1"/>
  <c r="AJ164" i="15"/>
  <c r="AK164" i="13" s="1"/>
  <c r="AI164" i="15"/>
  <c r="AJ164" i="13" s="1"/>
  <c r="AH164" i="15"/>
  <c r="AI164" i="13" s="1"/>
  <c r="AG164" i="15"/>
  <c r="AH164" i="13" s="1"/>
  <c r="AF164" i="15"/>
  <c r="AG164" i="13" s="1"/>
  <c r="AE164" i="15"/>
  <c r="AF164" i="13" s="1"/>
  <c r="AD164" i="15"/>
  <c r="AE164" i="13" s="1"/>
  <c r="AC164" i="15"/>
  <c r="AD164" i="13" s="1"/>
  <c r="AB164" i="15"/>
  <c r="AC164" i="13" s="1"/>
  <c r="AA164" i="15"/>
  <c r="AB164" i="13" s="1"/>
  <c r="Z164" i="15"/>
  <c r="Y164" i="15"/>
  <c r="Z164" i="13" s="1"/>
  <c r="X164" i="15"/>
  <c r="Y164" i="13" s="1"/>
  <c r="W164" i="15"/>
  <c r="X164" i="13" s="1"/>
  <c r="U164" i="15"/>
  <c r="U164" i="13" s="1"/>
  <c r="T164" i="15"/>
  <c r="T164" i="13" s="1"/>
  <c r="S164" i="15"/>
  <c r="R164" i="15"/>
  <c r="Q164" i="15"/>
  <c r="Q164" i="13" s="1"/>
  <c r="P164" i="15"/>
  <c r="P164" i="13" s="1"/>
  <c r="O164" i="15"/>
  <c r="O164" i="13" s="1"/>
  <c r="N164" i="15"/>
  <c r="L164" i="15" s="1"/>
  <c r="AQ163" i="15"/>
  <c r="AR163" i="13" s="1"/>
  <c r="AP163" i="15"/>
  <c r="AQ163" i="13" s="1"/>
  <c r="AO163" i="15"/>
  <c r="AP163" i="13" s="1"/>
  <c r="AN163" i="15"/>
  <c r="AM163" i="15"/>
  <c r="AN163" i="13" s="1"/>
  <c r="AL163" i="15"/>
  <c r="AM163" i="13" s="1"/>
  <c r="AK163" i="15"/>
  <c r="AL163" i="13" s="1"/>
  <c r="AJ163" i="15"/>
  <c r="AK163" i="13" s="1"/>
  <c r="AI163" i="15"/>
  <c r="AJ163" i="13" s="1"/>
  <c r="AH163" i="15"/>
  <c r="AI163" i="13" s="1"/>
  <c r="AG163" i="15"/>
  <c r="AH163" i="13" s="1"/>
  <c r="AF163" i="15"/>
  <c r="AG163" i="13" s="1"/>
  <c r="AE163" i="15"/>
  <c r="AF163" i="13" s="1"/>
  <c r="AD163" i="15"/>
  <c r="AE163" i="13" s="1"/>
  <c r="AC163" i="15"/>
  <c r="AD163" i="13" s="1"/>
  <c r="AB163" i="15"/>
  <c r="AC163" i="13" s="1"/>
  <c r="AA163" i="15"/>
  <c r="AB163" i="13" s="1"/>
  <c r="Z163" i="15"/>
  <c r="AA163" i="13" s="1"/>
  <c r="Y163" i="15"/>
  <c r="Z163" i="13" s="1"/>
  <c r="X163" i="15"/>
  <c r="Y163" i="13" s="1"/>
  <c r="W163" i="15"/>
  <c r="X163" i="13" s="1"/>
  <c r="U163" i="15"/>
  <c r="U163" i="13" s="1"/>
  <c r="T163" i="15"/>
  <c r="T163" i="13" s="1"/>
  <c r="S163" i="15"/>
  <c r="R163" i="15"/>
  <c r="Q163" i="15"/>
  <c r="Q163" i="13" s="1"/>
  <c r="P163" i="15"/>
  <c r="P163" i="13" s="1"/>
  <c r="O163" i="15"/>
  <c r="O163" i="13" s="1"/>
  <c r="N163" i="15"/>
  <c r="L163" i="15" s="1"/>
  <c r="AQ162" i="15"/>
  <c r="AP162" i="15"/>
  <c r="AQ162" i="13" s="1"/>
  <c r="AO162" i="15"/>
  <c r="AP162" i="13" s="1"/>
  <c r="AN162" i="15"/>
  <c r="AO162" i="13" s="1"/>
  <c r="AM162" i="15"/>
  <c r="AN162" i="13" s="1"/>
  <c r="AL162" i="15"/>
  <c r="AM162" i="13" s="1"/>
  <c r="AK162" i="15"/>
  <c r="AL162" i="13" s="1"/>
  <c r="AJ162" i="15"/>
  <c r="AK162" i="13" s="1"/>
  <c r="AI162" i="15"/>
  <c r="AJ162" i="13" s="1"/>
  <c r="AH162" i="15"/>
  <c r="AI162" i="13" s="1"/>
  <c r="AG162" i="15"/>
  <c r="AH162" i="13" s="1"/>
  <c r="AF162" i="15"/>
  <c r="AG162" i="13" s="1"/>
  <c r="AE162" i="15"/>
  <c r="AF162" i="13" s="1"/>
  <c r="AD162" i="15"/>
  <c r="AE162" i="13" s="1"/>
  <c r="AC162" i="15"/>
  <c r="AD162" i="13" s="1"/>
  <c r="AB162" i="15"/>
  <c r="AC162" i="13" s="1"/>
  <c r="AA162" i="15"/>
  <c r="AB162" i="13" s="1"/>
  <c r="Z162" i="15"/>
  <c r="AA162" i="13" s="1"/>
  <c r="Y162" i="15"/>
  <c r="Z162" i="13" s="1"/>
  <c r="X162" i="15"/>
  <c r="Y162" i="13" s="1"/>
  <c r="W162" i="15"/>
  <c r="X162" i="13" s="1"/>
  <c r="U162" i="15"/>
  <c r="U162" i="13" s="1"/>
  <c r="T162" i="15"/>
  <c r="T162" i="13" s="1"/>
  <c r="S162" i="15"/>
  <c r="R162" i="15"/>
  <c r="Q162" i="15"/>
  <c r="Q162" i="13" s="1"/>
  <c r="P162" i="15"/>
  <c r="P162" i="13" s="1"/>
  <c r="O162" i="15"/>
  <c r="O162" i="13" s="1"/>
  <c r="N162" i="15"/>
  <c r="L162" i="15" s="1"/>
  <c r="AQ161" i="15"/>
  <c r="AP161" i="15"/>
  <c r="AQ161" i="13" s="1"/>
  <c r="AO161" i="15"/>
  <c r="AP161" i="13" s="1"/>
  <c r="AN161" i="15"/>
  <c r="AO161" i="13" s="1"/>
  <c r="AM161" i="15"/>
  <c r="AN161" i="13" s="1"/>
  <c r="AL161" i="15"/>
  <c r="AM161" i="13" s="1"/>
  <c r="AK161" i="15"/>
  <c r="AL161" i="13" s="1"/>
  <c r="AJ161" i="15"/>
  <c r="AK161" i="13" s="1"/>
  <c r="AI161" i="15"/>
  <c r="AJ161" i="13" s="1"/>
  <c r="AH161" i="15"/>
  <c r="AI161" i="13" s="1"/>
  <c r="AG161" i="15"/>
  <c r="AH161" i="13" s="1"/>
  <c r="AF161" i="15"/>
  <c r="AG161" i="13" s="1"/>
  <c r="AE161" i="15"/>
  <c r="AD161" i="15"/>
  <c r="AE161" i="13" s="1"/>
  <c r="AC161" i="15"/>
  <c r="AD161" i="13" s="1"/>
  <c r="AB161" i="15"/>
  <c r="AC161" i="13" s="1"/>
  <c r="AA161" i="15"/>
  <c r="AB161" i="13" s="1"/>
  <c r="Z161" i="15"/>
  <c r="AA161" i="13" s="1"/>
  <c r="Y161" i="15"/>
  <c r="Z161" i="13" s="1"/>
  <c r="X161" i="15"/>
  <c r="Y161" i="13" s="1"/>
  <c r="W161" i="15"/>
  <c r="X161" i="13" s="1"/>
  <c r="U161" i="15"/>
  <c r="U161" i="13" s="1"/>
  <c r="T161" i="15"/>
  <c r="T161" i="13" s="1"/>
  <c r="S161" i="15"/>
  <c r="R161" i="15"/>
  <c r="Q161" i="15"/>
  <c r="Q161" i="13" s="1"/>
  <c r="P161" i="15"/>
  <c r="P161" i="13" s="1"/>
  <c r="O161" i="15"/>
  <c r="O161" i="13" s="1"/>
  <c r="N161" i="15"/>
  <c r="L161" i="15" s="1"/>
  <c r="AQ160" i="15"/>
  <c r="AP160" i="15"/>
  <c r="AQ160" i="13" s="1"/>
  <c r="AO160" i="15"/>
  <c r="AP160" i="13" s="1"/>
  <c r="AN160" i="15"/>
  <c r="AO160" i="13" s="1"/>
  <c r="AM160" i="15"/>
  <c r="AN160" i="13" s="1"/>
  <c r="AL160" i="15"/>
  <c r="AM160" i="13" s="1"/>
  <c r="AK160" i="15"/>
  <c r="AL160" i="13" s="1"/>
  <c r="AJ160" i="15"/>
  <c r="AK160" i="13" s="1"/>
  <c r="AI160" i="15"/>
  <c r="AJ160" i="13" s="1"/>
  <c r="AH160" i="15"/>
  <c r="AI160" i="13" s="1"/>
  <c r="AG160" i="15"/>
  <c r="AH160" i="13" s="1"/>
  <c r="AF160" i="15"/>
  <c r="AG160" i="13" s="1"/>
  <c r="AE160" i="15"/>
  <c r="AF160" i="13" s="1"/>
  <c r="AD160" i="15"/>
  <c r="AE160" i="13" s="1"/>
  <c r="AC160" i="15"/>
  <c r="AD160" i="13" s="1"/>
  <c r="AB160" i="15"/>
  <c r="AC160" i="13" s="1"/>
  <c r="AA160" i="15"/>
  <c r="AB160" i="13" s="1"/>
  <c r="Z160" i="15"/>
  <c r="AA160" i="13" s="1"/>
  <c r="Y160" i="15"/>
  <c r="Z160" i="13" s="1"/>
  <c r="X160" i="15"/>
  <c r="Y160" i="13" s="1"/>
  <c r="W160" i="15"/>
  <c r="X160" i="13" s="1"/>
  <c r="U160" i="15"/>
  <c r="U160" i="13" s="1"/>
  <c r="T160" i="15"/>
  <c r="T160" i="13" s="1"/>
  <c r="S160" i="15"/>
  <c r="R160" i="15"/>
  <c r="Q160" i="15"/>
  <c r="Q160" i="13" s="1"/>
  <c r="P160" i="15"/>
  <c r="P160" i="13" s="1"/>
  <c r="O160" i="15"/>
  <c r="O160" i="13" s="1"/>
  <c r="N160" i="15"/>
  <c r="L160" i="15" s="1"/>
  <c r="AQ159" i="15"/>
  <c r="AP159" i="15"/>
  <c r="AQ159" i="13" s="1"/>
  <c r="AO159" i="15"/>
  <c r="AP159" i="13" s="1"/>
  <c r="AN159" i="15"/>
  <c r="AO159" i="13" s="1"/>
  <c r="AM159" i="15"/>
  <c r="AN159" i="13" s="1"/>
  <c r="AL159" i="15"/>
  <c r="AM159" i="13" s="1"/>
  <c r="AK159" i="15"/>
  <c r="AL159" i="13" s="1"/>
  <c r="AJ159" i="15"/>
  <c r="AK159" i="13" s="1"/>
  <c r="AI159" i="15"/>
  <c r="AJ159" i="13" s="1"/>
  <c r="AH159" i="15"/>
  <c r="AI159" i="13" s="1"/>
  <c r="AG159" i="15"/>
  <c r="AH159" i="13" s="1"/>
  <c r="AF159" i="15"/>
  <c r="AG159" i="13" s="1"/>
  <c r="AE159" i="15"/>
  <c r="AF159" i="13" s="1"/>
  <c r="AD159" i="15"/>
  <c r="AE159" i="13" s="1"/>
  <c r="AC159" i="15"/>
  <c r="AD159" i="13" s="1"/>
  <c r="AB159" i="15"/>
  <c r="AC159" i="13" s="1"/>
  <c r="AA159" i="15"/>
  <c r="AB159" i="13" s="1"/>
  <c r="Z159" i="15"/>
  <c r="AA159" i="13" s="1"/>
  <c r="Y159" i="15"/>
  <c r="Z159" i="13" s="1"/>
  <c r="X159" i="15"/>
  <c r="Y159" i="13" s="1"/>
  <c r="W159" i="15"/>
  <c r="X159" i="13" s="1"/>
  <c r="U159" i="15"/>
  <c r="U159" i="13" s="1"/>
  <c r="T159" i="15"/>
  <c r="T159" i="13" s="1"/>
  <c r="S159" i="15"/>
  <c r="R159" i="15"/>
  <c r="Q159" i="15"/>
  <c r="Q159" i="13" s="1"/>
  <c r="P159" i="15"/>
  <c r="P159" i="13" s="1"/>
  <c r="O159" i="15"/>
  <c r="O159" i="13" s="1"/>
  <c r="N159" i="15"/>
  <c r="L159" i="15" s="1"/>
  <c r="AQ158" i="15"/>
  <c r="AP158" i="15"/>
  <c r="AQ158" i="13" s="1"/>
  <c r="AO158" i="15"/>
  <c r="AP158" i="13" s="1"/>
  <c r="AN158" i="15"/>
  <c r="AO158" i="13" s="1"/>
  <c r="AM158" i="15"/>
  <c r="AN158" i="13" s="1"/>
  <c r="AL158" i="15"/>
  <c r="AM158" i="13" s="1"/>
  <c r="AK158" i="15"/>
  <c r="AL158" i="13" s="1"/>
  <c r="AJ158" i="15"/>
  <c r="AK158" i="13" s="1"/>
  <c r="AI158" i="15"/>
  <c r="AJ158" i="13" s="1"/>
  <c r="AH158" i="15"/>
  <c r="AI158" i="13" s="1"/>
  <c r="AG158" i="15"/>
  <c r="AH158" i="13" s="1"/>
  <c r="AF158" i="15"/>
  <c r="AG158" i="13" s="1"/>
  <c r="AE158" i="15"/>
  <c r="AF158" i="13" s="1"/>
  <c r="AD158" i="15"/>
  <c r="AE158" i="13" s="1"/>
  <c r="AC158" i="15"/>
  <c r="AD158" i="13" s="1"/>
  <c r="AB158" i="15"/>
  <c r="AC158" i="13" s="1"/>
  <c r="AA158" i="15"/>
  <c r="AB158" i="13" s="1"/>
  <c r="Z158" i="15"/>
  <c r="AA158" i="13" s="1"/>
  <c r="Y158" i="15"/>
  <c r="Z158" i="13" s="1"/>
  <c r="X158" i="15"/>
  <c r="Y158" i="13" s="1"/>
  <c r="W158" i="15"/>
  <c r="X158" i="13" s="1"/>
  <c r="U158" i="15"/>
  <c r="U158" i="13" s="1"/>
  <c r="T158" i="15"/>
  <c r="T158" i="13" s="1"/>
  <c r="S158" i="15"/>
  <c r="R158" i="15"/>
  <c r="Q158" i="15"/>
  <c r="Q158" i="13" s="1"/>
  <c r="P158" i="15"/>
  <c r="P158" i="13" s="1"/>
  <c r="O158" i="15"/>
  <c r="O158" i="13" s="1"/>
  <c r="N158" i="15"/>
  <c r="L158" i="15" s="1"/>
  <c r="AQ157" i="15"/>
  <c r="AP157" i="15"/>
  <c r="AQ157" i="13" s="1"/>
  <c r="AO157" i="15"/>
  <c r="AP157" i="13" s="1"/>
  <c r="AN157" i="15"/>
  <c r="AO157" i="13" s="1"/>
  <c r="AM157" i="15"/>
  <c r="AN157" i="13" s="1"/>
  <c r="AL157" i="15"/>
  <c r="AM157" i="13" s="1"/>
  <c r="AK157" i="15"/>
  <c r="AL157" i="13" s="1"/>
  <c r="AJ157" i="15"/>
  <c r="AK157" i="13" s="1"/>
  <c r="AI157" i="15"/>
  <c r="AJ157" i="13" s="1"/>
  <c r="AH157" i="15"/>
  <c r="AI157" i="13" s="1"/>
  <c r="AG157" i="15"/>
  <c r="AH157" i="13" s="1"/>
  <c r="AF157" i="15"/>
  <c r="AG157" i="13" s="1"/>
  <c r="AE157" i="15"/>
  <c r="AF157" i="13" s="1"/>
  <c r="AD157" i="15"/>
  <c r="AE157" i="13" s="1"/>
  <c r="AC157" i="15"/>
  <c r="AD157" i="13" s="1"/>
  <c r="AB157" i="15"/>
  <c r="AC157" i="13" s="1"/>
  <c r="AA157" i="15"/>
  <c r="AB157" i="13" s="1"/>
  <c r="Z157" i="15"/>
  <c r="AA157" i="13" s="1"/>
  <c r="Y157" i="15"/>
  <c r="Z157" i="13" s="1"/>
  <c r="X157" i="15"/>
  <c r="Y157" i="13" s="1"/>
  <c r="W157" i="15"/>
  <c r="X157" i="13" s="1"/>
  <c r="U157" i="15"/>
  <c r="U157" i="13" s="1"/>
  <c r="T157" i="15"/>
  <c r="T157" i="13" s="1"/>
  <c r="S157" i="15"/>
  <c r="R157" i="15"/>
  <c r="Q157" i="15"/>
  <c r="Q157" i="13" s="1"/>
  <c r="P157" i="15"/>
  <c r="P157" i="13" s="1"/>
  <c r="O157" i="15"/>
  <c r="O157" i="13" s="1"/>
  <c r="N157" i="15"/>
  <c r="L157" i="15" s="1"/>
  <c r="AQ156" i="15"/>
  <c r="AP156" i="15"/>
  <c r="AQ156" i="13" s="1"/>
  <c r="AO156" i="15"/>
  <c r="AP156" i="13" s="1"/>
  <c r="AN156" i="15"/>
  <c r="AO156" i="13" s="1"/>
  <c r="AM156" i="15"/>
  <c r="AN156" i="13" s="1"/>
  <c r="AL156" i="15"/>
  <c r="AM156" i="13" s="1"/>
  <c r="AK156" i="15"/>
  <c r="AL156" i="13" s="1"/>
  <c r="AJ156" i="15"/>
  <c r="AK156" i="13" s="1"/>
  <c r="AI156" i="15"/>
  <c r="AJ156" i="13" s="1"/>
  <c r="AH156" i="15"/>
  <c r="AI156" i="13" s="1"/>
  <c r="AG156" i="15"/>
  <c r="AH156" i="13" s="1"/>
  <c r="AF156" i="15"/>
  <c r="AG156" i="13" s="1"/>
  <c r="AE156" i="15"/>
  <c r="AF156" i="13" s="1"/>
  <c r="AD156" i="15"/>
  <c r="AE156" i="13" s="1"/>
  <c r="AC156" i="15"/>
  <c r="AD156" i="13" s="1"/>
  <c r="AB156" i="15"/>
  <c r="AC156" i="13" s="1"/>
  <c r="AA156" i="15"/>
  <c r="AB156" i="13" s="1"/>
  <c r="Z156" i="15"/>
  <c r="AA156" i="13" s="1"/>
  <c r="Y156" i="15"/>
  <c r="Z156" i="13" s="1"/>
  <c r="X156" i="15"/>
  <c r="Y156" i="13" s="1"/>
  <c r="W156" i="15"/>
  <c r="X156" i="13" s="1"/>
  <c r="U156" i="15"/>
  <c r="U156" i="13" s="1"/>
  <c r="T156" i="15"/>
  <c r="T156" i="13" s="1"/>
  <c r="S156" i="15"/>
  <c r="R156" i="15"/>
  <c r="Q156" i="15"/>
  <c r="Q156" i="13" s="1"/>
  <c r="P156" i="15"/>
  <c r="P156" i="13" s="1"/>
  <c r="O156" i="15"/>
  <c r="O156" i="13" s="1"/>
  <c r="N156" i="15"/>
  <c r="L156" i="15" s="1"/>
  <c r="AQ155" i="15"/>
  <c r="AP155" i="15"/>
  <c r="AQ155" i="13" s="1"/>
  <c r="AO155" i="15"/>
  <c r="AP155" i="13" s="1"/>
  <c r="AN155" i="15"/>
  <c r="AO155" i="13" s="1"/>
  <c r="AM155" i="15"/>
  <c r="AN155" i="13" s="1"/>
  <c r="AL155" i="15"/>
  <c r="AM155" i="13" s="1"/>
  <c r="AK155" i="15"/>
  <c r="AL155" i="13" s="1"/>
  <c r="AJ155" i="15"/>
  <c r="AK155" i="13" s="1"/>
  <c r="AI155" i="15"/>
  <c r="AJ155" i="13" s="1"/>
  <c r="AH155" i="15"/>
  <c r="AI155" i="13" s="1"/>
  <c r="AG155" i="15"/>
  <c r="AH155" i="13" s="1"/>
  <c r="AF155" i="15"/>
  <c r="AG155" i="13" s="1"/>
  <c r="AE155" i="15"/>
  <c r="AF155" i="13" s="1"/>
  <c r="AD155" i="15"/>
  <c r="AE155" i="13" s="1"/>
  <c r="AC155" i="15"/>
  <c r="AD155" i="13" s="1"/>
  <c r="AB155" i="15"/>
  <c r="AC155" i="13" s="1"/>
  <c r="AA155" i="15"/>
  <c r="AB155" i="13" s="1"/>
  <c r="Z155" i="15"/>
  <c r="AA155" i="13" s="1"/>
  <c r="Y155" i="15"/>
  <c r="Z155" i="13" s="1"/>
  <c r="X155" i="15"/>
  <c r="Y155" i="13" s="1"/>
  <c r="W155" i="15"/>
  <c r="X155" i="13" s="1"/>
  <c r="U155" i="15"/>
  <c r="U155" i="13" s="1"/>
  <c r="T155" i="15"/>
  <c r="T155" i="13" s="1"/>
  <c r="S155" i="15"/>
  <c r="R155" i="15"/>
  <c r="Q155" i="15"/>
  <c r="Q155" i="13" s="1"/>
  <c r="P155" i="15"/>
  <c r="P155" i="13" s="1"/>
  <c r="O155" i="15"/>
  <c r="O155" i="13" s="1"/>
  <c r="N155" i="15"/>
  <c r="L155" i="15" s="1"/>
  <c r="AQ154" i="15"/>
  <c r="AP154" i="15"/>
  <c r="AQ154" i="13" s="1"/>
  <c r="AO154" i="15"/>
  <c r="AP154" i="13" s="1"/>
  <c r="AN154" i="15"/>
  <c r="AO154" i="13" s="1"/>
  <c r="AM154" i="15"/>
  <c r="AN154" i="13" s="1"/>
  <c r="AL154" i="15"/>
  <c r="AM154" i="13" s="1"/>
  <c r="AK154" i="15"/>
  <c r="AL154" i="13" s="1"/>
  <c r="AJ154" i="15"/>
  <c r="AK154" i="13" s="1"/>
  <c r="AI154" i="15"/>
  <c r="AJ154" i="13" s="1"/>
  <c r="AH154" i="15"/>
  <c r="AI154" i="13" s="1"/>
  <c r="AG154" i="15"/>
  <c r="AH154" i="13" s="1"/>
  <c r="AF154" i="15"/>
  <c r="AG154" i="13" s="1"/>
  <c r="AE154" i="15"/>
  <c r="AF154" i="13" s="1"/>
  <c r="AD154" i="15"/>
  <c r="AE154" i="13" s="1"/>
  <c r="AC154" i="15"/>
  <c r="AD154" i="13" s="1"/>
  <c r="AB154" i="15"/>
  <c r="AC154" i="13" s="1"/>
  <c r="AA154" i="15"/>
  <c r="AB154" i="13" s="1"/>
  <c r="Z154" i="15"/>
  <c r="AA154" i="13" s="1"/>
  <c r="Y154" i="15"/>
  <c r="Z154" i="13" s="1"/>
  <c r="X154" i="15"/>
  <c r="Y154" i="13" s="1"/>
  <c r="W154" i="15"/>
  <c r="X154" i="13" s="1"/>
  <c r="U154" i="15"/>
  <c r="U154" i="13" s="1"/>
  <c r="T154" i="15"/>
  <c r="T154" i="13" s="1"/>
  <c r="S154" i="15"/>
  <c r="R154" i="15"/>
  <c r="Q154" i="15"/>
  <c r="Q154" i="13" s="1"/>
  <c r="P154" i="15"/>
  <c r="P154" i="13" s="1"/>
  <c r="O154" i="15"/>
  <c r="O154" i="13" s="1"/>
  <c r="N154" i="15"/>
  <c r="L154" i="15" s="1"/>
  <c r="AQ153" i="15"/>
  <c r="AP153" i="15"/>
  <c r="AQ153" i="13" s="1"/>
  <c r="AO153" i="15"/>
  <c r="AP153" i="13" s="1"/>
  <c r="AN153" i="15"/>
  <c r="AO153" i="13" s="1"/>
  <c r="AM153" i="15"/>
  <c r="AN153" i="13" s="1"/>
  <c r="AL153" i="15"/>
  <c r="AM153" i="13" s="1"/>
  <c r="AK153" i="15"/>
  <c r="AL153" i="13" s="1"/>
  <c r="AJ153" i="15"/>
  <c r="AK153" i="13" s="1"/>
  <c r="AI153" i="15"/>
  <c r="AJ153" i="13" s="1"/>
  <c r="AH153" i="15"/>
  <c r="AI153" i="13" s="1"/>
  <c r="AG153" i="15"/>
  <c r="AH153" i="13" s="1"/>
  <c r="AF153" i="15"/>
  <c r="AG153" i="13" s="1"/>
  <c r="AE153" i="15"/>
  <c r="AF153" i="13" s="1"/>
  <c r="AD153" i="15"/>
  <c r="AE153" i="13" s="1"/>
  <c r="AC153" i="15"/>
  <c r="AD153" i="13" s="1"/>
  <c r="AB153" i="15"/>
  <c r="AC153" i="13" s="1"/>
  <c r="AA153" i="15"/>
  <c r="AB153" i="13" s="1"/>
  <c r="Z153" i="15"/>
  <c r="AA153" i="13" s="1"/>
  <c r="Y153" i="15"/>
  <c r="Z153" i="13" s="1"/>
  <c r="X153" i="15"/>
  <c r="Y153" i="13" s="1"/>
  <c r="W153" i="15"/>
  <c r="X153" i="13" s="1"/>
  <c r="U153" i="15"/>
  <c r="U153" i="13" s="1"/>
  <c r="T153" i="15"/>
  <c r="T153" i="13" s="1"/>
  <c r="S153" i="15"/>
  <c r="R153" i="15"/>
  <c r="Q153" i="15"/>
  <c r="Q153" i="13" s="1"/>
  <c r="P153" i="15"/>
  <c r="P153" i="13" s="1"/>
  <c r="O153" i="15"/>
  <c r="O153" i="13" s="1"/>
  <c r="N153" i="15"/>
  <c r="L153" i="15" s="1"/>
  <c r="AQ152" i="15"/>
  <c r="AP152" i="15"/>
  <c r="AQ152" i="13" s="1"/>
  <c r="AO152" i="15"/>
  <c r="AP152" i="13" s="1"/>
  <c r="AN152" i="15"/>
  <c r="AO152" i="13" s="1"/>
  <c r="AM152" i="15"/>
  <c r="AN152" i="13" s="1"/>
  <c r="AL152" i="15"/>
  <c r="AM152" i="13" s="1"/>
  <c r="AK152" i="15"/>
  <c r="AL152" i="13" s="1"/>
  <c r="AJ152" i="15"/>
  <c r="AK152" i="13" s="1"/>
  <c r="AI152" i="15"/>
  <c r="AJ152" i="13" s="1"/>
  <c r="AH152" i="15"/>
  <c r="AI152" i="13" s="1"/>
  <c r="AG152" i="15"/>
  <c r="AH152" i="13" s="1"/>
  <c r="AF152" i="15"/>
  <c r="AG152" i="13" s="1"/>
  <c r="AE152" i="15"/>
  <c r="AF152" i="13" s="1"/>
  <c r="AD152" i="15"/>
  <c r="AE152" i="13" s="1"/>
  <c r="AC152" i="15"/>
  <c r="AD152" i="13" s="1"/>
  <c r="AB152" i="15"/>
  <c r="AC152" i="13" s="1"/>
  <c r="AA152" i="15"/>
  <c r="AB152" i="13" s="1"/>
  <c r="Z152" i="15"/>
  <c r="AA152" i="13" s="1"/>
  <c r="Y152" i="15"/>
  <c r="Z152" i="13" s="1"/>
  <c r="X152" i="15"/>
  <c r="Y152" i="13" s="1"/>
  <c r="W152" i="15"/>
  <c r="X152" i="13" s="1"/>
  <c r="U152" i="15"/>
  <c r="U152" i="13" s="1"/>
  <c r="T152" i="15"/>
  <c r="T152" i="13" s="1"/>
  <c r="S152" i="15"/>
  <c r="R152" i="15"/>
  <c r="Q152" i="15"/>
  <c r="Q152" i="13" s="1"/>
  <c r="P152" i="15"/>
  <c r="P152" i="13" s="1"/>
  <c r="O152" i="15"/>
  <c r="O152" i="13" s="1"/>
  <c r="N152" i="15"/>
  <c r="L152" i="15" s="1"/>
  <c r="AR151" i="13"/>
  <c r="AQ151" i="13"/>
  <c r="AP151" i="13"/>
  <c r="AO151" i="13"/>
  <c r="AN151" i="13"/>
  <c r="AM151" i="13"/>
  <c r="AL151" i="13"/>
  <c r="AK151" i="13"/>
  <c r="AJ151" i="13"/>
  <c r="AI151" i="13"/>
  <c r="AH151" i="13"/>
  <c r="AF151" i="15"/>
  <c r="AG151" i="13" s="1"/>
  <c r="AE151" i="15"/>
  <c r="AF151" i="13" s="1"/>
  <c r="AD151" i="15"/>
  <c r="AE151" i="13" s="1"/>
  <c r="AC151" i="15"/>
  <c r="AD151" i="13" s="1"/>
  <c r="AB151" i="15"/>
  <c r="AC151" i="13" s="1"/>
  <c r="AA151" i="15"/>
  <c r="AB151" i="13" s="1"/>
  <c r="Z151" i="15"/>
  <c r="AA151" i="13" s="1"/>
  <c r="Y151" i="15"/>
  <c r="Z151" i="13" s="1"/>
  <c r="X151" i="15"/>
  <c r="Y151" i="13" s="1"/>
  <c r="W151" i="15"/>
  <c r="X151" i="13" s="1"/>
  <c r="U151" i="15"/>
  <c r="U151" i="13" s="1"/>
  <c r="T151" i="15"/>
  <c r="T151" i="13" s="1"/>
  <c r="S151" i="15"/>
  <c r="R151" i="15"/>
  <c r="Q151" i="15"/>
  <c r="Q151" i="13" s="1"/>
  <c r="P151" i="15"/>
  <c r="P151" i="13" s="1"/>
  <c r="O151" i="15"/>
  <c r="O151" i="13" s="1"/>
  <c r="N151" i="15"/>
  <c r="L151" i="15" s="1"/>
  <c r="AQ150" i="15"/>
  <c r="AP150" i="15"/>
  <c r="AQ150" i="13" s="1"/>
  <c r="AO150" i="15"/>
  <c r="AP150" i="13" s="1"/>
  <c r="AN150" i="15"/>
  <c r="AO150" i="13" s="1"/>
  <c r="AM150" i="15"/>
  <c r="AN150" i="13" s="1"/>
  <c r="AL150" i="15"/>
  <c r="AM150" i="13" s="1"/>
  <c r="AK150" i="15"/>
  <c r="AL150" i="13" s="1"/>
  <c r="AJ150" i="15"/>
  <c r="AK150" i="13" s="1"/>
  <c r="AI150" i="15"/>
  <c r="AJ150" i="13" s="1"/>
  <c r="AH150" i="15"/>
  <c r="AI150" i="13" s="1"/>
  <c r="AG150" i="15"/>
  <c r="AH150" i="13" s="1"/>
  <c r="AF150" i="15"/>
  <c r="AG150" i="13" s="1"/>
  <c r="AE150" i="15"/>
  <c r="AF150" i="13" s="1"/>
  <c r="AD150" i="15"/>
  <c r="AE150" i="13" s="1"/>
  <c r="AC150" i="15"/>
  <c r="AD150" i="13" s="1"/>
  <c r="AB150" i="15"/>
  <c r="AC150" i="13" s="1"/>
  <c r="AA150" i="15"/>
  <c r="AB150" i="13" s="1"/>
  <c r="Z150" i="15"/>
  <c r="AA150" i="13" s="1"/>
  <c r="Y150" i="15"/>
  <c r="Z150" i="13" s="1"/>
  <c r="X150" i="15"/>
  <c r="Y150" i="13" s="1"/>
  <c r="W150" i="15"/>
  <c r="X150" i="13" s="1"/>
  <c r="U150" i="15"/>
  <c r="U150" i="13" s="1"/>
  <c r="T150" i="15"/>
  <c r="T150" i="13" s="1"/>
  <c r="S150" i="15"/>
  <c r="R150" i="15"/>
  <c r="Q150" i="15"/>
  <c r="Q150" i="13" s="1"/>
  <c r="P150" i="15"/>
  <c r="P150" i="13" s="1"/>
  <c r="O150" i="15"/>
  <c r="O150" i="13" s="1"/>
  <c r="N150" i="15"/>
  <c r="L150" i="15" s="1"/>
  <c r="AQ149" i="15"/>
  <c r="AP149" i="15"/>
  <c r="AQ149" i="13" s="1"/>
  <c r="AO149" i="15"/>
  <c r="AP149" i="13" s="1"/>
  <c r="AN149" i="15"/>
  <c r="AO149" i="13" s="1"/>
  <c r="AM149" i="15"/>
  <c r="AN149" i="13" s="1"/>
  <c r="AL149" i="15"/>
  <c r="AM149" i="13" s="1"/>
  <c r="AK149" i="15"/>
  <c r="AL149" i="13" s="1"/>
  <c r="AJ149" i="15"/>
  <c r="AK149" i="13" s="1"/>
  <c r="AI149" i="15"/>
  <c r="AJ149" i="13" s="1"/>
  <c r="AH149" i="15"/>
  <c r="AI149" i="13" s="1"/>
  <c r="AG149" i="15"/>
  <c r="AH149" i="13" s="1"/>
  <c r="AF149" i="15"/>
  <c r="AG149" i="13" s="1"/>
  <c r="AE149" i="15"/>
  <c r="AF149" i="13" s="1"/>
  <c r="AD149" i="15"/>
  <c r="AE149" i="13" s="1"/>
  <c r="AC149" i="15"/>
  <c r="AD149" i="13" s="1"/>
  <c r="AB149" i="15"/>
  <c r="AC149" i="13" s="1"/>
  <c r="AA149" i="15"/>
  <c r="AB149" i="13" s="1"/>
  <c r="Z149" i="15"/>
  <c r="AA149" i="13" s="1"/>
  <c r="Y149" i="15"/>
  <c r="Z149" i="13" s="1"/>
  <c r="X149" i="15"/>
  <c r="Y149" i="13" s="1"/>
  <c r="W149" i="15"/>
  <c r="X149" i="13" s="1"/>
  <c r="U149" i="15"/>
  <c r="U149" i="13" s="1"/>
  <c r="T149" i="15"/>
  <c r="T149" i="13" s="1"/>
  <c r="S149" i="15"/>
  <c r="R149" i="15"/>
  <c r="Q149" i="15"/>
  <c r="Q149" i="13" s="1"/>
  <c r="P149" i="15"/>
  <c r="P149" i="13" s="1"/>
  <c r="O149" i="15"/>
  <c r="O149" i="13" s="1"/>
  <c r="N149" i="15"/>
  <c r="L149" i="15" s="1"/>
  <c r="AQ148" i="15"/>
  <c r="AP148" i="15"/>
  <c r="AQ148" i="13" s="1"/>
  <c r="AO148" i="15"/>
  <c r="AP148" i="13" s="1"/>
  <c r="AN148" i="15"/>
  <c r="AO148" i="13" s="1"/>
  <c r="AM148" i="15"/>
  <c r="AN148" i="13" s="1"/>
  <c r="AL148" i="15"/>
  <c r="AM148" i="13" s="1"/>
  <c r="AK148" i="15"/>
  <c r="AL148" i="13" s="1"/>
  <c r="AJ148" i="15"/>
  <c r="AK148" i="13" s="1"/>
  <c r="AI148" i="15"/>
  <c r="AJ148" i="13" s="1"/>
  <c r="AH148" i="15"/>
  <c r="AI148" i="13" s="1"/>
  <c r="AG148" i="15"/>
  <c r="AH148" i="13" s="1"/>
  <c r="AF148" i="15"/>
  <c r="AG148" i="13" s="1"/>
  <c r="AE148" i="15"/>
  <c r="AF148" i="13" s="1"/>
  <c r="AD148" i="15"/>
  <c r="AE148" i="13" s="1"/>
  <c r="AC148" i="15"/>
  <c r="AD148" i="13" s="1"/>
  <c r="AB148" i="15"/>
  <c r="AC148" i="13" s="1"/>
  <c r="AA148" i="15"/>
  <c r="AB148" i="13" s="1"/>
  <c r="Z148" i="15"/>
  <c r="AA148" i="13" s="1"/>
  <c r="Y148" i="15"/>
  <c r="Z148" i="13" s="1"/>
  <c r="X148" i="15"/>
  <c r="Y148" i="13" s="1"/>
  <c r="W148" i="15"/>
  <c r="X148" i="13" s="1"/>
  <c r="U148" i="15"/>
  <c r="U148" i="13" s="1"/>
  <c r="T148" i="15"/>
  <c r="T148" i="13" s="1"/>
  <c r="S148" i="15"/>
  <c r="R148" i="15"/>
  <c r="Q148" i="15"/>
  <c r="Q148" i="13" s="1"/>
  <c r="P148" i="15"/>
  <c r="P148" i="13" s="1"/>
  <c r="O148" i="15"/>
  <c r="O148" i="13" s="1"/>
  <c r="N148" i="15"/>
  <c r="L148" i="15" s="1"/>
  <c r="AR147" i="13"/>
  <c r="AF147" i="15"/>
  <c r="AG147" i="13" s="1"/>
  <c r="AE147" i="15"/>
  <c r="AF147" i="13" s="1"/>
  <c r="AD147" i="15"/>
  <c r="AE147" i="13" s="1"/>
  <c r="AC147" i="15"/>
  <c r="AD147" i="13" s="1"/>
  <c r="AB147" i="15"/>
  <c r="AC147" i="13" s="1"/>
  <c r="AA147" i="15"/>
  <c r="AB147" i="13" s="1"/>
  <c r="Z147" i="15"/>
  <c r="AA147" i="13" s="1"/>
  <c r="Y147" i="15"/>
  <c r="Z147" i="13" s="1"/>
  <c r="X147" i="15"/>
  <c r="Y147" i="13" s="1"/>
  <c r="W147" i="15"/>
  <c r="X147" i="13" s="1"/>
  <c r="U147" i="15"/>
  <c r="U147" i="13" s="1"/>
  <c r="T147" i="15"/>
  <c r="T147" i="13" s="1"/>
  <c r="S147" i="15"/>
  <c r="R147" i="15"/>
  <c r="Q147" i="15"/>
  <c r="Q147" i="13" s="1"/>
  <c r="P147" i="15"/>
  <c r="P147" i="13" s="1"/>
  <c r="O147" i="15"/>
  <c r="O147" i="13" s="1"/>
  <c r="N147" i="15"/>
  <c r="L147" i="15" s="1"/>
  <c r="AQ146" i="15"/>
  <c r="AP146" i="15"/>
  <c r="AQ146" i="13" s="1"/>
  <c r="AO146" i="15"/>
  <c r="AP146" i="13" s="1"/>
  <c r="AN146" i="15"/>
  <c r="AO146" i="13" s="1"/>
  <c r="AM146" i="15"/>
  <c r="AN146" i="13" s="1"/>
  <c r="AL146" i="15"/>
  <c r="AM146" i="13" s="1"/>
  <c r="AK146" i="15"/>
  <c r="AL146" i="13" s="1"/>
  <c r="AJ146" i="15"/>
  <c r="AK146" i="13" s="1"/>
  <c r="AI146" i="15"/>
  <c r="AJ146" i="13" s="1"/>
  <c r="AH146" i="15"/>
  <c r="AI146" i="13" s="1"/>
  <c r="AG146" i="15"/>
  <c r="AF146" i="15"/>
  <c r="AG146" i="13" s="1"/>
  <c r="AE146" i="15"/>
  <c r="AF146" i="13" s="1"/>
  <c r="AD146" i="15"/>
  <c r="AE146" i="13" s="1"/>
  <c r="AC146" i="15"/>
  <c r="AD146" i="13" s="1"/>
  <c r="AB146" i="15"/>
  <c r="AC146" i="13" s="1"/>
  <c r="AA146" i="15"/>
  <c r="AB146" i="13" s="1"/>
  <c r="Z146" i="15"/>
  <c r="AA146" i="13" s="1"/>
  <c r="Y146" i="15"/>
  <c r="Z146" i="13" s="1"/>
  <c r="X146" i="15"/>
  <c r="Y146" i="13" s="1"/>
  <c r="W146" i="15"/>
  <c r="X146" i="13" s="1"/>
  <c r="U146" i="15"/>
  <c r="U146" i="13" s="1"/>
  <c r="T146" i="15"/>
  <c r="T146" i="13" s="1"/>
  <c r="S146" i="15"/>
  <c r="R146" i="15"/>
  <c r="Q146" i="15"/>
  <c r="Q146" i="13" s="1"/>
  <c r="P146" i="15"/>
  <c r="P146" i="13" s="1"/>
  <c r="O146" i="15"/>
  <c r="O146" i="13" s="1"/>
  <c r="N146" i="15"/>
  <c r="L146" i="15" s="1"/>
  <c r="AQ145" i="15"/>
  <c r="AP145" i="15"/>
  <c r="AQ145" i="13" s="1"/>
  <c r="AO145" i="15"/>
  <c r="AP145" i="13" s="1"/>
  <c r="AN145" i="15"/>
  <c r="AO145" i="13" s="1"/>
  <c r="AM145" i="15"/>
  <c r="AN145" i="13" s="1"/>
  <c r="AL145" i="15"/>
  <c r="AM145" i="13" s="1"/>
  <c r="AK145" i="15"/>
  <c r="AL145" i="13" s="1"/>
  <c r="AJ145" i="15"/>
  <c r="AK145" i="13" s="1"/>
  <c r="AI145" i="15"/>
  <c r="AJ145" i="13" s="1"/>
  <c r="AH145" i="15"/>
  <c r="AI145" i="13" s="1"/>
  <c r="AG145" i="15"/>
  <c r="AH145" i="13" s="1"/>
  <c r="AF145" i="15"/>
  <c r="AG145" i="13" s="1"/>
  <c r="AE145" i="15"/>
  <c r="AF145" i="13" s="1"/>
  <c r="AD145" i="15"/>
  <c r="AE145" i="13" s="1"/>
  <c r="AC145" i="15"/>
  <c r="AD145" i="13" s="1"/>
  <c r="AB145" i="15"/>
  <c r="AC145" i="13" s="1"/>
  <c r="AA145" i="15"/>
  <c r="AB145" i="13" s="1"/>
  <c r="Z145" i="15"/>
  <c r="AA145" i="13" s="1"/>
  <c r="Y145" i="15"/>
  <c r="Z145" i="13" s="1"/>
  <c r="X145" i="15"/>
  <c r="Y145" i="13" s="1"/>
  <c r="W145" i="15"/>
  <c r="X145" i="13" s="1"/>
  <c r="U145" i="15"/>
  <c r="U145" i="13" s="1"/>
  <c r="T145" i="15"/>
  <c r="T145" i="13" s="1"/>
  <c r="S145" i="15"/>
  <c r="R145" i="15"/>
  <c r="Q145" i="15"/>
  <c r="Q145" i="13" s="1"/>
  <c r="P145" i="15"/>
  <c r="P145" i="13" s="1"/>
  <c r="O145" i="15"/>
  <c r="O145" i="13" s="1"/>
  <c r="N145" i="15"/>
  <c r="L145" i="15" s="1"/>
  <c r="AQ144" i="15"/>
  <c r="AR144" i="13" s="1"/>
  <c r="AP144" i="15"/>
  <c r="AQ144" i="13" s="1"/>
  <c r="AO144" i="15"/>
  <c r="AP144" i="13" s="1"/>
  <c r="AN144" i="15"/>
  <c r="AO144" i="13" s="1"/>
  <c r="AM144" i="15"/>
  <c r="AN144" i="13" s="1"/>
  <c r="AL144" i="15"/>
  <c r="AM144" i="13" s="1"/>
  <c r="AK144" i="15"/>
  <c r="AL144" i="13" s="1"/>
  <c r="AJ144" i="15"/>
  <c r="AK144" i="13" s="1"/>
  <c r="AI144" i="15"/>
  <c r="AJ144" i="13" s="1"/>
  <c r="AH144" i="15"/>
  <c r="AI144" i="13" s="1"/>
  <c r="AG144" i="15"/>
  <c r="AH144" i="13" s="1"/>
  <c r="AF144" i="15"/>
  <c r="AG144" i="13" s="1"/>
  <c r="AE144" i="15"/>
  <c r="AF144" i="13" s="1"/>
  <c r="AD144" i="15"/>
  <c r="AE144" i="13" s="1"/>
  <c r="AC144" i="15"/>
  <c r="AD144" i="13" s="1"/>
  <c r="AB144" i="15"/>
  <c r="AC144" i="13" s="1"/>
  <c r="AA144" i="15"/>
  <c r="AB144" i="13" s="1"/>
  <c r="Z144" i="15"/>
  <c r="AA144" i="13" s="1"/>
  <c r="Y144" i="15"/>
  <c r="Z144" i="13" s="1"/>
  <c r="X144" i="15"/>
  <c r="Y144" i="13" s="1"/>
  <c r="W144" i="15"/>
  <c r="X144" i="13" s="1"/>
  <c r="U144" i="15"/>
  <c r="U144" i="13" s="1"/>
  <c r="T144" i="15"/>
  <c r="T144" i="13" s="1"/>
  <c r="S144" i="15"/>
  <c r="R144" i="15"/>
  <c r="Q144" i="15"/>
  <c r="Q144" i="13" s="1"/>
  <c r="P144" i="15"/>
  <c r="P144" i="13" s="1"/>
  <c r="O144" i="15"/>
  <c r="O144" i="13" s="1"/>
  <c r="N144" i="15"/>
  <c r="L144" i="15" s="1"/>
  <c r="AQ143" i="15"/>
  <c r="AP143" i="15"/>
  <c r="AQ143" i="13" s="1"/>
  <c r="AO143" i="15"/>
  <c r="AP143" i="13" s="1"/>
  <c r="AN143" i="15"/>
  <c r="AO143" i="13" s="1"/>
  <c r="AM143" i="15"/>
  <c r="AN143" i="13" s="1"/>
  <c r="AL143" i="15"/>
  <c r="AM143" i="13" s="1"/>
  <c r="AK143" i="15"/>
  <c r="AL143" i="13" s="1"/>
  <c r="AJ143" i="15"/>
  <c r="AK143" i="13" s="1"/>
  <c r="AI143" i="15"/>
  <c r="AJ143" i="13" s="1"/>
  <c r="AH143" i="15"/>
  <c r="AI143" i="13" s="1"/>
  <c r="AG143" i="15"/>
  <c r="AH143" i="13" s="1"/>
  <c r="AF143" i="15"/>
  <c r="AG143" i="13" s="1"/>
  <c r="AE143" i="15"/>
  <c r="AF143" i="13" s="1"/>
  <c r="AD143" i="15"/>
  <c r="AE143" i="13" s="1"/>
  <c r="AC143" i="15"/>
  <c r="AD143" i="13" s="1"/>
  <c r="AB143" i="15"/>
  <c r="AC143" i="13" s="1"/>
  <c r="AA143" i="15"/>
  <c r="AB143" i="13" s="1"/>
  <c r="Z143" i="15"/>
  <c r="AA143" i="13" s="1"/>
  <c r="Y143" i="15"/>
  <c r="Z143" i="13" s="1"/>
  <c r="X143" i="15"/>
  <c r="Y143" i="13" s="1"/>
  <c r="W143" i="15"/>
  <c r="X143" i="13" s="1"/>
  <c r="U143" i="15"/>
  <c r="U143" i="13" s="1"/>
  <c r="T143" i="15"/>
  <c r="T143" i="13" s="1"/>
  <c r="S143" i="15"/>
  <c r="R143" i="15"/>
  <c r="Q143" i="15"/>
  <c r="Q143" i="13" s="1"/>
  <c r="P143" i="15"/>
  <c r="P143" i="13" s="1"/>
  <c r="O143" i="15"/>
  <c r="O143" i="13" s="1"/>
  <c r="N143" i="15"/>
  <c r="L143" i="15" s="1"/>
  <c r="AQ142" i="15"/>
  <c r="AP142" i="15"/>
  <c r="AQ142" i="13" s="1"/>
  <c r="AO142" i="15"/>
  <c r="AP142" i="13" s="1"/>
  <c r="AN142" i="15"/>
  <c r="AO142" i="13" s="1"/>
  <c r="AM142" i="15"/>
  <c r="AN142" i="13" s="1"/>
  <c r="AL142" i="15"/>
  <c r="AM142" i="13" s="1"/>
  <c r="AK142" i="15"/>
  <c r="AL142" i="13" s="1"/>
  <c r="AJ142" i="15"/>
  <c r="AK142" i="13" s="1"/>
  <c r="AI142" i="15"/>
  <c r="AJ142" i="13" s="1"/>
  <c r="AH142" i="15"/>
  <c r="AI142" i="13" s="1"/>
  <c r="AG142" i="15"/>
  <c r="AH142" i="13" s="1"/>
  <c r="AF142" i="15"/>
  <c r="AG142" i="13" s="1"/>
  <c r="AE142" i="15"/>
  <c r="AF142" i="13" s="1"/>
  <c r="AD142" i="15"/>
  <c r="AE142" i="13" s="1"/>
  <c r="AC142" i="15"/>
  <c r="AD142" i="13" s="1"/>
  <c r="AB142" i="15"/>
  <c r="AC142" i="13" s="1"/>
  <c r="AA142" i="15"/>
  <c r="AB142" i="13" s="1"/>
  <c r="Z142" i="15"/>
  <c r="AA142" i="13" s="1"/>
  <c r="Y142" i="15"/>
  <c r="Z142" i="13" s="1"/>
  <c r="X142" i="15"/>
  <c r="Y142" i="13" s="1"/>
  <c r="W142" i="15"/>
  <c r="X142" i="13" s="1"/>
  <c r="U142" i="15"/>
  <c r="U142" i="13" s="1"/>
  <c r="T142" i="15"/>
  <c r="T142" i="13" s="1"/>
  <c r="S142" i="15"/>
  <c r="R142" i="15"/>
  <c r="Q142" i="15"/>
  <c r="Q142" i="13" s="1"/>
  <c r="P142" i="15"/>
  <c r="P142" i="13" s="1"/>
  <c r="O142" i="15"/>
  <c r="O142" i="13" s="1"/>
  <c r="N142" i="15"/>
  <c r="L142" i="15" s="1"/>
  <c r="AQ141" i="15"/>
  <c r="AP141" i="15"/>
  <c r="AQ141" i="13" s="1"/>
  <c r="AO141" i="15"/>
  <c r="AP141" i="13" s="1"/>
  <c r="AN141" i="15"/>
  <c r="AO141" i="13" s="1"/>
  <c r="AM141" i="15"/>
  <c r="AN141" i="13" s="1"/>
  <c r="AL141" i="15"/>
  <c r="AM141" i="13" s="1"/>
  <c r="AK141" i="15"/>
  <c r="AL141" i="13" s="1"/>
  <c r="AJ141" i="15"/>
  <c r="AK141" i="13" s="1"/>
  <c r="AI141" i="15"/>
  <c r="AJ141" i="13" s="1"/>
  <c r="AH141" i="15"/>
  <c r="AI141" i="13" s="1"/>
  <c r="AG141" i="15"/>
  <c r="AH141" i="13" s="1"/>
  <c r="AF141" i="15"/>
  <c r="AG141" i="13" s="1"/>
  <c r="AE141" i="15"/>
  <c r="AF141" i="13" s="1"/>
  <c r="AD141" i="15"/>
  <c r="AE141" i="13" s="1"/>
  <c r="AC141" i="15"/>
  <c r="AD141" i="13" s="1"/>
  <c r="AB141" i="15"/>
  <c r="AC141" i="13" s="1"/>
  <c r="AA141" i="15"/>
  <c r="AB141" i="13" s="1"/>
  <c r="Z141" i="15"/>
  <c r="AA141" i="13" s="1"/>
  <c r="Y141" i="15"/>
  <c r="Z141" i="13" s="1"/>
  <c r="X141" i="15"/>
  <c r="Y141" i="13" s="1"/>
  <c r="W141" i="15"/>
  <c r="X141" i="13" s="1"/>
  <c r="U141" i="15"/>
  <c r="U141" i="13" s="1"/>
  <c r="T141" i="15"/>
  <c r="T141" i="13" s="1"/>
  <c r="S141" i="15"/>
  <c r="R141" i="15"/>
  <c r="Q141" i="15"/>
  <c r="Q141" i="13" s="1"/>
  <c r="P141" i="15"/>
  <c r="P141" i="13" s="1"/>
  <c r="O141" i="15"/>
  <c r="O141" i="13" s="1"/>
  <c r="N141" i="15"/>
  <c r="L141" i="15" s="1"/>
  <c r="AQ140" i="15"/>
  <c r="AR140" i="13" s="1"/>
  <c r="AP140" i="15"/>
  <c r="AQ140" i="13" s="1"/>
  <c r="AO140" i="15"/>
  <c r="AP140" i="13" s="1"/>
  <c r="AN140" i="15"/>
  <c r="AO140" i="13" s="1"/>
  <c r="AM140" i="15"/>
  <c r="AN140" i="13" s="1"/>
  <c r="AL140" i="15"/>
  <c r="AM140" i="13" s="1"/>
  <c r="AK140" i="15"/>
  <c r="AL140" i="13" s="1"/>
  <c r="AJ140" i="15"/>
  <c r="AK140" i="13" s="1"/>
  <c r="AI140" i="15"/>
  <c r="AJ140" i="13" s="1"/>
  <c r="AH140" i="15"/>
  <c r="AI140" i="13" s="1"/>
  <c r="AG140" i="15"/>
  <c r="AH140" i="13" s="1"/>
  <c r="AF140" i="15"/>
  <c r="AG140" i="13" s="1"/>
  <c r="AE140" i="15"/>
  <c r="AF140" i="13" s="1"/>
  <c r="AD140" i="15"/>
  <c r="AE140" i="13" s="1"/>
  <c r="AC140" i="15"/>
  <c r="AD140" i="13" s="1"/>
  <c r="AB140" i="15"/>
  <c r="AC140" i="13" s="1"/>
  <c r="AA140" i="15"/>
  <c r="AB140" i="13" s="1"/>
  <c r="Z140" i="15"/>
  <c r="AA140" i="13" s="1"/>
  <c r="Y140" i="15"/>
  <c r="Z140" i="13" s="1"/>
  <c r="X140" i="15"/>
  <c r="Y140" i="13" s="1"/>
  <c r="W140" i="15"/>
  <c r="X140" i="13" s="1"/>
  <c r="U140" i="15"/>
  <c r="U140" i="13" s="1"/>
  <c r="T140" i="15"/>
  <c r="T140" i="13" s="1"/>
  <c r="S140" i="15"/>
  <c r="R140" i="15"/>
  <c r="Q140" i="15"/>
  <c r="Q140" i="13" s="1"/>
  <c r="P140" i="15"/>
  <c r="P140" i="13" s="1"/>
  <c r="O140" i="15"/>
  <c r="O140" i="13" s="1"/>
  <c r="N140" i="15"/>
  <c r="L140" i="15" s="1"/>
  <c r="AQ139" i="15"/>
  <c r="AR139" i="13" s="1"/>
  <c r="AP139" i="15"/>
  <c r="AQ139" i="13" s="1"/>
  <c r="AO139" i="15"/>
  <c r="AP139" i="13" s="1"/>
  <c r="AN139" i="15"/>
  <c r="AO139" i="13" s="1"/>
  <c r="AM139" i="15"/>
  <c r="AN139" i="13" s="1"/>
  <c r="AL139" i="15"/>
  <c r="AM139" i="13" s="1"/>
  <c r="AK139" i="15"/>
  <c r="AL139" i="13" s="1"/>
  <c r="AJ139" i="15"/>
  <c r="AK139" i="13" s="1"/>
  <c r="AI139" i="15"/>
  <c r="AJ139" i="13" s="1"/>
  <c r="AH139" i="15"/>
  <c r="AI139" i="13" s="1"/>
  <c r="AG139" i="15"/>
  <c r="AH139" i="13" s="1"/>
  <c r="AF139" i="15"/>
  <c r="AG139" i="13" s="1"/>
  <c r="AE139" i="15"/>
  <c r="AF139" i="13" s="1"/>
  <c r="AD139" i="15"/>
  <c r="AE139" i="13" s="1"/>
  <c r="AC139" i="15"/>
  <c r="AD139" i="13" s="1"/>
  <c r="AB139" i="15"/>
  <c r="AC139" i="13" s="1"/>
  <c r="AA139" i="15"/>
  <c r="AB139" i="13" s="1"/>
  <c r="Z139" i="15"/>
  <c r="AA139" i="13" s="1"/>
  <c r="Y139" i="15"/>
  <c r="Z139" i="13" s="1"/>
  <c r="X139" i="15"/>
  <c r="Y139" i="13" s="1"/>
  <c r="W139" i="15"/>
  <c r="X139" i="13" s="1"/>
  <c r="U139" i="15"/>
  <c r="U139" i="13" s="1"/>
  <c r="T139" i="15"/>
  <c r="T139" i="13" s="1"/>
  <c r="S139" i="15"/>
  <c r="R139" i="15"/>
  <c r="Q139" i="15"/>
  <c r="Q139" i="13" s="1"/>
  <c r="P139" i="15"/>
  <c r="P139" i="13" s="1"/>
  <c r="O139" i="15"/>
  <c r="O139" i="13" s="1"/>
  <c r="N139" i="15"/>
  <c r="L139" i="15" s="1"/>
  <c r="AQ138" i="15"/>
  <c r="AP138" i="15"/>
  <c r="AQ138" i="13" s="1"/>
  <c r="AO138" i="15"/>
  <c r="AP138" i="13" s="1"/>
  <c r="AN138" i="15"/>
  <c r="AO138" i="13" s="1"/>
  <c r="AM138" i="15"/>
  <c r="AN138" i="13" s="1"/>
  <c r="AL138" i="15"/>
  <c r="AM138" i="13" s="1"/>
  <c r="AK138" i="15"/>
  <c r="AL138" i="13" s="1"/>
  <c r="AJ138" i="15"/>
  <c r="AK138" i="13" s="1"/>
  <c r="AI138" i="15"/>
  <c r="AJ138" i="13" s="1"/>
  <c r="AH138" i="15"/>
  <c r="AI138" i="13" s="1"/>
  <c r="AG138" i="15"/>
  <c r="AH138" i="13" s="1"/>
  <c r="AF138" i="15"/>
  <c r="AG138" i="13" s="1"/>
  <c r="AE138" i="15"/>
  <c r="AF138" i="13" s="1"/>
  <c r="AD138" i="15"/>
  <c r="AE138" i="13" s="1"/>
  <c r="AC138" i="15"/>
  <c r="AD138" i="13" s="1"/>
  <c r="AB138" i="15"/>
  <c r="AC138" i="13" s="1"/>
  <c r="AA138" i="15"/>
  <c r="AB138" i="13" s="1"/>
  <c r="Z138" i="15"/>
  <c r="AA138" i="13" s="1"/>
  <c r="Y138" i="15"/>
  <c r="Z138" i="13" s="1"/>
  <c r="X138" i="15"/>
  <c r="Y138" i="13" s="1"/>
  <c r="W138" i="15"/>
  <c r="X138" i="13" s="1"/>
  <c r="U138" i="15"/>
  <c r="U138" i="13" s="1"/>
  <c r="T138" i="15"/>
  <c r="T138" i="13" s="1"/>
  <c r="S138" i="15"/>
  <c r="R138" i="15"/>
  <c r="Q138" i="15"/>
  <c r="Q138" i="13" s="1"/>
  <c r="P138" i="15"/>
  <c r="P138" i="13" s="1"/>
  <c r="O138" i="15"/>
  <c r="O138" i="13" s="1"/>
  <c r="N138" i="15"/>
  <c r="L138" i="15" s="1"/>
  <c r="AQ137" i="15"/>
  <c r="AR137" i="13" s="1"/>
  <c r="AP137" i="15"/>
  <c r="AQ137" i="13" s="1"/>
  <c r="AO137" i="15"/>
  <c r="AP137" i="13" s="1"/>
  <c r="AN137" i="15"/>
  <c r="AO137" i="13" s="1"/>
  <c r="AM137" i="15"/>
  <c r="AN137" i="13" s="1"/>
  <c r="AL137" i="15"/>
  <c r="AM137" i="13" s="1"/>
  <c r="AK137" i="15"/>
  <c r="AL137" i="13" s="1"/>
  <c r="AJ137" i="15"/>
  <c r="AK137" i="13" s="1"/>
  <c r="AI137" i="15"/>
  <c r="AJ137" i="13" s="1"/>
  <c r="AH137" i="15"/>
  <c r="AI137" i="13" s="1"/>
  <c r="AG137" i="15"/>
  <c r="AH137" i="13" s="1"/>
  <c r="AF137" i="15"/>
  <c r="AG137" i="13" s="1"/>
  <c r="AE137" i="15"/>
  <c r="AF137" i="13" s="1"/>
  <c r="AD137" i="15"/>
  <c r="AE137" i="13" s="1"/>
  <c r="AC137" i="15"/>
  <c r="AD137" i="13" s="1"/>
  <c r="AB137" i="15"/>
  <c r="AC137" i="13" s="1"/>
  <c r="AA137" i="15"/>
  <c r="AB137" i="13" s="1"/>
  <c r="Z137" i="15"/>
  <c r="AA137" i="13" s="1"/>
  <c r="Y137" i="15"/>
  <c r="Z137" i="13" s="1"/>
  <c r="X137" i="15"/>
  <c r="Y137" i="13" s="1"/>
  <c r="W137" i="15"/>
  <c r="X137" i="13" s="1"/>
  <c r="U137" i="15"/>
  <c r="U137" i="13" s="1"/>
  <c r="T137" i="15"/>
  <c r="T137" i="13" s="1"/>
  <c r="S137" i="15"/>
  <c r="R137" i="15"/>
  <c r="Q137" i="15"/>
  <c r="Q137" i="13" s="1"/>
  <c r="P137" i="15"/>
  <c r="P137" i="13" s="1"/>
  <c r="O137" i="15"/>
  <c r="O137" i="13" s="1"/>
  <c r="N137" i="15"/>
  <c r="L137" i="15" s="1"/>
  <c r="AR136" i="13"/>
  <c r="AQ136" i="13"/>
  <c r="AP136" i="13"/>
  <c r="AO136" i="13"/>
  <c r="AN136" i="13"/>
  <c r="AM136" i="13"/>
  <c r="AL136" i="13"/>
  <c r="AK136" i="13"/>
  <c r="AJ136" i="13"/>
  <c r="AI136" i="13"/>
  <c r="AH136" i="13"/>
  <c r="AF136" i="15"/>
  <c r="AG136" i="13" s="1"/>
  <c r="AE136" i="15"/>
  <c r="AF136" i="13" s="1"/>
  <c r="AD136" i="15"/>
  <c r="AE136" i="13" s="1"/>
  <c r="AC136" i="15"/>
  <c r="AD136" i="13" s="1"/>
  <c r="AB136" i="15"/>
  <c r="AC136" i="13" s="1"/>
  <c r="AA136" i="15"/>
  <c r="AB136" i="13" s="1"/>
  <c r="Z136" i="15"/>
  <c r="AA136" i="13" s="1"/>
  <c r="Y136" i="15"/>
  <c r="Z136" i="13" s="1"/>
  <c r="X136" i="15"/>
  <c r="Y136" i="13" s="1"/>
  <c r="W136" i="15"/>
  <c r="X136" i="13" s="1"/>
  <c r="U136" i="15"/>
  <c r="U136" i="13" s="1"/>
  <c r="T136" i="15"/>
  <c r="T136" i="13" s="1"/>
  <c r="S136" i="15"/>
  <c r="R136" i="15"/>
  <c r="Q136" i="15"/>
  <c r="Q136" i="13" s="1"/>
  <c r="P136" i="15"/>
  <c r="P136" i="13" s="1"/>
  <c r="O136" i="15"/>
  <c r="O136" i="13" s="1"/>
  <c r="N136" i="15"/>
  <c r="L136" i="15" s="1"/>
  <c r="AQ135" i="15"/>
  <c r="AP135" i="15"/>
  <c r="AQ135" i="13" s="1"/>
  <c r="AO135" i="15"/>
  <c r="AP135" i="13" s="1"/>
  <c r="AN135" i="15"/>
  <c r="AO135" i="13" s="1"/>
  <c r="AM135" i="15"/>
  <c r="AN135" i="13" s="1"/>
  <c r="AL135" i="15"/>
  <c r="AM135" i="13" s="1"/>
  <c r="AK135" i="15"/>
  <c r="AL135" i="13" s="1"/>
  <c r="AJ135" i="15"/>
  <c r="AK135" i="13" s="1"/>
  <c r="AI135" i="15"/>
  <c r="AJ135" i="13" s="1"/>
  <c r="AH135" i="15"/>
  <c r="AI135" i="13" s="1"/>
  <c r="AG135" i="15"/>
  <c r="AH135" i="13" s="1"/>
  <c r="AF135" i="15"/>
  <c r="AG135" i="13" s="1"/>
  <c r="AE135" i="15"/>
  <c r="AF135" i="13" s="1"/>
  <c r="AD135" i="15"/>
  <c r="AE135" i="13" s="1"/>
  <c r="AC135" i="15"/>
  <c r="AD135" i="13" s="1"/>
  <c r="AB135" i="15"/>
  <c r="AC135" i="13" s="1"/>
  <c r="AA135" i="15"/>
  <c r="AB135" i="13" s="1"/>
  <c r="Z135" i="15"/>
  <c r="AA135" i="13" s="1"/>
  <c r="Y135" i="15"/>
  <c r="Z135" i="13" s="1"/>
  <c r="X135" i="15"/>
  <c r="Y135" i="13" s="1"/>
  <c r="W135" i="15"/>
  <c r="X135" i="13" s="1"/>
  <c r="U135" i="15"/>
  <c r="U135" i="13" s="1"/>
  <c r="T135" i="15"/>
  <c r="T135" i="13" s="1"/>
  <c r="S135" i="15"/>
  <c r="R135" i="15"/>
  <c r="Q135" i="15"/>
  <c r="Q135" i="13" s="1"/>
  <c r="P135" i="15"/>
  <c r="P135" i="13" s="1"/>
  <c r="O135" i="15"/>
  <c r="O135" i="13" s="1"/>
  <c r="N135" i="15"/>
  <c r="L135" i="15" s="1"/>
  <c r="AQ134" i="15"/>
  <c r="AP134" i="15"/>
  <c r="AQ134" i="13" s="1"/>
  <c r="AO134" i="15"/>
  <c r="AP134" i="13" s="1"/>
  <c r="AN134" i="15"/>
  <c r="AO134" i="13" s="1"/>
  <c r="AM134" i="15"/>
  <c r="AN134" i="13" s="1"/>
  <c r="AL134" i="15"/>
  <c r="AM134" i="13" s="1"/>
  <c r="AK134" i="15"/>
  <c r="AL134" i="13" s="1"/>
  <c r="AJ134" i="15"/>
  <c r="AK134" i="13" s="1"/>
  <c r="AI134" i="15"/>
  <c r="AJ134" i="13" s="1"/>
  <c r="AH134" i="15"/>
  <c r="AI134" i="13" s="1"/>
  <c r="AG134" i="15"/>
  <c r="AH134" i="13" s="1"/>
  <c r="AF134" i="15"/>
  <c r="AG134" i="13" s="1"/>
  <c r="AE134" i="15"/>
  <c r="AF134" i="13" s="1"/>
  <c r="AD134" i="15"/>
  <c r="AE134" i="13" s="1"/>
  <c r="AC134" i="15"/>
  <c r="AD134" i="13" s="1"/>
  <c r="AB134" i="15"/>
  <c r="AC134" i="13" s="1"/>
  <c r="AA134" i="15"/>
  <c r="AB134" i="13" s="1"/>
  <c r="Z134" i="15"/>
  <c r="AA134" i="13" s="1"/>
  <c r="Y134" i="15"/>
  <c r="Z134" i="13" s="1"/>
  <c r="X134" i="15"/>
  <c r="Y134" i="13" s="1"/>
  <c r="W134" i="15"/>
  <c r="X134" i="13" s="1"/>
  <c r="U134" i="15"/>
  <c r="U134" i="13" s="1"/>
  <c r="T134" i="15"/>
  <c r="T134" i="13" s="1"/>
  <c r="S134" i="15"/>
  <c r="R134" i="15"/>
  <c r="Q134" i="15"/>
  <c r="Q134" i="13" s="1"/>
  <c r="P134" i="15"/>
  <c r="P134" i="13" s="1"/>
  <c r="O134" i="15"/>
  <c r="O134" i="13" s="1"/>
  <c r="N134" i="15"/>
  <c r="L134" i="15" s="1"/>
  <c r="AQ133" i="15"/>
  <c r="AP133" i="15"/>
  <c r="AQ133" i="13" s="1"/>
  <c r="AO133" i="15"/>
  <c r="AP133" i="13" s="1"/>
  <c r="AN133" i="15"/>
  <c r="AO133" i="13" s="1"/>
  <c r="AM133" i="15"/>
  <c r="AN133" i="13" s="1"/>
  <c r="AL133" i="15"/>
  <c r="AM133" i="13" s="1"/>
  <c r="AK133" i="15"/>
  <c r="AL133" i="13" s="1"/>
  <c r="AJ133" i="15"/>
  <c r="AK133" i="13" s="1"/>
  <c r="AI133" i="15"/>
  <c r="AJ133" i="13" s="1"/>
  <c r="AH133" i="15"/>
  <c r="AI133" i="13" s="1"/>
  <c r="AG133" i="15"/>
  <c r="AH133" i="13" s="1"/>
  <c r="AF133" i="15"/>
  <c r="AG133" i="13" s="1"/>
  <c r="AE133" i="15"/>
  <c r="AF133" i="13" s="1"/>
  <c r="AD133" i="15"/>
  <c r="AE133" i="13" s="1"/>
  <c r="AC133" i="15"/>
  <c r="AD133" i="13" s="1"/>
  <c r="AB133" i="15"/>
  <c r="AC133" i="13" s="1"/>
  <c r="AA133" i="15"/>
  <c r="AB133" i="13" s="1"/>
  <c r="Z133" i="15"/>
  <c r="AA133" i="13" s="1"/>
  <c r="Y133" i="15"/>
  <c r="Z133" i="13" s="1"/>
  <c r="X133" i="15"/>
  <c r="Y133" i="13" s="1"/>
  <c r="W133" i="15"/>
  <c r="X133" i="13" s="1"/>
  <c r="U133" i="15"/>
  <c r="U133" i="13" s="1"/>
  <c r="T133" i="15"/>
  <c r="T133" i="13" s="1"/>
  <c r="S133" i="15"/>
  <c r="R133" i="15"/>
  <c r="Q133" i="15"/>
  <c r="Q133" i="13" s="1"/>
  <c r="P133" i="15"/>
  <c r="P133" i="13" s="1"/>
  <c r="O133" i="15"/>
  <c r="O133" i="13" s="1"/>
  <c r="N133" i="15"/>
  <c r="L133" i="15" s="1"/>
  <c r="AR132" i="13"/>
  <c r="AF132" i="15"/>
  <c r="AG132" i="13" s="1"/>
  <c r="AE132" i="15"/>
  <c r="AF132" i="13" s="1"/>
  <c r="AD132" i="15"/>
  <c r="AE132" i="13" s="1"/>
  <c r="AC132" i="15"/>
  <c r="AD132" i="13" s="1"/>
  <c r="AB132" i="15"/>
  <c r="AC132" i="13" s="1"/>
  <c r="AA132" i="15"/>
  <c r="AB132" i="13" s="1"/>
  <c r="Z132" i="15"/>
  <c r="AA132" i="13" s="1"/>
  <c r="Y132" i="15"/>
  <c r="Z132" i="13" s="1"/>
  <c r="X132" i="15"/>
  <c r="Y132" i="13" s="1"/>
  <c r="W132" i="15"/>
  <c r="X132" i="13" s="1"/>
  <c r="U132" i="15"/>
  <c r="U132" i="13" s="1"/>
  <c r="T132" i="15"/>
  <c r="T132" i="13" s="1"/>
  <c r="S132" i="15"/>
  <c r="R132" i="15"/>
  <c r="Q132" i="15"/>
  <c r="Q132" i="13" s="1"/>
  <c r="P132" i="15"/>
  <c r="P132" i="13" s="1"/>
  <c r="O132" i="15"/>
  <c r="O132" i="13" s="1"/>
  <c r="N132" i="15"/>
  <c r="L132" i="15" s="1"/>
  <c r="AQ131" i="15"/>
  <c r="AP131" i="15"/>
  <c r="AQ131" i="13" s="1"/>
  <c r="AO131" i="15"/>
  <c r="AP131" i="13" s="1"/>
  <c r="AN131" i="15"/>
  <c r="AO131" i="13" s="1"/>
  <c r="AM131" i="15"/>
  <c r="AN131" i="13" s="1"/>
  <c r="AL131" i="15"/>
  <c r="AM131" i="13" s="1"/>
  <c r="AK131" i="15"/>
  <c r="AL131" i="13" s="1"/>
  <c r="AJ131" i="15"/>
  <c r="AK131" i="13" s="1"/>
  <c r="AI131" i="15"/>
  <c r="AJ131" i="13" s="1"/>
  <c r="AH131" i="15"/>
  <c r="AI131" i="13" s="1"/>
  <c r="AG131" i="15"/>
  <c r="AH131" i="13" s="1"/>
  <c r="AF131" i="15"/>
  <c r="AG131" i="13" s="1"/>
  <c r="AE131" i="15"/>
  <c r="AF131" i="13" s="1"/>
  <c r="AD131" i="15"/>
  <c r="AE131" i="13" s="1"/>
  <c r="AC131" i="15"/>
  <c r="AD131" i="13" s="1"/>
  <c r="AB131" i="15"/>
  <c r="AC131" i="13" s="1"/>
  <c r="AA131" i="15"/>
  <c r="AB131" i="13" s="1"/>
  <c r="Z131" i="15"/>
  <c r="AA131" i="13" s="1"/>
  <c r="Y131" i="15"/>
  <c r="Z131" i="13" s="1"/>
  <c r="X131" i="15"/>
  <c r="Y131" i="13" s="1"/>
  <c r="W131" i="15"/>
  <c r="X131" i="13" s="1"/>
  <c r="U131" i="15"/>
  <c r="U131" i="13" s="1"/>
  <c r="T131" i="15"/>
  <c r="T131" i="13" s="1"/>
  <c r="S131" i="15"/>
  <c r="R131" i="15"/>
  <c r="Q131" i="15"/>
  <c r="Q131" i="13" s="1"/>
  <c r="P131" i="15"/>
  <c r="P131" i="13" s="1"/>
  <c r="O131" i="15"/>
  <c r="O131" i="13" s="1"/>
  <c r="N131" i="15"/>
  <c r="L131" i="15" s="1"/>
  <c r="AQ130" i="15"/>
  <c r="AR130" i="13" s="1"/>
  <c r="AP130" i="15"/>
  <c r="AQ130" i="13" s="1"/>
  <c r="AO130" i="15"/>
  <c r="AP130" i="13" s="1"/>
  <c r="AN130" i="15"/>
  <c r="AO130" i="13" s="1"/>
  <c r="AM130" i="15"/>
  <c r="AN130" i="13" s="1"/>
  <c r="AL130" i="15"/>
  <c r="AM130" i="13" s="1"/>
  <c r="AK130" i="15"/>
  <c r="AL130" i="13" s="1"/>
  <c r="AJ130" i="15"/>
  <c r="AK130" i="13" s="1"/>
  <c r="AI130" i="15"/>
  <c r="AJ130" i="13" s="1"/>
  <c r="AH130" i="15"/>
  <c r="AI130" i="13" s="1"/>
  <c r="AG130" i="15"/>
  <c r="AH130" i="13" s="1"/>
  <c r="AF130" i="15"/>
  <c r="AG130" i="13" s="1"/>
  <c r="AE130" i="15"/>
  <c r="AF130" i="13" s="1"/>
  <c r="AD130" i="15"/>
  <c r="AE130" i="13" s="1"/>
  <c r="AC130" i="15"/>
  <c r="AD130" i="13" s="1"/>
  <c r="AB130" i="15"/>
  <c r="AC130" i="13" s="1"/>
  <c r="AA130" i="15"/>
  <c r="AB130" i="13" s="1"/>
  <c r="Z130" i="15"/>
  <c r="AA130" i="13" s="1"/>
  <c r="Y130" i="15"/>
  <c r="Z130" i="13" s="1"/>
  <c r="X130" i="15"/>
  <c r="Y130" i="13" s="1"/>
  <c r="W130" i="15"/>
  <c r="X130" i="13" s="1"/>
  <c r="U130" i="15"/>
  <c r="U130" i="13" s="1"/>
  <c r="T130" i="15"/>
  <c r="T130" i="13" s="1"/>
  <c r="S130" i="15"/>
  <c r="R130" i="15"/>
  <c r="Q130" i="15"/>
  <c r="Q130" i="13" s="1"/>
  <c r="P130" i="15"/>
  <c r="P130" i="13" s="1"/>
  <c r="O130" i="15"/>
  <c r="O130" i="13" s="1"/>
  <c r="N130" i="15"/>
  <c r="L130" i="15" s="1"/>
  <c r="AQ129" i="15"/>
  <c r="AR129" i="13" s="1"/>
  <c r="AP129" i="15"/>
  <c r="AQ129" i="13" s="1"/>
  <c r="AO129" i="15"/>
  <c r="AP129" i="13" s="1"/>
  <c r="AN129" i="15"/>
  <c r="AO129" i="13" s="1"/>
  <c r="AM129" i="15"/>
  <c r="AN129" i="13" s="1"/>
  <c r="AL129" i="15"/>
  <c r="AM129" i="13" s="1"/>
  <c r="AK129" i="15"/>
  <c r="AL129" i="13" s="1"/>
  <c r="AJ129" i="15"/>
  <c r="AK129" i="13" s="1"/>
  <c r="AI129" i="15"/>
  <c r="AJ129" i="13" s="1"/>
  <c r="AH129" i="15"/>
  <c r="AI129" i="13" s="1"/>
  <c r="AG129" i="15"/>
  <c r="AH129" i="13" s="1"/>
  <c r="AF129" i="15"/>
  <c r="AG129" i="13" s="1"/>
  <c r="AE129" i="15"/>
  <c r="AF129" i="13" s="1"/>
  <c r="AD129" i="15"/>
  <c r="AE129" i="13" s="1"/>
  <c r="AC129" i="15"/>
  <c r="AD129" i="13" s="1"/>
  <c r="AB129" i="15"/>
  <c r="AC129" i="13" s="1"/>
  <c r="AA129" i="15"/>
  <c r="AB129" i="13" s="1"/>
  <c r="Z129" i="15"/>
  <c r="AA129" i="13" s="1"/>
  <c r="Y129" i="15"/>
  <c r="Z129" i="13" s="1"/>
  <c r="X129" i="15"/>
  <c r="Y129" i="13" s="1"/>
  <c r="W129" i="15"/>
  <c r="X129" i="13" s="1"/>
  <c r="U129" i="15"/>
  <c r="U129" i="13" s="1"/>
  <c r="T129" i="15"/>
  <c r="T129" i="13" s="1"/>
  <c r="S129" i="15"/>
  <c r="R129" i="15"/>
  <c r="Q129" i="15"/>
  <c r="Q129" i="13" s="1"/>
  <c r="P129" i="15"/>
  <c r="P129" i="13" s="1"/>
  <c r="O129" i="15"/>
  <c r="O129" i="13" s="1"/>
  <c r="N129" i="15"/>
  <c r="L129" i="15" s="1"/>
  <c r="AQ128" i="15"/>
  <c r="AR128" i="13" s="1"/>
  <c r="AP128" i="15"/>
  <c r="AQ128" i="13" s="1"/>
  <c r="AO128" i="15"/>
  <c r="AP128" i="13" s="1"/>
  <c r="AN128" i="15"/>
  <c r="AO128" i="13" s="1"/>
  <c r="AM128" i="15"/>
  <c r="AN128" i="13" s="1"/>
  <c r="AL128" i="15"/>
  <c r="AM128" i="13" s="1"/>
  <c r="AK128" i="15"/>
  <c r="AL128" i="13" s="1"/>
  <c r="AJ128" i="15"/>
  <c r="AK128" i="13" s="1"/>
  <c r="AI128" i="15"/>
  <c r="AJ128" i="13" s="1"/>
  <c r="AH128" i="15"/>
  <c r="AI128" i="13" s="1"/>
  <c r="AG128" i="15"/>
  <c r="AH128" i="13" s="1"/>
  <c r="AF128" i="15"/>
  <c r="AG128" i="13" s="1"/>
  <c r="AE128" i="15"/>
  <c r="AF128" i="13" s="1"/>
  <c r="AD128" i="15"/>
  <c r="AE128" i="13" s="1"/>
  <c r="AC128" i="15"/>
  <c r="AD128" i="13" s="1"/>
  <c r="AB128" i="15"/>
  <c r="AC128" i="13" s="1"/>
  <c r="AA128" i="15"/>
  <c r="AB128" i="13" s="1"/>
  <c r="Z128" i="15"/>
  <c r="AA128" i="13" s="1"/>
  <c r="Y128" i="15"/>
  <c r="Z128" i="13" s="1"/>
  <c r="X128" i="15"/>
  <c r="Y128" i="13" s="1"/>
  <c r="W128" i="15"/>
  <c r="X128" i="13" s="1"/>
  <c r="U128" i="15"/>
  <c r="U128" i="13" s="1"/>
  <c r="T128" i="15"/>
  <c r="T128" i="13" s="1"/>
  <c r="S128" i="15"/>
  <c r="R128" i="15"/>
  <c r="Q128" i="15"/>
  <c r="Q128" i="13" s="1"/>
  <c r="P128" i="15"/>
  <c r="P128" i="13" s="1"/>
  <c r="O128" i="15"/>
  <c r="O128" i="13" s="1"/>
  <c r="N128" i="15"/>
  <c r="L128" i="15" s="1"/>
  <c r="AQ127" i="15"/>
  <c r="AP127" i="15"/>
  <c r="AQ127" i="13" s="1"/>
  <c r="AO127" i="15"/>
  <c r="AP127" i="13" s="1"/>
  <c r="AN127" i="15"/>
  <c r="AO127" i="13" s="1"/>
  <c r="AM127" i="15"/>
  <c r="AN127" i="13" s="1"/>
  <c r="AL127" i="15"/>
  <c r="AM127" i="13" s="1"/>
  <c r="AK127" i="15"/>
  <c r="AL127" i="13" s="1"/>
  <c r="AJ127" i="15"/>
  <c r="AK127" i="13" s="1"/>
  <c r="AI127" i="15"/>
  <c r="AJ127" i="13" s="1"/>
  <c r="AH127" i="15"/>
  <c r="AI127" i="13" s="1"/>
  <c r="AG127" i="15"/>
  <c r="AH127" i="13" s="1"/>
  <c r="AF127" i="15"/>
  <c r="AG127" i="13" s="1"/>
  <c r="AE127" i="15"/>
  <c r="AF127" i="13" s="1"/>
  <c r="AD127" i="15"/>
  <c r="AE127" i="13" s="1"/>
  <c r="AC127" i="15"/>
  <c r="AD127" i="13" s="1"/>
  <c r="AB127" i="15"/>
  <c r="AC127" i="13" s="1"/>
  <c r="AA127" i="15"/>
  <c r="AB127" i="13" s="1"/>
  <c r="Z127" i="15"/>
  <c r="AA127" i="13" s="1"/>
  <c r="Y127" i="15"/>
  <c r="Z127" i="13" s="1"/>
  <c r="X127" i="15"/>
  <c r="Y127" i="13" s="1"/>
  <c r="W127" i="15"/>
  <c r="X127" i="13" s="1"/>
  <c r="U127" i="15"/>
  <c r="U127" i="13" s="1"/>
  <c r="T127" i="15"/>
  <c r="T127" i="13" s="1"/>
  <c r="S127" i="15"/>
  <c r="R127" i="15"/>
  <c r="Q127" i="15"/>
  <c r="Q127" i="13" s="1"/>
  <c r="P127" i="15"/>
  <c r="P127" i="13" s="1"/>
  <c r="O127" i="15"/>
  <c r="O127" i="13" s="1"/>
  <c r="N127" i="15"/>
  <c r="L127" i="15" s="1"/>
  <c r="AQ126" i="15"/>
  <c r="AR126" i="13" s="1"/>
  <c r="AP126" i="15"/>
  <c r="AQ126" i="13" s="1"/>
  <c r="AO126" i="15"/>
  <c r="AP126" i="13" s="1"/>
  <c r="AN126" i="15"/>
  <c r="AO126" i="13" s="1"/>
  <c r="AM126" i="15"/>
  <c r="AN126" i="13" s="1"/>
  <c r="AL126" i="15"/>
  <c r="AM126" i="13" s="1"/>
  <c r="AK126" i="15"/>
  <c r="AL126" i="13" s="1"/>
  <c r="AJ126" i="15"/>
  <c r="AK126" i="13" s="1"/>
  <c r="AI126" i="15"/>
  <c r="AJ126" i="13" s="1"/>
  <c r="AH126" i="15"/>
  <c r="AI126" i="13" s="1"/>
  <c r="AG126" i="15"/>
  <c r="AH126" i="13" s="1"/>
  <c r="AF126" i="15"/>
  <c r="AG126" i="13" s="1"/>
  <c r="AE126" i="15"/>
  <c r="AF126" i="13" s="1"/>
  <c r="AD126" i="15"/>
  <c r="AE126" i="13" s="1"/>
  <c r="AC126" i="15"/>
  <c r="AD126" i="13" s="1"/>
  <c r="AB126" i="15"/>
  <c r="AC126" i="13" s="1"/>
  <c r="AA126" i="15"/>
  <c r="AB126" i="13" s="1"/>
  <c r="Z126" i="15"/>
  <c r="AA126" i="13" s="1"/>
  <c r="Y126" i="15"/>
  <c r="Z126" i="13" s="1"/>
  <c r="X126" i="15"/>
  <c r="Y126" i="13" s="1"/>
  <c r="W126" i="15"/>
  <c r="X126" i="13" s="1"/>
  <c r="U126" i="15"/>
  <c r="U126" i="13" s="1"/>
  <c r="T126" i="15"/>
  <c r="T126" i="13" s="1"/>
  <c r="S126" i="15"/>
  <c r="R126" i="15"/>
  <c r="Q126" i="15"/>
  <c r="Q126" i="13" s="1"/>
  <c r="P126" i="15"/>
  <c r="P126" i="13" s="1"/>
  <c r="O126" i="15"/>
  <c r="O126" i="13" s="1"/>
  <c r="N126" i="15"/>
  <c r="L126" i="15" s="1"/>
  <c r="AQ125" i="15"/>
  <c r="AP125" i="15"/>
  <c r="AQ125" i="13" s="1"/>
  <c r="AO125" i="15"/>
  <c r="AP125" i="13" s="1"/>
  <c r="AN125" i="15"/>
  <c r="AO125" i="13" s="1"/>
  <c r="AM125" i="15"/>
  <c r="AN125" i="13" s="1"/>
  <c r="AL125" i="15"/>
  <c r="AM125" i="13" s="1"/>
  <c r="AK125" i="15"/>
  <c r="AL125" i="13" s="1"/>
  <c r="AJ125" i="15"/>
  <c r="AK125" i="13" s="1"/>
  <c r="AI125" i="15"/>
  <c r="AJ125" i="13" s="1"/>
  <c r="AH125" i="15"/>
  <c r="AI125" i="13" s="1"/>
  <c r="AG125" i="15"/>
  <c r="AH125" i="13" s="1"/>
  <c r="AF125" i="15"/>
  <c r="AG125" i="13" s="1"/>
  <c r="AE125" i="15"/>
  <c r="AF125" i="13" s="1"/>
  <c r="AD125" i="15"/>
  <c r="AE125" i="13" s="1"/>
  <c r="AC125" i="15"/>
  <c r="AD125" i="13" s="1"/>
  <c r="AB125" i="15"/>
  <c r="AC125" i="13" s="1"/>
  <c r="AA125" i="15"/>
  <c r="AB125" i="13" s="1"/>
  <c r="Z125" i="15"/>
  <c r="AA125" i="13" s="1"/>
  <c r="Y125" i="15"/>
  <c r="Z125" i="13" s="1"/>
  <c r="X125" i="15"/>
  <c r="Y125" i="13" s="1"/>
  <c r="W125" i="15"/>
  <c r="X125" i="13" s="1"/>
  <c r="U125" i="15"/>
  <c r="U125" i="13" s="1"/>
  <c r="T125" i="15"/>
  <c r="T125" i="13" s="1"/>
  <c r="S125" i="15"/>
  <c r="R125" i="15"/>
  <c r="Q125" i="15"/>
  <c r="Q125" i="13" s="1"/>
  <c r="P125" i="15"/>
  <c r="P125" i="13" s="1"/>
  <c r="O125" i="15"/>
  <c r="O125" i="13" s="1"/>
  <c r="N125" i="15"/>
  <c r="L125" i="15" s="1"/>
  <c r="AQ124" i="15"/>
  <c r="AR124" i="13" s="1"/>
  <c r="AP124" i="15"/>
  <c r="AQ124" i="13" s="1"/>
  <c r="AO124" i="15"/>
  <c r="AP124" i="13" s="1"/>
  <c r="AN124" i="15"/>
  <c r="AO124" i="13" s="1"/>
  <c r="AM124" i="15"/>
  <c r="AN124" i="13" s="1"/>
  <c r="AL124" i="15"/>
  <c r="AM124" i="13" s="1"/>
  <c r="AK124" i="15"/>
  <c r="AL124" i="13" s="1"/>
  <c r="AJ124" i="15"/>
  <c r="AK124" i="13" s="1"/>
  <c r="AI124" i="15"/>
  <c r="AJ124" i="13" s="1"/>
  <c r="AH124" i="15"/>
  <c r="AI124" i="13" s="1"/>
  <c r="AG124" i="15"/>
  <c r="AH124" i="13" s="1"/>
  <c r="AF124" i="15"/>
  <c r="AG124" i="13" s="1"/>
  <c r="AE124" i="15"/>
  <c r="AF124" i="13" s="1"/>
  <c r="AD124" i="15"/>
  <c r="AE124" i="13" s="1"/>
  <c r="AC124" i="15"/>
  <c r="AD124" i="13" s="1"/>
  <c r="AB124" i="15"/>
  <c r="AC124" i="13" s="1"/>
  <c r="AA124" i="15"/>
  <c r="AB124" i="13" s="1"/>
  <c r="Z124" i="15"/>
  <c r="AA124" i="13" s="1"/>
  <c r="Y124" i="15"/>
  <c r="Z124" i="13" s="1"/>
  <c r="X124" i="15"/>
  <c r="Y124" i="13" s="1"/>
  <c r="W124" i="15"/>
  <c r="X124" i="13" s="1"/>
  <c r="U124" i="15"/>
  <c r="U124" i="13" s="1"/>
  <c r="T124" i="15"/>
  <c r="T124" i="13" s="1"/>
  <c r="S124" i="15"/>
  <c r="R124" i="15"/>
  <c r="Q124" i="15"/>
  <c r="Q124" i="13" s="1"/>
  <c r="P124" i="15"/>
  <c r="P124" i="13" s="1"/>
  <c r="O124" i="15"/>
  <c r="O124" i="13" s="1"/>
  <c r="N124" i="15"/>
  <c r="L124" i="15" s="1"/>
  <c r="AQ123" i="15"/>
  <c r="AP123" i="15"/>
  <c r="AQ123" i="13" s="1"/>
  <c r="AO123" i="15"/>
  <c r="AP123" i="13" s="1"/>
  <c r="AN123" i="15"/>
  <c r="AO123" i="13" s="1"/>
  <c r="AM123" i="15"/>
  <c r="AN123" i="13" s="1"/>
  <c r="AL123" i="15"/>
  <c r="AM123" i="13" s="1"/>
  <c r="AK123" i="15"/>
  <c r="AL123" i="13" s="1"/>
  <c r="AJ123" i="15"/>
  <c r="AK123" i="13" s="1"/>
  <c r="AI123" i="15"/>
  <c r="AJ123" i="13" s="1"/>
  <c r="AH123" i="15"/>
  <c r="AI123" i="13" s="1"/>
  <c r="AG123" i="15"/>
  <c r="AH123" i="13" s="1"/>
  <c r="AF123" i="15"/>
  <c r="AG123" i="13" s="1"/>
  <c r="AE123" i="15"/>
  <c r="AF123" i="13" s="1"/>
  <c r="AD123" i="15"/>
  <c r="AE123" i="13" s="1"/>
  <c r="AC123" i="15"/>
  <c r="AD123" i="13" s="1"/>
  <c r="AB123" i="15"/>
  <c r="AC123" i="13" s="1"/>
  <c r="AA123" i="15"/>
  <c r="AB123" i="13" s="1"/>
  <c r="Z123" i="15"/>
  <c r="AA123" i="13" s="1"/>
  <c r="Y123" i="15"/>
  <c r="X123" i="15"/>
  <c r="Y123" i="13" s="1"/>
  <c r="W123" i="15"/>
  <c r="X123" i="13" s="1"/>
  <c r="U123" i="15"/>
  <c r="U123" i="13" s="1"/>
  <c r="T123" i="15"/>
  <c r="T123" i="13" s="1"/>
  <c r="S123" i="15"/>
  <c r="R123" i="15"/>
  <c r="Q123" i="15"/>
  <c r="Q123" i="13" s="1"/>
  <c r="P123" i="15"/>
  <c r="P123" i="13" s="1"/>
  <c r="O123" i="15"/>
  <c r="O123" i="13" s="1"/>
  <c r="N123" i="15"/>
  <c r="L123" i="15" s="1"/>
  <c r="AQ122" i="15"/>
  <c r="AP122" i="15"/>
  <c r="AQ122" i="13" s="1"/>
  <c r="AO122" i="15"/>
  <c r="AP122" i="13" s="1"/>
  <c r="AN122" i="15"/>
  <c r="AO122" i="13" s="1"/>
  <c r="AM122" i="15"/>
  <c r="AN122" i="13" s="1"/>
  <c r="AL122" i="15"/>
  <c r="AM122" i="13" s="1"/>
  <c r="AK122" i="15"/>
  <c r="AL122" i="13" s="1"/>
  <c r="AJ122" i="15"/>
  <c r="AK122" i="13" s="1"/>
  <c r="AI122" i="15"/>
  <c r="AJ122" i="13" s="1"/>
  <c r="AH122" i="15"/>
  <c r="AI122" i="13" s="1"/>
  <c r="AG122" i="15"/>
  <c r="AH122" i="13" s="1"/>
  <c r="AF122" i="15"/>
  <c r="AG122" i="13" s="1"/>
  <c r="AE122" i="15"/>
  <c r="AF122" i="13" s="1"/>
  <c r="AD122" i="15"/>
  <c r="AE122" i="13" s="1"/>
  <c r="AC122" i="15"/>
  <c r="AD122" i="13" s="1"/>
  <c r="AB122" i="15"/>
  <c r="AA122" i="15"/>
  <c r="AB122" i="13" s="1"/>
  <c r="Z122" i="15"/>
  <c r="AA122" i="13" s="1"/>
  <c r="Y122" i="15"/>
  <c r="Z122" i="13" s="1"/>
  <c r="X122" i="15"/>
  <c r="Y122" i="13" s="1"/>
  <c r="W122" i="15"/>
  <c r="X122" i="13" s="1"/>
  <c r="U122" i="15"/>
  <c r="U122" i="13" s="1"/>
  <c r="T122" i="15"/>
  <c r="T122" i="13" s="1"/>
  <c r="S122" i="15"/>
  <c r="R122" i="15"/>
  <c r="Q122" i="15"/>
  <c r="Q122" i="13" s="1"/>
  <c r="P122" i="15"/>
  <c r="P122" i="13" s="1"/>
  <c r="O122" i="15"/>
  <c r="O122" i="13" s="1"/>
  <c r="N122" i="15"/>
  <c r="L122" i="15" s="1"/>
  <c r="AQ121" i="15"/>
  <c r="AP121" i="15"/>
  <c r="AQ121" i="13" s="1"/>
  <c r="AO121" i="15"/>
  <c r="AP121" i="13" s="1"/>
  <c r="AN121" i="15"/>
  <c r="AO121" i="13" s="1"/>
  <c r="AM121" i="15"/>
  <c r="AN121" i="13" s="1"/>
  <c r="AL121" i="15"/>
  <c r="AM121" i="13" s="1"/>
  <c r="AK121" i="15"/>
  <c r="AL121" i="13" s="1"/>
  <c r="AJ121" i="15"/>
  <c r="AK121" i="13" s="1"/>
  <c r="AI121" i="15"/>
  <c r="AJ121" i="13" s="1"/>
  <c r="AH121" i="15"/>
  <c r="AI121" i="13" s="1"/>
  <c r="AG121" i="15"/>
  <c r="AH121" i="13" s="1"/>
  <c r="AF121" i="15"/>
  <c r="AG121" i="13" s="1"/>
  <c r="AE121" i="15"/>
  <c r="AF121" i="13" s="1"/>
  <c r="AD121" i="15"/>
  <c r="AE121" i="13" s="1"/>
  <c r="AC121" i="15"/>
  <c r="AD121" i="13" s="1"/>
  <c r="AB121" i="15"/>
  <c r="AC121" i="13" s="1"/>
  <c r="AA121" i="15"/>
  <c r="AB121" i="13" s="1"/>
  <c r="Z121" i="15"/>
  <c r="AA121" i="13" s="1"/>
  <c r="Y121" i="15"/>
  <c r="Z121" i="13" s="1"/>
  <c r="X121" i="15"/>
  <c r="Y121" i="13" s="1"/>
  <c r="W121" i="15"/>
  <c r="X121" i="13" s="1"/>
  <c r="U121" i="15"/>
  <c r="U121" i="13" s="1"/>
  <c r="T121" i="15"/>
  <c r="T121" i="13" s="1"/>
  <c r="S121" i="15"/>
  <c r="R121" i="15"/>
  <c r="Q121" i="15"/>
  <c r="Q121" i="13" s="1"/>
  <c r="P121" i="15"/>
  <c r="P121" i="13" s="1"/>
  <c r="O121" i="15"/>
  <c r="O121" i="13" s="1"/>
  <c r="N121" i="15"/>
  <c r="L121" i="15" s="1"/>
  <c r="AQ120" i="15"/>
  <c r="AP120" i="15"/>
  <c r="AQ120" i="13" s="1"/>
  <c r="AO120" i="15"/>
  <c r="AP120" i="13" s="1"/>
  <c r="AN120" i="15"/>
  <c r="AO120" i="13" s="1"/>
  <c r="AM120" i="15"/>
  <c r="AN120" i="13" s="1"/>
  <c r="AL120" i="15"/>
  <c r="AM120" i="13" s="1"/>
  <c r="AK120" i="15"/>
  <c r="AL120" i="13" s="1"/>
  <c r="AJ120" i="15"/>
  <c r="AK120" i="13" s="1"/>
  <c r="AI120" i="15"/>
  <c r="AJ120" i="13" s="1"/>
  <c r="AH120" i="15"/>
  <c r="AI120" i="13" s="1"/>
  <c r="AG120" i="15"/>
  <c r="AH120" i="13" s="1"/>
  <c r="AF120" i="15"/>
  <c r="AG120" i="13" s="1"/>
  <c r="AE120" i="15"/>
  <c r="AF120" i="13" s="1"/>
  <c r="AD120" i="15"/>
  <c r="AE120" i="13" s="1"/>
  <c r="AC120" i="15"/>
  <c r="AD120" i="13" s="1"/>
  <c r="AB120" i="15"/>
  <c r="AC120" i="13" s="1"/>
  <c r="AA120" i="15"/>
  <c r="AB120" i="13" s="1"/>
  <c r="Z120" i="15"/>
  <c r="AA120" i="13" s="1"/>
  <c r="Y120" i="15"/>
  <c r="Z120" i="13" s="1"/>
  <c r="X120" i="15"/>
  <c r="Y120" i="13" s="1"/>
  <c r="W120" i="15"/>
  <c r="X120" i="13" s="1"/>
  <c r="U120" i="15"/>
  <c r="U120" i="13" s="1"/>
  <c r="T120" i="15"/>
  <c r="T120" i="13" s="1"/>
  <c r="S120" i="15"/>
  <c r="R120" i="15"/>
  <c r="Q120" i="15"/>
  <c r="Q120" i="13" s="1"/>
  <c r="P120" i="15"/>
  <c r="P120" i="13" s="1"/>
  <c r="O120" i="15"/>
  <c r="O120" i="13" s="1"/>
  <c r="N120" i="15"/>
  <c r="L120" i="15" s="1"/>
  <c r="AQ119" i="15"/>
  <c r="AP119" i="15"/>
  <c r="AQ119" i="13" s="1"/>
  <c r="AO119" i="15"/>
  <c r="AP119" i="13" s="1"/>
  <c r="AN119" i="15"/>
  <c r="AO119" i="13" s="1"/>
  <c r="AM119" i="15"/>
  <c r="AN119" i="13" s="1"/>
  <c r="AL119" i="15"/>
  <c r="AM119" i="13" s="1"/>
  <c r="AK119" i="15"/>
  <c r="AL119" i="13" s="1"/>
  <c r="AJ119" i="15"/>
  <c r="AK119" i="13" s="1"/>
  <c r="AI119" i="15"/>
  <c r="AJ119" i="13" s="1"/>
  <c r="AH119" i="15"/>
  <c r="AI119" i="13" s="1"/>
  <c r="AG119" i="15"/>
  <c r="AH119" i="13" s="1"/>
  <c r="AF119" i="15"/>
  <c r="AG119" i="13" s="1"/>
  <c r="AE119" i="15"/>
  <c r="AF119" i="13" s="1"/>
  <c r="AD119" i="15"/>
  <c r="AE119" i="13" s="1"/>
  <c r="AC119" i="15"/>
  <c r="AD119" i="13" s="1"/>
  <c r="AB119" i="15"/>
  <c r="AC119" i="13" s="1"/>
  <c r="AA119" i="15"/>
  <c r="AB119" i="13" s="1"/>
  <c r="Z119" i="15"/>
  <c r="AA119" i="13" s="1"/>
  <c r="Y119" i="15"/>
  <c r="Z119" i="13" s="1"/>
  <c r="X119" i="15"/>
  <c r="Y119" i="13" s="1"/>
  <c r="W119" i="15"/>
  <c r="X119" i="13" s="1"/>
  <c r="U119" i="15"/>
  <c r="U119" i="13" s="1"/>
  <c r="T119" i="15"/>
  <c r="T119" i="13" s="1"/>
  <c r="S119" i="15"/>
  <c r="R119" i="15"/>
  <c r="Q119" i="15"/>
  <c r="Q119" i="13" s="1"/>
  <c r="P119" i="15"/>
  <c r="O119" i="15"/>
  <c r="O119" i="13" s="1"/>
  <c r="N119" i="15"/>
  <c r="L119" i="15" s="1"/>
  <c r="AQ118" i="15"/>
  <c r="AP118" i="15"/>
  <c r="AQ118" i="13" s="1"/>
  <c r="AO118" i="15"/>
  <c r="AP118" i="13" s="1"/>
  <c r="AN118" i="15"/>
  <c r="AO118" i="13" s="1"/>
  <c r="AM118" i="15"/>
  <c r="AN118" i="13" s="1"/>
  <c r="AL118" i="15"/>
  <c r="AM118" i="13" s="1"/>
  <c r="AK118" i="15"/>
  <c r="AL118" i="13" s="1"/>
  <c r="AJ118" i="15"/>
  <c r="AK118" i="13" s="1"/>
  <c r="AI118" i="15"/>
  <c r="AJ118" i="13" s="1"/>
  <c r="AH118" i="15"/>
  <c r="AI118" i="13" s="1"/>
  <c r="AG118" i="15"/>
  <c r="AH118" i="13" s="1"/>
  <c r="AF118" i="15"/>
  <c r="AG118" i="13" s="1"/>
  <c r="AE118" i="15"/>
  <c r="AF118" i="13" s="1"/>
  <c r="AD118" i="15"/>
  <c r="AE118" i="13" s="1"/>
  <c r="AC118" i="15"/>
  <c r="AD118" i="13" s="1"/>
  <c r="AB118" i="15"/>
  <c r="AC118" i="13" s="1"/>
  <c r="AA118" i="15"/>
  <c r="AB118" i="13" s="1"/>
  <c r="Z118" i="15"/>
  <c r="AA118" i="13" s="1"/>
  <c r="Y118" i="15"/>
  <c r="Z118" i="13" s="1"/>
  <c r="X118" i="15"/>
  <c r="Y118" i="13" s="1"/>
  <c r="W118" i="15"/>
  <c r="X118" i="13" s="1"/>
  <c r="U118" i="15"/>
  <c r="U118" i="13" s="1"/>
  <c r="T118" i="15"/>
  <c r="T118" i="13" s="1"/>
  <c r="S118" i="15"/>
  <c r="R118" i="15"/>
  <c r="Q118" i="15"/>
  <c r="Q118" i="13" s="1"/>
  <c r="P118" i="15"/>
  <c r="P118" i="13" s="1"/>
  <c r="O118" i="15"/>
  <c r="O118" i="13" s="1"/>
  <c r="N118" i="15"/>
  <c r="L118" i="15" s="1"/>
  <c r="AQ117" i="15"/>
  <c r="AP117" i="15"/>
  <c r="AQ117" i="13" s="1"/>
  <c r="AO117" i="15"/>
  <c r="AP117" i="13" s="1"/>
  <c r="AN117" i="15"/>
  <c r="AO117" i="13" s="1"/>
  <c r="AM117" i="15"/>
  <c r="AN117" i="13" s="1"/>
  <c r="AL117" i="15"/>
  <c r="AM117" i="13" s="1"/>
  <c r="AK117" i="15"/>
  <c r="AL117" i="13" s="1"/>
  <c r="AJ117" i="15"/>
  <c r="AK117" i="13" s="1"/>
  <c r="AI117" i="15"/>
  <c r="AJ117" i="13" s="1"/>
  <c r="AH117" i="15"/>
  <c r="AI117" i="13" s="1"/>
  <c r="AG117" i="15"/>
  <c r="AH117" i="13" s="1"/>
  <c r="AF117" i="15"/>
  <c r="AG117" i="13" s="1"/>
  <c r="AE117" i="15"/>
  <c r="AF117" i="13" s="1"/>
  <c r="AD117" i="15"/>
  <c r="AE117" i="13" s="1"/>
  <c r="AC117" i="15"/>
  <c r="AD117" i="13" s="1"/>
  <c r="AB117" i="15"/>
  <c r="AC117" i="13" s="1"/>
  <c r="AA117" i="15"/>
  <c r="AB117" i="13" s="1"/>
  <c r="Z117" i="15"/>
  <c r="AA117" i="13" s="1"/>
  <c r="Y117" i="15"/>
  <c r="Z117" i="13" s="1"/>
  <c r="X117" i="15"/>
  <c r="Y117" i="13" s="1"/>
  <c r="W117" i="15"/>
  <c r="X117" i="13" s="1"/>
  <c r="U117" i="15"/>
  <c r="U117" i="13" s="1"/>
  <c r="T117" i="15"/>
  <c r="T117" i="13" s="1"/>
  <c r="S117" i="15"/>
  <c r="R117" i="15"/>
  <c r="Q117" i="15"/>
  <c r="Q117" i="13" s="1"/>
  <c r="P117" i="15"/>
  <c r="P117" i="13" s="1"/>
  <c r="O117" i="15"/>
  <c r="O117" i="13" s="1"/>
  <c r="N117" i="15"/>
  <c r="L117" i="15" s="1"/>
  <c r="AQ116" i="15"/>
  <c r="AP116" i="15"/>
  <c r="AQ116" i="13" s="1"/>
  <c r="AO116" i="15"/>
  <c r="AP116" i="13" s="1"/>
  <c r="AN116" i="15"/>
  <c r="AO116" i="13" s="1"/>
  <c r="AM116" i="15"/>
  <c r="AN116" i="13" s="1"/>
  <c r="AL116" i="15"/>
  <c r="AM116" i="13" s="1"/>
  <c r="AK116" i="15"/>
  <c r="AL116" i="13" s="1"/>
  <c r="AJ116" i="15"/>
  <c r="AK116" i="13" s="1"/>
  <c r="AI116" i="15"/>
  <c r="AJ116" i="13" s="1"/>
  <c r="AH116" i="15"/>
  <c r="AI116" i="13" s="1"/>
  <c r="AG116" i="15"/>
  <c r="AH116" i="13" s="1"/>
  <c r="AF116" i="15"/>
  <c r="AG116" i="13" s="1"/>
  <c r="AE116" i="15"/>
  <c r="AF116" i="13" s="1"/>
  <c r="AD116" i="15"/>
  <c r="AE116" i="13" s="1"/>
  <c r="AC116" i="15"/>
  <c r="AD116" i="13" s="1"/>
  <c r="AB116" i="15"/>
  <c r="AC116" i="13" s="1"/>
  <c r="AA116" i="15"/>
  <c r="AB116" i="13" s="1"/>
  <c r="Z116" i="15"/>
  <c r="AA116" i="13" s="1"/>
  <c r="Y116" i="15"/>
  <c r="Z116" i="13" s="1"/>
  <c r="X116" i="15"/>
  <c r="Y116" i="13" s="1"/>
  <c r="W116" i="15"/>
  <c r="X116" i="13" s="1"/>
  <c r="U116" i="15"/>
  <c r="U116" i="13" s="1"/>
  <c r="T116" i="15"/>
  <c r="T116" i="13" s="1"/>
  <c r="S116" i="15"/>
  <c r="R116" i="15"/>
  <c r="Q116" i="15"/>
  <c r="Q116" i="13" s="1"/>
  <c r="P116" i="15"/>
  <c r="P116" i="13" s="1"/>
  <c r="O116" i="15"/>
  <c r="O116" i="13" s="1"/>
  <c r="N116" i="15"/>
  <c r="L116" i="15" s="1"/>
  <c r="AQ115" i="15"/>
  <c r="AR115" i="13" s="1"/>
  <c r="AP115" i="15"/>
  <c r="AQ115" i="13" s="1"/>
  <c r="AO115" i="15"/>
  <c r="AP115" i="13" s="1"/>
  <c r="AN115" i="15"/>
  <c r="AO115" i="13" s="1"/>
  <c r="AM115" i="15"/>
  <c r="AN115" i="13" s="1"/>
  <c r="AL115" i="15"/>
  <c r="AM115" i="13" s="1"/>
  <c r="AK115" i="15"/>
  <c r="AL115" i="13" s="1"/>
  <c r="AJ115" i="15"/>
  <c r="AK115" i="13" s="1"/>
  <c r="AI115" i="15"/>
  <c r="AJ115" i="13" s="1"/>
  <c r="AH115" i="15"/>
  <c r="AI115" i="13" s="1"/>
  <c r="AG115" i="15"/>
  <c r="AH115" i="13" s="1"/>
  <c r="AF115" i="15"/>
  <c r="AG115" i="13" s="1"/>
  <c r="AE115" i="15"/>
  <c r="AF115" i="13" s="1"/>
  <c r="AD115" i="15"/>
  <c r="AE115" i="13" s="1"/>
  <c r="AC115" i="15"/>
  <c r="AD115" i="13" s="1"/>
  <c r="AB115" i="15"/>
  <c r="AC115" i="13" s="1"/>
  <c r="AA115" i="15"/>
  <c r="AB115" i="13" s="1"/>
  <c r="Z115" i="15"/>
  <c r="AA115" i="13" s="1"/>
  <c r="Y115" i="15"/>
  <c r="Z115" i="13" s="1"/>
  <c r="X115" i="15"/>
  <c r="Y115" i="13" s="1"/>
  <c r="W115" i="15"/>
  <c r="X115" i="13" s="1"/>
  <c r="U115" i="15"/>
  <c r="U115" i="13" s="1"/>
  <c r="T115" i="15"/>
  <c r="T115" i="13" s="1"/>
  <c r="S115" i="15"/>
  <c r="R115" i="15"/>
  <c r="Q115" i="15"/>
  <c r="Q115" i="13" s="1"/>
  <c r="P115" i="15"/>
  <c r="P115" i="13" s="1"/>
  <c r="O115" i="15"/>
  <c r="O115" i="13" s="1"/>
  <c r="N115" i="15"/>
  <c r="L115" i="15" s="1"/>
  <c r="AQ114" i="15"/>
  <c r="AP114" i="15"/>
  <c r="AQ114" i="13" s="1"/>
  <c r="AO114" i="15"/>
  <c r="AP114" i="13" s="1"/>
  <c r="AN114" i="15"/>
  <c r="AO114" i="13" s="1"/>
  <c r="AM114" i="15"/>
  <c r="AN114" i="13" s="1"/>
  <c r="AL114" i="15"/>
  <c r="AM114" i="13" s="1"/>
  <c r="AK114" i="15"/>
  <c r="AL114" i="13" s="1"/>
  <c r="AJ114" i="15"/>
  <c r="AK114" i="13" s="1"/>
  <c r="AI114" i="15"/>
  <c r="AJ114" i="13" s="1"/>
  <c r="AH114" i="15"/>
  <c r="AI114" i="13" s="1"/>
  <c r="AG114" i="15"/>
  <c r="AH114" i="13" s="1"/>
  <c r="AF114" i="15"/>
  <c r="AG114" i="13" s="1"/>
  <c r="AE114" i="15"/>
  <c r="AF114" i="13" s="1"/>
  <c r="AD114" i="15"/>
  <c r="AE114" i="13" s="1"/>
  <c r="AC114" i="15"/>
  <c r="AD114" i="13" s="1"/>
  <c r="AB114" i="15"/>
  <c r="AC114" i="13" s="1"/>
  <c r="AA114" i="15"/>
  <c r="AB114" i="13" s="1"/>
  <c r="Z114" i="15"/>
  <c r="AA114" i="13" s="1"/>
  <c r="Y114" i="15"/>
  <c r="Z114" i="13" s="1"/>
  <c r="X114" i="15"/>
  <c r="Y114" i="13" s="1"/>
  <c r="W114" i="15"/>
  <c r="X114" i="13" s="1"/>
  <c r="U114" i="15"/>
  <c r="U114" i="13" s="1"/>
  <c r="T114" i="15"/>
  <c r="T114" i="13" s="1"/>
  <c r="S114" i="15"/>
  <c r="R114" i="15"/>
  <c r="Q114" i="15"/>
  <c r="Q114" i="13" s="1"/>
  <c r="P114" i="15"/>
  <c r="P114" i="13" s="1"/>
  <c r="O114" i="15"/>
  <c r="O114" i="13" s="1"/>
  <c r="N114" i="15"/>
  <c r="L114" i="15" s="1"/>
  <c r="AQ113" i="15"/>
  <c r="AR113" i="13" s="1"/>
  <c r="AP113" i="15"/>
  <c r="AO113" i="15"/>
  <c r="AN113" i="15"/>
  <c r="AM113" i="15"/>
  <c r="AL113" i="15"/>
  <c r="AK113" i="15"/>
  <c r="AJ113" i="15"/>
  <c r="AI113" i="15"/>
  <c r="AH113" i="15"/>
  <c r="AG113" i="15"/>
  <c r="AF113" i="15"/>
  <c r="AE113" i="15"/>
  <c r="AD113" i="15"/>
  <c r="AC113" i="15"/>
  <c r="AB113" i="15"/>
  <c r="AA113" i="15"/>
  <c r="Z113" i="15"/>
  <c r="Y113" i="15"/>
  <c r="X113" i="15"/>
  <c r="W113" i="15"/>
  <c r="U113" i="15"/>
  <c r="U113" i="13" s="1"/>
  <c r="T113" i="15"/>
  <c r="T113" i="13" s="1"/>
  <c r="S113" i="15"/>
  <c r="R113" i="15"/>
  <c r="Q113" i="15"/>
  <c r="Q113" i="13" s="1"/>
  <c r="P113" i="15"/>
  <c r="P113" i="13" s="1"/>
  <c r="O113" i="15"/>
  <c r="O113" i="13" s="1"/>
  <c r="N113" i="15"/>
  <c r="L113" i="15" s="1"/>
  <c r="AQ112" i="15"/>
  <c r="AP112" i="15"/>
  <c r="AQ112" i="13" s="1"/>
  <c r="AO112" i="15"/>
  <c r="AP112" i="13" s="1"/>
  <c r="AN112" i="15"/>
  <c r="AO112" i="13" s="1"/>
  <c r="AM112" i="15"/>
  <c r="AN112" i="13" s="1"/>
  <c r="AL112" i="15"/>
  <c r="AM112" i="13" s="1"/>
  <c r="AK112" i="15"/>
  <c r="AL112" i="13" s="1"/>
  <c r="AJ112" i="15"/>
  <c r="AK112" i="13" s="1"/>
  <c r="AI112" i="15"/>
  <c r="AJ112" i="13" s="1"/>
  <c r="AH112" i="15"/>
  <c r="AI112" i="13" s="1"/>
  <c r="AG112" i="15"/>
  <c r="AH112" i="13" s="1"/>
  <c r="AF112" i="15"/>
  <c r="AG112" i="13" s="1"/>
  <c r="AE112" i="15"/>
  <c r="AF112" i="13" s="1"/>
  <c r="AD112" i="15"/>
  <c r="AE112" i="13" s="1"/>
  <c r="AC112" i="15"/>
  <c r="AD112" i="13" s="1"/>
  <c r="AB112" i="15"/>
  <c r="AC112" i="13" s="1"/>
  <c r="AA112" i="15"/>
  <c r="AB112" i="13" s="1"/>
  <c r="Z112" i="15"/>
  <c r="AA112" i="13" s="1"/>
  <c r="Y112" i="15"/>
  <c r="Z112" i="13" s="1"/>
  <c r="X112" i="15"/>
  <c r="Y112" i="13" s="1"/>
  <c r="W112" i="15"/>
  <c r="X112" i="13" s="1"/>
  <c r="U112" i="15"/>
  <c r="U112" i="13" s="1"/>
  <c r="T112" i="15"/>
  <c r="T112" i="13" s="1"/>
  <c r="S112" i="15"/>
  <c r="R112" i="15"/>
  <c r="Q112" i="15"/>
  <c r="Q112" i="13" s="1"/>
  <c r="P112" i="15"/>
  <c r="P112" i="13" s="1"/>
  <c r="O112" i="15"/>
  <c r="O112" i="13" s="1"/>
  <c r="N112" i="15"/>
  <c r="L112" i="15" s="1"/>
  <c r="AQ111" i="15"/>
  <c r="AP111" i="15"/>
  <c r="AQ111" i="13" s="1"/>
  <c r="AO111" i="15"/>
  <c r="AP111" i="13" s="1"/>
  <c r="AN111" i="15"/>
  <c r="AO111" i="13" s="1"/>
  <c r="AM111" i="15"/>
  <c r="AN111" i="13" s="1"/>
  <c r="AL111" i="15"/>
  <c r="AM111" i="13" s="1"/>
  <c r="AK111" i="15"/>
  <c r="AL111" i="13" s="1"/>
  <c r="AJ111" i="15"/>
  <c r="AK111" i="13" s="1"/>
  <c r="AI111" i="15"/>
  <c r="AJ111" i="13" s="1"/>
  <c r="AH111" i="15"/>
  <c r="AI111" i="13" s="1"/>
  <c r="AG111" i="15"/>
  <c r="AH111" i="13" s="1"/>
  <c r="AF111" i="15"/>
  <c r="AE111" i="15"/>
  <c r="AD111" i="15"/>
  <c r="AC111" i="15"/>
  <c r="AB111" i="15"/>
  <c r="AA111" i="15"/>
  <c r="Z111" i="15"/>
  <c r="Y111" i="15"/>
  <c r="X111" i="15"/>
  <c r="W111" i="15"/>
  <c r="U111" i="15"/>
  <c r="U111" i="13" s="1"/>
  <c r="T111" i="15"/>
  <c r="T111" i="13" s="1"/>
  <c r="S111" i="15"/>
  <c r="R111" i="15"/>
  <c r="Q111" i="15"/>
  <c r="Q111" i="13" s="1"/>
  <c r="P111" i="15"/>
  <c r="P111" i="13" s="1"/>
  <c r="O111" i="15"/>
  <c r="O111" i="13" s="1"/>
  <c r="N111" i="15"/>
  <c r="L111" i="15" s="1"/>
  <c r="AQ110" i="15"/>
  <c r="AP110" i="15"/>
  <c r="AQ110" i="13" s="1"/>
  <c r="AO110" i="15"/>
  <c r="AP110" i="13" s="1"/>
  <c r="AN110" i="15"/>
  <c r="AO110" i="13" s="1"/>
  <c r="AM110" i="15"/>
  <c r="AN110" i="13" s="1"/>
  <c r="AL110" i="15"/>
  <c r="AM110" i="13" s="1"/>
  <c r="AK110" i="15"/>
  <c r="AL110" i="13" s="1"/>
  <c r="AJ110" i="15"/>
  <c r="AK110" i="13" s="1"/>
  <c r="AI110" i="15"/>
  <c r="AJ110" i="13" s="1"/>
  <c r="AH110" i="15"/>
  <c r="AI110" i="13" s="1"/>
  <c r="AG110" i="15"/>
  <c r="AH110" i="13" s="1"/>
  <c r="AF110" i="15"/>
  <c r="AG110" i="13" s="1"/>
  <c r="AE110" i="15"/>
  <c r="AF110" i="13" s="1"/>
  <c r="AD110" i="15"/>
  <c r="AE110" i="13" s="1"/>
  <c r="AC110" i="15"/>
  <c r="AD110" i="13" s="1"/>
  <c r="AB110" i="15"/>
  <c r="AC110" i="13" s="1"/>
  <c r="AA110" i="15"/>
  <c r="AB110" i="13" s="1"/>
  <c r="Z110" i="15"/>
  <c r="AA110" i="13" s="1"/>
  <c r="Y110" i="15"/>
  <c r="Z110" i="13" s="1"/>
  <c r="X110" i="15"/>
  <c r="Y110" i="13" s="1"/>
  <c r="W110" i="15"/>
  <c r="X110" i="13" s="1"/>
  <c r="U110" i="15"/>
  <c r="U110" i="13" s="1"/>
  <c r="T110" i="15"/>
  <c r="T110" i="13" s="1"/>
  <c r="S110" i="15"/>
  <c r="R110" i="15"/>
  <c r="Q110" i="15"/>
  <c r="Q110" i="13" s="1"/>
  <c r="P110" i="15"/>
  <c r="P110" i="13" s="1"/>
  <c r="O110" i="15"/>
  <c r="O110" i="13" s="1"/>
  <c r="N110" i="15"/>
  <c r="L110" i="15" s="1"/>
  <c r="AQ109" i="15"/>
  <c r="AR109" i="13" s="1"/>
  <c r="AP109" i="15"/>
  <c r="AQ109" i="13" s="1"/>
  <c r="AO109" i="15"/>
  <c r="AP109" i="13" s="1"/>
  <c r="AN109" i="15"/>
  <c r="AO109" i="13" s="1"/>
  <c r="AM109" i="15"/>
  <c r="AN109" i="13" s="1"/>
  <c r="AL109" i="15"/>
  <c r="AM109" i="13" s="1"/>
  <c r="AK109" i="15"/>
  <c r="AL109" i="13" s="1"/>
  <c r="AJ109" i="15"/>
  <c r="AK109" i="13" s="1"/>
  <c r="AI109" i="15"/>
  <c r="AJ109" i="13" s="1"/>
  <c r="AH109" i="15"/>
  <c r="AI109" i="13" s="1"/>
  <c r="AG109" i="15"/>
  <c r="AH109" i="13" s="1"/>
  <c r="AF109" i="15"/>
  <c r="AG109" i="13" s="1"/>
  <c r="AE109" i="15"/>
  <c r="AF109" i="13" s="1"/>
  <c r="AD109" i="15"/>
  <c r="AE109" i="13" s="1"/>
  <c r="AC109" i="15"/>
  <c r="AD109" i="13" s="1"/>
  <c r="AB109" i="15"/>
  <c r="AC109" i="13" s="1"/>
  <c r="AA109" i="15"/>
  <c r="AB109" i="13" s="1"/>
  <c r="Z109" i="15"/>
  <c r="AA109" i="13" s="1"/>
  <c r="Y109" i="15"/>
  <c r="Z109" i="13" s="1"/>
  <c r="X109" i="15"/>
  <c r="Y109" i="13" s="1"/>
  <c r="W109" i="15"/>
  <c r="X109" i="13" s="1"/>
  <c r="U109" i="15"/>
  <c r="U109" i="13" s="1"/>
  <c r="T109" i="15"/>
  <c r="T109" i="13" s="1"/>
  <c r="S109" i="15"/>
  <c r="R109" i="15"/>
  <c r="Q109" i="15"/>
  <c r="Q109" i="13" s="1"/>
  <c r="P109" i="15"/>
  <c r="P109" i="13" s="1"/>
  <c r="O109" i="15"/>
  <c r="O109" i="13" s="1"/>
  <c r="N109" i="15"/>
  <c r="L109" i="15" s="1"/>
  <c r="AQ108" i="15"/>
  <c r="AP108" i="15"/>
  <c r="AQ108" i="13" s="1"/>
  <c r="AO108" i="15"/>
  <c r="AP108" i="13" s="1"/>
  <c r="AN108" i="15"/>
  <c r="AO108" i="13" s="1"/>
  <c r="AM108" i="15"/>
  <c r="AN108" i="13" s="1"/>
  <c r="AL108" i="15"/>
  <c r="AM108" i="13" s="1"/>
  <c r="AK108" i="15"/>
  <c r="AL108" i="13" s="1"/>
  <c r="AJ108" i="15"/>
  <c r="AK108" i="13" s="1"/>
  <c r="AI108" i="15"/>
  <c r="AJ108" i="13" s="1"/>
  <c r="AH108" i="15"/>
  <c r="AI108" i="13" s="1"/>
  <c r="AG108" i="15"/>
  <c r="AH108" i="13" s="1"/>
  <c r="AF108" i="15"/>
  <c r="AG108" i="13" s="1"/>
  <c r="AE108" i="15"/>
  <c r="AF108" i="13" s="1"/>
  <c r="AD108" i="15"/>
  <c r="AE108" i="13" s="1"/>
  <c r="AC108" i="15"/>
  <c r="AD108" i="13" s="1"/>
  <c r="AB108" i="15"/>
  <c r="AC108" i="13" s="1"/>
  <c r="AA108" i="15"/>
  <c r="AB108" i="13" s="1"/>
  <c r="Z108" i="15"/>
  <c r="AA108" i="13" s="1"/>
  <c r="Y108" i="15"/>
  <c r="Z108" i="13" s="1"/>
  <c r="X108" i="15"/>
  <c r="Y108" i="13" s="1"/>
  <c r="W108" i="15"/>
  <c r="X108" i="13" s="1"/>
  <c r="U108" i="15"/>
  <c r="U108" i="13" s="1"/>
  <c r="T108" i="15"/>
  <c r="T108" i="13" s="1"/>
  <c r="S108" i="15"/>
  <c r="R108" i="15"/>
  <c r="Q108" i="15"/>
  <c r="Q108" i="13" s="1"/>
  <c r="P108" i="15"/>
  <c r="P108" i="13" s="1"/>
  <c r="O108" i="15"/>
  <c r="O108" i="13" s="1"/>
  <c r="N108" i="15"/>
  <c r="L108" i="15" s="1"/>
  <c r="AQ107" i="15"/>
  <c r="AP107" i="15"/>
  <c r="AQ107" i="13" s="1"/>
  <c r="AO107" i="15"/>
  <c r="AP107" i="13" s="1"/>
  <c r="AN107" i="15"/>
  <c r="AO107" i="13" s="1"/>
  <c r="AM107" i="15"/>
  <c r="AN107" i="13" s="1"/>
  <c r="AL107" i="15"/>
  <c r="AM107" i="13" s="1"/>
  <c r="AK107" i="15"/>
  <c r="AL107" i="13" s="1"/>
  <c r="AJ107" i="15"/>
  <c r="AK107" i="13" s="1"/>
  <c r="AI107" i="15"/>
  <c r="AJ107" i="13" s="1"/>
  <c r="AH107" i="15"/>
  <c r="AI107" i="13" s="1"/>
  <c r="AG107" i="15"/>
  <c r="AH107" i="13" s="1"/>
  <c r="AF107" i="15"/>
  <c r="AG107" i="13" s="1"/>
  <c r="AE107" i="15"/>
  <c r="AF107" i="13" s="1"/>
  <c r="AD107" i="15"/>
  <c r="AE107" i="13" s="1"/>
  <c r="AC107" i="15"/>
  <c r="AD107" i="13" s="1"/>
  <c r="AB107" i="15"/>
  <c r="AC107" i="13" s="1"/>
  <c r="AA107" i="15"/>
  <c r="AB107" i="13" s="1"/>
  <c r="Z107" i="15"/>
  <c r="AA107" i="13" s="1"/>
  <c r="Y107" i="15"/>
  <c r="Z107" i="13" s="1"/>
  <c r="X107" i="15"/>
  <c r="Y107" i="13" s="1"/>
  <c r="W107" i="15"/>
  <c r="X107" i="13" s="1"/>
  <c r="U107" i="15"/>
  <c r="U107" i="13" s="1"/>
  <c r="T107" i="15"/>
  <c r="T107" i="13" s="1"/>
  <c r="S107" i="15"/>
  <c r="R107" i="15"/>
  <c r="Q107" i="15"/>
  <c r="Q107" i="13" s="1"/>
  <c r="P107" i="15"/>
  <c r="P107" i="13" s="1"/>
  <c r="O107" i="15"/>
  <c r="O107" i="13" s="1"/>
  <c r="N107" i="15"/>
  <c r="L107" i="15" s="1"/>
  <c r="AQ106" i="15"/>
  <c r="AP106" i="15"/>
  <c r="AQ106" i="13" s="1"/>
  <c r="AO106" i="15"/>
  <c r="AP106" i="13" s="1"/>
  <c r="AN106" i="15"/>
  <c r="AO106" i="13" s="1"/>
  <c r="AM106" i="15"/>
  <c r="AN106" i="13" s="1"/>
  <c r="AL106" i="15"/>
  <c r="AM106" i="13" s="1"/>
  <c r="AK106" i="15"/>
  <c r="AL106" i="13" s="1"/>
  <c r="AJ106" i="15"/>
  <c r="AK106" i="13" s="1"/>
  <c r="AI106" i="15"/>
  <c r="AJ106" i="13" s="1"/>
  <c r="AH106" i="15"/>
  <c r="AI106" i="13" s="1"/>
  <c r="AG106" i="15"/>
  <c r="AH106" i="13" s="1"/>
  <c r="AF106" i="15"/>
  <c r="AG106" i="13" s="1"/>
  <c r="AE106" i="15"/>
  <c r="AF106" i="13" s="1"/>
  <c r="AD106" i="15"/>
  <c r="AE106" i="13" s="1"/>
  <c r="AC106" i="15"/>
  <c r="AD106" i="13" s="1"/>
  <c r="AB106" i="15"/>
  <c r="AC106" i="13" s="1"/>
  <c r="AA106" i="15"/>
  <c r="AB106" i="13" s="1"/>
  <c r="Z106" i="15"/>
  <c r="AA106" i="13" s="1"/>
  <c r="Y106" i="15"/>
  <c r="Z106" i="13" s="1"/>
  <c r="X106" i="15"/>
  <c r="Y106" i="13" s="1"/>
  <c r="W106" i="15"/>
  <c r="X106" i="13" s="1"/>
  <c r="U106" i="15"/>
  <c r="U106" i="13" s="1"/>
  <c r="T106" i="15"/>
  <c r="T106" i="13" s="1"/>
  <c r="S106" i="15"/>
  <c r="R106" i="15"/>
  <c r="Q106" i="15"/>
  <c r="Q106" i="13" s="1"/>
  <c r="P106" i="15"/>
  <c r="P106" i="13" s="1"/>
  <c r="O106" i="15"/>
  <c r="O106" i="13" s="1"/>
  <c r="N106" i="15"/>
  <c r="L106" i="15" s="1"/>
  <c r="AQ105" i="15"/>
  <c r="AP105" i="15"/>
  <c r="AQ105" i="13" s="1"/>
  <c r="AO105" i="15"/>
  <c r="AP105" i="13" s="1"/>
  <c r="AN105" i="15"/>
  <c r="AO105" i="13" s="1"/>
  <c r="AM105" i="15"/>
  <c r="AN105" i="13" s="1"/>
  <c r="AL105" i="15"/>
  <c r="AM105" i="13" s="1"/>
  <c r="AK105" i="15"/>
  <c r="AL105" i="13" s="1"/>
  <c r="AJ105" i="15"/>
  <c r="AK105" i="13" s="1"/>
  <c r="AI105" i="15"/>
  <c r="AJ105" i="13" s="1"/>
  <c r="AH105" i="15"/>
  <c r="AI105" i="13" s="1"/>
  <c r="AG105" i="15"/>
  <c r="AH105" i="13" s="1"/>
  <c r="AF105" i="15"/>
  <c r="AG105" i="13" s="1"/>
  <c r="AE105" i="15"/>
  <c r="AF105" i="13" s="1"/>
  <c r="AD105" i="15"/>
  <c r="AE105" i="13" s="1"/>
  <c r="AC105" i="15"/>
  <c r="AD105" i="13" s="1"/>
  <c r="AB105" i="15"/>
  <c r="AC105" i="13" s="1"/>
  <c r="AA105" i="15"/>
  <c r="AB105" i="13" s="1"/>
  <c r="Z105" i="15"/>
  <c r="AA105" i="13" s="1"/>
  <c r="Y105" i="15"/>
  <c r="Z105" i="13" s="1"/>
  <c r="X105" i="15"/>
  <c r="Y105" i="13" s="1"/>
  <c r="W105" i="15"/>
  <c r="X105" i="13" s="1"/>
  <c r="U105" i="15"/>
  <c r="U105" i="13" s="1"/>
  <c r="T105" i="15"/>
  <c r="T105" i="13" s="1"/>
  <c r="S105" i="15"/>
  <c r="R105" i="15"/>
  <c r="Q105" i="15"/>
  <c r="Q105" i="13" s="1"/>
  <c r="P105" i="15"/>
  <c r="P105" i="13" s="1"/>
  <c r="O105" i="15"/>
  <c r="O105" i="13" s="1"/>
  <c r="N105" i="15"/>
  <c r="L105" i="15" s="1"/>
  <c r="AQ104" i="15"/>
  <c r="AP104" i="15"/>
  <c r="AQ104" i="13" s="1"/>
  <c r="AO104" i="15"/>
  <c r="AP104" i="13" s="1"/>
  <c r="AN104" i="15"/>
  <c r="AO104" i="13" s="1"/>
  <c r="AM104" i="15"/>
  <c r="AN104" i="13" s="1"/>
  <c r="AL104" i="15"/>
  <c r="AM104" i="13" s="1"/>
  <c r="AK104" i="15"/>
  <c r="AL104" i="13" s="1"/>
  <c r="AJ104" i="15"/>
  <c r="AK104" i="13" s="1"/>
  <c r="AI104" i="15"/>
  <c r="AJ104" i="13" s="1"/>
  <c r="AH104" i="15"/>
  <c r="AI104" i="13" s="1"/>
  <c r="AG104" i="15"/>
  <c r="AH104" i="13" s="1"/>
  <c r="AF104" i="15"/>
  <c r="AG104" i="13" s="1"/>
  <c r="AE104" i="15"/>
  <c r="AF104" i="13" s="1"/>
  <c r="AD104" i="15"/>
  <c r="AE104" i="13" s="1"/>
  <c r="AC104" i="15"/>
  <c r="AD104" i="13" s="1"/>
  <c r="AB104" i="15"/>
  <c r="AC104" i="13" s="1"/>
  <c r="AA104" i="15"/>
  <c r="AB104" i="13" s="1"/>
  <c r="Z104" i="15"/>
  <c r="AA104" i="13" s="1"/>
  <c r="Y104" i="15"/>
  <c r="Z104" i="13" s="1"/>
  <c r="X104" i="15"/>
  <c r="Y104" i="13" s="1"/>
  <c r="W104" i="15"/>
  <c r="X104" i="13" s="1"/>
  <c r="U104" i="15"/>
  <c r="U104" i="13" s="1"/>
  <c r="T104" i="15"/>
  <c r="T104" i="13" s="1"/>
  <c r="S104" i="15"/>
  <c r="R104" i="15"/>
  <c r="Q104" i="15"/>
  <c r="Q104" i="13" s="1"/>
  <c r="P104" i="15"/>
  <c r="P104" i="13" s="1"/>
  <c r="O104" i="15"/>
  <c r="O104" i="13" s="1"/>
  <c r="N104" i="15"/>
  <c r="L104" i="15" s="1"/>
  <c r="AQ103" i="15"/>
  <c r="AP103" i="15"/>
  <c r="AQ103" i="13" s="1"/>
  <c r="AO103" i="15"/>
  <c r="AP103" i="13" s="1"/>
  <c r="AN103" i="15"/>
  <c r="AO103" i="13" s="1"/>
  <c r="AM103" i="15"/>
  <c r="AN103" i="13" s="1"/>
  <c r="AL103" i="15"/>
  <c r="AM103" i="13" s="1"/>
  <c r="AK103" i="15"/>
  <c r="AL103" i="13" s="1"/>
  <c r="AJ103" i="15"/>
  <c r="AK103" i="13" s="1"/>
  <c r="AI103" i="15"/>
  <c r="AJ103" i="13" s="1"/>
  <c r="AH103" i="15"/>
  <c r="AI103" i="13" s="1"/>
  <c r="AG103" i="15"/>
  <c r="AH103" i="13" s="1"/>
  <c r="AF103" i="15"/>
  <c r="AG103" i="13" s="1"/>
  <c r="AE103" i="15"/>
  <c r="AF103" i="13" s="1"/>
  <c r="AD103" i="15"/>
  <c r="AE103" i="13" s="1"/>
  <c r="AC103" i="15"/>
  <c r="AD103" i="13" s="1"/>
  <c r="AB103" i="15"/>
  <c r="AC103" i="13" s="1"/>
  <c r="AA103" i="15"/>
  <c r="AB103" i="13" s="1"/>
  <c r="Z103" i="15"/>
  <c r="AA103" i="13" s="1"/>
  <c r="Y103" i="15"/>
  <c r="Z103" i="13" s="1"/>
  <c r="X103" i="15"/>
  <c r="Y103" i="13" s="1"/>
  <c r="W103" i="15"/>
  <c r="X103" i="13" s="1"/>
  <c r="U103" i="15"/>
  <c r="U103" i="13" s="1"/>
  <c r="T103" i="15"/>
  <c r="T103" i="13" s="1"/>
  <c r="S103" i="15"/>
  <c r="R103" i="15"/>
  <c r="Q103" i="15"/>
  <c r="Q103" i="13" s="1"/>
  <c r="P103" i="15"/>
  <c r="P103" i="13" s="1"/>
  <c r="O103" i="15"/>
  <c r="O103" i="13" s="1"/>
  <c r="N103" i="15"/>
  <c r="L103" i="15" s="1"/>
  <c r="AQ102" i="15"/>
  <c r="AR102" i="13" s="1"/>
  <c r="AP102" i="15"/>
  <c r="AQ102" i="13" s="1"/>
  <c r="AO102" i="15"/>
  <c r="AP102" i="13" s="1"/>
  <c r="AN102" i="15"/>
  <c r="AO102" i="13" s="1"/>
  <c r="AM102" i="15"/>
  <c r="AN102" i="13" s="1"/>
  <c r="AL102" i="15"/>
  <c r="AM102" i="13" s="1"/>
  <c r="AK102" i="15"/>
  <c r="AL102" i="13" s="1"/>
  <c r="AJ102" i="15"/>
  <c r="AK102" i="13" s="1"/>
  <c r="AI102" i="15"/>
  <c r="AJ102" i="13" s="1"/>
  <c r="AH102" i="15"/>
  <c r="AI102" i="13" s="1"/>
  <c r="AG102" i="15"/>
  <c r="AH102" i="13" s="1"/>
  <c r="AF102" i="15"/>
  <c r="AG102" i="13" s="1"/>
  <c r="AE102" i="15"/>
  <c r="AF102" i="13" s="1"/>
  <c r="AD102" i="15"/>
  <c r="AE102" i="13" s="1"/>
  <c r="AC102" i="15"/>
  <c r="AD102" i="13" s="1"/>
  <c r="AB102" i="15"/>
  <c r="AC102" i="13" s="1"/>
  <c r="AA102" i="15"/>
  <c r="AB102" i="13" s="1"/>
  <c r="Z102" i="15"/>
  <c r="AA102" i="13" s="1"/>
  <c r="Y102" i="15"/>
  <c r="Z102" i="13" s="1"/>
  <c r="X102" i="15"/>
  <c r="Y102" i="13" s="1"/>
  <c r="W102" i="15"/>
  <c r="X102" i="13" s="1"/>
  <c r="U102" i="15"/>
  <c r="U102" i="13" s="1"/>
  <c r="T102" i="15"/>
  <c r="T102" i="13" s="1"/>
  <c r="S102" i="15"/>
  <c r="R102" i="15"/>
  <c r="Q102" i="15"/>
  <c r="Q102" i="13" s="1"/>
  <c r="P102" i="15"/>
  <c r="P102" i="13" s="1"/>
  <c r="O102" i="15"/>
  <c r="O102" i="13" s="1"/>
  <c r="N102" i="15"/>
  <c r="L102" i="15" s="1"/>
  <c r="AQ101" i="15"/>
  <c r="AP101" i="15"/>
  <c r="AQ101" i="13" s="1"/>
  <c r="AO101" i="15"/>
  <c r="AP101" i="13" s="1"/>
  <c r="AN101" i="15"/>
  <c r="AO101" i="13" s="1"/>
  <c r="AM101" i="15"/>
  <c r="AN101" i="13" s="1"/>
  <c r="AL101" i="15"/>
  <c r="AM101" i="13" s="1"/>
  <c r="AK101" i="15"/>
  <c r="AL101" i="13" s="1"/>
  <c r="AJ101" i="15"/>
  <c r="AK101" i="13" s="1"/>
  <c r="AI101" i="15"/>
  <c r="AJ101" i="13" s="1"/>
  <c r="AH101" i="15"/>
  <c r="AI101" i="13" s="1"/>
  <c r="AG101" i="15"/>
  <c r="AH101" i="13" s="1"/>
  <c r="AF101" i="15"/>
  <c r="AG101" i="13" s="1"/>
  <c r="AE101" i="15"/>
  <c r="AF101" i="13" s="1"/>
  <c r="AD101" i="15"/>
  <c r="AE101" i="13" s="1"/>
  <c r="AC101" i="15"/>
  <c r="AD101" i="13" s="1"/>
  <c r="AB101" i="15"/>
  <c r="AC101" i="13" s="1"/>
  <c r="AA101" i="15"/>
  <c r="AB101" i="13" s="1"/>
  <c r="Z101" i="15"/>
  <c r="AA101" i="13" s="1"/>
  <c r="Y101" i="15"/>
  <c r="Z101" i="13" s="1"/>
  <c r="X101" i="15"/>
  <c r="Y101" i="13" s="1"/>
  <c r="W101" i="15"/>
  <c r="X101" i="13" s="1"/>
  <c r="U101" i="15"/>
  <c r="U101" i="13" s="1"/>
  <c r="T101" i="15"/>
  <c r="T101" i="13" s="1"/>
  <c r="S101" i="15"/>
  <c r="R101" i="15"/>
  <c r="Q101" i="15"/>
  <c r="Q101" i="13" s="1"/>
  <c r="P101" i="15"/>
  <c r="P101" i="13" s="1"/>
  <c r="O101" i="15"/>
  <c r="O101" i="13" s="1"/>
  <c r="N101" i="15"/>
  <c r="L101" i="15" s="1"/>
  <c r="AQ100" i="15"/>
  <c r="AP100" i="15"/>
  <c r="AQ100" i="13" s="1"/>
  <c r="AO100" i="15"/>
  <c r="AP100" i="13" s="1"/>
  <c r="AN100" i="15"/>
  <c r="AO100" i="13" s="1"/>
  <c r="AM100" i="15"/>
  <c r="AN100" i="13" s="1"/>
  <c r="AL100" i="15"/>
  <c r="AM100" i="13" s="1"/>
  <c r="AK100" i="15"/>
  <c r="AL100" i="13" s="1"/>
  <c r="AJ100" i="15"/>
  <c r="AK100" i="13" s="1"/>
  <c r="AI100" i="15"/>
  <c r="AJ100" i="13" s="1"/>
  <c r="AH100" i="15"/>
  <c r="AI100" i="13" s="1"/>
  <c r="AG100" i="15"/>
  <c r="AH100" i="13" s="1"/>
  <c r="AF100" i="15"/>
  <c r="AG100" i="13" s="1"/>
  <c r="AE100" i="15"/>
  <c r="AF100" i="13" s="1"/>
  <c r="AD100" i="15"/>
  <c r="AE100" i="13" s="1"/>
  <c r="AC100" i="15"/>
  <c r="AD100" i="13" s="1"/>
  <c r="AB100" i="15"/>
  <c r="AC100" i="13" s="1"/>
  <c r="AA100" i="15"/>
  <c r="AB100" i="13" s="1"/>
  <c r="Z100" i="15"/>
  <c r="AA100" i="13" s="1"/>
  <c r="Y100" i="15"/>
  <c r="Z100" i="13" s="1"/>
  <c r="X100" i="15"/>
  <c r="Y100" i="13" s="1"/>
  <c r="W100" i="15"/>
  <c r="X100" i="13" s="1"/>
  <c r="U100" i="15"/>
  <c r="U100" i="13" s="1"/>
  <c r="T100" i="15"/>
  <c r="T100" i="13" s="1"/>
  <c r="S100" i="15"/>
  <c r="R100" i="15"/>
  <c r="Q100" i="15"/>
  <c r="Q100" i="13" s="1"/>
  <c r="P100" i="15"/>
  <c r="P100" i="13" s="1"/>
  <c r="O100" i="15"/>
  <c r="O100" i="13" s="1"/>
  <c r="N100" i="15"/>
  <c r="L100" i="15" s="1"/>
  <c r="AF99" i="15"/>
  <c r="AG99" i="13" s="1"/>
  <c r="AE99" i="15"/>
  <c r="AF99" i="13" s="1"/>
  <c r="AD99" i="15"/>
  <c r="AE99" i="13" s="1"/>
  <c r="AC99" i="15"/>
  <c r="AD99" i="13" s="1"/>
  <c r="AB99" i="15"/>
  <c r="AC99" i="13" s="1"/>
  <c r="AA99" i="15"/>
  <c r="AB99" i="13" s="1"/>
  <c r="Z99" i="15"/>
  <c r="AA99" i="13" s="1"/>
  <c r="Y99" i="15"/>
  <c r="Z99" i="13" s="1"/>
  <c r="X99" i="15"/>
  <c r="Y99" i="13" s="1"/>
  <c r="W99" i="15"/>
  <c r="X99" i="13" s="1"/>
  <c r="U99" i="15"/>
  <c r="U99" i="13" s="1"/>
  <c r="T99" i="15"/>
  <c r="T99" i="13" s="1"/>
  <c r="S99" i="15"/>
  <c r="R99" i="15"/>
  <c r="Q99" i="15"/>
  <c r="Q99" i="13" s="1"/>
  <c r="P99" i="15"/>
  <c r="P99" i="13" s="1"/>
  <c r="O99" i="15"/>
  <c r="O99" i="13" s="1"/>
  <c r="N99" i="15"/>
  <c r="L99" i="15" s="1"/>
  <c r="AQ98" i="15"/>
  <c r="AP98" i="15"/>
  <c r="AQ98" i="13" s="1"/>
  <c r="AO98" i="15"/>
  <c r="AP98" i="13" s="1"/>
  <c r="AN98" i="15"/>
  <c r="AO98" i="13" s="1"/>
  <c r="AM98" i="15"/>
  <c r="AN98" i="13" s="1"/>
  <c r="AL98" i="15"/>
  <c r="AM98" i="13" s="1"/>
  <c r="AK98" i="15"/>
  <c r="AL98" i="13" s="1"/>
  <c r="AJ98" i="15"/>
  <c r="AK98" i="13" s="1"/>
  <c r="AI98" i="15"/>
  <c r="AJ98" i="13" s="1"/>
  <c r="AH98" i="15"/>
  <c r="AI98" i="13" s="1"/>
  <c r="AG98" i="15"/>
  <c r="AH98" i="13" s="1"/>
  <c r="AF98" i="15"/>
  <c r="AG98" i="13" s="1"/>
  <c r="AE98" i="15"/>
  <c r="AF98" i="13" s="1"/>
  <c r="AD98" i="15"/>
  <c r="AE98" i="13" s="1"/>
  <c r="AC98" i="15"/>
  <c r="AD98" i="13" s="1"/>
  <c r="AB98" i="15"/>
  <c r="AC98" i="13" s="1"/>
  <c r="AA98" i="15"/>
  <c r="AB98" i="13" s="1"/>
  <c r="Z98" i="15"/>
  <c r="AA98" i="13" s="1"/>
  <c r="Y98" i="15"/>
  <c r="Z98" i="13" s="1"/>
  <c r="X98" i="15"/>
  <c r="Y98" i="13" s="1"/>
  <c r="W98" i="15"/>
  <c r="X98" i="13" s="1"/>
  <c r="U98" i="15"/>
  <c r="U98" i="13" s="1"/>
  <c r="T98" i="15"/>
  <c r="T98" i="13" s="1"/>
  <c r="S98" i="15"/>
  <c r="R98" i="15"/>
  <c r="Q98" i="15"/>
  <c r="Q98" i="13" s="1"/>
  <c r="P98" i="15"/>
  <c r="P98" i="13" s="1"/>
  <c r="O98" i="15"/>
  <c r="O98" i="13" s="1"/>
  <c r="N98" i="15"/>
  <c r="L98" i="15" s="1"/>
  <c r="AQ97" i="15"/>
  <c r="AP97" i="15"/>
  <c r="AQ97" i="13" s="1"/>
  <c r="AO97" i="15"/>
  <c r="AP97" i="13" s="1"/>
  <c r="AN97" i="15"/>
  <c r="AO97" i="13" s="1"/>
  <c r="AM97" i="15"/>
  <c r="AN97" i="13" s="1"/>
  <c r="AL97" i="15"/>
  <c r="AM97" i="13" s="1"/>
  <c r="AK97" i="15"/>
  <c r="AL97" i="13" s="1"/>
  <c r="AJ97" i="15"/>
  <c r="AK97" i="13" s="1"/>
  <c r="AI97" i="15"/>
  <c r="AJ97" i="13" s="1"/>
  <c r="AH97" i="15"/>
  <c r="AI97" i="13" s="1"/>
  <c r="AG97" i="15"/>
  <c r="AH97" i="13" s="1"/>
  <c r="AF97" i="15"/>
  <c r="AG97" i="13" s="1"/>
  <c r="AE97" i="15"/>
  <c r="AF97" i="13" s="1"/>
  <c r="AD97" i="15"/>
  <c r="AE97" i="13" s="1"/>
  <c r="AC97" i="15"/>
  <c r="AD97" i="13" s="1"/>
  <c r="AB97" i="15"/>
  <c r="AC97" i="13" s="1"/>
  <c r="AA97" i="15"/>
  <c r="AB97" i="13" s="1"/>
  <c r="Z97" i="15"/>
  <c r="AA97" i="13" s="1"/>
  <c r="Y97" i="15"/>
  <c r="Z97" i="13" s="1"/>
  <c r="X97" i="15"/>
  <c r="Y97" i="13" s="1"/>
  <c r="W97" i="15"/>
  <c r="X97" i="13" s="1"/>
  <c r="U97" i="15"/>
  <c r="U97" i="13" s="1"/>
  <c r="T97" i="15"/>
  <c r="T97" i="13" s="1"/>
  <c r="S97" i="15"/>
  <c r="R97" i="15"/>
  <c r="Q97" i="15"/>
  <c r="Q97" i="13" s="1"/>
  <c r="P97" i="15"/>
  <c r="P97" i="13" s="1"/>
  <c r="O97" i="15"/>
  <c r="O97" i="13" s="1"/>
  <c r="N97" i="15"/>
  <c r="L97" i="15" s="1"/>
  <c r="AQ96" i="15"/>
  <c r="AR96" i="13" s="1"/>
  <c r="AP96" i="15"/>
  <c r="AQ96" i="13" s="1"/>
  <c r="AO96" i="15"/>
  <c r="AP96" i="13" s="1"/>
  <c r="AN96" i="15"/>
  <c r="AO96" i="13" s="1"/>
  <c r="AM96" i="15"/>
  <c r="AN96" i="13" s="1"/>
  <c r="AL96" i="15"/>
  <c r="AM96" i="13" s="1"/>
  <c r="AK96" i="15"/>
  <c r="AL96" i="13" s="1"/>
  <c r="AJ96" i="15"/>
  <c r="AK96" i="13" s="1"/>
  <c r="AI96" i="15"/>
  <c r="AJ96" i="13" s="1"/>
  <c r="AH96" i="15"/>
  <c r="AI96" i="13" s="1"/>
  <c r="AG96" i="15"/>
  <c r="AH96" i="13" s="1"/>
  <c r="AF96" i="15"/>
  <c r="AG96" i="13" s="1"/>
  <c r="AE96" i="15"/>
  <c r="AF96" i="13" s="1"/>
  <c r="AD96" i="15"/>
  <c r="AE96" i="13" s="1"/>
  <c r="AC96" i="15"/>
  <c r="AD96" i="13" s="1"/>
  <c r="AB96" i="15"/>
  <c r="AC96" i="13" s="1"/>
  <c r="AA96" i="15"/>
  <c r="AB96" i="13" s="1"/>
  <c r="Z96" i="15"/>
  <c r="AA96" i="13" s="1"/>
  <c r="Y96" i="15"/>
  <c r="Z96" i="13" s="1"/>
  <c r="X96" i="15"/>
  <c r="Y96" i="13" s="1"/>
  <c r="W96" i="15"/>
  <c r="X96" i="13" s="1"/>
  <c r="U96" i="15"/>
  <c r="U96" i="13" s="1"/>
  <c r="T96" i="15"/>
  <c r="T96" i="13" s="1"/>
  <c r="S96" i="15"/>
  <c r="R96" i="15"/>
  <c r="Q96" i="15"/>
  <c r="Q96" i="13" s="1"/>
  <c r="P96" i="15"/>
  <c r="P96" i="13" s="1"/>
  <c r="O96" i="15"/>
  <c r="O96" i="13" s="1"/>
  <c r="N96" i="15"/>
  <c r="L96" i="15" s="1"/>
  <c r="AQ95" i="15"/>
  <c r="AP95" i="15"/>
  <c r="AQ95" i="13" s="1"/>
  <c r="AO95" i="15"/>
  <c r="AP95" i="13" s="1"/>
  <c r="AN95" i="15"/>
  <c r="AO95" i="13" s="1"/>
  <c r="AM95" i="15"/>
  <c r="AN95" i="13" s="1"/>
  <c r="AL95" i="15"/>
  <c r="AM95" i="13" s="1"/>
  <c r="AK95" i="15"/>
  <c r="AL95" i="13" s="1"/>
  <c r="AJ95" i="15"/>
  <c r="AK95" i="13" s="1"/>
  <c r="AI95" i="15"/>
  <c r="AJ95" i="13" s="1"/>
  <c r="AH95" i="15"/>
  <c r="AI95" i="13" s="1"/>
  <c r="AG95" i="15"/>
  <c r="AH95" i="13" s="1"/>
  <c r="AF95" i="15"/>
  <c r="AG95" i="13" s="1"/>
  <c r="AE95" i="15"/>
  <c r="AF95" i="13" s="1"/>
  <c r="AD95" i="15"/>
  <c r="AE95" i="13" s="1"/>
  <c r="AC95" i="15"/>
  <c r="AD95" i="13" s="1"/>
  <c r="AB95" i="15"/>
  <c r="AC95" i="13" s="1"/>
  <c r="AA95" i="15"/>
  <c r="AB95" i="13" s="1"/>
  <c r="Z95" i="15"/>
  <c r="AA95" i="13" s="1"/>
  <c r="Y95" i="15"/>
  <c r="Z95" i="13" s="1"/>
  <c r="X95" i="15"/>
  <c r="Y95" i="13" s="1"/>
  <c r="W95" i="15"/>
  <c r="X95" i="13" s="1"/>
  <c r="U95" i="15"/>
  <c r="U95" i="13" s="1"/>
  <c r="T95" i="15"/>
  <c r="T95" i="13" s="1"/>
  <c r="S95" i="15"/>
  <c r="R95" i="15"/>
  <c r="Q95" i="15"/>
  <c r="Q95" i="13" s="1"/>
  <c r="P95" i="15"/>
  <c r="P95" i="13" s="1"/>
  <c r="O95" i="15"/>
  <c r="O95" i="13" s="1"/>
  <c r="N95" i="15"/>
  <c r="L95" i="15" s="1"/>
  <c r="AQ94" i="15"/>
  <c r="AP94" i="15"/>
  <c r="AQ94" i="13" s="1"/>
  <c r="AO94" i="15"/>
  <c r="AP94" i="13" s="1"/>
  <c r="AN94" i="15"/>
  <c r="AO94" i="13" s="1"/>
  <c r="AM94" i="15"/>
  <c r="AN94" i="13" s="1"/>
  <c r="AL94" i="15"/>
  <c r="AM94" i="13" s="1"/>
  <c r="AK94" i="15"/>
  <c r="AL94" i="13" s="1"/>
  <c r="AJ94" i="15"/>
  <c r="AK94" i="13" s="1"/>
  <c r="AI94" i="15"/>
  <c r="AJ94" i="13" s="1"/>
  <c r="AH94" i="15"/>
  <c r="AI94" i="13" s="1"/>
  <c r="AG94" i="15"/>
  <c r="AH94" i="13" s="1"/>
  <c r="AF94" i="15"/>
  <c r="AG94" i="13" s="1"/>
  <c r="AE94" i="15"/>
  <c r="AF94" i="13" s="1"/>
  <c r="AD94" i="15"/>
  <c r="AE94" i="13" s="1"/>
  <c r="AC94" i="15"/>
  <c r="AD94" i="13" s="1"/>
  <c r="AB94" i="15"/>
  <c r="AC94" i="13" s="1"/>
  <c r="AA94" i="15"/>
  <c r="AB94" i="13" s="1"/>
  <c r="Z94" i="15"/>
  <c r="AA94" i="13" s="1"/>
  <c r="Y94" i="15"/>
  <c r="Z94" i="13" s="1"/>
  <c r="X94" i="15"/>
  <c r="Y94" i="13" s="1"/>
  <c r="W94" i="15"/>
  <c r="X94" i="13" s="1"/>
  <c r="U94" i="15"/>
  <c r="U94" i="13" s="1"/>
  <c r="T94" i="15"/>
  <c r="T94" i="13" s="1"/>
  <c r="S94" i="15"/>
  <c r="R94" i="15"/>
  <c r="Q94" i="15"/>
  <c r="Q94" i="13" s="1"/>
  <c r="P94" i="15"/>
  <c r="P94" i="13" s="1"/>
  <c r="O94" i="15"/>
  <c r="O94" i="13" s="1"/>
  <c r="N94" i="15"/>
  <c r="L94" i="15" s="1"/>
  <c r="AQ93" i="15"/>
  <c r="AP93" i="15"/>
  <c r="AQ93" i="13" s="1"/>
  <c r="AO93" i="15"/>
  <c r="AP93" i="13" s="1"/>
  <c r="AN93" i="15"/>
  <c r="AO93" i="13" s="1"/>
  <c r="AM93" i="15"/>
  <c r="AN93" i="13" s="1"/>
  <c r="AL93" i="15"/>
  <c r="AM93" i="13" s="1"/>
  <c r="AK93" i="15"/>
  <c r="AL93" i="13" s="1"/>
  <c r="AJ93" i="15"/>
  <c r="AK93" i="13" s="1"/>
  <c r="AI93" i="15"/>
  <c r="AJ93" i="13" s="1"/>
  <c r="AH93" i="15"/>
  <c r="AI93" i="13" s="1"/>
  <c r="AG93" i="15"/>
  <c r="AH93" i="13" s="1"/>
  <c r="AF93" i="15"/>
  <c r="AG93" i="13" s="1"/>
  <c r="AE93" i="15"/>
  <c r="AF93" i="13" s="1"/>
  <c r="AD93" i="15"/>
  <c r="AE93" i="13" s="1"/>
  <c r="AC93" i="15"/>
  <c r="AD93" i="13" s="1"/>
  <c r="AB93" i="15"/>
  <c r="AC93" i="13" s="1"/>
  <c r="AA93" i="15"/>
  <c r="AB93" i="13" s="1"/>
  <c r="Z93" i="15"/>
  <c r="AA93" i="13" s="1"/>
  <c r="Y93" i="15"/>
  <c r="Z93" i="13" s="1"/>
  <c r="X93" i="15"/>
  <c r="Y93" i="13" s="1"/>
  <c r="W93" i="15"/>
  <c r="X93" i="13" s="1"/>
  <c r="U93" i="15"/>
  <c r="U93" i="13" s="1"/>
  <c r="T93" i="15"/>
  <c r="T93" i="13" s="1"/>
  <c r="S93" i="15"/>
  <c r="R93" i="15"/>
  <c r="Q93" i="15"/>
  <c r="Q93" i="13" s="1"/>
  <c r="P93" i="15"/>
  <c r="P93" i="13" s="1"/>
  <c r="O93" i="15"/>
  <c r="O93" i="13" s="1"/>
  <c r="N93" i="15"/>
  <c r="L93" i="15" s="1"/>
  <c r="AQ92" i="15"/>
  <c r="AR92" i="13" s="1"/>
  <c r="AP92" i="15"/>
  <c r="AQ92" i="13" s="1"/>
  <c r="AO92" i="15"/>
  <c r="AP92" i="13" s="1"/>
  <c r="AN92" i="15"/>
  <c r="AO92" i="13" s="1"/>
  <c r="AM92" i="15"/>
  <c r="AN92" i="13" s="1"/>
  <c r="AL92" i="15"/>
  <c r="AM92" i="13" s="1"/>
  <c r="AK92" i="15"/>
  <c r="AL92" i="13" s="1"/>
  <c r="AJ92" i="15"/>
  <c r="AK92" i="13" s="1"/>
  <c r="AI92" i="15"/>
  <c r="AJ92" i="13" s="1"/>
  <c r="AH92" i="15"/>
  <c r="AI92" i="13" s="1"/>
  <c r="AG92" i="15"/>
  <c r="AH92" i="13" s="1"/>
  <c r="AF92" i="15"/>
  <c r="AG92" i="13" s="1"/>
  <c r="AE92" i="15"/>
  <c r="AF92" i="13" s="1"/>
  <c r="AD92" i="15"/>
  <c r="AE92" i="13" s="1"/>
  <c r="AC92" i="15"/>
  <c r="AD92" i="13" s="1"/>
  <c r="AB92" i="15"/>
  <c r="AC92" i="13" s="1"/>
  <c r="AA92" i="15"/>
  <c r="AB92" i="13" s="1"/>
  <c r="Z92" i="15"/>
  <c r="AA92" i="13" s="1"/>
  <c r="Y92" i="15"/>
  <c r="Z92" i="13" s="1"/>
  <c r="X92" i="15"/>
  <c r="Y92" i="13" s="1"/>
  <c r="W92" i="15"/>
  <c r="X92" i="13" s="1"/>
  <c r="U92" i="15"/>
  <c r="U92" i="13" s="1"/>
  <c r="T92" i="15"/>
  <c r="T92" i="13" s="1"/>
  <c r="S92" i="15"/>
  <c r="R92" i="15"/>
  <c r="Q92" i="15"/>
  <c r="Q92" i="13" s="1"/>
  <c r="P92" i="15"/>
  <c r="P92" i="13" s="1"/>
  <c r="O92" i="15"/>
  <c r="O92" i="13" s="1"/>
  <c r="N92" i="15"/>
  <c r="L92" i="15" s="1"/>
  <c r="AQ91" i="15"/>
  <c r="AR91" i="13" s="1"/>
  <c r="AP91" i="15"/>
  <c r="AO91" i="15"/>
  <c r="AN91" i="15"/>
  <c r="AM91" i="15"/>
  <c r="AL91" i="15"/>
  <c r="AK91" i="15"/>
  <c r="AJ91" i="15"/>
  <c r="AI91" i="15"/>
  <c r="AH91" i="15"/>
  <c r="AG91" i="15"/>
  <c r="AF91" i="15"/>
  <c r="AE91" i="15"/>
  <c r="AD91" i="15"/>
  <c r="AC91" i="15"/>
  <c r="AB91" i="15"/>
  <c r="AA91" i="15"/>
  <c r="Z91" i="15"/>
  <c r="Y91" i="15"/>
  <c r="X91" i="15"/>
  <c r="W91" i="15"/>
  <c r="U91" i="15"/>
  <c r="U91" i="13" s="1"/>
  <c r="T91" i="15"/>
  <c r="T91" i="13" s="1"/>
  <c r="S91" i="15"/>
  <c r="R91" i="15"/>
  <c r="Q91" i="15"/>
  <c r="Q91" i="13" s="1"/>
  <c r="P91" i="15"/>
  <c r="P91" i="13" s="1"/>
  <c r="O91" i="15"/>
  <c r="O91" i="13" s="1"/>
  <c r="N91" i="15"/>
  <c r="L91" i="15" s="1"/>
  <c r="AQ90" i="15"/>
  <c r="AP90" i="15"/>
  <c r="AQ90" i="13" s="1"/>
  <c r="AO90" i="15"/>
  <c r="AP90" i="13" s="1"/>
  <c r="AN90" i="15"/>
  <c r="AO90" i="13" s="1"/>
  <c r="AM90" i="15"/>
  <c r="AN90" i="13" s="1"/>
  <c r="AL90" i="15"/>
  <c r="AM90" i="13" s="1"/>
  <c r="AK90" i="15"/>
  <c r="AL90" i="13" s="1"/>
  <c r="AJ90" i="15"/>
  <c r="AK90" i="13" s="1"/>
  <c r="AI90" i="15"/>
  <c r="AJ90" i="13" s="1"/>
  <c r="AH90" i="15"/>
  <c r="AI90" i="13" s="1"/>
  <c r="AG90" i="15"/>
  <c r="AH90" i="13" s="1"/>
  <c r="AF90" i="15"/>
  <c r="AG90" i="13" s="1"/>
  <c r="AE90" i="15"/>
  <c r="AF90" i="13" s="1"/>
  <c r="AD90" i="15"/>
  <c r="AE90" i="13" s="1"/>
  <c r="AC90" i="15"/>
  <c r="AD90" i="13" s="1"/>
  <c r="AB90" i="15"/>
  <c r="AC90" i="13" s="1"/>
  <c r="AA90" i="15"/>
  <c r="AB90" i="13" s="1"/>
  <c r="Z90" i="15"/>
  <c r="AA90" i="13" s="1"/>
  <c r="Y90" i="15"/>
  <c r="Z90" i="13" s="1"/>
  <c r="X90" i="15"/>
  <c r="Y90" i="13" s="1"/>
  <c r="W90" i="15"/>
  <c r="X90" i="13" s="1"/>
  <c r="U90" i="15"/>
  <c r="U90" i="13" s="1"/>
  <c r="T90" i="15"/>
  <c r="T90" i="13" s="1"/>
  <c r="S90" i="15"/>
  <c r="R90" i="15"/>
  <c r="Q90" i="15"/>
  <c r="P90" i="15"/>
  <c r="P90" i="13" s="1"/>
  <c r="O90" i="15"/>
  <c r="O90" i="13" s="1"/>
  <c r="N90" i="15"/>
  <c r="L90" i="15" s="1"/>
  <c r="AQ89" i="15"/>
  <c r="AP89" i="15"/>
  <c r="AQ89" i="13" s="1"/>
  <c r="AO89" i="15"/>
  <c r="AP89" i="13" s="1"/>
  <c r="AN89" i="15"/>
  <c r="AO89" i="13" s="1"/>
  <c r="AM89" i="15"/>
  <c r="AN89" i="13" s="1"/>
  <c r="AL89" i="15"/>
  <c r="AM89" i="13" s="1"/>
  <c r="AK89" i="15"/>
  <c r="AL89" i="13" s="1"/>
  <c r="AJ89" i="15"/>
  <c r="AK89" i="13" s="1"/>
  <c r="AI89" i="15"/>
  <c r="AJ89" i="13" s="1"/>
  <c r="AH89" i="15"/>
  <c r="AI89" i="13" s="1"/>
  <c r="AG89" i="15"/>
  <c r="AH89" i="13" s="1"/>
  <c r="AF89" i="15"/>
  <c r="AG89" i="13" s="1"/>
  <c r="AE89" i="15"/>
  <c r="AF89" i="13" s="1"/>
  <c r="AD89" i="15"/>
  <c r="AE89" i="13" s="1"/>
  <c r="AC89" i="15"/>
  <c r="AD89" i="13" s="1"/>
  <c r="AB89" i="15"/>
  <c r="AC89" i="13" s="1"/>
  <c r="AA89" i="15"/>
  <c r="AB89" i="13" s="1"/>
  <c r="Z89" i="15"/>
  <c r="AA89" i="13" s="1"/>
  <c r="Y89" i="15"/>
  <c r="Z89" i="13" s="1"/>
  <c r="X89" i="15"/>
  <c r="Y89" i="13" s="1"/>
  <c r="W89" i="15"/>
  <c r="X89" i="13" s="1"/>
  <c r="U89" i="15"/>
  <c r="U89" i="13" s="1"/>
  <c r="T89" i="15"/>
  <c r="T89" i="13" s="1"/>
  <c r="S89" i="15"/>
  <c r="R89" i="15"/>
  <c r="Q89" i="15"/>
  <c r="Q89" i="13" s="1"/>
  <c r="P89" i="15"/>
  <c r="P89" i="13" s="1"/>
  <c r="O89" i="15"/>
  <c r="O89" i="13" s="1"/>
  <c r="N89" i="15"/>
  <c r="L89" i="15" s="1"/>
  <c r="AQ88" i="15"/>
  <c r="AP88" i="15"/>
  <c r="AQ88" i="13" s="1"/>
  <c r="AO88" i="15"/>
  <c r="AP88" i="13" s="1"/>
  <c r="AN88" i="15"/>
  <c r="AO88" i="13" s="1"/>
  <c r="AM88" i="15"/>
  <c r="AN88" i="13" s="1"/>
  <c r="AL88" i="15"/>
  <c r="AM88" i="13" s="1"/>
  <c r="AK88" i="15"/>
  <c r="AL88" i="13" s="1"/>
  <c r="AJ88" i="15"/>
  <c r="AK88" i="13" s="1"/>
  <c r="AI88" i="15"/>
  <c r="AJ88" i="13" s="1"/>
  <c r="AH88" i="15"/>
  <c r="AI88" i="13" s="1"/>
  <c r="AG88" i="15"/>
  <c r="AH88" i="13" s="1"/>
  <c r="AF88" i="15"/>
  <c r="AG88" i="13" s="1"/>
  <c r="AE88" i="15"/>
  <c r="AF88" i="13" s="1"/>
  <c r="AD88" i="15"/>
  <c r="AE88" i="13" s="1"/>
  <c r="AC88" i="15"/>
  <c r="AD88" i="13" s="1"/>
  <c r="AB88" i="15"/>
  <c r="AC88" i="13" s="1"/>
  <c r="AA88" i="15"/>
  <c r="AB88" i="13" s="1"/>
  <c r="Z88" i="15"/>
  <c r="AA88" i="13" s="1"/>
  <c r="Y88" i="15"/>
  <c r="Z88" i="13" s="1"/>
  <c r="X88" i="15"/>
  <c r="Y88" i="13" s="1"/>
  <c r="W88" i="15"/>
  <c r="X88" i="13" s="1"/>
  <c r="U88" i="15"/>
  <c r="U88" i="13" s="1"/>
  <c r="T88" i="15"/>
  <c r="T88" i="13" s="1"/>
  <c r="S88" i="15"/>
  <c r="R88" i="15"/>
  <c r="Q88" i="15"/>
  <c r="Q88" i="13" s="1"/>
  <c r="P88" i="15"/>
  <c r="P88" i="13" s="1"/>
  <c r="O88" i="15"/>
  <c r="O88" i="13" s="1"/>
  <c r="N88" i="15"/>
  <c r="L88" i="15" s="1"/>
  <c r="AQ87" i="15"/>
  <c r="AR87" i="13" s="1"/>
  <c r="AP87" i="15"/>
  <c r="AQ87" i="13" s="1"/>
  <c r="AO87" i="15"/>
  <c r="AP87" i="13" s="1"/>
  <c r="AN87" i="15"/>
  <c r="AO87" i="13" s="1"/>
  <c r="AM87" i="15"/>
  <c r="AN87" i="13" s="1"/>
  <c r="AL87" i="15"/>
  <c r="AM87" i="13" s="1"/>
  <c r="AK87" i="15"/>
  <c r="AL87" i="13" s="1"/>
  <c r="AJ87" i="15"/>
  <c r="AK87" i="13" s="1"/>
  <c r="AI87" i="15"/>
  <c r="AJ87" i="13" s="1"/>
  <c r="AH87" i="15"/>
  <c r="AI87" i="13" s="1"/>
  <c r="AG87" i="15"/>
  <c r="AH87" i="13" s="1"/>
  <c r="AF87" i="15"/>
  <c r="AG87" i="13" s="1"/>
  <c r="AE87" i="15"/>
  <c r="AF87" i="13" s="1"/>
  <c r="AD87" i="15"/>
  <c r="AE87" i="13" s="1"/>
  <c r="AC87" i="15"/>
  <c r="AD87" i="13" s="1"/>
  <c r="AB87" i="15"/>
  <c r="AC87" i="13" s="1"/>
  <c r="AA87" i="15"/>
  <c r="AB87" i="13" s="1"/>
  <c r="Z87" i="15"/>
  <c r="AA87" i="13" s="1"/>
  <c r="Y87" i="15"/>
  <c r="Z87" i="13" s="1"/>
  <c r="X87" i="15"/>
  <c r="Y87" i="13" s="1"/>
  <c r="W87" i="15"/>
  <c r="X87" i="13" s="1"/>
  <c r="U87" i="15"/>
  <c r="U87" i="13" s="1"/>
  <c r="T87" i="15"/>
  <c r="T87" i="13" s="1"/>
  <c r="S87" i="15"/>
  <c r="R87" i="15"/>
  <c r="Q87" i="15"/>
  <c r="Q87" i="13" s="1"/>
  <c r="P87" i="15"/>
  <c r="P87" i="13" s="1"/>
  <c r="O87" i="15"/>
  <c r="O87" i="13" s="1"/>
  <c r="N87" i="15"/>
  <c r="L87" i="15" s="1"/>
  <c r="AQ86" i="15"/>
  <c r="AP86" i="15"/>
  <c r="AQ86" i="13" s="1"/>
  <c r="AO86" i="15"/>
  <c r="AP86" i="13" s="1"/>
  <c r="AN86" i="15"/>
  <c r="AO86" i="13" s="1"/>
  <c r="AM86" i="15"/>
  <c r="AN86" i="13" s="1"/>
  <c r="AL86" i="15"/>
  <c r="AM86" i="13" s="1"/>
  <c r="AK86" i="15"/>
  <c r="AL86" i="13" s="1"/>
  <c r="AJ86" i="15"/>
  <c r="AK86" i="13" s="1"/>
  <c r="AI86" i="15"/>
  <c r="AJ86" i="13" s="1"/>
  <c r="AH86" i="15"/>
  <c r="AI86" i="13" s="1"/>
  <c r="AG86" i="15"/>
  <c r="AH86" i="13" s="1"/>
  <c r="AF86" i="15"/>
  <c r="AG86" i="13" s="1"/>
  <c r="AE86" i="15"/>
  <c r="AF86" i="13" s="1"/>
  <c r="AD86" i="15"/>
  <c r="AE86" i="13" s="1"/>
  <c r="AC86" i="15"/>
  <c r="AD86" i="13" s="1"/>
  <c r="AB86" i="15"/>
  <c r="AC86" i="13" s="1"/>
  <c r="AA86" i="15"/>
  <c r="AB86" i="13" s="1"/>
  <c r="Z86" i="15"/>
  <c r="AA86" i="13" s="1"/>
  <c r="Y86" i="15"/>
  <c r="Z86" i="13" s="1"/>
  <c r="X86" i="15"/>
  <c r="Y86" i="13" s="1"/>
  <c r="W86" i="15"/>
  <c r="X86" i="13" s="1"/>
  <c r="U86" i="15"/>
  <c r="U86" i="13" s="1"/>
  <c r="T86" i="15"/>
  <c r="T86" i="13" s="1"/>
  <c r="S86" i="15"/>
  <c r="R86" i="15"/>
  <c r="Q86" i="15"/>
  <c r="Q86" i="13" s="1"/>
  <c r="P86" i="15"/>
  <c r="P86" i="13" s="1"/>
  <c r="O86" i="15"/>
  <c r="O86" i="13" s="1"/>
  <c r="N86" i="15"/>
  <c r="L86" i="15" s="1"/>
  <c r="AQ85" i="15"/>
  <c r="AP85" i="15"/>
  <c r="AQ85" i="13" s="1"/>
  <c r="AO85" i="15"/>
  <c r="AP85" i="13" s="1"/>
  <c r="AN85" i="15"/>
  <c r="AO85" i="13" s="1"/>
  <c r="AM85" i="15"/>
  <c r="AN85" i="13" s="1"/>
  <c r="AL85" i="15"/>
  <c r="AM85" i="13" s="1"/>
  <c r="AK85" i="15"/>
  <c r="AL85" i="13" s="1"/>
  <c r="AJ85" i="15"/>
  <c r="AK85" i="13" s="1"/>
  <c r="AI85" i="15"/>
  <c r="AJ85" i="13" s="1"/>
  <c r="AH85" i="15"/>
  <c r="AI85" i="13" s="1"/>
  <c r="AG85" i="15"/>
  <c r="AH85" i="13" s="1"/>
  <c r="AF85" i="15"/>
  <c r="AG85" i="13" s="1"/>
  <c r="AE85" i="15"/>
  <c r="AF85" i="13" s="1"/>
  <c r="AD85" i="15"/>
  <c r="AE85" i="13" s="1"/>
  <c r="AC85" i="15"/>
  <c r="AD85" i="13" s="1"/>
  <c r="AB85" i="15"/>
  <c r="AC85" i="13" s="1"/>
  <c r="AA85" i="15"/>
  <c r="AB85" i="13" s="1"/>
  <c r="Z85" i="15"/>
  <c r="AA85" i="13" s="1"/>
  <c r="Y85" i="15"/>
  <c r="Z85" i="13" s="1"/>
  <c r="X85" i="15"/>
  <c r="Y85" i="13" s="1"/>
  <c r="W85" i="15"/>
  <c r="X85" i="13" s="1"/>
  <c r="U85" i="15"/>
  <c r="U85" i="13" s="1"/>
  <c r="T85" i="15"/>
  <c r="T85" i="13" s="1"/>
  <c r="S85" i="15"/>
  <c r="R85" i="15"/>
  <c r="Q85" i="15"/>
  <c r="Q85" i="13" s="1"/>
  <c r="P85" i="15"/>
  <c r="P85" i="13" s="1"/>
  <c r="O85" i="15"/>
  <c r="O85" i="13" s="1"/>
  <c r="N85" i="15"/>
  <c r="L85" i="15" s="1"/>
  <c r="AQ84" i="15"/>
  <c r="AP84" i="15"/>
  <c r="AQ84" i="13" s="1"/>
  <c r="AO84" i="15"/>
  <c r="AP84" i="13" s="1"/>
  <c r="AN84" i="15"/>
  <c r="AO84" i="13" s="1"/>
  <c r="AM84" i="15"/>
  <c r="AN84" i="13" s="1"/>
  <c r="AL84" i="15"/>
  <c r="AM84" i="13" s="1"/>
  <c r="AK84" i="15"/>
  <c r="AL84" i="13" s="1"/>
  <c r="AJ84" i="15"/>
  <c r="AK84" i="13" s="1"/>
  <c r="AI84" i="15"/>
  <c r="AJ84" i="13" s="1"/>
  <c r="AH84" i="15"/>
  <c r="AI84" i="13" s="1"/>
  <c r="AG84" i="15"/>
  <c r="AH84" i="13" s="1"/>
  <c r="AF84" i="15"/>
  <c r="AG84" i="13" s="1"/>
  <c r="AE84" i="15"/>
  <c r="AF84" i="13" s="1"/>
  <c r="AD84" i="15"/>
  <c r="AE84" i="13" s="1"/>
  <c r="AC84" i="15"/>
  <c r="AD84" i="13" s="1"/>
  <c r="AB84" i="15"/>
  <c r="AC84" i="13" s="1"/>
  <c r="AA84" i="15"/>
  <c r="AB84" i="13" s="1"/>
  <c r="Z84" i="15"/>
  <c r="AA84" i="13" s="1"/>
  <c r="Y84" i="15"/>
  <c r="Z84" i="13" s="1"/>
  <c r="X84" i="15"/>
  <c r="Y84" i="13" s="1"/>
  <c r="W84" i="15"/>
  <c r="X84" i="13" s="1"/>
  <c r="U84" i="15"/>
  <c r="U84" i="13" s="1"/>
  <c r="T84" i="15"/>
  <c r="T84" i="13" s="1"/>
  <c r="S84" i="15"/>
  <c r="R84" i="15"/>
  <c r="Q84" i="15"/>
  <c r="Q84" i="13" s="1"/>
  <c r="P84" i="15"/>
  <c r="P84" i="13" s="1"/>
  <c r="O84" i="15"/>
  <c r="O84" i="13" s="1"/>
  <c r="N84" i="15"/>
  <c r="L84" i="15" s="1"/>
  <c r="AQ83" i="15"/>
  <c r="AP83" i="15"/>
  <c r="AQ83" i="13" s="1"/>
  <c r="AO83" i="15"/>
  <c r="AP83" i="13" s="1"/>
  <c r="AN83" i="15"/>
  <c r="AO83" i="13" s="1"/>
  <c r="AM83" i="15"/>
  <c r="AN83" i="13" s="1"/>
  <c r="AL83" i="15"/>
  <c r="AM83" i="13" s="1"/>
  <c r="AK83" i="15"/>
  <c r="AL83" i="13" s="1"/>
  <c r="AJ83" i="15"/>
  <c r="AK83" i="13" s="1"/>
  <c r="AI83" i="15"/>
  <c r="AJ83" i="13" s="1"/>
  <c r="AH83" i="15"/>
  <c r="AI83" i="13" s="1"/>
  <c r="AG83" i="15"/>
  <c r="AH83" i="13" s="1"/>
  <c r="AF83" i="15"/>
  <c r="AG83" i="13" s="1"/>
  <c r="AE83" i="15"/>
  <c r="AF83" i="13" s="1"/>
  <c r="AD83" i="15"/>
  <c r="AE83" i="13" s="1"/>
  <c r="AC83" i="15"/>
  <c r="AD83" i="13" s="1"/>
  <c r="AB83" i="15"/>
  <c r="AC83" i="13" s="1"/>
  <c r="AA83" i="15"/>
  <c r="AB83" i="13" s="1"/>
  <c r="Z83" i="15"/>
  <c r="AA83" i="13" s="1"/>
  <c r="Y83" i="15"/>
  <c r="Z83" i="13" s="1"/>
  <c r="X83" i="15"/>
  <c r="Y83" i="13" s="1"/>
  <c r="W83" i="15"/>
  <c r="X83" i="13" s="1"/>
  <c r="U83" i="15"/>
  <c r="U83" i="13" s="1"/>
  <c r="T83" i="15"/>
  <c r="T83" i="13" s="1"/>
  <c r="S83" i="15"/>
  <c r="R83" i="15"/>
  <c r="Q83" i="15"/>
  <c r="Q83" i="13" s="1"/>
  <c r="P83" i="15"/>
  <c r="O83" i="15"/>
  <c r="O83" i="13" s="1"/>
  <c r="N83" i="15"/>
  <c r="L83" i="15" s="1"/>
  <c r="AQ82" i="15"/>
  <c r="AP82" i="15"/>
  <c r="AQ82" i="13" s="1"/>
  <c r="AO82" i="15"/>
  <c r="AP82" i="13" s="1"/>
  <c r="AN82" i="15"/>
  <c r="AO82" i="13" s="1"/>
  <c r="AM82" i="15"/>
  <c r="AN82" i="13" s="1"/>
  <c r="AL82" i="15"/>
  <c r="AM82" i="13" s="1"/>
  <c r="AK82" i="15"/>
  <c r="AL82" i="13" s="1"/>
  <c r="AJ82" i="15"/>
  <c r="AK82" i="13" s="1"/>
  <c r="AI82" i="15"/>
  <c r="AJ82" i="13" s="1"/>
  <c r="AH82" i="15"/>
  <c r="AI82" i="13" s="1"/>
  <c r="AG82" i="15"/>
  <c r="AH82" i="13" s="1"/>
  <c r="AF82" i="15"/>
  <c r="AG82" i="13" s="1"/>
  <c r="AE82" i="15"/>
  <c r="AF82" i="13" s="1"/>
  <c r="AD82" i="15"/>
  <c r="AE82" i="13" s="1"/>
  <c r="AC82" i="15"/>
  <c r="AD82" i="13" s="1"/>
  <c r="AB82" i="15"/>
  <c r="AC82" i="13" s="1"/>
  <c r="AA82" i="15"/>
  <c r="AB82" i="13" s="1"/>
  <c r="Z82" i="15"/>
  <c r="AA82" i="13" s="1"/>
  <c r="Y82" i="15"/>
  <c r="Z82" i="13" s="1"/>
  <c r="X82" i="15"/>
  <c r="Y82" i="13" s="1"/>
  <c r="W82" i="15"/>
  <c r="X82" i="13" s="1"/>
  <c r="U82" i="15"/>
  <c r="U82" i="13" s="1"/>
  <c r="T82" i="15"/>
  <c r="T82" i="13" s="1"/>
  <c r="S82" i="15"/>
  <c r="R82" i="15"/>
  <c r="Q82" i="15"/>
  <c r="Q82" i="13" s="1"/>
  <c r="P82" i="15"/>
  <c r="P82" i="13" s="1"/>
  <c r="O82" i="15"/>
  <c r="O82" i="13" s="1"/>
  <c r="N82" i="15"/>
  <c r="L82" i="15" s="1"/>
  <c r="AQ81" i="15"/>
  <c r="AP81" i="15"/>
  <c r="AQ81" i="13" s="1"/>
  <c r="AO81" i="15"/>
  <c r="AP81" i="13" s="1"/>
  <c r="AN81" i="15"/>
  <c r="AO81" i="13" s="1"/>
  <c r="AM81" i="15"/>
  <c r="AN81" i="13" s="1"/>
  <c r="AL81" i="15"/>
  <c r="AM81" i="13" s="1"/>
  <c r="AK81" i="15"/>
  <c r="AL81" i="13" s="1"/>
  <c r="AJ81" i="15"/>
  <c r="AK81" i="13" s="1"/>
  <c r="AI81" i="15"/>
  <c r="AJ81" i="13" s="1"/>
  <c r="AH81" i="15"/>
  <c r="AI81" i="13" s="1"/>
  <c r="AG81" i="15"/>
  <c r="AH81" i="13" s="1"/>
  <c r="AF81" i="15"/>
  <c r="AG81" i="13" s="1"/>
  <c r="AE81" i="15"/>
  <c r="AF81" i="13" s="1"/>
  <c r="AD81" i="15"/>
  <c r="AE81" i="13" s="1"/>
  <c r="AC81" i="15"/>
  <c r="AD81" i="13" s="1"/>
  <c r="AB81" i="15"/>
  <c r="AC81" i="13" s="1"/>
  <c r="AA81" i="15"/>
  <c r="AB81" i="13" s="1"/>
  <c r="Z81" i="15"/>
  <c r="AA81" i="13" s="1"/>
  <c r="Y81" i="15"/>
  <c r="Z81" i="13" s="1"/>
  <c r="X81" i="15"/>
  <c r="Y81" i="13" s="1"/>
  <c r="W81" i="15"/>
  <c r="X81" i="13" s="1"/>
  <c r="U81" i="15"/>
  <c r="U81" i="13" s="1"/>
  <c r="T81" i="15"/>
  <c r="T81" i="13" s="1"/>
  <c r="S81" i="15"/>
  <c r="R81" i="15"/>
  <c r="Q81" i="15"/>
  <c r="Q81" i="13" s="1"/>
  <c r="P81" i="15"/>
  <c r="P81" i="13" s="1"/>
  <c r="O81" i="15"/>
  <c r="O81" i="13" s="1"/>
  <c r="N81" i="15"/>
  <c r="L81" i="15" s="1"/>
  <c r="AQ80" i="15"/>
  <c r="AP80" i="15"/>
  <c r="AQ80" i="13" s="1"/>
  <c r="AO80" i="15"/>
  <c r="AP80" i="13" s="1"/>
  <c r="AN80" i="15"/>
  <c r="AO80" i="13" s="1"/>
  <c r="AM80" i="15"/>
  <c r="AN80" i="13" s="1"/>
  <c r="AL80" i="15"/>
  <c r="AM80" i="13" s="1"/>
  <c r="AK80" i="15"/>
  <c r="AL80" i="13" s="1"/>
  <c r="AJ80" i="15"/>
  <c r="AK80" i="13" s="1"/>
  <c r="AI80" i="15"/>
  <c r="AJ80" i="13" s="1"/>
  <c r="AH80" i="15"/>
  <c r="AI80" i="13" s="1"/>
  <c r="AG80" i="15"/>
  <c r="AH80" i="13" s="1"/>
  <c r="AF80" i="15"/>
  <c r="AG80" i="13" s="1"/>
  <c r="AE80" i="15"/>
  <c r="AF80" i="13" s="1"/>
  <c r="AD80" i="15"/>
  <c r="AE80" i="13" s="1"/>
  <c r="AC80" i="15"/>
  <c r="AD80" i="13" s="1"/>
  <c r="AB80" i="15"/>
  <c r="AC80" i="13" s="1"/>
  <c r="AA80" i="15"/>
  <c r="AB80" i="13" s="1"/>
  <c r="Z80" i="15"/>
  <c r="AA80" i="13" s="1"/>
  <c r="Y80" i="15"/>
  <c r="Z80" i="13" s="1"/>
  <c r="X80" i="15"/>
  <c r="Y80" i="13" s="1"/>
  <c r="W80" i="15"/>
  <c r="X80" i="13" s="1"/>
  <c r="U80" i="15"/>
  <c r="U80" i="13" s="1"/>
  <c r="T80" i="15"/>
  <c r="T80" i="13" s="1"/>
  <c r="S80" i="15"/>
  <c r="R80" i="15"/>
  <c r="Q80" i="15"/>
  <c r="Q80" i="13" s="1"/>
  <c r="P80" i="15"/>
  <c r="P80" i="13" s="1"/>
  <c r="O80" i="15"/>
  <c r="O80" i="13" s="1"/>
  <c r="N80" i="15"/>
  <c r="L80" i="15" s="1"/>
  <c r="AQ79" i="15"/>
  <c r="AR79" i="13" s="1"/>
  <c r="AP79" i="15"/>
  <c r="AQ79" i="13" s="1"/>
  <c r="AO79" i="15"/>
  <c r="AP79" i="13" s="1"/>
  <c r="AN79" i="15"/>
  <c r="AO79" i="13" s="1"/>
  <c r="AM79" i="15"/>
  <c r="AN79" i="13" s="1"/>
  <c r="AL79" i="15"/>
  <c r="AM79" i="13" s="1"/>
  <c r="AK79" i="15"/>
  <c r="AL79" i="13" s="1"/>
  <c r="AJ79" i="15"/>
  <c r="AK79" i="13" s="1"/>
  <c r="AI79" i="15"/>
  <c r="AJ79" i="13" s="1"/>
  <c r="AH79" i="15"/>
  <c r="AI79" i="13" s="1"/>
  <c r="AG79" i="15"/>
  <c r="AH79" i="13" s="1"/>
  <c r="AF79" i="15"/>
  <c r="AG79" i="13" s="1"/>
  <c r="AE79" i="15"/>
  <c r="AF79" i="13" s="1"/>
  <c r="AD79" i="15"/>
  <c r="AE79" i="13" s="1"/>
  <c r="AC79" i="15"/>
  <c r="AD79" i="13" s="1"/>
  <c r="AB79" i="15"/>
  <c r="AC79" i="13" s="1"/>
  <c r="AA79" i="15"/>
  <c r="AB79" i="13" s="1"/>
  <c r="Z79" i="15"/>
  <c r="AA79" i="13" s="1"/>
  <c r="Y79" i="15"/>
  <c r="Z79" i="13" s="1"/>
  <c r="X79" i="15"/>
  <c r="Y79" i="13" s="1"/>
  <c r="W79" i="15"/>
  <c r="X79" i="13" s="1"/>
  <c r="U79" i="15"/>
  <c r="U79" i="13" s="1"/>
  <c r="T79" i="15"/>
  <c r="T79" i="13" s="1"/>
  <c r="S79" i="15"/>
  <c r="R79" i="15"/>
  <c r="Q79" i="15"/>
  <c r="Q79" i="13" s="1"/>
  <c r="P79" i="15"/>
  <c r="P79" i="13" s="1"/>
  <c r="O79" i="15"/>
  <c r="O79" i="13" s="1"/>
  <c r="N79" i="15"/>
  <c r="L79" i="15" s="1"/>
  <c r="AQ78" i="15"/>
  <c r="AR78" i="13" s="1"/>
  <c r="AP78" i="15"/>
  <c r="AQ78" i="13" s="1"/>
  <c r="AO78" i="15"/>
  <c r="AP78" i="13" s="1"/>
  <c r="AN78" i="15"/>
  <c r="AO78" i="13" s="1"/>
  <c r="AM78" i="15"/>
  <c r="AN78" i="13" s="1"/>
  <c r="AL78" i="15"/>
  <c r="AM78" i="13" s="1"/>
  <c r="AK78" i="15"/>
  <c r="AL78" i="13" s="1"/>
  <c r="AJ78" i="15"/>
  <c r="AK78" i="13" s="1"/>
  <c r="AI78" i="15"/>
  <c r="AJ78" i="13" s="1"/>
  <c r="AH78" i="15"/>
  <c r="AI78" i="13" s="1"/>
  <c r="AG78" i="15"/>
  <c r="AH78" i="13" s="1"/>
  <c r="AF78" i="15"/>
  <c r="AG78" i="13" s="1"/>
  <c r="AE78" i="15"/>
  <c r="AF78" i="13" s="1"/>
  <c r="AD78" i="15"/>
  <c r="AE78" i="13" s="1"/>
  <c r="AC78" i="15"/>
  <c r="AD78" i="13" s="1"/>
  <c r="AB78" i="15"/>
  <c r="AC78" i="13" s="1"/>
  <c r="AA78" i="15"/>
  <c r="AB78" i="13" s="1"/>
  <c r="Z78" i="15"/>
  <c r="AA78" i="13" s="1"/>
  <c r="Y78" i="15"/>
  <c r="Z78" i="13" s="1"/>
  <c r="X78" i="15"/>
  <c r="Y78" i="13" s="1"/>
  <c r="W78" i="15"/>
  <c r="X78" i="13" s="1"/>
  <c r="U78" i="15"/>
  <c r="U78" i="13" s="1"/>
  <c r="T78" i="15"/>
  <c r="T78" i="13" s="1"/>
  <c r="S78" i="15"/>
  <c r="R78" i="15"/>
  <c r="Q78" i="15"/>
  <c r="Q78" i="13" s="1"/>
  <c r="P78" i="15"/>
  <c r="P78" i="13" s="1"/>
  <c r="O78" i="15"/>
  <c r="O78" i="13" s="1"/>
  <c r="N78" i="15"/>
  <c r="L78" i="15" s="1"/>
  <c r="AR77" i="13"/>
  <c r="AQ77" i="13"/>
  <c r="AP77" i="13"/>
  <c r="AO77" i="13"/>
  <c r="AN77" i="13"/>
  <c r="AM77" i="13"/>
  <c r="AL77" i="13"/>
  <c r="AK77" i="13"/>
  <c r="AJ77" i="13"/>
  <c r="AI77" i="13"/>
  <c r="AH77" i="13"/>
  <c r="AF77" i="15"/>
  <c r="AG77" i="13" s="1"/>
  <c r="AE77" i="15"/>
  <c r="AF77" i="13" s="1"/>
  <c r="AD77" i="15"/>
  <c r="AE77" i="13" s="1"/>
  <c r="AC77" i="15"/>
  <c r="AD77" i="13" s="1"/>
  <c r="AB77" i="15"/>
  <c r="AC77" i="13" s="1"/>
  <c r="AA77" i="15"/>
  <c r="AB77" i="13" s="1"/>
  <c r="Z77" i="15"/>
  <c r="AA77" i="13" s="1"/>
  <c r="Y77" i="15"/>
  <c r="Z77" i="13" s="1"/>
  <c r="X77" i="15"/>
  <c r="Y77" i="13" s="1"/>
  <c r="W77" i="15"/>
  <c r="X77" i="13" s="1"/>
  <c r="U77" i="15"/>
  <c r="U77" i="13" s="1"/>
  <c r="T77" i="15"/>
  <c r="T77" i="13" s="1"/>
  <c r="S77" i="15"/>
  <c r="R77" i="15"/>
  <c r="Q77" i="15"/>
  <c r="Q77" i="13" s="1"/>
  <c r="P77" i="15"/>
  <c r="P77" i="13" s="1"/>
  <c r="O77" i="15"/>
  <c r="O77" i="13" s="1"/>
  <c r="N77" i="15"/>
  <c r="L77" i="15" s="1"/>
  <c r="AQ76" i="15"/>
  <c r="AP76" i="15"/>
  <c r="AQ76" i="13" s="1"/>
  <c r="AO76" i="15"/>
  <c r="AP76" i="13" s="1"/>
  <c r="AN76" i="15"/>
  <c r="AO76" i="13" s="1"/>
  <c r="AM76" i="15"/>
  <c r="AN76" i="13" s="1"/>
  <c r="AL76" i="15"/>
  <c r="AM76" i="13" s="1"/>
  <c r="AK76" i="15"/>
  <c r="AL76" i="13" s="1"/>
  <c r="AJ76" i="15"/>
  <c r="AK76" i="13" s="1"/>
  <c r="AI76" i="15"/>
  <c r="AJ76" i="13" s="1"/>
  <c r="AH76" i="15"/>
  <c r="AI76" i="13" s="1"/>
  <c r="AG76" i="15"/>
  <c r="AH76" i="13" s="1"/>
  <c r="AF76" i="15"/>
  <c r="AG76" i="13" s="1"/>
  <c r="AE76" i="15"/>
  <c r="AF76" i="13" s="1"/>
  <c r="AD76" i="15"/>
  <c r="AE76" i="13" s="1"/>
  <c r="AC76" i="15"/>
  <c r="AD76" i="13" s="1"/>
  <c r="AB76" i="15"/>
  <c r="AC76" i="13" s="1"/>
  <c r="AA76" i="15"/>
  <c r="AB76" i="13" s="1"/>
  <c r="Z76" i="15"/>
  <c r="AA76" i="13" s="1"/>
  <c r="Y76" i="15"/>
  <c r="Z76" i="13" s="1"/>
  <c r="X76" i="15"/>
  <c r="Y76" i="13" s="1"/>
  <c r="W76" i="15"/>
  <c r="X76" i="13" s="1"/>
  <c r="U76" i="15"/>
  <c r="U76" i="13" s="1"/>
  <c r="T76" i="15"/>
  <c r="T76" i="13" s="1"/>
  <c r="S76" i="15"/>
  <c r="R76" i="15"/>
  <c r="Q76" i="15"/>
  <c r="Q76" i="13" s="1"/>
  <c r="P76" i="15"/>
  <c r="P76" i="13" s="1"/>
  <c r="O76" i="15"/>
  <c r="O76" i="13" s="1"/>
  <c r="N76" i="15"/>
  <c r="L76" i="15" s="1"/>
  <c r="AQ75" i="15"/>
  <c r="AP75" i="15"/>
  <c r="AQ75" i="13" s="1"/>
  <c r="AO75" i="15"/>
  <c r="AP75" i="13" s="1"/>
  <c r="AN75" i="15"/>
  <c r="AO75" i="13" s="1"/>
  <c r="AM75" i="15"/>
  <c r="AN75" i="13" s="1"/>
  <c r="AL75" i="15"/>
  <c r="AM75" i="13" s="1"/>
  <c r="AK75" i="15"/>
  <c r="AL75" i="13" s="1"/>
  <c r="AJ75" i="15"/>
  <c r="AK75" i="13" s="1"/>
  <c r="AI75" i="15"/>
  <c r="AJ75" i="13" s="1"/>
  <c r="AH75" i="15"/>
  <c r="AI75" i="13" s="1"/>
  <c r="AG75" i="15"/>
  <c r="AH75" i="13" s="1"/>
  <c r="AF75" i="15"/>
  <c r="AG75" i="13" s="1"/>
  <c r="AE75" i="15"/>
  <c r="AF75" i="13" s="1"/>
  <c r="AD75" i="15"/>
  <c r="AE75" i="13" s="1"/>
  <c r="AC75" i="15"/>
  <c r="AD75" i="13" s="1"/>
  <c r="AB75" i="15"/>
  <c r="AC75" i="13" s="1"/>
  <c r="AA75" i="15"/>
  <c r="AB75" i="13" s="1"/>
  <c r="Z75" i="15"/>
  <c r="AA75" i="13" s="1"/>
  <c r="Y75" i="15"/>
  <c r="Z75" i="13" s="1"/>
  <c r="X75" i="15"/>
  <c r="Y75" i="13" s="1"/>
  <c r="W75" i="15"/>
  <c r="X75" i="13" s="1"/>
  <c r="U75" i="15"/>
  <c r="U75" i="13" s="1"/>
  <c r="T75" i="15"/>
  <c r="T75" i="13" s="1"/>
  <c r="S75" i="15"/>
  <c r="R75" i="15"/>
  <c r="Q75" i="15"/>
  <c r="Q75" i="13" s="1"/>
  <c r="P75" i="15"/>
  <c r="P75" i="13" s="1"/>
  <c r="O75" i="15"/>
  <c r="O75" i="13" s="1"/>
  <c r="N75" i="15"/>
  <c r="L75" i="15" s="1"/>
  <c r="AQ74" i="15"/>
  <c r="AR74" i="13" s="1"/>
  <c r="AP74" i="15"/>
  <c r="AQ74" i="13" s="1"/>
  <c r="AO74" i="15"/>
  <c r="AP74" i="13" s="1"/>
  <c r="AN74" i="15"/>
  <c r="AO74" i="13" s="1"/>
  <c r="AM74" i="15"/>
  <c r="AN74" i="13" s="1"/>
  <c r="AL74" i="15"/>
  <c r="AM74" i="13" s="1"/>
  <c r="AK74" i="15"/>
  <c r="AL74" i="13" s="1"/>
  <c r="AJ74" i="15"/>
  <c r="AK74" i="13" s="1"/>
  <c r="AI74" i="15"/>
  <c r="AJ74" i="13" s="1"/>
  <c r="AH74" i="15"/>
  <c r="AI74" i="13" s="1"/>
  <c r="AG74" i="15"/>
  <c r="AH74" i="13" s="1"/>
  <c r="AF74" i="15"/>
  <c r="AG74" i="13" s="1"/>
  <c r="AE74" i="15"/>
  <c r="AF74" i="13" s="1"/>
  <c r="AD74" i="15"/>
  <c r="AE74" i="13" s="1"/>
  <c r="AC74" i="15"/>
  <c r="AD74" i="13" s="1"/>
  <c r="AB74" i="15"/>
  <c r="AC74" i="13" s="1"/>
  <c r="AA74" i="15"/>
  <c r="AB74" i="13" s="1"/>
  <c r="Z74" i="15"/>
  <c r="AA74" i="13" s="1"/>
  <c r="Y74" i="15"/>
  <c r="Z74" i="13" s="1"/>
  <c r="X74" i="15"/>
  <c r="Y74" i="13" s="1"/>
  <c r="W74" i="15"/>
  <c r="X74" i="13" s="1"/>
  <c r="U74" i="15"/>
  <c r="U74" i="13" s="1"/>
  <c r="T74" i="15"/>
  <c r="T74" i="13" s="1"/>
  <c r="S74" i="15"/>
  <c r="R74" i="15"/>
  <c r="Q74" i="15"/>
  <c r="Q74" i="13" s="1"/>
  <c r="P74" i="15"/>
  <c r="P74" i="13" s="1"/>
  <c r="O74" i="15"/>
  <c r="O74" i="13" s="1"/>
  <c r="N74" i="15"/>
  <c r="L74" i="15" s="1"/>
  <c r="AQ73" i="15"/>
  <c r="AP73" i="15"/>
  <c r="AQ73" i="13" s="1"/>
  <c r="AO73" i="15"/>
  <c r="AP73" i="13" s="1"/>
  <c r="AN73" i="15"/>
  <c r="AO73" i="13" s="1"/>
  <c r="AM73" i="15"/>
  <c r="AN73" i="13" s="1"/>
  <c r="AL73" i="15"/>
  <c r="AM73" i="13" s="1"/>
  <c r="AK73" i="15"/>
  <c r="AL73" i="13" s="1"/>
  <c r="AJ73" i="15"/>
  <c r="AK73" i="13" s="1"/>
  <c r="AI73" i="15"/>
  <c r="AJ73" i="13" s="1"/>
  <c r="AH73" i="15"/>
  <c r="AI73" i="13" s="1"/>
  <c r="AG73" i="15"/>
  <c r="AH73" i="13" s="1"/>
  <c r="AF73" i="15"/>
  <c r="AG73" i="13" s="1"/>
  <c r="AE73" i="15"/>
  <c r="AF73" i="13" s="1"/>
  <c r="AD73" i="15"/>
  <c r="AE73" i="13" s="1"/>
  <c r="AC73" i="15"/>
  <c r="AD73" i="13" s="1"/>
  <c r="AB73" i="15"/>
  <c r="AC73" i="13" s="1"/>
  <c r="AA73" i="15"/>
  <c r="AB73" i="13" s="1"/>
  <c r="Z73" i="15"/>
  <c r="AA73" i="13" s="1"/>
  <c r="Y73" i="15"/>
  <c r="Z73" i="13" s="1"/>
  <c r="X73" i="15"/>
  <c r="Y73" i="13" s="1"/>
  <c r="W73" i="15"/>
  <c r="X73" i="13" s="1"/>
  <c r="U73" i="15"/>
  <c r="U73" i="13" s="1"/>
  <c r="T73" i="15"/>
  <c r="T73" i="13" s="1"/>
  <c r="S73" i="15"/>
  <c r="R73" i="15"/>
  <c r="Q73" i="15"/>
  <c r="Q73" i="13" s="1"/>
  <c r="P73" i="15"/>
  <c r="P73" i="13" s="1"/>
  <c r="O73" i="15"/>
  <c r="O73" i="13" s="1"/>
  <c r="N73" i="15"/>
  <c r="L73" i="15" s="1"/>
  <c r="AQ72" i="15"/>
  <c r="AR72" i="13" s="1"/>
  <c r="AP72" i="15"/>
  <c r="AQ72" i="13" s="1"/>
  <c r="AO72" i="15"/>
  <c r="AP72" i="13" s="1"/>
  <c r="AN72" i="15"/>
  <c r="AO72" i="13" s="1"/>
  <c r="AM72" i="15"/>
  <c r="AN72" i="13" s="1"/>
  <c r="AL72" i="15"/>
  <c r="AM72" i="13" s="1"/>
  <c r="AK72" i="15"/>
  <c r="AL72" i="13" s="1"/>
  <c r="AJ72" i="15"/>
  <c r="AK72" i="13" s="1"/>
  <c r="AI72" i="15"/>
  <c r="AJ72" i="13" s="1"/>
  <c r="AH72" i="15"/>
  <c r="AI72" i="13" s="1"/>
  <c r="AG72" i="15"/>
  <c r="AH72" i="13" s="1"/>
  <c r="AF72" i="15"/>
  <c r="AG72" i="13" s="1"/>
  <c r="AE72" i="15"/>
  <c r="AF72" i="13" s="1"/>
  <c r="AD72" i="15"/>
  <c r="AE72" i="13" s="1"/>
  <c r="AC72" i="15"/>
  <c r="AD72" i="13" s="1"/>
  <c r="AB72" i="15"/>
  <c r="AC72" i="13" s="1"/>
  <c r="AA72" i="15"/>
  <c r="AB72" i="13" s="1"/>
  <c r="Z72" i="15"/>
  <c r="AA72" i="13" s="1"/>
  <c r="Y72" i="15"/>
  <c r="Z72" i="13" s="1"/>
  <c r="X72" i="15"/>
  <c r="Y72" i="13" s="1"/>
  <c r="W72" i="15"/>
  <c r="X72" i="13" s="1"/>
  <c r="U72" i="15"/>
  <c r="U72" i="13" s="1"/>
  <c r="T72" i="15"/>
  <c r="T72" i="13" s="1"/>
  <c r="S72" i="15"/>
  <c r="R72" i="15"/>
  <c r="Q72" i="15"/>
  <c r="Q72" i="13" s="1"/>
  <c r="P72" i="15"/>
  <c r="P72" i="13" s="1"/>
  <c r="O72" i="15"/>
  <c r="O72" i="13" s="1"/>
  <c r="N72" i="15"/>
  <c r="L72" i="15" s="1"/>
  <c r="AR71" i="13"/>
  <c r="AF71" i="15"/>
  <c r="AG71" i="13" s="1"/>
  <c r="AE71" i="15"/>
  <c r="AF71" i="13" s="1"/>
  <c r="AD71" i="15"/>
  <c r="AE71" i="13" s="1"/>
  <c r="AC71" i="15"/>
  <c r="AD71" i="13" s="1"/>
  <c r="AB71" i="15"/>
  <c r="AC71" i="13" s="1"/>
  <c r="AA71" i="15"/>
  <c r="AB71" i="13" s="1"/>
  <c r="Z71" i="15"/>
  <c r="AA71" i="13" s="1"/>
  <c r="Y71" i="15"/>
  <c r="Z71" i="13" s="1"/>
  <c r="X71" i="15"/>
  <c r="Y71" i="13" s="1"/>
  <c r="W71" i="15"/>
  <c r="X71" i="13" s="1"/>
  <c r="U71" i="15"/>
  <c r="U71" i="13" s="1"/>
  <c r="T71" i="15"/>
  <c r="T71" i="13" s="1"/>
  <c r="S71" i="15"/>
  <c r="R71" i="15"/>
  <c r="Q71" i="15"/>
  <c r="Q71" i="13" s="1"/>
  <c r="P71" i="15"/>
  <c r="P71" i="13" s="1"/>
  <c r="O71" i="15"/>
  <c r="O71" i="13" s="1"/>
  <c r="N71" i="15"/>
  <c r="L71" i="15" s="1"/>
  <c r="AQ70" i="15"/>
  <c r="AR70" i="13" s="1"/>
  <c r="AP70" i="15"/>
  <c r="AQ70" i="13" s="1"/>
  <c r="AO70" i="15"/>
  <c r="AP70" i="13" s="1"/>
  <c r="AN70" i="15"/>
  <c r="AO70" i="13" s="1"/>
  <c r="AM70" i="15"/>
  <c r="AN70" i="13" s="1"/>
  <c r="AL70" i="15"/>
  <c r="AM70" i="13" s="1"/>
  <c r="AK70" i="15"/>
  <c r="AL70" i="13" s="1"/>
  <c r="AJ70" i="15"/>
  <c r="AK70" i="13" s="1"/>
  <c r="AI70" i="15"/>
  <c r="AJ70" i="13" s="1"/>
  <c r="AH70" i="15"/>
  <c r="AI70" i="13" s="1"/>
  <c r="AG70" i="15"/>
  <c r="AH70" i="13" s="1"/>
  <c r="AF70" i="15"/>
  <c r="AG70" i="13" s="1"/>
  <c r="AE70" i="15"/>
  <c r="AF70" i="13" s="1"/>
  <c r="AD70" i="15"/>
  <c r="AE70" i="13" s="1"/>
  <c r="AC70" i="15"/>
  <c r="AD70" i="13" s="1"/>
  <c r="AB70" i="15"/>
  <c r="AC70" i="13" s="1"/>
  <c r="AA70" i="15"/>
  <c r="AB70" i="13" s="1"/>
  <c r="Z70" i="15"/>
  <c r="AA70" i="13" s="1"/>
  <c r="Y70" i="15"/>
  <c r="Z70" i="13" s="1"/>
  <c r="X70" i="15"/>
  <c r="Y70" i="13" s="1"/>
  <c r="W70" i="15"/>
  <c r="X70" i="13" s="1"/>
  <c r="U70" i="15"/>
  <c r="U70" i="13" s="1"/>
  <c r="T70" i="15"/>
  <c r="T70" i="13" s="1"/>
  <c r="S70" i="15"/>
  <c r="R70" i="15"/>
  <c r="Q70" i="15"/>
  <c r="Q70" i="13" s="1"/>
  <c r="P70" i="15"/>
  <c r="P70" i="13" s="1"/>
  <c r="O70" i="15"/>
  <c r="O70" i="13" s="1"/>
  <c r="N70" i="15"/>
  <c r="L70" i="15" s="1"/>
  <c r="AQ69" i="15"/>
  <c r="AP69" i="15"/>
  <c r="AQ69" i="13" s="1"/>
  <c r="AO69" i="15"/>
  <c r="AP69" i="13" s="1"/>
  <c r="AN69" i="15"/>
  <c r="AO69" i="13" s="1"/>
  <c r="AM69" i="15"/>
  <c r="AN69" i="13" s="1"/>
  <c r="AL69" i="15"/>
  <c r="AM69" i="13" s="1"/>
  <c r="AK69" i="15"/>
  <c r="AL69" i="13" s="1"/>
  <c r="AJ69" i="15"/>
  <c r="AK69" i="13" s="1"/>
  <c r="AI69" i="15"/>
  <c r="AJ69" i="13" s="1"/>
  <c r="AH69" i="15"/>
  <c r="AI69" i="13" s="1"/>
  <c r="AG69" i="15"/>
  <c r="AH69" i="13" s="1"/>
  <c r="AF69" i="15"/>
  <c r="AG69" i="13" s="1"/>
  <c r="AE69" i="15"/>
  <c r="AF69" i="13" s="1"/>
  <c r="AD69" i="15"/>
  <c r="AE69" i="13" s="1"/>
  <c r="AC69" i="15"/>
  <c r="AD69" i="13" s="1"/>
  <c r="AB69" i="15"/>
  <c r="AC69" i="13" s="1"/>
  <c r="AA69" i="15"/>
  <c r="AB69" i="13" s="1"/>
  <c r="Z69" i="15"/>
  <c r="AA69" i="13" s="1"/>
  <c r="Y69" i="15"/>
  <c r="Z69" i="13" s="1"/>
  <c r="X69" i="15"/>
  <c r="Y69" i="13" s="1"/>
  <c r="W69" i="15"/>
  <c r="X69" i="13" s="1"/>
  <c r="U69" i="15"/>
  <c r="U69" i="13" s="1"/>
  <c r="T69" i="15"/>
  <c r="T69" i="13" s="1"/>
  <c r="S69" i="15"/>
  <c r="R69" i="15"/>
  <c r="Q69" i="15"/>
  <c r="Q69" i="13" s="1"/>
  <c r="P69" i="15"/>
  <c r="P69" i="13" s="1"/>
  <c r="O69" i="15"/>
  <c r="O69" i="13" s="1"/>
  <c r="N69" i="15"/>
  <c r="L69" i="15" s="1"/>
  <c r="AQ68" i="15"/>
  <c r="AP68" i="15"/>
  <c r="AQ68" i="13" s="1"/>
  <c r="AO68" i="15"/>
  <c r="AP68" i="13" s="1"/>
  <c r="AN68" i="15"/>
  <c r="AO68" i="13" s="1"/>
  <c r="AM68" i="15"/>
  <c r="AN68" i="13" s="1"/>
  <c r="AL68" i="15"/>
  <c r="AM68" i="13" s="1"/>
  <c r="AK68" i="15"/>
  <c r="AL68" i="13" s="1"/>
  <c r="AJ68" i="15"/>
  <c r="AK68" i="13" s="1"/>
  <c r="AI68" i="15"/>
  <c r="AJ68" i="13" s="1"/>
  <c r="AH68" i="15"/>
  <c r="AI68" i="13" s="1"/>
  <c r="AG68" i="15"/>
  <c r="AH68" i="13" s="1"/>
  <c r="AF68" i="15"/>
  <c r="AG68" i="13" s="1"/>
  <c r="AE68" i="15"/>
  <c r="AF68" i="13" s="1"/>
  <c r="AD68" i="15"/>
  <c r="AE68" i="13" s="1"/>
  <c r="AC68" i="15"/>
  <c r="AD68" i="13" s="1"/>
  <c r="AB68" i="15"/>
  <c r="AC68" i="13" s="1"/>
  <c r="AA68" i="15"/>
  <c r="AB68" i="13" s="1"/>
  <c r="Z68" i="15"/>
  <c r="AA68" i="13" s="1"/>
  <c r="Y68" i="15"/>
  <c r="Z68" i="13" s="1"/>
  <c r="X68" i="15"/>
  <c r="Y68" i="13" s="1"/>
  <c r="W68" i="15"/>
  <c r="X68" i="13" s="1"/>
  <c r="U68" i="15"/>
  <c r="U68" i="13" s="1"/>
  <c r="T68" i="15"/>
  <c r="T68" i="13" s="1"/>
  <c r="S68" i="15"/>
  <c r="R68" i="15"/>
  <c r="Q68" i="15"/>
  <c r="Q68" i="13" s="1"/>
  <c r="P68" i="15"/>
  <c r="P68" i="13" s="1"/>
  <c r="O68" i="15"/>
  <c r="O68" i="13" s="1"/>
  <c r="N68" i="15"/>
  <c r="L68" i="15" s="1"/>
  <c r="AQ67" i="15"/>
  <c r="AP67" i="15"/>
  <c r="AQ67" i="13" s="1"/>
  <c r="AO67" i="15"/>
  <c r="AP67" i="13" s="1"/>
  <c r="AN67" i="15"/>
  <c r="AO67" i="13" s="1"/>
  <c r="AM67" i="15"/>
  <c r="AN67" i="13" s="1"/>
  <c r="AL67" i="15"/>
  <c r="AM67" i="13" s="1"/>
  <c r="AK67" i="15"/>
  <c r="AL67" i="13" s="1"/>
  <c r="AJ67" i="15"/>
  <c r="AK67" i="13" s="1"/>
  <c r="AI67" i="15"/>
  <c r="AJ67" i="13" s="1"/>
  <c r="AH67" i="15"/>
  <c r="AI67" i="13" s="1"/>
  <c r="AG67" i="15"/>
  <c r="AH67" i="13" s="1"/>
  <c r="AF67" i="15"/>
  <c r="AG67" i="13" s="1"/>
  <c r="AE67" i="15"/>
  <c r="AF67" i="13" s="1"/>
  <c r="AD67" i="15"/>
  <c r="AE67" i="13" s="1"/>
  <c r="AC67" i="15"/>
  <c r="AD67" i="13" s="1"/>
  <c r="AB67" i="15"/>
  <c r="AC67" i="13" s="1"/>
  <c r="AA67" i="15"/>
  <c r="AB67" i="13" s="1"/>
  <c r="Z67" i="15"/>
  <c r="AA67" i="13" s="1"/>
  <c r="Y67" i="15"/>
  <c r="Z67" i="13" s="1"/>
  <c r="X67" i="15"/>
  <c r="Y67" i="13" s="1"/>
  <c r="W67" i="15"/>
  <c r="X67" i="13" s="1"/>
  <c r="U67" i="15"/>
  <c r="U67" i="13" s="1"/>
  <c r="T67" i="15"/>
  <c r="T67" i="13" s="1"/>
  <c r="S67" i="15"/>
  <c r="R67" i="15"/>
  <c r="Q67" i="15"/>
  <c r="Q67" i="13" s="1"/>
  <c r="P67" i="15"/>
  <c r="P67" i="13" s="1"/>
  <c r="O67" i="15"/>
  <c r="O67" i="13" s="1"/>
  <c r="N67" i="15"/>
  <c r="L67" i="15" s="1"/>
  <c r="AQ66" i="15"/>
  <c r="AP66" i="15"/>
  <c r="AQ66" i="13" s="1"/>
  <c r="AO66" i="15"/>
  <c r="AP66" i="13" s="1"/>
  <c r="AN66" i="15"/>
  <c r="AO66" i="13" s="1"/>
  <c r="AM66" i="15"/>
  <c r="AN66" i="13" s="1"/>
  <c r="AL66" i="15"/>
  <c r="AM66" i="13" s="1"/>
  <c r="AK66" i="15"/>
  <c r="AL66" i="13" s="1"/>
  <c r="AJ66" i="15"/>
  <c r="AK66" i="13" s="1"/>
  <c r="AI66" i="15"/>
  <c r="AJ66" i="13" s="1"/>
  <c r="AH66" i="15"/>
  <c r="AI66" i="13" s="1"/>
  <c r="AG66" i="15"/>
  <c r="AH66" i="13" s="1"/>
  <c r="AF66" i="15"/>
  <c r="AG66" i="13" s="1"/>
  <c r="AE66" i="15"/>
  <c r="AF66" i="13" s="1"/>
  <c r="AD66" i="15"/>
  <c r="AE66" i="13" s="1"/>
  <c r="AC66" i="15"/>
  <c r="AD66" i="13" s="1"/>
  <c r="AB66" i="15"/>
  <c r="AC66" i="13" s="1"/>
  <c r="AA66" i="15"/>
  <c r="AB66" i="13" s="1"/>
  <c r="Z66" i="15"/>
  <c r="AA66" i="13" s="1"/>
  <c r="Y66" i="15"/>
  <c r="Z66" i="13" s="1"/>
  <c r="X66" i="15"/>
  <c r="Y66" i="13" s="1"/>
  <c r="W66" i="15"/>
  <c r="X66" i="13" s="1"/>
  <c r="U66" i="15"/>
  <c r="U66" i="13" s="1"/>
  <c r="T66" i="15"/>
  <c r="T66" i="13" s="1"/>
  <c r="S66" i="15"/>
  <c r="R66" i="15"/>
  <c r="Q66" i="15"/>
  <c r="Q66" i="13" s="1"/>
  <c r="P66" i="15"/>
  <c r="P66" i="13" s="1"/>
  <c r="O66" i="15"/>
  <c r="O66" i="13" s="1"/>
  <c r="N66" i="15"/>
  <c r="L66" i="15" s="1"/>
  <c r="AQ65" i="15"/>
  <c r="AP65" i="15"/>
  <c r="AQ65" i="13" s="1"/>
  <c r="AO65" i="15"/>
  <c r="AP65" i="13" s="1"/>
  <c r="AN65" i="15"/>
  <c r="AO65" i="13" s="1"/>
  <c r="AM65" i="15"/>
  <c r="AN65" i="13" s="1"/>
  <c r="AL65" i="15"/>
  <c r="AM65" i="13" s="1"/>
  <c r="AK65" i="15"/>
  <c r="AL65" i="13" s="1"/>
  <c r="AJ65" i="15"/>
  <c r="AK65" i="13" s="1"/>
  <c r="AI65" i="15"/>
  <c r="AJ65" i="13" s="1"/>
  <c r="AH65" i="15"/>
  <c r="AI65" i="13" s="1"/>
  <c r="AG65" i="15"/>
  <c r="AH65" i="13" s="1"/>
  <c r="AF65" i="15"/>
  <c r="AG65" i="13" s="1"/>
  <c r="AE65" i="15"/>
  <c r="AF65" i="13" s="1"/>
  <c r="AD65" i="15"/>
  <c r="AE65" i="13" s="1"/>
  <c r="AC65" i="15"/>
  <c r="AD65" i="13" s="1"/>
  <c r="AB65" i="15"/>
  <c r="AC65" i="13" s="1"/>
  <c r="AA65" i="15"/>
  <c r="AB65" i="13" s="1"/>
  <c r="Z65" i="15"/>
  <c r="AA65" i="13" s="1"/>
  <c r="Y65" i="15"/>
  <c r="Z65" i="13" s="1"/>
  <c r="X65" i="15"/>
  <c r="Y65" i="13" s="1"/>
  <c r="W65" i="15"/>
  <c r="X65" i="13" s="1"/>
  <c r="U65" i="15"/>
  <c r="U65" i="13" s="1"/>
  <c r="T65" i="15"/>
  <c r="T65" i="13" s="1"/>
  <c r="S65" i="15"/>
  <c r="R65" i="15"/>
  <c r="Q65" i="15"/>
  <c r="Q65" i="13" s="1"/>
  <c r="P65" i="15"/>
  <c r="P65" i="13" s="1"/>
  <c r="O65" i="15"/>
  <c r="O65" i="13" s="1"/>
  <c r="N65" i="15"/>
  <c r="L65" i="15" s="1"/>
  <c r="AQ64" i="15"/>
  <c r="AP64" i="15"/>
  <c r="AQ64" i="13" s="1"/>
  <c r="AO64" i="15"/>
  <c r="AP64" i="13" s="1"/>
  <c r="AN64" i="15"/>
  <c r="AO64" i="13" s="1"/>
  <c r="AM64" i="15"/>
  <c r="AN64" i="13" s="1"/>
  <c r="AL64" i="15"/>
  <c r="AM64" i="13" s="1"/>
  <c r="AK64" i="15"/>
  <c r="AL64" i="13" s="1"/>
  <c r="AJ64" i="15"/>
  <c r="AK64" i="13" s="1"/>
  <c r="AI64" i="15"/>
  <c r="AJ64" i="13" s="1"/>
  <c r="AH64" i="15"/>
  <c r="AI64" i="13" s="1"/>
  <c r="AG64" i="15"/>
  <c r="AH64" i="13" s="1"/>
  <c r="AF64" i="15"/>
  <c r="AG64" i="13" s="1"/>
  <c r="AE64" i="15"/>
  <c r="AF64" i="13" s="1"/>
  <c r="AD64" i="15"/>
  <c r="AE64" i="13" s="1"/>
  <c r="AC64" i="15"/>
  <c r="AD64" i="13" s="1"/>
  <c r="AB64" i="15"/>
  <c r="AC64" i="13" s="1"/>
  <c r="AA64" i="15"/>
  <c r="AB64" i="13" s="1"/>
  <c r="Z64" i="15"/>
  <c r="AA64" i="13" s="1"/>
  <c r="Y64" i="15"/>
  <c r="Z64" i="13" s="1"/>
  <c r="X64" i="15"/>
  <c r="Y64" i="13" s="1"/>
  <c r="W64" i="15"/>
  <c r="X64" i="13" s="1"/>
  <c r="U64" i="15"/>
  <c r="U64" i="13" s="1"/>
  <c r="T64" i="15"/>
  <c r="T64" i="13" s="1"/>
  <c r="S64" i="15"/>
  <c r="R64" i="15"/>
  <c r="Q64" i="15"/>
  <c r="Q64" i="13" s="1"/>
  <c r="P64" i="15"/>
  <c r="P64" i="13" s="1"/>
  <c r="O64" i="15"/>
  <c r="O64" i="13" s="1"/>
  <c r="N64" i="15"/>
  <c r="L64" i="15" s="1"/>
  <c r="AQ63" i="15"/>
  <c r="AR63" i="13" s="1"/>
  <c r="AP63" i="15"/>
  <c r="AQ63" i="13" s="1"/>
  <c r="AO63" i="15"/>
  <c r="AP63" i="13" s="1"/>
  <c r="AN63" i="15"/>
  <c r="AO63" i="13" s="1"/>
  <c r="AM63" i="15"/>
  <c r="AN63" i="13" s="1"/>
  <c r="AL63" i="15"/>
  <c r="AM63" i="13" s="1"/>
  <c r="AK63" i="15"/>
  <c r="AL63" i="13" s="1"/>
  <c r="AJ63" i="15"/>
  <c r="AK63" i="13" s="1"/>
  <c r="AI63" i="15"/>
  <c r="AJ63" i="13" s="1"/>
  <c r="AH63" i="15"/>
  <c r="AI63" i="13" s="1"/>
  <c r="AG63" i="15"/>
  <c r="AH63" i="13" s="1"/>
  <c r="AF63" i="15"/>
  <c r="AG63" i="13" s="1"/>
  <c r="AE63" i="15"/>
  <c r="AF63" i="13" s="1"/>
  <c r="AD63" i="15"/>
  <c r="AE63" i="13" s="1"/>
  <c r="AC63" i="15"/>
  <c r="AD63" i="13" s="1"/>
  <c r="AB63" i="15"/>
  <c r="AC63" i="13" s="1"/>
  <c r="AA63" i="15"/>
  <c r="AB63" i="13" s="1"/>
  <c r="Z63" i="15"/>
  <c r="AA63" i="13" s="1"/>
  <c r="Y63" i="15"/>
  <c r="Z63" i="13" s="1"/>
  <c r="X63" i="15"/>
  <c r="Y63" i="13" s="1"/>
  <c r="W63" i="15"/>
  <c r="X63" i="13" s="1"/>
  <c r="U63" i="15"/>
  <c r="U63" i="13" s="1"/>
  <c r="T63" i="15"/>
  <c r="T63" i="13" s="1"/>
  <c r="S63" i="15"/>
  <c r="R63" i="15"/>
  <c r="Q63" i="15"/>
  <c r="Q63" i="13" s="1"/>
  <c r="P63" i="15"/>
  <c r="P63" i="13" s="1"/>
  <c r="O63" i="15"/>
  <c r="O63" i="13" s="1"/>
  <c r="N63" i="15"/>
  <c r="L63" i="15" s="1"/>
  <c r="AQ62" i="15"/>
  <c r="AP62" i="15"/>
  <c r="AQ62" i="13" s="1"/>
  <c r="AO62" i="15"/>
  <c r="AP62" i="13" s="1"/>
  <c r="AN62" i="15"/>
  <c r="AO62" i="13" s="1"/>
  <c r="AM62" i="15"/>
  <c r="AN62" i="13" s="1"/>
  <c r="AL62" i="15"/>
  <c r="AM62" i="13" s="1"/>
  <c r="AK62" i="15"/>
  <c r="AL62" i="13" s="1"/>
  <c r="AJ62" i="15"/>
  <c r="AK62" i="13" s="1"/>
  <c r="AI62" i="15"/>
  <c r="AJ62" i="13" s="1"/>
  <c r="AH62" i="15"/>
  <c r="AI62" i="13" s="1"/>
  <c r="AG62" i="15"/>
  <c r="AH62" i="13" s="1"/>
  <c r="AF62" i="15"/>
  <c r="AG62" i="13" s="1"/>
  <c r="AE62" i="15"/>
  <c r="AF62" i="13" s="1"/>
  <c r="AD62" i="15"/>
  <c r="AE62" i="13" s="1"/>
  <c r="AC62" i="15"/>
  <c r="AD62" i="13" s="1"/>
  <c r="AB62" i="15"/>
  <c r="AC62" i="13" s="1"/>
  <c r="AA62" i="15"/>
  <c r="AB62" i="13" s="1"/>
  <c r="Z62" i="15"/>
  <c r="AA62" i="13" s="1"/>
  <c r="Y62" i="15"/>
  <c r="Z62" i="13" s="1"/>
  <c r="X62" i="15"/>
  <c r="Y62" i="13" s="1"/>
  <c r="W62" i="15"/>
  <c r="X62" i="13" s="1"/>
  <c r="U62" i="15"/>
  <c r="U62" i="13" s="1"/>
  <c r="T62" i="15"/>
  <c r="T62" i="13" s="1"/>
  <c r="S62" i="15"/>
  <c r="R62" i="15"/>
  <c r="Q62" i="15"/>
  <c r="Q62" i="13" s="1"/>
  <c r="P62" i="15"/>
  <c r="P62" i="13" s="1"/>
  <c r="O62" i="15"/>
  <c r="O62" i="13" s="1"/>
  <c r="N62" i="15"/>
  <c r="L62" i="15" s="1"/>
  <c r="AQ61" i="15"/>
  <c r="AP61" i="15"/>
  <c r="AQ61" i="13" s="1"/>
  <c r="AO61" i="15"/>
  <c r="AP61" i="13" s="1"/>
  <c r="AN61" i="15"/>
  <c r="AO61" i="13" s="1"/>
  <c r="AM61" i="15"/>
  <c r="AN61" i="13" s="1"/>
  <c r="AL61" i="15"/>
  <c r="AM61" i="13" s="1"/>
  <c r="AK61" i="15"/>
  <c r="AL61" i="13" s="1"/>
  <c r="AJ61" i="15"/>
  <c r="AK61" i="13" s="1"/>
  <c r="AI61" i="15"/>
  <c r="AJ61" i="13" s="1"/>
  <c r="AH61" i="15"/>
  <c r="AI61" i="13" s="1"/>
  <c r="AG61" i="15"/>
  <c r="AH61" i="13" s="1"/>
  <c r="AF61" i="15"/>
  <c r="AG61" i="13" s="1"/>
  <c r="AE61" i="15"/>
  <c r="AF61" i="13" s="1"/>
  <c r="AD61" i="15"/>
  <c r="AE61" i="13" s="1"/>
  <c r="AC61" i="15"/>
  <c r="AD61" i="13" s="1"/>
  <c r="AB61" i="15"/>
  <c r="AC61" i="13" s="1"/>
  <c r="AA61" i="15"/>
  <c r="AB61" i="13" s="1"/>
  <c r="Z61" i="15"/>
  <c r="AA61" i="13" s="1"/>
  <c r="Y61" i="15"/>
  <c r="Z61" i="13" s="1"/>
  <c r="X61" i="15"/>
  <c r="Y61" i="13" s="1"/>
  <c r="W61" i="15"/>
  <c r="X61" i="13" s="1"/>
  <c r="U61" i="15"/>
  <c r="U61" i="13" s="1"/>
  <c r="T61" i="15"/>
  <c r="T61" i="13" s="1"/>
  <c r="S61" i="15"/>
  <c r="R61" i="15"/>
  <c r="Q61" i="15"/>
  <c r="Q61" i="13" s="1"/>
  <c r="P61" i="15"/>
  <c r="P61" i="13" s="1"/>
  <c r="O61" i="15"/>
  <c r="O61" i="13" s="1"/>
  <c r="N61" i="15"/>
  <c r="L61" i="15" s="1"/>
  <c r="AQ60" i="15"/>
  <c r="AP60" i="15"/>
  <c r="AQ60" i="13" s="1"/>
  <c r="AO60" i="15"/>
  <c r="AP60" i="13" s="1"/>
  <c r="AN60" i="15"/>
  <c r="AO60" i="13" s="1"/>
  <c r="AM60" i="15"/>
  <c r="AN60" i="13" s="1"/>
  <c r="AL60" i="15"/>
  <c r="AM60" i="13" s="1"/>
  <c r="AK60" i="15"/>
  <c r="AL60" i="13" s="1"/>
  <c r="AJ60" i="15"/>
  <c r="AK60" i="13" s="1"/>
  <c r="AI60" i="15"/>
  <c r="AJ60" i="13" s="1"/>
  <c r="AH60" i="15"/>
  <c r="AI60" i="13" s="1"/>
  <c r="AG60" i="15"/>
  <c r="AH60" i="13" s="1"/>
  <c r="AF60" i="15"/>
  <c r="AG60" i="13" s="1"/>
  <c r="AE60" i="15"/>
  <c r="AF60" i="13" s="1"/>
  <c r="AD60" i="15"/>
  <c r="AE60" i="13" s="1"/>
  <c r="AC60" i="15"/>
  <c r="AD60" i="13" s="1"/>
  <c r="AB60" i="15"/>
  <c r="AC60" i="13" s="1"/>
  <c r="AA60" i="15"/>
  <c r="AB60" i="13" s="1"/>
  <c r="Z60" i="15"/>
  <c r="AA60" i="13" s="1"/>
  <c r="Y60" i="15"/>
  <c r="Z60" i="13" s="1"/>
  <c r="X60" i="15"/>
  <c r="Y60" i="13" s="1"/>
  <c r="W60" i="15"/>
  <c r="X60" i="13" s="1"/>
  <c r="U60" i="15"/>
  <c r="U60" i="13" s="1"/>
  <c r="T60" i="15"/>
  <c r="T60" i="13" s="1"/>
  <c r="S60" i="15"/>
  <c r="R60" i="15"/>
  <c r="Q60" i="15"/>
  <c r="Q60" i="13" s="1"/>
  <c r="P60" i="15"/>
  <c r="P60" i="13" s="1"/>
  <c r="O60" i="15"/>
  <c r="O60" i="13" s="1"/>
  <c r="N60" i="15"/>
  <c r="L60" i="15" s="1"/>
  <c r="AQ59" i="15"/>
  <c r="AP59" i="15"/>
  <c r="AQ59" i="13" s="1"/>
  <c r="AO59" i="15"/>
  <c r="AP59" i="13" s="1"/>
  <c r="AN59" i="15"/>
  <c r="AO59" i="13" s="1"/>
  <c r="AM59" i="15"/>
  <c r="AN59" i="13" s="1"/>
  <c r="AL59" i="15"/>
  <c r="AM59" i="13" s="1"/>
  <c r="AK59" i="15"/>
  <c r="AL59" i="13" s="1"/>
  <c r="AJ59" i="15"/>
  <c r="AK59" i="13" s="1"/>
  <c r="AI59" i="15"/>
  <c r="AJ59" i="13" s="1"/>
  <c r="AH59" i="15"/>
  <c r="AI59" i="13" s="1"/>
  <c r="AG59" i="15"/>
  <c r="AH59" i="13" s="1"/>
  <c r="AF59" i="15"/>
  <c r="AG59" i="13" s="1"/>
  <c r="AE59" i="15"/>
  <c r="AF59" i="13" s="1"/>
  <c r="AD59" i="15"/>
  <c r="AE59" i="13" s="1"/>
  <c r="AC59" i="15"/>
  <c r="AD59" i="13" s="1"/>
  <c r="AB59" i="15"/>
  <c r="AC59" i="13" s="1"/>
  <c r="AA59" i="15"/>
  <c r="AB59" i="13" s="1"/>
  <c r="Z59" i="15"/>
  <c r="AA59" i="13" s="1"/>
  <c r="Y59" i="15"/>
  <c r="Z59" i="13" s="1"/>
  <c r="X59" i="15"/>
  <c r="Y59" i="13" s="1"/>
  <c r="W59" i="15"/>
  <c r="X59" i="13" s="1"/>
  <c r="U59" i="15"/>
  <c r="U59" i="13" s="1"/>
  <c r="T59" i="15"/>
  <c r="T59" i="13" s="1"/>
  <c r="S59" i="15"/>
  <c r="R59" i="15"/>
  <c r="Q59" i="15"/>
  <c r="Q59" i="13" s="1"/>
  <c r="P59" i="15"/>
  <c r="P59" i="13" s="1"/>
  <c r="O59" i="15"/>
  <c r="O59" i="13" s="1"/>
  <c r="N59" i="15"/>
  <c r="L59" i="15" s="1"/>
  <c r="AQ58" i="15"/>
  <c r="AP58" i="15"/>
  <c r="AQ58" i="13" s="1"/>
  <c r="AO58" i="15"/>
  <c r="AP58" i="13" s="1"/>
  <c r="AN58" i="15"/>
  <c r="AO58" i="13" s="1"/>
  <c r="AM58" i="15"/>
  <c r="AN58" i="13" s="1"/>
  <c r="AL58" i="15"/>
  <c r="AM58" i="13" s="1"/>
  <c r="AK58" i="15"/>
  <c r="AL58" i="13" s="1"/>
  <c r="AJ58" i="15"/>
  <c r="AK58" i="13" s="1"/>
  <c r="AI58" i="15"/>
  <c r="AJ58" i="13" s="1"/>
  <c r="AH58" i="15"/>
  <c r="AI58" i="13" s="1"/>
  <c r="AG58" i="15"/>
  <c r="AH58" i="13" s="1"/>
  <c r="AF58" i="15"/>
  <c r="AG58" i="13" s="1"/>
  <c r="AE58" i="15"/>
  <c r="AF58" i="13" s="1"/>
  <c r="AD58" i="15"/>
  <c r="AE58" i="13" s="1"/>
  <c r="AC58" i="15"/>
  <c r="AD58" i="13" s="1"/>
  <c r="AB58" i="15"/>
  <c r="AC58" i="13" s="1"/>
  <c r="AA58" i="15"/>
  <c r="AB58" i="13" s="1"/>
  <c r="Z58" i="15"/>
  <c r="AA58" i="13" s="1"/>
  <c r="Y58" i="15"/>
  <c r="Z58" i="13" s="1"/>
  <c r="X58" i="15"/>
  <c r="Y58" i="13" s="1"/>
  <c r="W58" i="15"/>
  <c r="X58" i="13" s="1"/>
  <c r="U58" i="15"/>
  <c r="U58" i="13" s="1"/>
  <c r="T58" i="15"/>
  <c r="T58" i="13" s="1"/>
  <c r="S58" i="15"/>
  <c r="R58" i="15"/>
  <c r="Q58" i="15"/>
  <c r="Q58" i="13" s="1"/>
  <c r="P58" i="15"/>
  <c r="P58" i="13" s="1"/>
  <c r="O58" i="15"/>
  <c r="O58" i="13" s="1"/>
  <c r="N58" i="15"/>
  <c r="L58" i="15" s="1"/>
  <c r="AQ57" i="15"/>
  <c r="AP57" i="15"/>
  <c r="AQ57" i="13" s="1"/>
  <c r="AO57" i="15"/>
  <c r="AP57" i="13" s="1"/>
  <c r="AN57" i="15"/>
  <c r="AO57" i="13" s="1"/>
  <c r="AM57" i="15"/>
  <c r="AN57" i="13" s="1"/>
  <c r="AL57" i="15"/>
  <c r="AM57" i="13" s="1"/>
  <c r="AK57" i="15"/>
  <c r="AL57" i="13" s="1"/>
  <c r="AJ57" i="15"/>
  <c r="AK57" i="13" s="1"/>
  <c r="AI57" i="15"/>
  <c r="AJ57" i="13" s="1"/>
  <c r="AH57" i="15"/>
  <c r="AI57" i="13" s="1"/>
  <c r="AG57" i="15"/>
  <c r="AH57" i="13" s="1"/>
  <c r="AF57" i="15"/>
  <c r="AG57" i="13" s="1"/>
  <c r="AE57" i="15"/>
  <c r="AF57" i="13" s="1"/>
  <c r="AD57" i="15"/>
  <c r="AE57" i="13" s="1"/>
  <c r="AC57" i="15"/>
  <c r="AD57" i="13" s="1"/>
  <c r="AB57" i="15"/>
  <c r="AC57" i="13" s="1"/>
  <c r="AA57" i="15"/>
  <c r="AB57" i="13" s="1"/>
  <c r="Z57" i="15"/>
  <c r="AA57" i="13" s="1"/>
  <c r="Y57" i="15"/>
  <c r="Z57" i="13" s="1"/>
  <c r="X57" i="15"/>
  <c r="Y57" i="13" s="1"/>
  <c r="W57" i="15"/>
  <c r="X57" i="13" s="1"/>
  <c r="U57" i="15"/>
  <c r="U57" i="13" s="1"/>
  <c r="T57" i="15"/>
  <c r="T57" i="13" s="1"/>
  <c r="S57" i="15"/>
  <c r="R57" i="15"/>
  <c r="Q57" i="15"/>
  <c r="Q57" i="13" s="1"/>
  <c r="P57" i="15"/>
  <c r="P57" i="13" s="1"/>
  <c r="O57" i="15"/>
  <c r="O57" i="13" s="1"/>
  <c r="N57" i="15"/>
  <c r="L57" i="15" s="1"/>
  <c r="AR56" i="13"/>
  <c r="AF56" i="15"/>
  <c r="AG56" i="13" s="1"/>
  <c r="AE56" i="15"/>
  <c r="AF56" i="13" s="1"/>
  <c r="AD56" i="15"/>
  <c r="AE56" i="13" s="1"/>
  <c r="AC56" i="15"/>
  <c r="AD56" i="13" s="1"/>
  <c r="AB56" i="15"/>
  <c r="AC56" i="13" s="1"/>
  <c r="AA56" i="15"/>
  <c r="AB56" i="13" s="1"/>
  <c r="Z56" i="15"/>
  <c r="AA56" i="13" s="1"/>
  <c r="Y56" i="15"/>
  <c r="Z56" i="13" s="1"/>
  <c r="X56" i="15"/>
  <c r="Y56" i="13" s="1"/>
  <c r="W56" i="15"/>
  <c r="X56" i="13" s="1"/>
  <c r="U56" i="15"/>
  <c r="U56" i="13" s="1"/>
  <c r="T56" i="15"/>
  <c r="T56" i="13" s="1"/>
  <c r="S56" i="15"/>
  <c r="R56" i="15"/>
  <c r="Q56" i="15"/>
  <c r="Q56" i="13" s="1"/>
  <c r="P56" i="15"/>
  <c r="P56" i="13" s="1"/>
  <c r="O56" i="15"/>
  <c r="O56" i="13" s="1"/>
  <c r="N56" i="15"/>
  <c r="L56" i="15" s="1"/>
  <c r="AQ55" i="15"/>
  <c r="AP55" i="15"/>
  <c r="AQ55" i="13" s="1"/>
  <c r="AO55" i="15"/>
  <c r="AP55" i="13" s="1"/>
  <c r="AN55" i="15"/>
  <c r="AO55" i="13" s="1"/>
  <c r="AM55" i="15"/>
  <c r="AN55" i="13" s="1"/>
  <c r="AL55" i="15"/>
  <c r="AM55" i="13" s="1"/>
  <c r="AK55" i="15"/>
  <c r="AL55" i="13" s="1"/>
  <c r="AJ55" i="15"/>
  <c r="AK55" i="13" s="1"/>
  <c r="AI55" i="15"/>
  <c r="AJ55" i="13" s="1"/>
  <c r="AH55" i="15"/>
  <c r="AI55" i="13" s="1"/>
  <c r="AG55" i="15"/>
  <c r="AH55" i="13" s="1"/>
  <c r="AF55" i="15"/>
  <c r="AG55" i="13" s="1"/>
  <c r="AE55" i="15"/>
  <c r="AF55" i="13" s="1"/>
  <c r="AD55" i="15"/>
  <c r="AE55" i="13" s="1"/>
  <c r="AC55" i="15"/>
  <c r="AD55" i="13" s="1"/>
  <c r="AB55" i="15"/>
  <c r="AC55" i="13" s="1"/>
  <c r="AA55" i="15"/>
  <c r="AB55" i="13" s="1"/>
  <c r="Z55" i="15"/>
  <c r="AA55" i="13" s="1"/>
  <c r="Y55" i="15"/>
  <c r="Z55" i="13" s="1"/>
  <c r="X55" i="15"/>
  <c r="Y55" i="13" s="1"/>
  <c r="W55" i="15"/>
  <c r="X55" i="13" s="1"/>
  <c r="U55" i="15"/>
  <c r="U55" i="13" s="1"/>
  <c r="T55" i="15"/>
  <c r="T55" i="13" s="1"/>
  <c r="S55" i="15"/>
  <c r="R55" i="15"/>
  <c r="Q55" i="15"/>
  <c r="Q55" i="13" s="1"/>
  <c r="P55" i="15"/>
  <c r="P55" i="13" s="1"/>
  <c r="O55" i="15"/>
  <c r="O55" i="13" s="1"/>
  <c r="N55" i="15"/>
  <c r="L55" i="15" s="1"/>
  <c r="AR54" i="13"/>
  <c r="AQ54" i="13"/>
  <c r="AP54" i="13"/>
  <c r="AO54" i="13"/>
  <c r="AN54" i="13"/>
  <c r="AM54" i="13"/>
  <c r="AL54" i="13"/>
  <c r="AK54" i="13"/>
  <c r="AJ54" i="13"/>
  <c r="AI54" i="13"/>
  <c r="AH54" i="13"/>
  <c r="AF54" i="15"/>
  <c r="AG54" i="13" s="1"/>
  <c r="AE54" i="15"/>
  <c r="AF54" i="13" s="1"/>
  <c r="AD54" i="15"/>
  <c r="AE54" i="13" s="1"/>
  <c r="AC54" i="15"/>
  <c r="AD54" i="13" s="1"/>
  <c r="AB54" i="15"/>
  <c r="AC54" i="13" s="1"/>
  <c r="AA54" i="15"/>
  <c r="AB54" i="13" s="1"/>
  <c r="Z54" i="15"/>
  <c r="AA54" i="13" s="1"/>
  <c r="Y54" i="15"/>
  <c r="Z54" i="13" s="1"/>
  <c r="X54" i="15"/>
  <c r="Y54" i="13" s="1"/>
  <c r="W54" i="15"/>
  <c r="X54" i="13" s="1"/>
  <c r="U54" i="15"/>
  <c r="U54" i="13" s="1"/>
  <c r="T54" i="15"/>
  <c r="T54" i="13" s="1"/>
  <c r="S54" i="15"/>
  <c r="R54" i="15"/>
  <c r="Q54" i="15"/>
  <c r="Q54" i="13" s="1"/>
  <c r="P54" i="15"/>
  <c r="P54" i="13" s="1"/>
  <c r="O54" i="15"/>
  <c r="O54" i="13" s="1"/>
  <c r="N54" i="15"/>
  <c r="L54" i="15" s="1"/>
  <c r="AQ53" i="15"/>
  <c r="AP53" i="15"/>
  <c r="AQ53" i="13" s="1"/>
  <c r="AO53" i="15"/>
  <c r="AP53" i="13" s="1"/>
  <c r="AN53" i="15"/>
  <c r="AO53" i="13" s="1"/>
  <c r="AM53" i="15"/>
  <c r="AN53" i="13" s="1"/>
  <c r="AL53" i="15"/>
  <c r="AM53" i="13" s="1"/>
  <c r="AK53" i="15"/>
  <c r="AL53" i="13" s="1"/>
  <c r="AJ53" i="15"/>
  <c r="AK53" i="13" s="1"/>
  <c r="AI53" i="15"/>
  <c r="AJ53" i="13" s="1"/>
  <c r="AH53" i="15"/>
  <c r="AI53" i="13" s="1"/>
  <c r="AG53" i="15"/>
  <c r="AH53" i="13" s="1"/>
  <c r="AF53" i="15"/>
  <c r="AG53" i="13" s="1"/>
  <c r="AE53" i="15"/>
  <c r="AF53" i="13" s="1"/>
  <c r="AD53" i="15"/>
  <c r="AE53" i="13" s="1"/>
  <c r="AC53" i="15"/>
  <c r="AD53" i="13" s="1"/>
  <c r="AB53" i="15"/>
  <c r="AC53" i="13" s="1"/>
  <c r="AA53" i="15"/>
  <c r="AB53" i="13" s="1"/>
  <c r="Z53" i="15"/>
  <c r="AA53" i="13" s="1"/>
  <c r="Y53" i="15"/>
  <c r="Z53" i="13" s="1"/>
  <c r="X53" i="15"/>
  <c r="Y53" i="13" s="1"/>
  <c r="W53" i="15"/>
  <c r="X53" i="13" s="1"/>
  <c r="U53" i="15"/>
  <c r="U53" i="13" s="1"/>
  <c r="T53" i="15"/>
  <c r="T53" i="13" s="1"/>
  <c r="S53" i="15"/>
  <c r="R53" i="15"/>
  <c r="Q53" i="15"/>
  <c r="Q53" i="13" s="1"/>
  <c r="P53" i="15"/>
  <c r="P53" i="13" s="1"/>
  <c r="O53" i="15"/>
  <c r="O53" i="13" s="1"/>
  <c r="N53" i="15"/>
  <c r="L53" i="15" s="1"/>
  <c r="AQ52" i="15"/>
  <c r="AP52" i="15"/>
  <c r="AQ52" i="13" s="1"/>
  <c r="AO52" i="15"/>
  <c r="AP52" i="13" s="1"/>
  <c r="AN52" i="15"/>
  <c r="AO52" i="13" s="1"/>
  <c r="AM52" i="15"/>
  <c r="AN52" i="13" s="1"/>
  <c r="AL52" i="15"/>
  <c r="AM52" i="13" s="1"/>
  <c r="AK52" i="15"/>
  <c r="AL52" i="13" s="1"/>
  <c r="AJ52" i="15"/>
  <c r="AK52" i="13" s="1"/>
  <c r="AI52" i="15"/>
  <c r="AJ52" i="13" s="1"/>
  <c r="AH52" i="15"/>
  <c r="AI52" i="13" s="1"/>
  <c r="AG52" i="15"/>
  <c r="AH52" i="13" s="1"/>
  <c r="AF52" i="15"/>
  <c r="AG52" i="13" s="1"/>
  <c r="AE52" i="15"/>
  <c r="AF52" i="13" s="1"/>
  <c r="AD52" i="15"/>
  <c r="AE52" i="13" s="1"/>
  <c r="AC52" i="15"/>
  <c r="AD52" i="13" s="1"/>
  <c r="AB52" i="15"/>
  <c r="AC52" i="13" s="1"/>
  <c r="AA52" i="15"/>
  <c r="AB52" i="13" s="1"/>
  <c r="Z52" i="15"/>
  <c r="AA52" i="13" s="1"/>
  <c r="Y52" i="15"/>
  <c r="Z52" i="13" s="1"/>
  <c r="X52" i="15"/>
  <c r="Y52" i="13" s="1"/>
  <c r="W52" i="15"/>
  <c r="X52" i="13" s="1"/>
  <c r="U52" i="15"/>
  <c r="U52" i="13" s="1"/>
  <c r="T52" i="15"/>
  <c r="T52" i="13" s="1"/>
  <c r="S52" i="15"/>
  <c r="R52" i="15"/>
  <c r="Q52" i="15"/>
  <c r="Q52" i="13" s="1"/>
  <c r="P52" i="15"/>
  <c r="P52" i="13" s="1"/>
  <c r="O52" i="15"/>
  <c r="O52" i="13" s="1"/>
  <c r="N52" i="15"/>
  <c r="L52" i="15" s="1"/>
  <c r="AQ51" i="15"/>
  <c r="AP51" i="15"/>
  <c r="AQ51" i="13" s="1"/>
  <c r="AO51" i="15"/>
  <c r="AP51" i="13" s="1"/>
  <c r="AN51" i="15"/>
  <c r="AO51" i="13" s="1"/>
  <c r="AM51" i="15"/>
  <c r="AN51" i="13" s="1"/>
  <c r="AL51" i="15"/>
  <c r="AM51" i="13" s="1"/>
  <c r="AK51" i="15"/>
  <c r="AL51" i="13" s="1"/>
  <c r="AJ51" i="15"/>
  <c r="AK51" i="13" s="1"/>
  <c r="AI51" i="15"/>
  <c r="AJ51" i="13" s="1"/>
  <c r="AH51" i="15"/>
  <c r="AI51" i="13" s="1"/>
  <c r="AG51" i="15"/>
  <c r="AH51" i="13" s="1"/>
  <c r="AF51" i="15"/>
  <c r="AG51" i="13" s="1"/>
  <c r="AE51" i="15"/>
  <c r="AF51" i="13" s="1"/>
  <c r="AD51" i="15"/>
  <c r="AE51" i="13" s="1"/>
  <c r="AC51" i="15"/>
  <c r="AD51" i="13" s="1"/>
  <c r="AB51" i="15"/>
  <c r="AC51" i="13" s="1"/>
  <c r="AA51" i="15"/>
  <c r="AB51" i="13" s="1"/>
  <c r="Z51" i="15"/>
  <c r="AA51" i="13" s="1"/>
  <c r="Y51" i="15"/>
  <c r="Z51" i="13" s="1"/>
  <c r="X51" i="15"/>
  <c r="Y51" i="13" s="1"/>
  <c r="W51" i="15"/>
  <c r="X51" i="13" s="1"/>
  <c r="U51" i="15"/>
  <c r="U51" i="13" s="1"/>
  <c r="T51" i="15"/>
  <c r="T51" i="13" s="1"/>
  <c r="S51" i="15"/>
  <c r="R51" i="15"/>
  <c r="Q51" i="15"/>
  <c r="Q51" i="13" s="1"/>
  <c r="P51" i="15"/>
  <c r="P51" i="13" s="1"/>
  <c r="O51" i="15"/>
  <c r="O51" i="13" s="1"/>
  <c r="N51" i="15"/>
  <c r="L51" i="15" s="1"/>
  <c r="AQ50" i="15"/>
  <c r="AP50" i="15"/>
  <c r="AQ50" i="13" s="1"/>
  <c r="AO50" i="15"/>
  <c r="AP50" i="13" s="1"/>
  <c r="AN50" i="15"/>
  <c r="AO50" i="13" s="1"/>
  <c r="AM50" i="15"/>
  <c r="AN50" i="13" s="1"/>
  <c r="AL50" i="15"/>
  <c r="AM50" i="13" s="1"/>
  <c r="AK50" i="15"/>
  <c r="AL50" i="13" s="1"/>
  <c r="AJ50" i="15"/>
  <c r="AK50" i="13" s="1"/>
  <c r="AI50" i="15"/>
  <c r="AJ50" i="13" s="1"/>
  <c r="AH50" i="15"/>
  <c r="AI50" i="13" s="1"/>
  <c r="AG50" i="15"/>
  <c r="AH50" i="13" s="1"/>
  <c r="AF50" i="15"/>
  <c r="AG50" i="13" s="1"/>
  <c r="AE50" i="15"/>
  <c r="AF50" i="13" s="1"/>
  <c r="AD50" i="15"/>
  <c r="AE50" i="13" s="1"/>
  <c r="AC50" i="15"/>
  <c r="AD50" i="13" s="1"/>
  <c r="AB50" i="15"/>
  <c r="AC50" i="13" s="1"/>
  <c r="AA50" i="15"/>
  <c r="AB50" i="13" s="1"/>
  <c r="Z50" i="15"/>
  <c r="AA50" i="13" s="1"/>
  <c r="Y50" i="15"/>
  <c r="Z50" i="13" s="1"/>
  <c r="X50" i="15"/>
  <c r="Y50" i="13" s="1"/>
  <c r="W50" i="15"/>
  <c r="X50" i="13" s="1"/>
  <c r="U50" i="15"/>
  <c r="U50" i="13" s="1"/>
  <c r="T50" i="15"/>
  <c r="T50" i="13" s="1"/>
  <c r="S50" i="15"/>
  <c r="R50" i="15"/>
  <c r="Q50" i="15"/>
  <c r="Q50" i="13" s="1"/>
  <c r="P50" i="15"/>
  <c r="P50" i="13" s="1"/>
  <c r="O50" i="15"/>
  <c r="O50" i="13" s="1"/>
  <c r="N50" i="15"/>
  <c r="L50" i="15" s="1"/>
  <c r="AQ49" i="15"/>
  <c r="AP49" i="15"/>
  <c r="AQ49" i="13" s="1"/>
  <c r="AO49" i="15"/>
  <c r="AP49" i="13" s="1"/>
  <c r="AN49" i="15"/>
  <c r="AO49" i="13" s="1"/>
  <c r="AM49" i="15"/>
  <c r="AN49" i="13" s="1"/>
  <c r="AL49" i="15"/>
  <c r="AM49" i="13" s="1"/>
  <c r="AK49" i="15"/>
  <c r="AL49" i="13" s="1"/>
  <c r="AJ49" i="15"/>
  <c r="AK49" i="13" s="1"/>
  <c r="AI49" i="15"/>
  <c r="AJ49" i="13" s="1"/>
  <c r="AH49" i="15"/>
  <c r="AI49" i="13" s="1"/>
  <c r="AG49" i="15"/>
  <c r="AH49" i="13" s="1"/>
  <c r="AF49" i="15"/>
  <c r="AG49" i="13" s="1"/>
  <c r="AE49" i="15"/>
  <c r="AF49" i="13" s="1"/>
  <c r="AD49" i="15"/>
  <c r="AE49" i="13" s="1"/>
  <c r="AC49" i="15"/>
  <c r="AD49" i="13" s="1"/>
  <c r="AB49" i="15"/>
  <c r="AC49" i="13" s="1"/>
  <c r="AA49" i="15"/>
  <c r="AB49" i="13" s="1"/>
  <c r="Z49" i="15"/>
  <c r="AA49" i="13" s="1"/>
  <c r="Y49" i="15"/>
  <c r="Z49" i="13" s="1"/>
  <c r="X49" i="15"/>
  <c r="Y49" i="13" s="1"/>
  <c r="W49" i="15"/>
  <c r="X49" i="13" s="1"/>
  <c r="U49" i="15"/>
  <c r="U49" i="13" s="1"/>
  <c r="T49" i="15"/>
  <c r="T49" i="13" s="1"/>
  <c r="S49" i="15"/>
  <c r="R49" i="15"/>
  <c r="Q49" i="15"/>
  <c r="Q49" i="13" s="1"/>
  <c r="P49" i="15"/>
  <c r="P49" i="13" s="1"/>
  <c r="O49" i="15"/>
  <c r="O49" i="13" s="1"/>
  <c r="N49" i="15"/>
  <c r="L49" i="15" s="1"/>
  <c r="AQ48" i="15"/>
  <c r="AQ48" i="13"/>
  <c r="AP48" i="13"/>
  <c r="AO48" i="13"/>
  <c r="AN48" i="13"/>
  <c r="AM48" i="13"/>
  <c r="AL48" i="13"/>
  <c r="AK48" i="13"/>
  <c r="AJ48" i="13"/>
  <c r="AI48" i="13"/>
  <c r="AH48" i="13"/>
  <c r="AF48" i="15"/>
  <c r="AG48" i="13" s="1"/>
  <c r="AE48" i="15"/>
  <c r="AF48" i="13" s="1"/>
  <c r="AD48" i="15"/>
  <c r="AE48" i="13" s="1"/>
  <c r="AC48" i="15"/>
  <c r="AD48" i="13" s="1"/>
  <c r="AB48" i="15"/>
  <c r="AC48" i="13" s="1"/>
  <c r="AA48" i="15"/>
  <c r="AB48" i="13" s="1"/>
  <c r="Z48" i="15"/>
  <c r="AA48" i="13" s="1"/>
  <c r="Y48" i="15"/>
  <c r="Z48" i="13" s="1"/>
  <c r="X48" i="15"/>
  <c r="Y48" i="13" s="1"/>
  <c r="W48" i="15"/>
  <c r="X48" i="13" s="1"/>
  <c r="U48" i="15"/>
  <c r="U48" i="13" s="1"/>
  <c r="T48" i="15"/>
  <c r="T48" i="13" s="1"/>
  <c r="S48" i="15"/>
  <c r="R48" i="15"/>
  <c r="Q48" i="15"/>
  <c r="Q48" i="13" s="1"/>
  <c r="P48" i="15"/>
  <c r="P48" i="13" s="1"/>
  <c r="O48" i="15"/>
  <c r="O48" i="13" s="1"/>
  <c r="N48" i="15"/>
  <c r="L48" i="15" s="1"/>
  <c r="AQ47" i="15"/>
  <c r="AP47" i="15"/>
  <c r="AQ47" i="13" s="1"/>
  <c r="AO47" i="15"/>
  <c r="AP47" i="13" s="1"/>
  <c r="AN47" i="15"/>
  <c r="AO47" i="13" s="1"/>
  <c r="AM47" i="15"/>
  <c r="AN47" i="13" s="1"/>
  <c r="AL47" i="15"/>
  <c r="AM47" i="13" s="1"/>
  <c r="AK47" i="15"/>
  <c r="AL47" i="13" s="1"/>
  <c r="AJ47" i="15"/>
  <c r="AK47" i="13" s="1"/>
  <c r="AI47" i="15"/>
  <c r="AJ47" i="13" s="1"/>
  <c r="AH47" i="15"/>
  <c r="AI47" i="13" s="1"/>
  <c r="AG47" i="15"/>
  <c r="AH47" i="13" s="1"/>
  <c r="AF47" i="15"/>
  <c r="AG47" i="13" s="1"/>
  <c r="AE47" i="15"/>
  <c r="AD47" i="15"/>
  <c r="AE47" i="13" s="1"/>
  <c r="AC47" i="15"/>
  <c r="AD47" i="13" s="1"/>
  <c r="AB47" i="15"/>
  <c r="AC47" i="13" s="1"/>
  <c r="AA47" i="15"/>
  <c r="AB47" i="13" s="1"/>
  <c r="Z47" i="15"/>
  <c r="AA47" i="13" s="1"/>
  <c r="Y47" i="15"/>
  <c r="Z47" i="13" s="1"/>
  <c r="X47" i="15"/>
  <c r="Y47" i="13" s="1"/>
  <c r="W47" i="15"/>
  <c r="X47" i="13" s="1"/>
  <c r="U47" i="15"/>
  <c r="U47" i="13" s="1"/>
  <c r="T47" i="15"/>
  <c r="T47" i="13" s="1"/>
  <c r="S47" i="15"/>
  <c r="R47" i="15"/>
  <c r="Q47" i="15"/>
  <c r="Q47" i="13" s="1"/>
  <c r="P47" i="15"/>
  <c r="P47" i="13" s="1"/>
  <c r="O47" i="15"/>
  <c r="O47" i="13" s="1"/>
  <c r="N47" i="15"/>
  <c r="L47" i="15" s="1"/>
  <c r="AQ46" i="15"/>
  <c r="AP46" i="15"/>
  <c r="AQ46" i="13" s="1"/>
  <c r="AO46" i="15"/>
  <c r="AP46" i="13" s="1"/>
  <c r="AN46" i="15"/>
  <c r="AO46" i="13" s="1"/>
  <c r="AM46" i="15"/>
  <c r="AN46" i="13" s="1"/>
  <c r="AL46" i="15"/>
  <c r="AM46" i="13" s="1"/>
  <c r="AK46" i="15"/>
  <c r="AL46" i="13" s="1"/>
  <c r="AJ46" i="15"/>
  <c r="AK46" i="13" s="1"/>
  <c r="AI46" i="15"/>
  <c r="AJ46" i="13" s="1"/>
  <c r="AH46" i="15"/>
  <c r="AI46" i="13" s="1"/>
  <c r="AG46" i="15"/>
  <c r="AH46" i="13" s="1"/>
  <c r="AF46" i="15"/>
  <c r="AG46" i="13" s="1"/>
  <c r="AE46" i="15"/>
  <c r="AF46" i="13" s="1"/>
  <c r="AD46" i="15"/>
  <c r="AE46" i="13" s="1"/>
  <c r="AC46" i="15"/>
  <c r="AD46" i="13" s="1"/>
  <c r="AB46" i="15"/>
  <c r="AC46" i="13" s="1"/>
  <c r="AA46" i="15"/>
  <c r="AB46" i="13" s="1"/>
  <c r="Z46" i="15"/>
  <c r="AA46" i="13" s="1"/>
  <c r="Y46" i="15"/>
  <c r="Z46" i="13" s="1"/>
  <c r="X46" i="15"/>
  <c r="Y46" i="13" s="1"/>
  <c r="W46" i="15"/>
  <c r="X46" i="13" s="1"/>
  <c r="U46" i="15"/>
  <c r="U46" i="13" s="1"/>
  <c r="T46" i="15"/>
  <c r="T46" i="13" s="1"/>
  <c r="S46" i="15"/>
  <c r="R46" i="15"/>
  <c r="Q46" i="15"/>
  <c r="Q46" i="13" s="1"/>
  <c r="P46" i="15"/>
  <c r="P46" i="13" s="1"/>
  <c r="O46" i="15"/>
  <c r="O46" i="13" s="1"/>
  <c r="N46" i="15"/>
  <c r="L46" i="15" s="1"/>
  <c r="AQ45" i="15"/>
  <c r="AP45" i="15"/>
  <c r="AQ45" i="13" s="1"/>
  <c r="AO45" i="15"/>
  <c r="AP45" i="13" s="1"/>
  <c r="AN45" i="15"/>
  <c r="AO45" i="13" s="1"/>
  <c r="AM45" i="15"/>
  <c r="AN45" i="13" s="1"/>
  <c r="AL45" i="15"/>
  <c r="AM45" i="13" s="1"/>
  <c r="AK45" i="15"/>
  <c r="AL45" i="13" s="1"/>
  <c r="AJ45" i="15"/>
  <c r="AK45" i="13" s="1"/>
  <c r="AI45" i="15"/>
  <c r="AJ45" i="13" s="1"/>
  <c r="AH45" i="15"/>
  <c r="AI45" i="13" s="1"/>
  <c r="AG45" i="15"/>
  <c r="AH45" i="13" s="1"/>
  <c r="AF45" i="15"/>
  <c r="AG45" i="13" s="1"/>
  <c r="AE45" i="15"/>
  <c r="AF45" i="13" s="1"/>
  <c r="AD45" i="15"/>
  <c r="AE45" i="13" s="1"/>
  <c r="AC45" i="15"/>
  <c r="AD45" i="13" s="1"/>
  <c r="AB45" i="15"/>
  <c r="AC45" i="13" s="1"/>
  <c r="AA45" i="15"/>
  <c r="AB45" i="13" s="1"/>
  <c r="Z45" i="15"/>
  <c r="AA45" i="13" s="1"/>
  <c r="Y45" i="15"/>
  <c r="Z45" i="13" s="1"/>
  <c r="X45" i="15"/>
  <c r="Y45" i="13" s="1"/>
  <c r="W45" i="15"/>
  <c r="X45" i="13" s="1"/>
  <c r="U45" i="15"/>
  <c r="U45" i="13" s="1"/>
  <c r="T45" i="15"/>
  <c r="T45" i="13" s="1"/>
  <c r="S45" i="15"/>
  <c r="R45" i="15"/>
  <c r="Q45" i="15"/>
  <c r="Q45" i="13" s="1"/>
  <c r="P45" i="15"/>
  <c r="P45" i="13" s="1"/>
  <c r="O45" i="15"/>
  <c r="O45" i="13" s="1"/>
  <c r="N45" i="15"/>
  <c r="L45" i="15" s="1"/>
  <c r="AQ44" i="15"/>
  <c r="AP44" i="15"/>
  <c r="AQ44" i="13" s="1"/>
  <c r="AO44" i="15"/>
  <c r="AP44" i="13" s="1"/>
  <c r="AN44" i="15"/>
  <c r="AO44" i="13" s="1"/>
  <c r="AM44" i="15"/>
  <c r="AN44" i="13" s="1"/>
  <c r="AL44" i="15"/>
  <c r="AM44" i="13" s="1"/>
  <c r="AK44" i="15"/>
  <c r="AL44" i="13" s="1"/>
  <c r="AJ44" i="15"/>
  <c r="AK44" i="13" s="1"/>
  <c r="AI44" i="15"/>
  <c r="AJ44" i="13" s="1"/>
  <c r="AH44" i="15"/>
  <c r="AI44" i="13" s="1"/>
  <c r="AG44" i="15"/>
  <c r="AH44" i="13" s="1"/>
  <c r="AF44" i="15"/>
  <c r="AG44" i="13" s="1"/>
  <c r="AE44" i="15"/>
  <c r="AF44" i="13" s="1"/>
  <c r="AD44" i="15"/>
  <c r="AE44" i="13" s="1"/>
  <c r="AC44" i="15"/>
  <c r="AD44" i="13" s="1"/>
  <c r="AB44" i="15"/>
  <c r="AC44" i="13" s="1"/>
  <c r="AA44" i="15"/>
  <c r="AB44" i="13" s="1"/>
  <c r="Z44" i="15"/>
  <c r="AA44" i="13" s="1"/>
  <c r="Y44" i="15"/>
  <c r="Z44" i="13" s="1"/>
  <c r="X44" i="15"/>
  <c r="Y44" i="13" s="1"/>
  <c r="W44" i="15"/>
  <c r="X44" i="13" s="1"/>
  <c r="U44" i="15"/>
  <c r="U44" i="13" s="1"/>
  <c r="T44" i="15"/>
  <c r="T44" i="13" s="1"/>
  <c r="S44" i="15"/>
  <c r="R44" i="15"/>
  <c r="Q44" i="15"/>
  <c r="Q44" i="13" s="1"/>
  <c r="P44" i="15"/>
  <c r="P44" i="13" s="1"/>
  <c r="O44" i="15"/>
  <c r="O44" i="13" s="1"/>
  <c r="N44" i="15"/>
  <c r="L44" i="15" s="1"/>
  <c r="AQ43" i="15"/>
  <c r="AP43" i="15"/>
  <c r="AQ43" i="13" s="1"/>
  <c r="AO43" i="15"/>
  <c r="AP43" i="13" s="1"/>
  <c r="AN43" i="15"/>
  <c r="AO43" i="13" s="1"/>
  <c r="AM43" i="15"/>
  <c r="AN43" i="13" s="1"/>
  <c r="AL43" i="15"/>
  <c r="AM43" i="13" s="1"/>
  <c r="AK43" i="15"/>
  <c r="AL43" i="13" s="1"/>
  <c r="AJ43" i="15"/>
  <c r="AK43" i="13" s="1"/>
  <c r="AI43" i="15"/>
  <c r="AJ43" i="13" s="1"/>
  <c r="AH43" i="15"/>
  <c r="AI43" i="13" s="1"/>
  <c r="AG43" i="15"/>
  <c r="AH43" i="13" s="1"/>
  <c r="AF43" i="15"/>
  <c r="AG43" i="13" s="1"/>
  <c r="AE43" i="15"/>
  <c r="AF43" i="13" s="1"/>
  <c r="AD43" i="15"/>
  <c r="AE43" i="13" s="1"/>
  <c r="AC43" i="15"/>
  <c r="AD43" i="13" s="1"/>
  <c r="AB43" i="15"/>
  <c r="AC43" i="13" s="1"/>
  <c r="AA43" i="15"/>
  <c r="AB43" i="13" s="1"/>
  <c r="Z43" i="15"/>
  <c r="AA43" i="13" s="1"/>
  <c r="Y43" i="15"/>
  <c r="Z43" i="13" s="1"/>
  <c r="X43" i="15"/>
  <c r="Y43" i="13" s="1"/>
  <c r="W43" i="15"/>
  <c r="X43" i="13" s="1"/>
  <c r="U43" i="15"/>
  <c r="U43" i="13" s="1"/>
  <c r="T43" i="15"/>
  <c r="T43" i="13" s="1"/>
  <c r="S43" i="15"/>
  <c r="R43" i="15"/>
  <c r="Q43" i="15"/>
  <c r="Q43" i="13" s="1"/>
  <c r="P43" i="15"/>
  <c r="P43" i="13" s="1"/>
  <c r="O43" i="15"/>
  <c r="O43" i="13" s="1"/>
  <c r="N43" i="15"/>
  <c r="L43" i="15" s="1"/>
  <c r="AQ42" i="15"/>
  <c r="AR42" i="13" s="1"/>
  <c r="AP42" i="15"/>
  <c r="AQ42" i="13" s="1"/>
  <c r="AO42" i="15"/>
  <c r="AP42" i="13" s="1"/>
  <c r="AN42" i="15"/>
  <c r="AO42" i="13" s="1"/>
  <c r="AM42" i="15"/>
  <c r="AN42" i="13" s="1"/>
  <c r="AL42" i="15"/>
  <c r="AM42" i="13" s="1"/>
  <c r="AK42" i="15"/>
  <c r="AL42" i="13" s="1"/>
  <c r="AJ42" i="15"/>
  <c r="AK42" i="13" s="1"/>
  <c r="AI42" i="15"/>
  <c r="AJ42" i="13" s="1"/>
  <c r="AH42" i="15"/>
  <c r="AI42" i="13" s="1"/>
  <c r="AG42" i="15"/>
  <c r="AH42" i="13" s="1"/>
  <c r="AF42" i="15"/>
  <c r="AG42" i="13" s="1"/>
  <c r="AE42" i="15"/>
  <c r="AF42" i="13" s="1"/>
  <c r="AD42" i="15"/>
  <c r="AE42" i="13" s="1"/>
  <c r="AC42" i="15"/>
  <c r="AD42" i="13" s="1"/>
  <c r="AB42" i="15"/>
  <c r="AC42" i="13" s="1"/>
  <c r="AA42" i="15"/>
  <c r="AB42" i="13" s="1"/>
  <c r="Z42" i="15"/>
  <c r="AA42" i="13" s="1"/>
  <c r="Y42" i="15"/>
  <c r="Z42" i="13" s="1"/>
  <c r="X42" i="15"/>
  <c r="Y42" i="13" s="1"/>
  <c r="W42" i="15"/>
  <c r="X42" i="13" s="1"/>
  <c r="U42" i="15"/>
  <c r="U42" i="13" s="1"/>
  <c r="T42" i="15"/>
  <c r="T42" i="13" s="1"/>
  <c r="S42" i="15"/>
  <c r="R42" i="15"/>
  <c r="Q42" i="15"/>
  <c r="Q42" i="13" s="1"/>
  <c r="P42" i="15"/>
  <c r="P42" i="13" s="1"/>
  <c r="O42" i="15"/>
  <c r="O42" i="13" s="1"/>
  <c r="N42" i="15"/>
  <c r="L42" i="15" s="1"/>
  <c r="AQ41" i="15"/>
  <c r="AR41" i="13" s="1"/>
  <c r="AP41" i="15"/>
  <c r="AQ41" i="13" s="1"/>
  <c r="AO41" i="15"/>
  <c r="AP41" i="13" s="1"/>
  <c r="AN41" i="15"/>
  <c r="AO41" i="13" s="1"/>
  <c r="AM41" i="15"/>
  <c r="AN41" i="13" s="1"/>
  <c r="AL41" i="15"/>
  <c r="AM41" i="13" s="1"/>
  <c r="AK41" i="15"/>
  <c r="AL41" i="13" s="1"/>
  <c r="AJ41" i="15"/>
  <c r="AK41" i="13" s="1"/>
  <c r="AI41" i="15"/>
  <c r="AJ41" i="13" s="1"/>
  <c r="AH41" i="15"/>
  <c r="AI41" i="13" s="1"/>
  <c r="AH41" i="13"/>
  <c r="AF41" i="15"/>
  <c r="AG41" i="13" s="1"/>
  <c r="AE41" i="15"/>
  <c r="AF41" i="13" s="1"/>
  <c r="AD41" i="15"/>
  <c r="AE41" i="13" s="1"/>
  <c r="AC41" i="15"/>
  <c r="AD41" i="13" s="1"/>
  <c r="AB41" i="15"/>
  <c r="AC41" i="13" s="1"/>
  <c r="AA41" i="15"/>
  <c r="AB41" i="13" s="1"/>
  <c r="Z41" i="15"/>
  <c r="AA41" i="13" s="1"/>
  <c r="Y41" i="15"/>
  <c r="Z41" i="13" s="1"/>
  <c r="X41" i="15"/>
  <c r="Y41" i="13" s="1"/>
  <c r="W41" i="15"/>
  <c r="X41" i="13" s="1"/>
  <c r="U41" i="15"/>
  <c r="U41" i="13" s="1"/>
  <c r="T41" i="15"/>
  <c r="T41" i="13" s="1"/>
  <c r="S41" i="15"/>
  <c r="R41" i="15"/>
  <c r="Q41" i="15"/>
  <c r="Q41" i="13" s="1"/>
  <c r="P41" i="15"/>
  <c r="P41" i="13" s="1"/>
  <c r="O41" i="15"/>
  <c r="O41" i="13" s="1"/>
  <c r="N41" i="15"/>
  <c r="L41" i="15" s="1"/>
  <c r="AQ40" i="15"/>
  <c r="AQ40" i="13"/>
  <c r="AP40" i="13"/>
  <c r="AO40" i="13"/>
  <c r="AN40" i="13"/>
  <c r="AM40" i="13"/>
  <c r="AL40" i="13"/>
  <c r="AK40" i="13"/>
  <c r="AJ40" i="13"/>
  <c r="AI40" i="13"/>
  <c r="AH40" i="13"/>
  <c r="AF40" i="15"/>
  <c r="AG40" i="13" s="1"/>
  <c r="AE40" i="15"/>
  <c r="AF40" i="13" s="1"/>
  <c r="AD40" i="15"/>
  <c r="AE40" i="13" s="1"/>
  <c r="AC40" i="15"/>
  <c r="AD40" i="13" s="1"/>
  <c r="AB40" i="15"/>
  <c r="AC40" i="13" s="1"/>
  <c r="AA40" i="15"/>
  <c r="AB40" i="13" s="1"/>
  <c r="Z40" i="15"/>
  <c r="AA40" i="13" s="1"/>
  <c r="Y40" i="15"/>
  <c r="Z40" i="13" s="1"/>
  <c r="X40" i="15"/>
  <c r="Y40" i="13" s="1"/>
  <c r="W40" i="15"/>
  <c r="X40" i="13" s="1"/>
  <c r="U40" i="15"/>
  <c r="U40" i="13" s="1"/>
  <c r="T40" i="15"/>
  <c r="T40" i="13" s="1"/>
  <c r="S40" i="15"/>
  <c r="R40" i="15"/>
  <c r="Q40" i="15"/>
  <c r="Q40" i="13" s="1"/>
  <c r="P40" i="15"/>
  <c r="P40" i="13" s="1"/>
  <c r="O40" i="15"/>
  <c r="O40" i="13" s="1"/>
  <c r="N40" i="15"/>
  <c r="L40" i="15" s="1"/>
  <c r="AQ39" i="15"/>
  <c r="AP39" i="15"/>
  <c r="AQ39" i="13" s="1"/>
  <c r="AO39" i="15"/>
  <c r="AP39" i="13" s="1"/>
  <c r="AN39" i="15"/>
  <c r="AO39" i="13" s="1"/>
  <c r="AM39" i="15"/>
  <c r="AN39" i="13" s="1"/>
  <c r="AL39" i="15"/>
  <c r="AM39" i="13" s="1"/>
  <c r="AK39" i="15"/>
  <c r="AL39" i="13" s="1"/>
  <c r="AJ39" i="15"/>
  <c r="AK39" i="13" s="1"/>
  <c r="AI39" i="15"/>
  <c r="AJ39" i="13" s="1"/>
  <c r="AH39" i="15"/>
  <c r="AI39" i="13" s="1"/>
  <c r="AG39" i="15"/>
  <c r="AH39" i="13" s="1"/>
  <c r="AF39" i="15"/>
  <c r="AG39" i="13" s="1"/>
  <c r="AE39" i="15"/>
  <c r="AF39" i="13" s="1"/>
  <c r="AD39" i="15"/>
  <c r="AE39" i="13" s="1"/>
  <c r="AC39" i="15"/>
  <c r="AD39" i="13" s="1"/>
  <c r="AB39" i="15"/>
  <c r="AC39" i="13" s="1"/>
  <c r="AA39" i="15"/>
  <c r="AB39" i="13" s="1"/>
  <c r="Z39" i="15"/>
  <c r="AA39" i="13" s="1"/>
  <c r="Y39" i="15"/>
  <c r="Z39" i="13" s="1"/>
  <c r="X39" i="15"/>
  <c r="Y39" i="13" s="1"/>
  <c r="W39" i="15"/>
  <c r="X39" i="13" s="1"/>
  <c r="U39" i="15"/>
  <c r="U39" i="13" s="1"/>
  <c r="T39" i="15"/>
  <c r="T39" i="13" s="1"/>
  <c r="S39" i="15"/>
  <c r="R39" i="15"/>
  <c r="Q39" i="15"/>
  <c r="Q39" i="13" s="1"/>
  <c r="P39" i="15"/>
  <c r="P39" i="13" s="1"/>
  <c r="O39" i="15"/>
  <c r="O39" i="13" s="1"/>
  <c r="N39" i="15"/>
  <c r="L39" i="15" s="1"/>
  <c r="AQ38" i="13"/>
  <c r="AP38" i="13"/>
  <c r="AO38" i="13"/>
  <c r="AN38" i="13"/>
  <c r="AM38" i="13"/>
  <c r="AL38" i="13"/>
  <c r="AK38" i="13"/>
  <c r="AJ38" i="13"/>
  <c r="AI38" i="13"/>
  <c r="AH38" i="13"/>
  <c r="AF38" i="15"/>
  <c r="AG38" i="13" s="1"/>
  <c r="AE38" i="15"/>
  <c r="AF38" i="13" s="1"/>
  <c r="AD38" i="15"/>
  <c r="AE38" i="13" s="1"/>
  <c r="AC38" i="15"/>
  <c r="AD38" i="13" s="1"/>
  <c r="AB38" i="15"/>
  <c r="AC38" i="13" s="1"/>
  <c r="AA38" i="15"/>
  <c r="AB38" i="13" s="1"/>
  <c r="Z38" i="15"/>
  <c r="AA38" i="13" s="1"/>
  <c r="Y38" i="15"/>
  <c r="Z38" i="13" s="1"/>
  <c r="X38" i="15"/>
  <c r="Y38" i="13" s="1"/>
  <c r="W38" i="15"/>
  <c r="X38" i="13" s="1"/>
  <c r="U38" i="15"/>
  <c r="U38" i="13" s="1"/>
  <c r="T38" i="15"/>
  <c r="T38" i="13" s="1"/>
  <c r="S38" i="15"/>
  <c r="R38" i="15"/>
  <c r="Q38" i="15"/>
  <c r="Q38" i="13" s="1"/>
  <c r="P38" i="15"/>
  <c r="P38" i="13" s="1"/>
  <c r="O38" i="15"/>
  <c r="O38" i="13" s="1"/>
  <c r="N38" i="15"/>
  <c r="L38" i="15" s="1"/>
  <c r="AQ37" i="15"/>
  <c r="AP37" i="15"/>
  <c r="AQ37" i="13" s="1"/>
  <c r="AO37" i="15"/>
  <c r="AP37" i="13" s="1"/>
  <c r="AN37" i="15"/>
  <c r="AO37" i="13" s="1"/>
  <c r="AM37" i="15"/>
  <c r="AN37" i="13" s="1"/>
  <c r="AL37" i="15"/>
  <c r="AM37" i="13" s="1"/>
  <c r="AK37" i="15"/>
  <c r="AL37" i="13" s="1"/>
  <c r="AJ37" i="15"/>
  <c r="AK37" i="13" s="1"/>
  <c r="AI37" i="15"/>
  <c r="AJ37" i="13" s="1"/>
  <c r="AH37" i="15"/>
  <c r="AI37" i="13" s="1"/>
  <c r="AG37" i="15"/>
  <c r="AH37" i="13" s="1"/>
  <c r="AF37" i="15"/>
  <c r="AG37" i="13" s="1"/>
  <c r="AE37" i="15"/>
  <c r="AF37" i="13" s="1"/>
  <c r="AD37" i="15"/>
  <c r="AE37" i="13" s="1"/>
  <c r="AC37" i="15"/>
  <c r="AD37" i="13" s="1"/>
  <c r="AB37" i="15"/>
  <c r="AC37" i="13" s="1"/>
  <c r="AA37" i="15"/>
  <c r="AB37" i="13" s="1"/>
  <c r="Z37" i="15"/>
  <c r="AA37" i="13" s="1"/>
  <c r="Y37" i="15"/>
  <c r="Z37" i="13" s="1"/>
  <c r="X37" i="15"/>
  <c r="Y37" i="13" s="1"/>
  <c r="W37" i="15"/>
  <c r="X37" i="13" s="1"/>
  <c r="U37" i="15"/>
  <c r="U37" i="13" s="1"/>
  <c r="T37" i="15"/>
  <c r="T37" i="13" s="1"/>
  <c r="S37" i="15"/>
  <c r="R37" i="15"/>
  <c r="Q37" i="15"/>
  <c r="Q37" i="13" s="1"/>
  <c r="P37" i="15"/>
  <c r="P37" i="13" s="1"/>
  <c r="O37" i="15"/>
  <c r="O37" i="13" s="1"/>
  <c r="N37" i="15"/>
  <c r="L37" i="15" s="1"/>
  <c r="AQ36" i="15"/>
  <c r="AR36" i="13" s="1"/>
  <c r="AP36" i="15"/>
  <c r="AQ36" i="13" s="1"/>
  <c r="AO36" i="15"/>
  <c r="AP36" i="13" s="1"/>
  <c r="AN36" i="15"/>
  <c r="AO36" i="13" s="1"/>
  <c r="AM36" i="15"/>
  <c r="AN36" i="13" s="1"/>
  <c r="AL36" i="15"/>
  <c r="AM36" i="13" s="1"/>
  <c r="AK36" i="15"/>
  <c r="AL36" i="13" s="1"/>
  <c r="AJ36" i="15"/>
  <c r="AK36" i="13" s="1"/>
  <c r="AI36" i="15"/>
  <c r="AJ36" i="13" s="1"/>
  <c r="AH36" i="15"/>
  <c r="AI36" i="13" s="1"/>
  <c r="AG36" i="15"/>
  <c r="AH36" i="13" s="1"/>
  <c r="AF36" i="15"/>
  <c r="AG36" i="13" s="1"/>
  <c r="AE36" i="15"/>
  <c r="AF36" i="13" s="1"/>
  <c r="AD36" i="15"/>
  <c r="AE36" i="13" s="1"/>
  <c r="AC36" i="15"/>
  <c r="AD36" i="13" s="1"/>
  <c r="AB36" i="15"/>
  <c r="AC36" i="13" s="1"/>
  <c r="AA36" i="15"/>
  <c r="AB36" i="13" s="1"/>
  <c r="Z36" i="15"/>
  <c r="AA36" i="13" s="1"/>
  <c r="Y36" i="15"/>
  <c r="Z36" i="13" s="1"/>
  <c r="X36" i="15"/>
  <c r="Y36" i="13" s="1"/>
  <c r="W36" i="15"/>
  <c r="X36" i="13" s="1"/>
  <c r="U36" i="15"/>
  <c r="U36" i="13" s="1"/>
  <c r="T36" i="15"/>
  <c r="T36" i="13" s="1"/>
  <c r="S36" i="15"/>
  <c r="R36" i="15"/>
  <c r="Q36" i="15"/>
  <c r="Q36" i="13" s="1"/>
  <c r="P36" i="15"/>
  <c r="P36" i="13" s="1"/>
  <c r="O36" i="15"/>
  <c r="O36" i="13" s="1"/>
  <c r="N36" i="15"/>
  <c r="L36" i="15" s="1"/>
  <c r="AQ35" i="15"/>
  <c r="AP35" i="15"/>
  <c r="AQ35" i="13" s="1"/>
  <c r="AO35" i="15"/>
  <c r="AP35" i="13" s="1"/>
  <c r="AN35" i="15"/>
  <c r="AO35" i="13" s="1"/>
  <c r="AM35" i="15"/>
  <c r="AN35" i="13" s="1"/>
  <c r="AL35" i="15"/>
  <c r="AM35" i="13" s="1"/>
  <c r="AK35" i="15"/>
  <c r="AL35" i="13" s="1"/>
  <c r="AJ35" i="15"/>
  <c r="AK35" i="13" s="1"/>
  <c r="AI35" i="15"/>
  <c r="AJ35" i="13" s="1"/>
  <c r="AH35" i="15"/>
  <c r="AI35" i="13" s="1"/>
  <c r="AG35" i="15"/>
  <c r="AH35" i="13" s="1"/>
  <c r="AF35" i="15"/>
  <c r="AG35" i="13" s="1"/>
  <c r="AE35" i="15"/>
  <c r="AF35" i="13" s="1"/>
  <c r="AD35" i="15"/>
  <c r="AE35" i="13" s="1"/>
  <c r="AC35" i="15"/>
  <c r="AD35" i="13" s="1"/>
  <c r="AB35" i="15"/>
  <c r="AC35" i="13" s="1"/>
  <c r="AA35" i="15"/>
  <c r="AB35" i="13" s="1"/>
  <c r="Z35" i="15"/>
  <c r="AA35" i="13" s="1"/>
  <c r="Y35" i="15"/>
  <c r="Z35" i="13" s="1"/>
  <c r="X35" i="15"/>
  <c r="Y35" i="13" s="1"/>
  <c r="W35" i="15"/>
  <c r="X35" i="13" s="1"/>
  <c r="U35" i="15"/>
  <c r="U35" i="13" s="1"/>
  <c r="T35" i="15"/>
  <c r="T35" i="13" s="1"/>
  <c r="S35" i="15"/>
  <c r="R35" i="15"/>
  <c r="Q35" i="15"/>
  <c r="Q35" i="13" s="1"/>
  <c r="P35" i="15"/>
  <c r="P35" i="13" s="1"/>
  <c r="O35" i="15"/>
  <c r="O35" i="13" s="1"/>
  <c r="N35" i="15"/>
  <c r="L35" i="15" s="1"/>
  <c r="AQ34" i="15"/>
  <c r="AP34" i="15"/>
  <c r="AQ34" i="13" s="1"/>
  <c r="AO34" i="15"/>
  <c r="AP34" i="13" s="1"/>
  <c r="AN34" i="15"/>
  <c r="AO34" i="13" s="1"/>
  <c r="AM34" i="15"/>
  <c r="AN34" i="13" s="1"/>
  <c r="AL34" i="15"/>
  <c r="AM34" i="13" s="1"/>
  <c r="AK34" i="15"/>
  <c r="AL34" i="13" s="1"/>
  <c r="AJ34" i="15"/>
  <c r="AK34" i="13" s="1"/>
  <c r="AI34" i="15"/>
  <c r="AJ34" i="13" s="1"/>
  <c r="AH34" i="15"/>
  <c r="AI34" i="13" s="1"/>
  <c r="AG34" i="15"/>
  <c r="AH34" i="13" s="1"/>
  <c r="AF34" i="15"/>
  <c r="AG34" i="13" s="1"/>
  <c r="AE34" i="15"/>
  <c r="AF34" i="13" s="1"/>
  <c r="AD34" i="15"/>
  <c r="AE34" i="13" s="1"/>
  <c r="AC34" i="15"/>
  <c r="AD34" i="13" s="1"/>
  <c r="AB34" i="15"/>
  <c r="AC34" i="13" s="1"/>
  <c r="AA34" i="15"/>
  <c r="AB34" i="13" s="1"/>
  <c r="Z34" i="15"/>
  <c r="AA34" i="13" s="1"/>
  <c r="Y34" i="15"/>
  <c r="Z34" i="13" s="1"/>
  <c r="X34" i="15"/>
  <c r="Y34" i="13" s="1"/>
  <c r="W34" i="15"/>
  <c r="X34" i="13" s="1"/>
  <c r="U34" i="15"/>
  <c r="U34" i="13" s="1"/>
  <c r="T34" i="15"/>
  <c r="T34" i="13" s="1"/>
  <c r="S34" i="15"/>
  <c r="R34" i="15"/>
  <c r="Q34" i="15"/>
  <c r="Q34" i="13" s="1"/>
  <c r="P34" i="15"/>
  <c r="P34" i="13" s="1"/>
  <c r="O34" i="15"/>
  <c r="O34" i="13" s="1"/>
  <c r="N34" i="15"/>
  <c r="L34" i="15" s="1"/>
  <c r="AQ33" i="15"/>
  <c r="AR33" i="13" s="1"/>
  <c r="AP33" i="15"/>
  <c r="AQ33" i="13" s="1"/>
  <c r="AO33" i="15"/>
  <c r="AP33" i="13" s="1"/>
  <c r="AN33" i="15"/>
  <c r="AO33" i="13" s="1"/>
  <c r="AM33" i="15"/>
  <c r="AN33" i="13" s="1"/>
  <c r="AL33" i="15"/>
  <c r="AM33" i="13" s="1"/>
  <c r="AK33" i="15"/>
  <c r="AL33" i="13" s="1"/>
  <c r="AJ33" i="15"/>
  <c r="AK33" i="13" s="1"/>
  <c r="AI33" i="15"/>
  <c r="AJ33" i="13" s="1"/>
  <c r="AH33" i="15"/>
  <c r="AI33" i="13" s="1"/>
  <c r="AG33" i="15"/>
  <c r="AH33" i="13" s="1"/>
  <c r="AF33" i="15"/>
  <c r="AG33" i="13" s="1"/>
  <c r="AE33" i="15"/>
  <c r="AF33" i="13" s="1"/>
  <c r="AD33" i="15"/>
  <c r="AE33" i="13" s="1"/>
  <c r="AC33" i="15"/>
  <c r="AD33" i="13" s="1"/>
  <c r="AB33" i="15"/>
  <c r="AC33" i="13" s="1"/>
  <c r="AA33" i="15"/>
  <c r="AB33" i="13" s="1"/>
  <c r="Z33" i="15"/>
  <c r="AA33" i="13" s="1"/>
  <c r="Y33" i="15"/>
  <c r="Z33" i="13" s="1"/>
  <c r="X33" i="15"/>
  <c r="Y33" i="13" s="1"/>
  <c r="W33" i="15"/>
  <c r="X33" i="13" s="1"/>
  <c r="U33" i="15"/>
  <c r="U33" i="13" s="1"/>
  <c r="T33" i="15"/>
  <c r="T33" i="13" s="1"/>
  <c r="S33" i="15"/>
  <c r="R33" i="15"/>
  <c r="Q33" i="15"/>
  <c r="Q33" i="13" s="1"/>
  <c r="P33" i="15"/>
  <c r="P33" i="13" s="1"/>
  <c r="O33" i="15"/>
  <c r="O33" i="13" s="1"/>
  <c r="N33" i="15"/>
  <c r="L33" i="15" s="1"/>
  <c r="AQ32" i="15"/>
  <c r="AQ32" i="13"/>
  <c r="AP32" i="13"/>
  <c r="AO32" i="13"/>
  <c r="AN32" i="13"/>
  <c r="AM32" i="13"/>
  <c r="AL32" i="13"/>
  <c r="AK32" i="13"/>
  <c r="AJ32" i="13"/>
  <c r="AI32" i="13"/>
  <c r="AH32" i="13"/>
  <c r="AF32" i="15"/>
  <c r="AG32" i="13" s="1"/>
  <c r="AE32" i="15"/>
  <c r="AF32" i="13" s="1"/>
  <c r="AD32" i="15"/>
  <c r="AE32" i="13" s="1"/>
  <c r="AC32" i="15"/>
  <c r="AD32" i="13" s="1"/>
  <c r="AB32" i="15"/>
  <c r="AC32" i="13" s="1"/>
  <c r="AA32" i="15"/>
  <c r="AB32" i="13" s="1"/>
  <c r="Z32" i="15"/>
  <c r="AA32" i="13" s="1"/>
  <c r="Y32" i="15"/>
  <c r="Z32" i="13" s="1"/>
  <c r="X32" i="15"/>
  <c r="Y32" i="13" s="1"/>
  <c r="W32" i="15"/>
  <c r="X32" i="13" s="1"/>
  <c r="U32" i="15"/>
  <c r="U32" i="13" s="1"/>
  <c r="T32" i="15"/>
  <c r="T32" i="13" s="1"/>
  <c r="S32" i="15"/>
  <c r="R32" i="15"/>
  <c r="Q32" i="15"/>
  <c r="Q32" i="13" s="1"/>
  <c r="P32" i="15"/>
  <c r="P32" i="13" s="1"/>
  <c r="O32" i="15"/>
  <c r="O32" i="13" s="1"/>
  <c r="N32" i="15"/>
  <c r="L32" i="15" s="1"/>
  <c r="AQ31" i="15"/>
  <c r="AP31" i="15"/>
  <c r="AQ31" i="13" s="1"/>
  <c r="AO31" i="15"/>
  <c r="AP31" i="13" s="1"/>
  <c r="AN31" i="15"/>
  <c r="AO31" i="13" s="1"/>
  <c r="AM31" i="15"/>
  <c r="AN31" i="13" s="1"/>
  <c r="AL31" i="15"/>
  <c r="AM31" i="13" s="1"/>
  <c r="AK31" i="15"/>
  <c r="AL31" i="13" s="1"/>
  <c r="AJ31" i="15"/>
  <c r="AK31" i="13" s="1"/>
  <c r="AI31" i="15"/>
  <c r="AJ31" i="13" s="1"/>
  <c r="AH31" i="15"/>
  <c r="AI31" i="13" s="1"/>
  <c r="AG31" i="15"/>
  <c r="AH31" i="13" s="1"/>
  <c r="AF31" i="15"/>
  <c r="AG31" i="13" s="1"/>
  <c r="AE31" i="15"/>
  <c r="AF31" i="13" s="1"/>
  <c r="AD31" i="15"/>
  <c r="AE31" i="13" s="1"/>
  <c r="AC31" i="15"/>
  <c r="AD31" i="13" s="1"/>
  <c r="AB31" i="15"/>
  <c r="AC31" i="13" s="1"/>
  <c r="AA31" i="15"/>
  <c r="AB31" i="13" s="1"/>
  <c r="Z31" i="15"/>
  <c r="AA31" i="13" s="1"/>
  <c r="Y31" i="15"/>
  <c r="Z31" i="13" s="1"/>
  <c r="X31" i="15"/>
  <c r="Y31" i="13" s="1"/>
  <c r="W31" i="15"/>
  <c r="X31" i="13" s="1"/>
  <c r="U31" i="15"/>
  <c r="U31" i="13" s="1"/>
  <c r="T31" i="15"/>
  <c r="T31" i="13" s="1"/>
  <c r="S31" i="15"/>
  <c r="R31" i="15"/>
  <c r="Q31" i="15"/>
  <c r="Q31" i="13" s="1"/>
  <c r="P31" i="15"/>
  <c r="P31" i="13" s="1"/>
  <c r="O31" i="15"/>
  <c r="O31" i="13" s="1"/>
  <c r="N31" i="15"/>
  <c r="L31" i="15" s="1"/>
  <c r="AQ30" i="15"/>
  <c r="AP30" i="15"/>
  <c r="AQ30" i="13" s="1"/>
  <c r="AO30" i="15"/>
  <c r="AP30" i="13" s="1"/>
  <c r="AN30" i="15"/>
  <c r="AO30" i="13" s="1"/>
  <c r="AM30" i="15"/>
  <c r="AN30" i="13" s="1"/>
  <c r="AL30" i="15"/>
  <c r="AM30" i="13" s="1"/>
  <c r="AK30" i="15"/>
  <c r="AL30" i="13" s="1"/>
  <c r="AJ30" i="15"/>
  <c r="AK30" i="13" s="1"/>
  <c r="AI30" i="15"/>
  <c r="AJ30" i="13" s="1"/>
  <c r="AH30" i="15"/>
  <c r="AI30" i="13" s="1"/>
  <c r="AG30" i="15"/>
  <c r="AH30" i="13" s="1"/>
  <c r="AF30" i="15"/>
  <c r="AG30" i="13" s="1"/>
  <c r="AE30" i="15"/>
  <c r="AF30" i="13" s="1"/>
  <c r="AD30" i="15"/>
  <c r="AE30" i="13" s="1"/>
  <c r="AC30" i="15"/>
  <c r="AD30" i="13" s="1"/>
  <c r="AB30" i="15"/>
  <c r="AC30" i="13" s="1"/>
  <c r="AA30" i="15"/>
  <c r="AB30" i="13" s="1"/>
  <c r="Z30" i="15"/>
  <c r="AA30" i="13" s="1"/>
  <c r="Y30" i="15"/>
  <c r="Z30" i="13" s="1"/>
  <c r="X30" i="15"/>
  <c r="Y30" i="13" s="1"/>
  <c r="W30" i="15"/>
  <c r="X30" i="13" s="1"/>
  <c r="U30" i="15"/>
  <c r="U30" i="13" s="1"/>
  <c r="T30" i="15"/>
  <c r="T30" i="13" s="1"/>
  <c r="S30" i="15"/>
  <c r="R30" i="15"/>
  <c r="Q30" i="15"/>
  <c r="Q30" i="13" s="1"/>
  <c r="P30" i="15"/>
  <c r="P30" i="13" s="1"/>
  <c r="O30" i="15"/>
  <c r="O30" i="13" s="1"/>
  <c r="N30" i="15"/>
  <c r="L30" i="15" s="1"/>
  <c r="AQ29" i="15"/>
  <c r="AP29" i="15"/>
  <c r="AQ29" i="13" s="1"/>
  <c r="AO29" i="15"/>
  <c r="AP29" i="13" s="1"/>
  <c r="AN29" i="15"/>
  <c r="AO29" i="13" s="1"/>
  <c r="AM29" i="15"/>
  <c r="AN29" i="13" s="1"/>
  <c r="AL29" i="15"/>
  <c r="AM29" i="13" s="1"/>
  <c r="AK29" i="15"/>
  <c r="AL29" i="13" s="1"/>
  <c r="AJ29" i="15"/>
  <c r="AK29" i="13" s="1"/>
  <c r="AI29" i="15"/>
  <c r="AJ29" i="13" s="1"/>
  <c r="AH29" i="15"/>
  <c r="AI29" i="13" s="1"/>
  <c r="AG29" i="15"/>
  <c r="AH29" i="13" s="1"/>
  <c r="AF29" i="15"/>
  <c r="AG29" i="13" s="1"/>
  <c r="AE29" i="15"/>
  <c r="AF29" i="13" s="1"/>
  <c r="AD29" i="15"/>
  <c r="AE29" i="13" s="1"/>
  <c r="AC29" i="15"/>
  <c r="AD29" i="13" s="1"/>
  <c r="AB29" i="15"/>
  <c r="AC29" i="13" s="1"/>
  <c r="AA29" i="15"/>
  <c r="AB29" i="13" s="1"/>
  <c r="Z29" i="15"/>
  <c r="AA29" i="13" s="1"/>
  <c r="Y29" i="15"/>
  <c r="Z29" i="13" s="1"/>
  <c r="X29" i="15"/>
  <c r="Y29" i="13" s="1"/>
  <c r="W29" i="15"/>
  <c r="X29" i="13" s="1"/>
  <c r="U29" i="15"/>
  <c r="U29" i="13" s="1"/>
  <c r="T29" i="15"/>
  <c r="T29" i="13" s="1"/>
  <c r="S29" i="15"/>
  <c r="R29" i="15"/>
  <c r="Q29" i="15"/>
  <c r="Q29" i="13" s="1"/>
  <c r="P29" i="15"/>
  <c r="P29" i="13" s="1"/>
  <c r="O29" i="15"/>
  <c r="O29" i="13" s="1"/>
  <c r="N29" i="15"/>
  <c r="L29" i="15" s="1"/>
  <c r="AQ28" i="15"/>
  <c r="AP28" i="15"/>
  <c r="AQ28" i="13" s="1"/>
  <c r="AO28" i="15"/>
  <c r="AP28" i="13" s="1"/>
  <c r="AN28" i="15"/>
  <c r="AO28" i="13" s="1"/>
  <c r="AM28" i="15"/>
  <c r="AN28" i="13" s="1"/>
  <c r="AL28" i="15"/>
  <c r="AM28" i="13" s="1"/>
  <c r="AK28" i="15"/>
  <c r="AL28" i="13" s="1"/>
  <c r="AJ28" i="15"/>
  <c r="AK28" i="13" s="1"/>
  <c r="AJ28" i="13"/>
  <c r="AI28" i="13"/>
  <c r="AH28" i="13"/>
  <c r="AF28" i="15"/>
  <c r="AG28" i="13" s="1"/>
  <c r="AE28" i="15"/>
  <c r="AF28" i="13" s="1"/>
  <c r="AD28" i="15"/>
  <c r="AE28" i="13" s="1"/>
  <c r="AC28" i="15"/>
  <c r="AD28" i="13" s="1"/>
  <c r="AB28" i="15"/>
  <c r="AC28" i="13" s="1"/>
  <c r="AA28" i="15"/>
  <c r="AB28" i="13" s="1"/>
  <c r="Z28" i="15"/>
  <c r="AA28" i="13" s="1"/>
  <c r="Y28" i="15"/>
  <c r="Z28" i="13" s="1"/>
  <c r="X28" i="15"/>
  <c r="Y28" i="13" s="1"/>
  <c r="X28" i="13"/>
  <c r="U28" i="15"/>
  <c r="U28" i="13" s="1"/>
  <c r="T28" i="15"/>
  <c r="T28" i="13" s="1"/>
  <c r="S28" i="15"/>
  <c r="R28" i="15"/>
  <c r="Q28" i="15"/>
  <c r="Q28" i="13" s="1"/>
  <c r="P28" i="15"/>
  <c r="P28" i="13" s="1"/>
  <c r="O28" i="15"/>
  <c r="O28" i="13" s="1"/>
  <c r="N28" i="15"/>
  <c r="L28" i="15" s="1"/>
  <c r="AQ27" i="15"/>
  <c r="AP27" i="15"/>
  <c r="AQ27" i="13" s="1"/>
  <c r="AO27" i="15"/>
  <c r="AP27" i="13" s="1"/>
  <c r="AN27" i="15"/>
  <c r="AO27" i="13" s="1"/>
  <c r="AM27" i="15"/>
  <c r="AN27" i="13" s="1"/>
  <c r="AL27" i="15"/>
  <c r="AM27" i="13" s="1"/>
  <c r="AK27" i="15"/>
  <c r="AL27" i="13" s="1"/>
  <c r="AJ27" i="15"/>
  <c r="AK27" i="13" s="1"/>
  <c r="AI27" i="15"/>
  <c r="AJ27" i="13" s="1"/>
  <c r="AH27" i="15"/>
  <c r="AI27" i="13" s="1"/>
  <c r="AG27" i="15"/>
  <c r="AH27" i="13" s="1"/>
  <c r="AF27" i="15"/>
  <c r="AG27" i="13" s="1"/>
  <c r="AE27" i="15"/>
  <c r="AF27" i="13" s="1"/>
  <c r="AD27" i="15"/>
  <c r="AE27" i="13" s="1"/>
  <c r="AC27" i="15"/>
  <c r="AD27" i="13" s="1"/>
  <c r="AB27" i="15"/>
  <c r="AC27" i="13" s="1"/>
  <c r="AA27" i="15"/>
  <c r="AB27" i="13" s="1"/>
  <c r="Z27" i="15"/>
  <c r="AA27" i="13" s="1"/>
  <c r="Y27" i="15"/>
  <c r="Z27" i="13" s="1"/>
  <c r="X27" i="15"/>
  <c r="Y27" i="13" s="1"/>
  <c r="W27" i="15"/>
  <c r="X27" i="13" s="1"/>
  <c r="U27" i="15"/>
  <c r="U27" i="13" s="1"/>
  <c r="T27" i="15"/>
  <c r="T27" i="13" s="1"/>
  <c r="S27" i="15"/>
  <c r="R27" i="15"/>
  <c r="Q27" i="15"/>
  <c r="Q27" i="13" s="1"/>
  <c r="P27" i="15"/>
  <c r="P27" i="13" s="1"/>
  <c r="O27" i="15"/>
  <c r="O27" i="13" s="1"/>
  <c r="N27" i="15"/>
  <c r="L27" i="15" s="1"/>
  <c r="AQ26" i="15"/>
  <c r="AP26" i="15"/>
  <c r="AQ26" i="13" s="1"/>
  <c r="AO26" i="15"/>
  <c r="AP26" i="13" s="1"/>
  <c r="AN26" i="15"/>
  <c r="AO26" i="13" s="1"/>
  <c r="AM26" i="15"/>
  <c r="AN26" i="13" s="1"/>
  <c r="AL26" i="15"/>
  <c r="AM26" i="13" s="1"/>
  <c r="AK26" i="15"/>
  <c r="AL26" i="13" s="1"/>
  <c r="AJ26" i="15"/>
  <c r="AK26" i="13" s="1"/>
  <c r="AI26" i="15"/>
  <c r="AJ26" i="13" s="1"/>
  <c r="AH26" i="15"/>
  <c r="AI26" i="13" s="1"/>
  <c r="AG26" i="15"/>
  <c r="AH26" i="13" s="1"/>
  <c r="AF26" i="15"/>
  <c r="AG26" i="13" s="1"/>
  <c r="AE26" i="15"/>
  <c r="AF26" i="13" s="1"/>
  <c r="AD26" i="15"/>
  <c r="AE26" i="13" s="1"/>
  <c r="AC26" i="15"/>
  <c r="AD26" i="13" s="1"/>
  <c r="AB26" i="15"/>
  <c r="AC26" i="13" s="1"/>
  <c r="AA26" i="15"/>
  <c r="AB26" i="13" s="1"/>
  <c r="Z26" i="15"/>
  <c r="AA26" i="13" s="1"/>
  <c r="Y26" i="15"/>
  <c r="Z26" i="13" s="1"/>
  <c r="X26" i="15"/>
  <c r="Y26" i="13" s="1"/>
  <c r="W26" i="15"/>
  <c r="X26" i="13" s="1"/>
  <c r="U26" i="15"/>
  <c r="U26" i="13" s="1"/>
  <c r="T26" i="15"/>
  <c r="T26" i="13" s="1"/>
  <c r="S26" i="15"/>
  <c r="R26" i="15"/>
  <c r="Q26" i="15"/>
  <c r="Q26" i="13" s="1"/>
  <c r="P26" i="15"/>
  <c r="P26" i="13" s="1"/>
  <c r="O26" i="15"/>
  <c r="O26" i="13" s="1"/>
  <c r="N26" i="15"/>
  <c r="L26" i="15" s="1"/>
  <c r="AQ25" i="15"/>
  <c r="AP25" i="15"/>
  <c r="AQ25" i="13" s="1"/>
  <c r="AO25" i="15"/>
  <c r="AP25" i="13" s="1"/>
  <c r="AN25" i="15"/>
  <c r="AO25" i="13" s="1"/>
  <c r="AM25" i="15"/>
  <c r="AN25" i="13" s="1"/>
  <c r="AL25" i="15"/>
  <c r="AM25" i="13" s="1"/>
  <c r="AK25" i="15"/>
  <c r="AL25" i="13" s="1"/>
  <c r="AJ25" i="15"/>
  <c r="AK25" i="13" s="1"/>
  <c r="AI25" i="15"/>
  <c r="AJ25" i="13" s="1"/>
  <c r="AH25" i="15"/>
  <c r="AI25" i="13" s="1"/>
  <c r="AG25" i="15"/>
  <c r="AH25" i="13" s="1"/>
  <c r="AF25" i="15"/>
  <c r="AG25" i="13" s="1"/>
  <c r="AE25" i="15"/>
  <c r="AF25" i="13" s="1"/>
  <c r="AD25" i="15"/>
  <c r="AE25" i="13" s="1"/>
  <c r="AC25" i="15"/>
  <c r="AD25" i="13" s="1"/>
  <c r="AB25" i="15"/>
  <c r="AC25" i="13" s="1"/>
  <c r="AA25" i="15"/>
  <c r="AB25" i="13" s="1"/>
  <c r="Z25" i="15"/>
  <c r="AA25" i="13" s="1"/>
  <c r="Y25" i="15"/>
  <c r="Z25" i="13" s="1"/>
  <c r="X25" i="15"/>
  <c r="Y25" i="13" s="1"/>
  <c r="W25" i="15"/>
  <c r="X25" i="13" s="1"/>
  <c r="U25" i="15"/>
  <c r="U25" i="13" s="1"/>
  <c r="T25" i="15"/>
  <c r="T25" i="13" s="1"/>
  <c r="S25" i="15"/>
  <c r="R25" i="15"/>
  <c r="Q25" i="15"/>
  <c r="Q25" i="13" s="1"/>
  <c r="P25" i="15"/>
  <c r="P25" i="13" s="1"/>
  <c r="O25" i="15"/>
  <c r="O25" i="13" s="1"/>
  <c r="N25" i="15"/>
  <c r="L25" i="15" s="1"/>
  <c r="AQ24" i="15"/>
  <c r="AR24" i="13" s="1"/>
  <c r="AP24" i="15"/>
  <c r="AQ24" i="13" s="1"/>
  <c r="AO24" i="15"/>
  <c r="AP24" i="13" s="1"/>
  <c r="AN24" i="15"/>
  <c r="AO24" i="13" s="1"/>
  <c r="AM24" i="15"/>
  <c r="AN24" i="13" s="1"/>
  <c r="AL24" i="15"/>
  <c r="AM24" i="13" s="1"/>
  <c r="AK24" i="15"/>
  <c r="AL24" i="13" s="1"/>
  <c r="AJ24" i="15"/>
  <c r="AK24" i="13" s="1"/>
  <c r="AI24" i="15"/>
  <c r="AJ24" i="13" s="1"/>
  <c r="AH24" i="15"/>
  <c r="AI24" i="13" s="1"/>
  <c r="AG24" i="15"/>
  <c r="AH24" i="13" s="1"/>
  <c r="AF24" i="15"/>
  <c r="AG24" i="13" s="1"/>
  <c r="AE24" i="15"/>
  <c r="AF24" i="13" s="1"/>
  <c r="AD24" i="15"/>
  <c r="AE24" i="13" s="1"/>
  <c r="AC24" i="15"/>
  <c r="AD24" i="13" s="1"/>
  <c r="AB24" i="15"/>
  <c r="AC24" i="13" s="1"/>
  <c r="AA24" i="15"/>
  <c r="AB24" i="13" s="1"/>
  <c r="Z24" i="15"/>
  <c r="AA24" i="13" s="1"/>
  <c r="Y24" i="15"/>
  <c r="Z24" i="13" s="1"/>
  <c r="X24" i="15"/>
  <c r="Y24" i="13" s="1"/>
  <c r="W24" i="15"/>
  <c r="X24" i="13" s="1"/>
  <c r="U24" i="15"/>
  <c r="U24" i="13" s="1"/>
  <c r="T24" i="15"/>
  <c r="T24" i="13" s="1"/>
  <c r="S24" i="15"/>
  <c r="R24" i="15"/>
  <c r="Q24" i="15"/>
  <c r="Q24" i="13" s="1"/>
  <c r="P24" i="15"/>
  <c r="P24" i="13" s="1"/>
  <c r="O24" i="15"/>
  <c r="O24" i="13" s="1"/>
  <c r="N24" i="15"/>
  <c r="L24" i="15" s="1"/>
  <c r="AQ23" i="15"/>
  <c r="AR23" i="13" s="1"/>
  <c r="AQ23" i="13"/>
  <c r="AP23" i="13"/>
  <c r="AO23" i="13"/>
  <c r="AN23" i="13"/>
  <c r="AM23" i="13"/>
  <c r="AL23" i="13"/>
  <c r="AK23" i="13"/>
  <c r="AJ23" i="13"/>
  <c r="AI23" i="13"/>
  <c r="AH23" i="13"/>
  <c r="AF23" i="15"/>
  <c r="AG23" i="13" s="1"/>
  <c r="AE23" i="15"/>
  <c r="AF23" i="13" s="1"/>
  <c r="AD23" i="15"/>
  <c r="AE23" i="13" s="1"/>
  <c r="AC23" i="15"/>
  <c r="AD23" i="13" s="1"/>
  <c r="AB23" i="15"/>
  <c r="AC23" i="13" s="1"/>
  <c r="AA23" i="15"/>
  <c r="AB23" i="13" s="1"/>
  <c r="Z23" i="15"/>
  <c r="AA23" i="13" s="1"/>
  <c r="Y23" i="15"/>
  <c r="Z23" i="13" s="1"/>
  <c r="X23" i="15"/>
  <c r="Y23" i="13" s="1"/>
  <c r="W23" i="15"/>
  <c r="X23" i="13" s="1"/>
  <c r="U23" i="15"/>
  <c r="U23" i="13" s="1"/>
  <c r="T23" i="15"/>
  <c r="T23" i="13" s="1"/>
  <c r="S23" i="15"/>
  <c r="R23" i="15"/>
  <c r="Q23" i="15"/>
  <c r="Q23" i="13" s="1"/>
  <c r="P23" i="15"/>
  <c r="P23" i="13" s="1"/>
  <c r="O23" i="15"/>
  <c r="O23" i="13" s="1"/>
  <c r="N23" i="15"/>
  <c r="L23" i="15" s="1"/>
  <c r="AQ22" i="15"/>
  <c r="AR22" i="13" s="1"/>
  <c r="AP22" i="15"/>
  <c r="AQ22" i="13" s="1"/>
  <c r="AO22" i="15"/>
  <c r="AP22" i="13" s="1"/>
  <c r="AN22" i="15"/>
  <c r="AO22" i="13" s="1"/>
  <c r="AM22" i="15"/>
  <c r="AN22" i="13" s="1"/>
  <c r="AL22" i="15"/>
  <c r="AM22" i="13" s="1"/>
  <c r="AK22" i="15"/>
  <c r="AL22" i="13" s="1"/>
  <c r="AJ22" i="15"/>
  <c r="AK22" i="13" s="1"/>
  <c r="AI22" i="15"/>
  <c r="AJ22" i="13" s="1"/>
  <c r="AH22" i="15"/>
  <c r="AI22" i="13" s="1"/>
  <c r="AG22" i="15"/>
  <c r="AH22" i="13" s="1"/>
  <c r="AF22" i="15"/>
  <c r="AG22" i="13" s="1"/>
  <c r="AE22" i="15"/>
  <c r="AF22" i="13" s="1"/>
  <c r="AD22" i="15"/>
  <c r="AE22" i="13" s="1"/>
  <c r="AC22" i="15"/>
  <c r="AD22" i="13" s="1"/>
  <c r="AB22" i="15"/>
  <c r="AC22" i="13" s="1"/>
  <c r="AA22" i="15"/>
  <c r="AB22" i="13" s="1"/>
  <c r="Z22" i="15"/>
  <c r="AA22" i="13" s="1"/>
  <c r="Y22" i="15"/>
  <c r="Z22" i="13" s="1"/>
  <c r="X22" i="15"/>
  <c r="Y22" i="13" s="1"/>
  <c r="W22" i="15"/>
  <c r="X22" i="13" s="1"/>
  <c r="U22" i="15"/>
  <c r="U22" i="13" s="1"/>
  <c r="T22" i="15"/>
  <c r="T22" i="13" s="1"/>
  <c r="S22" i="15"/>
  <c r="R22" i="15"/>
  <c r="Q22" i="15"/>
  <c r="Q22" i="13" s="1"/>
  <c r="P22" i="15"/>
  <c r="P22" i="13" s="1"/>
  <c r="O22" i="15"/>
  <c r="O22" i="13" s="1"/>
  <c r="N22" i="15"/>
  <c r="L22" i="15" s="1"/>
  <c r="AQ21" i="15"/>
  <c r="AP21" i="15"/>
  <c r="AQ21" i="13" s="1"/>
  <c r="AO21" i="15"/>
  <c r="AP21" i="13" s="1"/>
  <c r="AN21" i="15"/>
  <c r="AO21" i="13" s="1"/>
  <c r="AM21" i="15"/>
  <c r="AN21" i="13" s="1"/>
  <c r="AL21" i="15"/>
  <c r="AM21" i="13" s="1"/>
  <c r="AK21" i="15"/>
  <c r="AL21" i="13" s="1"/>
  <c r="AJ21" i="15"/>
  <c r="AK21" i="13" s="1"/>
  <c r="AI21" i="15"/>
  <c r="AJ21" i="13" s="1"/>
  <c r="AH21" i="15"/>
  <c r="AI21" i="13" s="1"/>
  <c r="AG21" i="15"/>
  <c r="AH21" i="13" s="1"/>
  <c r="AF21" i="15"/>
  <c r="AG21" i="13" s="1"/>
  <c r="AE21" i="15"/>
  <c r="AF21" i="13" s="1"/>
  <c r="AD21" i="15"/>
  <c r="AE21" i="13" s="1"/>
  <c r="AC21" i="15"/>
  <c r="AD21" i="13" s="1"/>
  <c r="AB21" i="15"/>
  <c r="AC21" i="13" s="1"/>
  <c r="AA21" i="15"/>
  <c r="AB21" i="13" s="1"/>
  <c r="Z21" i="15"/>
  <c r="AA21" i="13" s="1"/>
  <c r="Y21" i="15"/>
  <c r="Z21" i="13" s="1"/>
  <c r="X21" i="15"/>
  <c r="Y21" i="13" s="1"/>
  <c r="W21" i="15"/>
  <c r="X21" i="13" s="1"/>
  <c r="U21" i="15"/>
  <c r="U21" i="13" s="1"/>
  <c r="T21" i="15"/>
  <c r="T21" i="13" s="1"/>
  <c r="S21" i="15"/>
  <c r="R21" i="15"/>
  <c r="Q21" i="15"/>
  <c r="Q21" i="13" s="1"/>
  <c r="P21" i="15"/>
  <c r="P21" i="13" s="1"/>
  <c r="O21" i="15"/>
  <c r="O21" i="13" s="1"/>
  <c r="N21" i="15"/>
  <c r="L21" i="15" s="1"/>
  <c r="AQ20" i="15"/>
  <c r="AP20" i="15"/>
  <c r="AQ20" i="13" s="1"/>
  <c r="AO20" i="15"/>
  <c r="AP20" i="13" s="1"/>
  <c r="AN20" i="15"/>
  <c r="AO20" i="13" s="1"/>
  <c r="AM20" i="15"/>
  <c r="AN20" i="13" s="1"/>
  <c r="AL20" i="15"/>
  <c r="AM20" i="13" s="1"/>
  <c r="AK20" i="15"/>
  <c r="AL20" i="13" s="1"/>
  <c r="AJ20" i="15"/>
  <c r="AK20" i="13" s="1"/>
  <c r="AI20" i="15"/>
  <c r="AJ20" i="13" s="1"/>
  <c r="AH20" i="15"/>
  <c r="AI20" i="13" s="1"/>
  <c r="AG20" i="15"/>
  <c r="AH20" i="13" s="1"/>
  <c r="AF20" i="15"/>
  <c r="AG20" i="13" s="1"/>
  <c r="AE20" i="15"/>
  <c r="AF20" i="13" s="1"/>
  <c r="AD20" i="15"/>
  <c r="AE20" i="13" s="1"/>
  <c r="AC20" i="15"/>
  <c r="AD20" i="13" s="1"/>
  <c r="AB20" i="15"/>
  <c r="AC20" i="13" s="1"/>
  <c r="AA20" i="15"/>
  <c r="AB20" i="13" s="1"/>
  <c r="Z20" i="15"/>
  <c r="AA20" i="13" s="1"/>
  <c r="Y20" i="15"/>
  <c r="Z20" i="13" s="1"/>
  <c r="X20" i="15"/>
  <c r="Y20" i="13" s="1"/>
  <c r="W20" i="15"/>
  <c r="X20" i="13" s="1"/>
  <c r="U20" i="15"/>
  <c r="U20" i="13" s="1"/>
  <c r="T20" i="15"/>
  <c r="T20" i="13" s="1"/>
  <c r="S20" i="15"/>
  <c r="R20" i="15"/>
  <c r="Q20" i="15"/>
  <c r="Q20" i="13" s="1"/>
  <c r="P20" i="15"/>
  <c r="P20" i="13" s="1"/>
  <c r="O20" i="15"/>
  <c r="O20" i="13" s="1"/>
  <c r="N20" i="15"/>
  <c r="L20" i="15" s="1"/>
  <c r="AQ19" i="15"/>
  <c r="AP19" i="15"/>
  <c r="AQ19" i="13" s="1"/>
  <c r="AO19" i="15"/>
  <c r="AP19" i="13" s="1"/>
  <c r="AN19" i="15"/>
  <c r="AO19" i="13" s="1"/>
  <c r="AM19" i="15"/>
  <c r="AN19" i="13" s="1"/>
  <c r="AL19" i="15"/>
  <c r="AM19" i="13" s="1"/>
  <c r="AK19" i="15"/>
  <c r="AL19" i="13" s="1"/>
  <c r="AJ19" i="15"/>
  <c r="AK19" i="13" s="1"/>
  <c r="AI19" i="15"/>
  <c r="AJ19" i="13" s="1"/>
  <c r="AH19" i="15"/>
  <c r="AI19" i="13" s="1"/>
  <c r="AG19" i="15"/>
  <c r="AH19" i="13" s="1"/>
  <c r="AF19" i="15"/>
  <c r="AG19" i="13" s="1"/>
  <c r="AE19" i="15"/>
  <c r="AF19" i="13" s="1"/>
  <c r="AD19" i="15"/>
  <c r="AE19" i="13" s="1"/>
  <c r="AC19" i="15"/>
  <c r="AD19" i="13" s="1"/>
  <c r="AB19" i="15"/>
  <c r="AC19" i="13" s="1"/>
  <c r="AA19" i="15"/>
  <c r="AB19" i="13" s="1"/>
  <c r="Z19" i="15"/>
  <c r="AA19" i="13" s="1"/>
  <c r="Y19" i="15"/>
  <c r="Z19" i="13" s="1"/>
  <c r="X19" i="15"/>
  <c r="Y19" i="13" s="1"/>
  <c r="W19" i="15"/>
  <c r="X19" i="13" s="1"/>
  <c r="U19" i="15"/>
  <c r="U19" i="13" s="1"/>
  <c r="T19" i="15"/>
  <c r="T19" i="13" s="1"/>
  <c r="S19" i="15"/>
  <c r="R19" i="15"/>
  <c r="Q19" i="15"/>
  <c r="Q19" i="13" s="1"/>
  <c r="P19" i="15"/>
  <c r="P19" i="13" s="1"/>
  <c r="O19" i="15"/>
  <c r="O19" i="13" s="1"/>
  <c r="N19" i="15"/>
  <c r="L19" i="15" s="1"/>
  <c r="AQ18" i="15"/>
  <c r="AP18" i="15"/>
  <c r="AQ18" i="13" s="1"/>
  <c r="AO18" i="15"/>
  <c r="AP18" i="13" s="1"/>
  <c r="AN18" i="15"/>
  <c r="AO18" i="13" s="1"/>
  <c r="AM18" i="15"/>
  <c r="AN18" i="13" s="1"/>
  <c r="AL18" i="15"/>
  <c r="AM18" i="13" s="1"/>
  <c r="AK18" i="15"/>
  <c r="AL18" i="13" s="1"/>
  <c r="AJ18" i="15"/>
  <c r="AK18" i="13" s="1"/>
  <c r="AI18" i="15"/>
  <c r="AJ18" i="13" s="1"/>
  <c r="AH18" i="15"/>
  <c r="AI18" i="13" s="1"/>
  <c r="AG18" i="15"/>
  <c r="AH18" i="13" s="1"/>
  <c r="AF18" i="15"/>
  <c r="AG18" i="13" s="1"/>
  <c r="AE18" i="15"/>
  <c r="AF18" i="13" s="1"/>
  <c r="AD18" i="15"/>
  <c r="AE18" i="13" s="1"/>
  <c r="AC18" i="15"/>
  <c r="AD18" i="13" s="1"/>
  <c r="AB18" i="15"/>
  <c r="AC18" i="13" s="1"/>
  <c r="AA18" i="15"/>
  <c r="AB18" i="13" s="1"/>
  <c r="Z18" i="15"/>
  <c r="AA18" i="13" s="1"/>
  <c r="Y18" i="15"/>
  <c r="Z18" i="13" s="1"/>
  <c r="X18" i="15"/>
  <c r="Y18" i="13" s="1"/>
  <c r="W18" i="15"/>
  <c r="X18" i="13" s="1"/>
  <c r="U18" i="15"/>
  <c r="U18" i="13" s="1"/>
  <c r="T18" i="15"/>
  <c r="T18" i="13" s="1"/>
  <c r="S18" i="15"/>
  <c r="R18" i="15"/>
  <c r="Q18" i="15"/>
  <c r="Q18" i="13" s="1"/>
  <c r="P18" i="15"/>
  <c r="P18" i="13" s="1"/>
  <c r="O18" i="15"/>
  <c r="O18" i="13" s="1"/>
  <c r="N18" i="15"/>
  <c r="L18" i="15" s="1"/>
  <c r="AQ17" i="15"/>
  <c r="AR17" i="13" s="1"/>
  <c r="AP17" i="15"/>
  <c r="AQ17" i="13" s="1"/>
  <c r="AO17" i="15"/>
  <c r="AP17" i="13" s="1"/>
  <c r="AN17" i="15"/>
  <c r="AO17" i="13" s="1"/>
  <c r="AM17" i="15"/>
  <c r="AN17" i="13" s="1"/>
  <c r="AL17" i="15"/>
  <c r="AM17" i="13" s="1"/>
  <c r="AK17" i="15"/>
  <c r="AL17" i="13" s="1"/>
  <c r="AJ17" i="15"/>
  <c r="AK17" i="13" s="1"/>
  <c r="AI17" i="15"/>
  <c r="AJ17" i="13" s="1"/>
  <c r="AH17" i="15"/>
  <c r="AI17" i="13" s="1"/>
  <c r="AG17" i="15"/>
  <c r="AH17" i="13" s="1"/>
  <c r="AF17" i="15"/>
  <c r="AG17" i="13" s="1"/>
  <c r="AE17" i="15"/>
  <c r="AF17" i="13" s="1"/>
  <c r="AD17" i="15"/>
  <c r="AE17" i="13" s="1"/>
  <c r="AC17" i="15"/>
  <c r="AD17" i="13" s="1"/>
  <c r="AB17" i="15"/>
  <c r="AC17" i="13" s="1"/>
  <c r="AA17" i="15"/>
  <c r="AB17" i="13" s="1"/>
  <c r="Z17" i="15"/>
  <c r="AA17" i="13" s="1"/>
  <c r="Y17" i="15"/>
  <c r="Z17" i="13" s="1"/>
  <c r="X17" i="15"/>
  <c r="Y17" i="13" s="1"/>
  <c r="W17" i="15"/>
  <c r="X17" i="13" s="1"/>
  <c r="U17" i="15"/>
  <c r="U17" i="13" s="1"/>
  <c r="T17" i="15"/>
  <c r="T17" i="13" s="1"/>
  <c r="S17" i="15"/>
  <c r="R17" i="15"/>
  <c r="Q17" i="15"/>
  <c r="Q17" i="13" s="1"/>
  <c r="P17" i="15"/>
  <c r="P17" i="13" s="1"/>
  <c r="O17" i="15"/>
  <c r="O17" i="13" s="1"/>
  <c r="N17" i="15"/>
  <c r="L17" i="15" s="1"/>
  <c r="AQ16" i="15"/>
  <c r="AP16" i="15"/>
  <c r="AQ16" i="13" s="1"/>
  <c r="AO16" i="15"/>
  <c r="AP16" i="13" s="1"/>
  <c r="AN16" i="15"/>
  <c r="AO16" i="13" s="1"/>
  <c r="AM16" i="15"/>
  <c r="AN16" i="13" s="1"/>
  <c r="AL16" i="15"/>
  <c r="AM16" i="13" s="1"/>
  <c r="AK16" i="15"/>
  <c r="AL16" i="13" s="1"/>
  <c r="AJ16" i="15"/>
  <c r="AK16" i="13" s="1"/>
  <c r="AI16" i="15"/>
  <c r="AJ16" i="13" s="1"/>
  <c r="AH16" i="15"/>
  <c r="AI16" i="13" s="1"/>
  <c r="AG16" i="15"/>
  <c r="AH16" i="13" s="1"/>
  <c r="AF16" i="15"/>
  <c r="AG16" i="13" s="1"/>
  <c r="AE16" i="15"/>
  <c r="AF16" i="13" s="1"/>
  <c r="AD16" i="15"/>
  <c r="AE16" i="13" s="1"/>
  <c r="AC16" i="15"/>
  <c r="AD16" i="13" s="1"/>
  <c r="AB16" i="15"/>
  <c r="AC16" i="13" s="1"/>
  <c r="AA16" i="15"/>
  <c r="AB16" i="13" s="1"/>
  <c r="Z16" i="15"/>
  <c r="AA16" i="13" s="1"/>
  <c r="Y16" i="15"/>
  <c r="Z16" i="13" s="1"/>
  <c r="X16" i="15"/>
  <c r="Y16" i="13" s="1"/>
  <c r="W16" i="15"/>
  <c r="X16" i="13" s="1"/>
  <c r="U16" i="15"/>
  <c r="U16" i="13" s="1"/>
  <c r="T16" i="15"/>
  <c r="T16" i="13" s="1"/>
  <c r="S16" i="15"/>
  <c r="R16" i="15"/>
  <c r="Q16" i="15"/>
  <c r="Q16" i="13" s="1"/>
  <c r="P16" i="15"/>
  <c r="P16" i="13" s="1"/>
  <c r="O16" i="15"/>
  <c r="O16" i="13" s="1"/>
  <c r="N16" i="15"/>
  <c r="L16" i="15" s="1"/>
  <c r="AQ15" i="15"/>
  <c r="AP15" i="15"/>
  <c r="AQ15" i="13" s="1"/>
  <c r="AO15" i="15"/>
  <c r="AP15" i="13" s="1"/>
  <c r="AN15" i="15"/>
  <c r="AO15" i="13" s="1"/>
  <c r="AM15" i="15"/>
  <c r="AN15" i="13" s="1"/>
  <c r="AL15" i="15"/>
  <c r="AM15" i="13" s="1"/>
  <c r="AK15" i="15"/>
  <c r="AL15" i="13" s="1"/>
  <c r="AJ15" i="15"/>
  <c r="AK15" i="13" s="1"/>
  <c r="AI15" i="15"/>
  <c r="AJ15" i="13" s="1"/>
  <c r="AH15" i="15"/>
  <c r="AI15" i="13" s="1"/>
  <c r="AG15" i="15"/>
  <c r="AH15" i="13" s="1"/>
  <c r="AF15" i="15"/>
  <c r="AG15" i="13" s="1"/>
  <c r="AE15" i="15"/>
  <c r="AF15" i="13" s="1"/>
  <c r="AD15" i="15"/>
  <c r="AE15" i="13" s="1"/>
  <c r="AC15" i="15"/>
  <c r="AD15" i="13" s="1"/>
  <c r="AB15" i="15"/>
  <c r="AC15" i="13" s="1"/>
  <c r="AA15" i="15"/>
  <c r="AB15" i="13" s="1"/>
  <c r="Z15" i="15"/>
  <c r="AA15" i="13" s="1"/>
  <c r="Y15" i="15"/>
  <c r="Z15" i="13" s="1"/>
  <c r="X15" i="15"/>
  <c r="Y15" i="13" s="1"/>
  <c r="W15" i="15"/>
  <c r="X15" i="13" s="1"/>
  <c r="U15" i="15"/>
  <c r="U15" i="13" s="1"/>
  <c r="T15" i="15"/>
  <c r="T15" i="13" s="1"/>
  <c r="S15" i="15"/>
  <c r="R15" i="15"/>
  <c r="Q15" i="15"/>
  <c r="Q15" i="13" s="1"/>
  <c r="P15" i="15"/>
  <c r="P15" i="13" s="1"/>
  <c r="O15" i="15"/>
  <c r="O15" i="13" s="1"/>
  <c r="N15" i="15"/>
  <c r="L15" i="15" s="1"/>
  <c r="AQ14" i="15"/>
  <c r="AP14" i="15"/>
  <c r="AQ14" i="13" s="1"/>
  <c r="AO14" i="15"/>
  <c r="AP14" i="13" s="1"/>
  <c r="AN14" i="15"/>
  <c r="AO14" i="13" s="1"/>
  <c r="AM14" i="15"/>
  <c r="AN14" i="13" s="1"/>
  <c r="AL14" i="15"/>
  <c r="AM14" i="13" s="1"/>
  <c r="AK14" i="15"/>
  <c r="AL14" i="13" s="1"/>
  <c r="AJ14" i="15"/>
  <c r="AK14" i="13" s="1"/>
  <c r="AI14" i="15"/>
  <c r="AJ14" i="13" s="1"/>
  <c r="AH14" i="15"/>
  <c r="AI14" i="13" s="1"/>
  <c r="AG14" i="15"/>
  <c r="AH14" i="13" s="1"/>
  <c r="AF14" i="15"/>
  <c r="AG14" i="13" s="1"/>
  <c r="AE14" i="15"/>
  <c r="AF14" i="13" s="1"/>
  <c r="AD14" i="15"/>
  <c r="AE14" i="13" s="1"/>
  <c r="AC14" i="15"/>
  <c r="AD14" i="13" s="1"/>
  <c r="AB14" i="15"/>
  <c r="AC14" i="13" s="1"/>
  <c r="AA14" i="15"/>
  <c r="AB14" i="13" s="1"/>
  <c r="Z14" i="15"/>
  <c r="AA14" i="13" s="1"/>
  <c r="Y14" i="15"/>
  <c r="Z14" i="13" s="1"/>
  <c r="X14" i="15"/>
  <c r="Y14" i="13" s="1"/>
  <c r="W14" i="15"/>
  <c r="X14" i="13" s="1"/>
  <c r="U14" i="15"/>
  <c r="U14" i="13" s="1"/>
  <c r="T14" i="15"/>
  <c r="T14" i="13" s="1"/>
  <c r="S14" i="15"/>
  <c r="R14" i="15"/>
  <c r="Q14" i="15"/>
  <c r="Q14" i="13" s="1"/>
  <c r="P14" i="15"/>
  <c r="P14" i="13" s="1"/>
  <c r="O14" i="15"/>
  <c r="O14" i="13" s="1"/>
  <c r="N14" i="15"/>
  <c r="L14" i="15" s="1"/>
  <c r="AQ13" i="15"/>
  <c r="AR13" i="13" s="1"/>
  <c r="AP13" i="15"/>
  <c r="AQ13" i="13" s="1"/>
  <c r="AO13" i="15"/>
  <c r="AP13" i="13" s="1"/>
  <c r="AN13" i="15"/>
  <c r="AO13" i="13" s="1"/>
  <c r="AM13" i="15"/>
  <c r="AN13" i="13" s="1"/>
  <c r="AL13" i="15"/>
  <c r="AM13" i="13" s="1"/>
  <c r="AK13" i="15"/>
  <c r="AL13" i="13" s="1"/>
  <c r="AJ13" i="15"/>
  <c r="AK13" i="13" s="1"/>
  <c r="AI13" i="15"/>
  <c r="AJ13" i="13" s="1"/>
  <c r="AH13" i="15"/>
  <c r="AI13" i="13" s="1"/>
  <c r="AG13" i="15"/>
  <c r="AH13" i="13" s="1"/>
  <c r="AF13" i="15"/>
  <c r="AG13" i="13" s="1"/>
  <c r="AE13" i="15"/>
  <c r="AF13" i="13" s="1"/>
  <c r="AD13" i="15"/>
  <c r="AE13" i="13" s="1"/>
  <c r="AC13" i="15"/>
  <c r="AD13" i="13" s="1"/>
  <c r="AB13" i="15"/>
  <c r="AC13" i="13" s="1"/>
  <c r="AA13" i="15"/>
  <c r="AB13" i="13" s="1"/>
  <c r="Z13" i="15"/>
  <c r="AA13" i="13" s="1"/>
  <c r="Y13" i="15"/>
  <c r="Z13" i="13" s="1"/>
  <c r="X13" i="15"/>
  <c r="Y13" i="13" s="1"/>
  <c r="W13" i="15"/>
  <c r="X13" i="13" s="1"/>
  <c r="U13" i="15"/>
  <c r="U13" i="13" s="1"/>
  <c r="T13" i="15"/>
  <c r="T13" i="13" s="1"/>
  <c r="S13" i="15"/>
  <c r="R13" i="15"/>
  <c r="Q13" i="15"/>
  <c r="Q13" i="13" s="1"/>
  <c r="P13" i="15"/>
  <c r="P13" i="13" s="1"/>
  <c r="O13" i="15"/>
  <c r="O13" i="13" s="1"/>
  <c r="N13" i="15"/>
  <c r="L13" i="15" s="1"/>
  <c r="AQ12" i="15"/>
  <c r="AR12" i="13" s="1"/>
  <c r="AP12" i="15"/>
  <c r="AQ12" i="13" s="1"/>
  <c r="AO12" i="15"/>
  <c r="AP12" i="13" s="1"/>
  <c r="AN12" i="15"/>
  <c r="AO12" i="13" s="1"/>
  <c r="AM12" i="15"/>
  <c r="AN12" i="13" s="1"/>
  <c r="AL12" i="15"/>
  <c r="AM12" i="13" s="1"/>
  <c r="AK12" i="15"/>
  <c r="AL12" i="13" s="1"/>
  <c r="AJ12" i="15"/>
  <c r="AK12" i="13" s="1"/>
  <c r="AI12" i="15"/>
  <c r="AJ12" i="13" s="1"/>
  <c r="AH12" i="15"/>
  <c r="AI12" i="13" s="1"/>
  <c r="AG12" i="15"/>
  <c r="AH12" i="13" s="1"/>
  <c r="AF12" i="15"/>
  <c r="AG12" i="13" s="1"/>
  <c r="AE12" i="15"/>
  <c r="AF12" i="13" s="1"/>
  <c r="AD12" i="15"/>
  <c r="AE12" i="13" s="1"/>
  <c r="AC12" i="15"/>
  <c r="AD12" i="13" s="1"/>
  <c r="AB12" i="15"/>
  <c r="AC12" i="13" s="1"/>
  <c r="AA12" i="15"/>
  <c r="AB12" i="13" s="1"/>
  <c r="Z12" i="15"/>
  <c r="AA12" i="13" s="1"/>
  <c r="Y12" i="15"/>
  <c r="Z12" i="13" s="1"/>
  <c r="X12" i="15"/>
  <c r="Y12" i="13" s="1"/>
  <c r="W12" i="15"/>
  <c r="X12" i="13" s="1"/>
  <c r="U12" i="15"/>
  <c r="U12" i="13" s="1"/>
  <c r="T12" i="15"/>
  <c r="T12" i="13" s="1"/>
  <c r="S12" i="15"/>
  <c r="R12" i="15"/>
  <c r="Q12" i="15"/>
  <c r="Q12" i="13" s="1"/>
  <c r="P12" i="15"/>
  <c r="P12" i="13" s="1"/>
  <c r="O12" i="15"/>
  <c r="O12" i="13" s="1"/>
  <c r="N12" i="15"/>
  <c r="L12" i="15" s="1"/>
  <c r="AQ11" i="15"/>
  <c r="AR11" i="13" s="1"/>
  <c r="AP11" i="15"/>
  <c r="AQ11" i="13" s="1"/>
  <c r="AO11" i="15"/>
  <c r="AP11" i="13" s="1"/>
  <c r="AN11" i="15"/>
  <c r="AO11" i="13" s="1"/>
  <c r="AM11" i="15"/>
  <c r="AN11" i="13" s="1"/>
  <c r="AL11" i="15"/>
  <c r="AM11" i="13" s="1"/>
  <c r="AK11" i="15"/>
  <c r="AL11" i="13" s="1"/>
  <c r="AJ11" i="15"/>
  <c r="AK11" i="13" s="1"/>
  <c r="AI11" i="15"/>
  <c r="AJ11" i="13" s="1"/>
  <c r="AH11" i="15"/>
  <c r="AI11" i="13" s="1"/>
  <c r="AG11" i="15"/>
  <c r="AH11" i="13" s="1"/>
  <c r="AF11" i="15"/>
  <c r="AG11" i="13" s="1"/>
  <c r="AE11" i="15"/>
  <c r="AF11" i="13" s="1"/>
  <c r="AD11" i="15"/>
  <c r="AE11" i="13" s="1"/>
  <c r="AC11" i="15"/>
  <c r="AD11" i="13" s="1"/>
  <c r="AB11" i="15"/>
  <c r="AC11" i="13" s="1"/>
  <c r="AA11" i="15"/>
  <c r="AB11" i="13" s="1"/>
  <c r="Z11" i="15"/>
  <c r="AA11" i="13" s="1"/>
  <c r="Y11" i="15"/>
  <c r="Z11" i="13" s="1"/>
  <c r="X11" i="15"/>
  <c r="Y11" i="13" s="1"/>
  <c r="W11" i="15"/>
  <c r="X11" i="13" s="1"/>
  <c r="U11" i="15"/>
  <c r="U11" i="13" s="1"/>
  <c r="T11" i="15"/>
  <c r="T11" i="13" s="1"/>
  <c r="S11" i="15"/>
  <c r="R11" i="15"/>
  <c r="Q11" i="15"/>
  <c r="Q11" i="13" s="1"/>
  <c r="P11" i="15"/>
  <c r="P11" i="13" s="1"/>
  <c r="O11" i="15"/>
  <c r="O11" i="13" s="1"/>
  <c r="N11" i="15"/>
  <c r="L11" i="15" s="1"/>
  <c r="AQ10" i="15"/>
  <c r="AP10" i="15"/>
  <c r="AQ10" i="13" s="1"/>
  <c r="AO10" i="15"/>
  <c r="AP10" i="13" s="1"/>
  <c r="AN10" i="15"/>
  <c r="AO10" i="13" s="1"/>
  <c r="AM10" i="15"/>
  <c r="AN10" i="13" s="1"/>
  <c r="AL10" i="15"/>
  <c r="AM10" i="13" s="1"/>
  <c r="AK10" i="15"/>
  <c r="AL10" i="13" s="1"/>
  <c r="AJ10" i="15"/>
  <c r="AK10" i="13" s="1"/>
  <c r="AI10" i="15"/>
  <c r="AJ10" i="13" s="1"/>
  <c r="AH10" i="15"/>
  <c r="AI10" i="13" s="1"/>
  <c r="AG10" i="15"/>
  <c r="AH10" i="13" s="1"/>
  <c r="AF10" i="15"/>
  <c r="AG10" i="13" s="1"/>
  <c r="AE10" i="15"/>
  <c r="AF10" i="13" s="1"/>
  <c r="AD10" i="15"/>
  <c r="AE10" i="13" s="1"/>
  <c r="AC10" i="15"/>
  <c r="AD10" i="13" s="1"/>
  <c r="AB10" i="15"/>
  <c r="AC10" i="13" s="1"/>
  <c r="AA10" i="15"/>
  <c r="AB10" i="13" s="1"/>
  <c r="Z10" i="15"/>
  <c r="AA10" i="13" s="1"/>
  <c r="Y10" i="15"/>
  <c r="Z10" i="13" s="1"/>
  <c r="X10" i="15"/>
  <c r="Y10" i="13" s="1"/>
  <c r="W10" i="15"/>
  <c r="X10" i="13" s="1"/>
  <c r="U10" i="15"/>
  <c r="U10" i="13" s="1"/>
  <c r="T10" i="15"/>
  <c r="T10" i="13" s="1"/>
  <c r="S10" i="15"/>
  <c r="R10" i="15"/>
  <c r="Q10" i="15"/>
  <c r="Q10" i="13" s="1"/>
  <c r="P10" i="15"/>
  <c r="P10" i="13" s="1"/>
  <c r="O10" i="15"/>
  <c r="O10" i="13" s="1"/>
  <c r="N10" i="15"/>
  <c r="L10" i="15" s="1"/>
  <c r="AQ9" i="15"/>
  <c r="AP9" i="15"/>
  <c r="AQ9" i="13" s="1"/>
  <c r="AO9" i="15"/>
  <c r="AP9" i="13" s="1"/>
  <c r="AN9" i="15"/>
  <c r="AO9" i="13" s="1"/>
  <c r="AM9" i="15"/>
  <c r="AN9" i="13" s="1"/>
  <c r="AL9" i="15"/>
  <c r="AM9" i="13" s="1"/>
  <c r="AK9" i="15"/>
  <c r="AL9" i="13" s="1"/>
  <c r="AJ9" i="15"/>
  <c r="AK9" i="13" s="1"/>
  <c r="AI9" i="15"/>
  <c r="AJ9" i="13" s="1"/>
  <c r="AH9" i="15"/>
  <c r="AI9" i="13" s="1"/>
  <c r="AG9" i="15"/>
  <c r="AH9" i="13" s="1"/>
  <c r="AF9" i="15"/>
  <c r="AG9" i="13" s="1"/>
  <c r="AE9" i="15"/>
  <c r="AF9" i="13" s="1"/>
  <c r="AD9" i="15"/>
  <c r="AE9" i="13" s="1"/>
  <c r="AC9" i="15"/>
  <c r="AD9" i="13" s="1"/>
  <c r="AB9" i="15"/>
  <c r="AC9" i="13" s="1"/>
  <c r="AA9" i="15"/>
  <c r="AB9" i="13" s="1"/>
  <c r="Z9" i="15"/>
  <c r="AA9" i="13" s="1"/>
  <c r="Y9" i="15"/>
  <c r="Z9" i="13" s="1"/>
  <c r="X9" i="15"/>
  <c r="Y9" i="13" s="1"/>
  <c r="W9" i="15"/>
  <c r="X9" i="13" s="1"/>
  <c r="U9" i="15"/>
  <c r="U9" i="13" s="1"/>
  <c r="T9" i="15"/>
  <c r="T9" i="13" s="1"/>
  <c r="S9" i="15"/>
  <c r="R9" i="15"/>
  <c r="Q9" i="15"/>
  <c r="Q9" i="13" s="1"/>
  <c r="P9" i="15"/>
  <c r="P9" i="13" s="1"/>
  <c r="O9" i="15"/>
  <c r="O9" i="13" s="1"/>
  <c r="N9" i="15"/>
  <c r="L9" i="15" s="1"/>
  <c r="N234" i="13" l="1"/>
  <c r="N168" i="13"/>
  <c r="C170" i="14" s="1"/>
  <c r="N131" i="13"/>
  <c r="N124" i="13"/>
  <c r="N85" i="13"/>
  <c r="C87" i="14" s="1"/>
  <c r="N176" i="13"/>
  <c r="C178" i="14" s="1"/>
  <c r="N233" i="13"/>
  <c r="N83" i="13"/>
  <c r="C85" i="14" s="1"/>
  <c r="N49" i="13"/>
  <c r="N222" i="13"/>
  <c r="C222" i="14" s="1"/>
  <c r="N167" i="13"/>
  <c r="C169" i="14" s="1"/>
  <c r="N121" i="13"/>
  <c r="C123" i="14" s="1"/>
  <c r="N76" i="13"/>
  <c r="N42" i="13"/>
  <c r="N213" i="13"/>
  <c r="C214" i="14" s="1"/>
  <c r="N158" i="13"/>
  <c r="C160" i="14" s="1"/>
  <c r="N114" i="13"/>
  <c r="C116" i="14" s="1"/>
  <c r="N75" i="13"/>
  <c r="N41" i="13"/>
  <c r="N50" i="13"/>
  <c r="N204" i="13"/>
  <c r="C206" i="14" s="1"/>
  <c r="N150" i="13"/>
  <c r="N113" i="13"/>
  <c r="C115" i="14" s="1"/>
  <c r="N68" i="13"/>
  <c r="C70" i="14" s="1"/>
  <c r="N34" i="13"/>
  <c r="N9" i="13"/>
  <c r="C11" i="14" s="1"/>
  <c r="N195" i="13"/>
  <c r="C197" i="14" s="1"/>
  <c r="N140" i="13"/>
  <c r="N104" i="13"/>
  <c r="N67" i="13"/>
  <c r="C69" i="14" s="1"/>
  <c r="N33" i="13"/>
  <c r="AI99" i="13"/>
  <c r="AI99" i="15"/>
  <c r="N248" i="13"/>
  <c r="N187" i="13"/>
  <c r="C189" i="14" s="1"/>
  <c r="N139" i="13"/>
  <c r="N103" i="13"/>
  <c r="C105" i="14" s="1"/>
  <c r="N58" i="13"/>
  <c r="C60" i="14" s="1"/>
  <c r="N26" i="13"/>
  <c r="C28" i="14" s="1"/>
  <c r="AI71" i="13"/>
  <c r="AI71" i="15"/>
  <c r="N242" i="13"/>
  <c r="C242" i="14" s="1"/>
  <c r="N177" i="13"/>
  <c r="C179" i="14" s="1"/>
  <c r="N132" i="13"/>
  <c r="C134" i="14" s="1"/>
  <c r="N94" i="13"/>
  <c r="N57" i="13"/>
  <c r="C59" i="14" s="1"/>
  <c r="N25" i="13"/>
  <c r="C27" i="14" s="1"/>
  <c r="AI56" i="15"/>
  <c r="AI56" i="13"/>
  <c r="AH99" i="13"/>
  <c r="AG132" i="15"/>
  <c r="AH132" i="15" s="1"/>
  <c r="N205" i="13"/>
  <c r="C207" i="14" s="1"/>
  <c r="N149" i="13"/>
  <c r="C151" i="14" s="1"/>
  <c r="N13" i="13"/>
  <c r="N240" i="13"/>
  <c r="C240" i="14" s="1"/>
  <c r="N232" i="13"/>
  <c r="N221" i="13"/>
  <c r="C221" i="14" s="1"/>
  <c r="N212" i="13"/>
  <c r="C213" i="14" s="1"/>
  <c r="N203" i="13"/>
  <c r="C205" i="14" s="1"/>
  <c r="N193" i="13"/>
  <c r="C195" i="14" s="1"/>
  <c r="N185" i="13"/>
  <c r="C187" i="14" s="1"/>
  <c r="N175" i="13"/>
  <c r="C177" i="14" s="1"/>
  <c r="N166" i="13"/>
  <c r="C168" i="14" s="1"/>
  <c r="N156" i="13"/>
  <c r="C158" i="14" s="1"/>
  <c r="N148" i="13"/>
  <c r="N138" i="13"/>
  <c r="C140" i="14" s="1"/>
  <c r="N130" i="13"/>
  <c r="C132" i="14" s="1"/>
  <c r="N120" i="13"/>
  <c r="C122" i="14" s="1"/>
  <c r="N112" i="13"/>
  <c r="C114" i="14" s="1"/>
  <c r="N102" i="13"/>
  <c r="N92" i="13"/>
  <c r="N82" i="13"/>
  <c r="C84" i="14" s="1"/>
  <c r="N74" i="13"/>
  <c r="N66" i="13"/>
  <c r="C68" i="14" s="1"/>
  <c r="N56" i="13"/>
  <c r="C58" i="14" s="1"/>
  <c r="N48" i="13"/>
  <c r="N40" i="13"/>
  <c r="N32" i="13"/>
  <c r="N24" i="13"/>
  <c r="C26" i="14" s="1"/>
  <c r="N12" i="13"/>
  <c r="N16" i="13"/>
  <c r="N194" i="13"/>
  <c r="C196" i="14" s="1"/>
  <c r="N247" i="13"/>
  <c r="C247" i="14" s="1"/>
  <c r="N239" i="13"/>
  <c r="C239" i="14" s="1"/>
  <c r="N231" i="13"/>
  <c r="N220" i="13"/>
  <c r="C220" i="14" s="1"/>
  <c r="N211" i="13"/>
  <c r="C212" i="14" s="1"/>
  <c r="N202" i="13"/>
  <c r="C204" i="14" s="1"/>
  <c r="N192" i="13"/>
  <c r="C194" i="14" s="1"/>
  <c r="N183" i="13"/>
  <c r="C185" i="14" s="1"/>
  <c r="N173" i="13"/>
  <c r="C175" i="14" s="1"/>
  <c r="N165" i="13"/>
  <c r="C167" i="14" s="1"/>
  <c r="N155" i="13"/>
  <c r="C157" i="14" s="1"/>
  <c r="N147" i="13"/>
  <c r="N137" i="13"/>
  <c r="C139" i="14" s="1"/>
  <c r="N129" i="13"/>
  <c r="C131" i="14" s="1"/>
  <c r="N119" i="13"/>
  <c r="C121" i="14" s="1"/>
  <c r="N111" i="13"/>
  <c r="C113" i="14" s="1"/>
  <c r="N101" i="13"/>
  <c r="C103" i="14" s="1"/>
  <c r="N91" i="13"/>
  <c r="C93" i="14" s="1"/>
  <c r="N81" i="13"/>
  <c r="C83" i="14" s="1"/>
  <c r="N73" i="13"/>
  <c r="C75" i="14" s="1"/>
  <c r="N65" i="13"/>
  <c r="C67" i="14" s="1"/>
  <c r="N55" i="13"/>
  <c r="C57" i="14" s="1"/>
  <c r="N47" i="13"/>
  <c r="C49" i="14" s="1"/>
  <c r="N39" i="13"/>
  <c r="N31" i="13"/>
  <c r="N23" i="13"/>
  <c r="C25" i="14" s="1"/>
  <c r="N11" i="13"/>
  <c r="C13" i="14" s="1"/>
  <c r="N241" i="13"/>
  <c r="N157" i="13"/>
  <c r="C159" i="14" s="1"/>
  <c r="N246" i="13"/>
  <c r="C246" i="14" s="1"/>
  <c r="N238" i="13"/>
  <c r="C238" i="14" s="1"/>
  <c r="N230" i="13"/>
  <c r="N219" i="13"/>
  <c r="C219" i="14" s="1"/>
  <c r="N210" i="13"/>
  <c r="N200" i="13"/>
  <c r="C202" i="14" s="1"/>
  <c r="N191" i="13"/>
  <c r="N181" i="13"/>
  <c r="C183" i="14" s="1"/>
  <c r="N172" i="13"/>
  <c r="N164" i="13"/>
  <c r="N154" i="13"/>
  <c r="C156" i="14" s="1"/>
  <c r="N146" i="13"/>
  <c r="N136" i="13"/>
  <c r="C138" i="14" s="1"/>
  <c r="N128" i="13"/>
  <c r="C130" i="14" s="1"/>
  <c r="N118" i="13"/>
  <c r="N110" i="13"/>
  <c r="N100" i="13"/>
  <c r="C102" i="14" s="1"/>
  <c r="N90" i="13"/>
  <c r="C92" i="14" s="1"/>
  <c r="N80" i="13"/>
  <c r="C82" i="14" s="1"/>
  <c r="N72" i="13"/>
  <c r="N64" i="13"/>
  <c r="C66" i="14" s="1"/>
  <c r="N54" i="13"/>
  <c r="C56" i="14" s="1"/>
  <c r="N46" i="13"/>
  <c r="N38" i="13"/>
  <c r="N30" i="13"/>
  <c r="N22" i="13"/>
  <c r="N10" i="13"/>
  <c r="C12" i="14" s="1"/>
  <c r="N223" i="13"/>
  <c r="C223" i="14" s="1"/>
  <c r="N96" i="13"/>
  <c r="C98" i="14" s="1"/>
  <c r="N245" i="13"/>
  <c r="C245" i="14" s="1"/>
  <c r="N237" i="13"/>
  <c r="C237" i="14" s="1"/>
  <c r="N229" i="13"/>
  <c r="C229" i="14" s="1"/>
  <c r="N218" i="13"/>
  <c r="N209" i="13"/>
  <c r="N198" i="13"/>
  <c r="C200" i="14" s="1"/>
  <c r="N190" i="13"/>
  <c r="N180" i="13"/>
  <c r="N171" i="13"/>
  <c r="C173" i="14" s="1"/>
  <c r="N163" i="13"/>
  <c r="N153" i="13"/>
  <c r="C155" i="14" s="1"/>
  <c r="N145" i="13"/>
  <c r="N135" i="13"/>
  <c r="C137" i="14" s="1"/>
  <c r="N127" i="13"/>
  <c r="C129" i="14" s="1"/>
  <c r="N117" i="13"/>
  <c r="C119" i="14" s="1"/>
  <c r="N109" i="13"/>
  <c r="C111" i="14" s="1"/>
  <c r="N99" i="13"/>
  <c r="C101" i="14" s="1"/>
  <c r="N89" i="13"/>
  <c r="C91" i="14" s="1"/>
  <c r="N79" i="13"/>
  <c r="C81" i="14" s="1"/>
  <c r="N71" i="13"/>
  <c r="C73" i="14" s="1"/>
  <c r="N63" i="13"/>
  <c r="C65" i="14" s="1"/>
  <c r="N53" i="13"/>
  <c r="C55" i="14" s="1"/>
  <c r="N45" i="13"/>
  <c r="C47" i="14" s="1"/>
  <c r="N37" i="13"/>
  <c r="C39" i="14" s="1"/>
  <c r="N29" i="13"/>
  <c r="N21" i="13"/>
  <c r="N186" i="13"/>
  <c r="N244" i="13"/>
  <c r="C244" i="14" s="1"/>
  <c r="N236" i="13"/>
  <c r="C236" i="14" s="1"/>
  <c r="N228" i="13"/>
  <c r="N217" i="13"/>
  <c r="C217" i="14" s="1"/>
  <c r="N208" i="13"/>
  <c r="N197" i="13"/>
  <c r="C199" i="14" s="1"/>
  <c r="N189" i="13"/>
  <c r="N179" i="13"/>
  <c r="C181" i="14" s="1"/>
  <c r="N170" i="13"/>
  <c r="C172" i="14" s="1"/>
  <c r="N161" i="13"/>
  <c r="N152" i="13"/>
  <c r="C154" i="14" s="1"/>
  <c r="N144" i="13"/>
  <c r="N134" i="13"/>
  <c r="C136" i="14" s="1"/>
  <c r="N126" i="13"/>
  <c r="C128" i="14" s="1"/>
  <c r="N116" i="13"/>
  <c r="C118" i="14" s="1"/>
  <c r="N107" i="13"/>
  <c r="C109" i="14" s="1"/>
  <c r="N98" i="13"/>
  <c r="C100" i="14" s="1"/>
  <c r="N88" i="13"/>
  <c r="C90" i="14" s="1"/>
  <c r="N78" i="13"/>
  <c r="C80" i="14" s="1"/>
  <c r="N70" i="13"/>
  <c r="C72" i="14" s="1"/>
  <c r="N62" i="13"/>
  <c r="C64" i="14" s="1"/>
  <c r="N52" i="13"/>
  <c r="C54" i="14" s="1"/>
  <c r="N44" i="13"/>
  <c r="C46" i="14" s="1"/>
  <c r="N36" i="13"/>
  <c r="C38" i="14" s="1"/>
  <c r="N28" i="13"/>
  <c r="C30" i="14" s="1"/>
  <c r="N18" i="13"/>
  <c r="N214" i="13"/>
  <c r="C215" i="14" s="1"/>
  <c r="N243" i="13"/>
  <c r="C243" i="14" s="1"/>
  <c r="N235" i="13"/>
  <c r="C235" i="14" s="1"/>
  <c r="N225" i="13"/>
  <c r="C225" i="14" s="1"/>
  <c r="N215" i="13"/>
  <c r="N206" i="13"/>
  <c r="N196" i="13"/>
  <c r="C198" i="14" s="1"/>
  <c r="N188" i="13"/>
  <c r="N178" i="13"/>
  <c r="C180" i="14" s="1"/>
  <c r="N169" i="13"/>
  <c r="C171" i="14" s="1"/>
  <c r="N159" i="13"/>
  <c r="N151" i="13"/>
  <c r="C153" i="14" s="1"/>
  <c r="N142" i="13"/>
  <c r="N133" i="13"/>
  <c r="C135" i="14" s="1"/>
  <c r="N125" i="13"/>
  <c r="N115" i="13"/>
  <c r="C117" i="14" s="1"/>
  <c r="N105" i="13"/>
  <c r="C107" i="14" s="1"/>
  <c r="N97" i="13"/>
  <c r="C99" i="14" s="1"/>
  <c r="N87" i="13"/>
  <c r="C89" i="14" s="1"/>
  <c r="N77" i="13"/>
  <c r="N69" i="13"/>
  <c r="C71" i="14" s="1"/>
  <c r="N59" i="13"/>
  <c r="C61" i="14" s="1"/>
  <c r="N51" i="13"/>
  <c r="N43" i="13"/>
  <c r="N35" i="13"/>
  <c r="C37" i="14" s="1"/>
  <c r="N27" i="13"/>
  <c r="N17" i="13"/>
  <c r="N174" i="13"/>
  <c r="C176" i="14" s="1"/>
  <c r="N227" i="13"/>
  <c r="C227" i="14" s="1"/>
  <c r="N141" i="13"/>
  <c r="C143" i="14" s="1"/>
  <c r="N226" i="13"/>
  <c r="C226" i="14" s="1"/>
  <c r="N184" i="13"/>
  <c r="C186" i="14" s="1"/>
  <c r="N160" i="13"/>
  <c r="C162" i="14" s="1"/>
  <c r="N108" i="13"/>
  <c r="C110" i="14" s="1"/>
  <c r="N84" i="13"/>
  <c r="N60" i="13"/>
  <c r="N20" i="13"/>
  <c r="N93" i="13"/>
  <c r="N199" i="13"/>
  <c r="C201" i="14" s="1"/>
  <c r="N143" i="13"/>
  <c r="N123" i="13"/>
  <c r="N95" i="13"/>
  <c r="N19" i="13"/>
  <c r="N15" i="13"/>
  <c r="C17" i="14" s="1"/>
  <c r="N201" i="13"/>
  <c r="N61" i="13"/>
  <c r="C63" i="14" s="1"/>
  <c r="N224" i="13"/>
  <c r="C224" i="14" s="1"/>
  <c r="N182" i="13"/>
  <c r="C184" i="14" s="1"/>
  <c r="N162" i="13"/>
  <c r="N122" i="13"/>
  <c r="N106" i="13"/>
  <c r="C108" i="14" s="1"/>
  <c r="N86" i="13"/>
  <c r="C88" i="14" s="1"/>
  <c r="N14" i="13"/>
  <c r="C35" i="14"/>
  <c r="C36" i="14"/>
  <c r="C106" i="14"/>
  <c r="C141" i="14"/>
  <c r="C182" i="14"/>
  <c r="C216" i="14"/>
  <c r="C248" i="14"/>
  <c r="AI132" i="13" l="1"/>
  <c r="AI132" i="15"/>
  <c r="AJ71" i="15"/>
  <c r="AJ71" i="13"/>
  <c r="AJ99" i="15"/>
  <c r="AJ99" i="13"/>
  <c r="AJ56" i="15"/>
  <c r="AJ56" i="13"/>
  <c r="AH132" i="13"/>
  <c r="AG147" i="15"/>
  <c r="AH147" i="15" s="1"/>
  <c r="D248" i="14"/>
  <c r="D247" i="14"/>
  <c r="E247" i="13"/>
  <c r="D246" i="14"/>
  <c r="D245" i="14"/>
  <c r="E245" i="13"/>
  <c r="D244" i="14"/>
  <c r="D243" i="14"/>
  <c r="E243" i="13"/>
  <c r="D242" i="14"/>
  <c r="E242" i="13"/>
  <c r="D241" i="14"/>
  <c r="E241" i="13"/>
  <c r="D240" i="14"/>
  <c r="E240" i="13"/>
  <c r="D239" i="14"/>
  <c r="E239" i="13"/>
  <c r="D238" i="14"/>
  <c r="E238" i="13"/>
  <c r="D237" i="14"/>
  <c r="E237" i="13"/>
  <c r="H237" i="13" s="1"/>
  <c r="D236" i="14"/>
  <c r="E236" i="13"/>
  <c r="D235" i="14"/>
  <c r="D234" i="14"/>
  <c r="E234" i="13"/>
  <c r="D233" i="14"/>
  <c r="E233" i="13"/>
  <c r="H233" i="13" s="1"/>
  <c r="D232" i="14"/>
  <c r="E232" i="13"/>
  <c r="H232" i="13" s="1"/>
  <c r="D231" i="14"/>
  <c r="D230" i="14"/>
  <c r="E230" i="13"/>
  <c r="H230" i="13" s="1"/>
  <c r="D229" i="14"/>
  <c r="E229" i="13"/>
  <c r="D228" i="14"/>
  <c r="D227" i="14"/>
  <c r="E227" i="13"/>
  <c r="D226" i="14"/>
  <c r="D225" i="14"/>
  <c r="E225" i="13"/>
  <c r="D224" i="14"/>
  <c r="E224" i="13"/>
  <c r="D223" i="14"/>
  <c r="E223" i="13"/>
  <c r="D222" i="14"/>
  <c r="E222" i="13"/>
  <c r="D221" i="14"/>
  <c r="E221" i="13"/>
  <c r="D220" i="14"/>
  <c r="D219" i="14"/>
  <c r="E219" i="13"/>
  <c r="D218" i="14"/>
  <c r="E218" i="13"/>
  <c r="D217" i="14"/>
  <c r="E217" i="13"/>
  <c r="D216" i="14"/>
  <c r="E215" i="13"/>
  <c r="D215" i="14"/>
  <c r="D214" i="14"/>
  <c r="E213" i="13"/>
  <c r="D213" i="14"/>
  <c r="D212" i="14"/>
  <c r="D211" i="14"/>
  <c r="D210" i="14"/>
  <c r="E209" i="13"/>
  <c r="H209" i="13" s="1"/>
  <c r="C210" i="14" s="1"/>
  <c r="D209" i="14"/>
  <c r="E208" i="13"/>
  <c r="H208" i="13" s="1"/>
  <c r="D208" i="14"/>
  <c r="E206" i="13"/>
  <c r="H206" i="13" s="1"/>
  <c r="D207" i="14"/>
  <c r="D206" i="14"/>
  <c r="E204" i="13"/>
  <c r="D205" i="14"/>
  <c r="D204" i="14"/>
  <c r="D203" i="14"/>
  <c r="E201" i="13"/>
  <c r="D202" i="14"/>
  <c r="E200" i="13"/>
  <c r="H200" i="13" s="1"/>
  <c r="D201" i="14"/>
  <c r="E199" i="13"/>
  <c r="D200" i="14"/>
  <c r="E198" i="13"/>
  <c r="D199" i="14"/>
  <c r="D198" i="14"/>
  <c r="D197" i="14"/>
  <c r="D196" i="14"/>
  <c r="D195" i="14"/>
  <c r="D194" i="14"/>
  <c r="E192" i="13"/>
  <c r="H192" i="13" s="1"/>
  <c r="D193" i="14"/>
  <c r="E191" i="13"/>
  <c r="H191" i="13" s="1"/>
  <c r="D192" i="14"/>
  <c r="D191" i="14"/>
  <c r="E189" i="13"/>
  <c r="D190" i="14"/>
  <c r="D189" i="14"/>
  <c r="D188" i="14"/>
  <c r="D187" i="14"/>
  <c r="E185" i="13"/>
  <c r="D186" i="14"/>
  <c r="E184" i="13"/>
  <c r="H184" i="13" s="1"/>
  <c r="D185" i="14"/>
  <c r="E183" i="13"/>
  <c r="D184" i="14"/>
  <c r="D183" i="14"/>
  <c r="D182" i="14"/>
  <c r="D181" i="14"/>
  <c r="E179" i="13"/>
  <c r="D180" i="14"/>
  <c r="D179" i="14"/>
  <c r="E177" i="13"/>
  <c r="D178" i="14"/>
  <c r="E176" i="13"/>
  <c r="H176" i="13" s="1"/>
  <c r="D177" i="14"/>
  <c r="E175" i="13"/>
  <c r="D176" i="14"/>
  <c r="D175" i="14"/>
  <c r="E173" i="13"/>
  <c r="D174" i="14"/>
  <c r="D173" i="14"/>
  <c r="D172" i="14"/>
  <c r="D171" i="14"/>
  <c r="E169" i="13"/>
  <c r="H169" i="13" s="1"/>
  <c r="D170" i="14"/>
  <c r="E168" i="13"/>
  <c r="H168" i="13" s="1"/>
  <c r="D169" i="14"/>
  <c r="E167" i="13"/>
  <c r="D168" i="14"/>
  <c r="E166" i="13"/>
  <c r="D167" i="14"/>
  <c r="D166" i="14"/>
  <c r="D165" i="14"/>
  <c r="D164" i="14"/>
  <c r="E162" i="13"/>
  <c r="H162" i="13" s="1"/>
  <c r="D163" i="14"/>
  <c r="E161" i="13"/>
  <c r="H161" i="13" s="1"/>
  <c r="D162" i="14"/>
  <c r="E160" i="13"/>
  <c r="D161" i="14"/>
  <c r="E159" i="13"/>
  <c r="D160" i="14"/>
  <c r="E158" i="13"/>
  <c r="D159" i="14"/>
  <c r="E157" i="13"/>
  <c r="D158" i="14"/>
  <c r="D157" i="14"/>
  <c r="D156" i="14"/>
  <c r="E154" i="13"/>
  <c r="D155" i="14"/>
  <c r="D154" i="14"/>
  <c r="E152" i="13"/>
  <c r="D153" i="14"/>
  <c r="E151" i="13"/>
  <c r="D152" i="14"/>
  <c r="D151" i="14"/>
  <c r="E149" i="13"/>
  <c r="D150" i="14"/>
  <c r="E148" i="13"/>
  <c r="D149" i="14"/>
  <c r="D148" i="14"/>
  <c r="E146" i="13"/>
  <c r="D147" i="14"/>
  <c r="E145" i="13"/>
  <c r="H145" i="13" s="1"/>
  <c r="D146" i="14"/>
  <c r="E144" i="13"/>
  <c r="H144" i="13" s="1"/>
  <c r="D145" i="14"/>
  <c r="D144" i="14"/>
  <c r="E142" i="13"/>
  <c r="H142" i="13" s="1"/>
  <c r="D143" i="14"/>
  <c r="D142" i="14"/>
  <c r="E140" i="13"/>
  <c r="H140" i="13" s="1"/>
  <c r="C142" i="14" s="1"/>
  <c r="D141" i="14"/>
  <c r="E139" i="13"/>
  <c r="H139" i="13" s="1"/>
  <c r="D140" i="14"/>
  <c r="E138" i="13"/>
  <c r="D139" i="14"/>
  <c r="E137" i="13"/>
  <c r="D138" i="14"/>
  <c r="E136" i="13"/>
  <c r="D137" i="14"/>
  <c r="E135" i="13"/>
  <c r="D136" i="14"/>
  <c r="E134" i="13"/>
  <c r="D135" i="14"/>
  <c r="E133" i="13"/>
  <c r="D134" i="14"/>
  <c r="E132" i="13"/>
  <c r="H132" i="13" s="1"/>
  <c r="D133" i="14"/>
  <c r="D132" i="14"/>
  <c r="E130" i="13"/>
  <c r="D131" i="14"/>
  <c r="E129" i="13"/>
  <c r="D130" i="14"/>
  <c r="E128" i="13"/>
  <c r="D129" i="14"/>
  <c r="E127" i="13"/>
  <c r="D128" i="14"/>
  <c r="D127" i="14"/>
  <c r="D126" i="14"/>
  <c r="E124" i="13"/>
  <c r="D125" i="14"/>
  <c r="D124" i="14"/>
  <c r="E122" i="13"/>
  <c r="D123" i="14"/>
  <c r="D122" i="14"/>
  <c r="E120" i="13"/>
  <c r="D121" i="14"/>
  <c r="D120" i="14"/>
  <c r="E118" i="13"/>
  <c r="D119" i="14"/>
  <c r="E117" i="13"/>
  <c r="D118" i="14"/>
  <c r="E116" i="13"/>
  <c r="H116" i="13" s="1"/>
  <c r="D117" i="14"/>
  <c r="D116" i="14"/>
  <c r="D115" i="14"/>
  <c r="D114" i="14"/>
  <c r="E112" i="13"/>
  <c r="D113" i="14"/>
  <c r="D112" i="14"/>
  <c r="E110" i="13"/>
  <c r="D111" i="14"/>
  <c r="E109" i="13"/>
  <c r="D110" i="14"/>
  <c r="E108" i="13"/>
  <c r="H108" i="13" s="1"/>
  <c r="D109" i="14"/>
  <c r="D108" i="14"/>
  <c r="D107" i="14"/>
  <c r="D106" i="14"/>
  <c r="E104" i="13"/>
  <c r="D105" i="14"/>
  <c r="D104" i="14"/>
  <c r="E102" i="13"/>
  <c r="D103" i="14"/>
  <c r="E101" i="13"/>
  <c r="D102" i="14"/>
  <c r="E100" i="13"/>
  <c r="H100" i="13" s="1"/>
  <c r="D101" i="14"/>
  <c r="D100" i="14"/>
  <c r="E98" i="13"/>
  <c r="D99" i="14"/>
  <c r="D98" i="14"/>
  <c r="E96" i="13"/>
  <c r="D97" i="14"/>
  <c r="D96" i="14"/>
  <c r="E94" i="13"/>
  <c r="H94" i="13" s="1"/>
  <c r="D95" i="14"/>
  <c r="E93" i="13"/>
  <c r="D94" i="14"/>
  <c r="E92" i="13"/>
  <c r="D93" i="14"/>
  <c r="D92" i="14"/>
  <c r="E90" i="13"/>
  <c r="D91" i="14"/>
  <c r="D90" i="14"/>
  <c r="E88" i="13"/>
  <c r="D89" i="14"/>
  <c r="D88" i="14"/>
  <c r="E86" i="13"/>
  <c r="D87" i="14"/>
  <c r="E85" i="13"/>
  <c r="D86" i="14"/>
  <c r="E84" i="13"/>
  <c r="H84" i="13" s="1"/>
  <c r="C86" i="14" s="1"/>
  <c r="D85" i="14"/>
  <c r="E83" i="13"/>
  <c r="D84" i="14"/>
  <c r="D83" i="14"/>
  <c r="D82" i="14"/>
  <c r="E80" i="13"/>
  <c r="D81" i="14"/>
  <c r="E79" i="13"/>
  <c r="D80" i="14"/>
  <c r="D79" i="14"/>
  <c r="E77" i="13"/>
  <c r="H77" i="13" s="1"/>
  <c r="D78" i="14"/>
  <c r="E76" i="13"/>
  <c r="D77" i="14"/>
  <c r="E75" i="13"/>
  <c r="H75" i="13" s="1"/>
  <c r="C77" i="14" s="1"/>
  <c r="D76" i="14"/>
  <c r="E74" i="13"/>
  <c r="D75" i="14"/>
  <c r="E73" i="13"/>
  <c r="D74" i="14"/>
  <c r="E72" i="13"/>
  <c r="D73" i="14"/>
  <c r="D72" i="14"/>
  <c r="E70" i="13"/>
  <c r="D71" i="14"/>
  <c r="E69" i="13"/>
  <c r="D70" i="14"/>
  <c r="E68" i="13"/>
  <c r="H68" i="13" s="1"/>
  <c r="D69" i="14"/>
  <c r="D68" i="14"/>
  <c r="E66" i="13"/>
  <c r="D67" i="14"/>
  <c r="E65" i="13"/>
  <c r="D66" i="14"/>
  <c r="E64" i="13"/>
  <c r="D65" i="14"/>
  <c r="E63" i="13"/>
  <c r="D64" i="14"/>
  <c r="D63" i="14"/>
  <c r="E61" i="13"/>
  <c r="D62" i="14"/>
  <c r="E60" i="13"/>
  <c r="H60" i="13" s="1"/>
  <c r="C62" i="14" s="1"/>
  <c r="D61" i="14"/>
  <c r="E59" i="13"/>
  <c r="D60" i="14"/>
  <c r="D59" i="14"/>
  <c r="E57" i="13"/>
  <c r="H57" i="13" s="1"/>
  <c r="D58" i="14"/>
  <c r="E56" i="13"/>
  <c r="D57" i="14"/>
  <c r="D56" i="14"/>
  <c r="D55" i="14"/>
  <c r="E53" i="13"/>
  <c r="D54" i="14"/>
  <c r="E52" i="13"/>
  <c r="D53" i="14"/>
  <c r="D52" i="14"/>
  <c r="D51" i="14"/>
  <c r="E49" i="13"/>
  <c r="H49" i="13" s="1"/>
  <c r="D50" i="14"/>
  <c r="E48" i="13"/>
  <c r="H48" i="13" s="1"/>
  <c r="D49" i="14"/>
  <c r="D48" i="14"/>
  <c r="E46" i="13"/>
  <c r="H46" i="13" s="1"/>
  <c r="C48" i="14" s="1"/>
  <c r="D47" i="14"/>
  <c r="D46" i="14"/>
  <c r="E44" i="13"/>
  <c r="D45" i="14"/>
  <c r="E43" i="13"/>
  <c r="H43" i="13" s="1"/>
  <c r="C45" i="14" s="1"/>
  <c r="D44" i="14"/>
  <c r="D43" i="14"/>
  <c r="E41" i="13"/>
  <c r="H41" i="13" s="1"/>
  <c r="C43" i="14" s="1"/>
  <c r="D42" i="14"/>
  <c r="E40" i="13"/>
  <c r="D41" i="14"/>
  <c r="E39" i="13"/>
  <c r="D40" i="14"/>
  <c r="E38" i="13"/>
  <c r="H38" i="13" s="1"/>
  <c r="C40" i="14" s="1"/>
  <c r="D39" i="14"/>
  <c r="E37" i="13"/>
  <c r="D38" i="14"/>
  <c r="D37" i="14"/>
  <c r="D36" i="14"/>
  <c r="E34" i="13"/>
  <c r="D35" i="14"/>
  <c r="E33" i="13"/>
  <c r="H33" i="13" s="1"/>
  <c r="D34" i="14"/>
  <c r="D33" i="14"/>
  <c r="E31" i="13"/>
  <c r="H31" i="13" s="1"/>
  <c r="D32" i="14"/>
  <c r="E30" i="13"/>
  <c r="H30" i="13" s="1"/>
  <c r="D31" i="14"/>
  <c r="E29" i="13"/>
  <c r="D30" i="14"/>
  <c r="D29" i="14"/>
  <c r="D28" i="14"/>
  <c r="E26" i="13"/>
  <c r="D27" i="14"/>
  <c r="E25" i="13"/>
  <c r="H25" i="13" s="1"/>
  <c r="D26" i="14"/>
  <c r="E24" i="13"/>
  <c r="D25" i="14"/>
  <c r="D24" i="14"/>
  <c r="E22" i="13"/>
  <c r="H22" i="13" s="1"/>
  <c r="D23" i="14"/>
  <c r="E21" i="13"/>
  <c r="D22" i="14"/>
  <c r="D21" i="14"/>
  <c r="E19" i="13"/>
  <c r="H19" i="13" s="1"/>
  <c r="D20" i="14"/>
  <c r="E18" i="13"/>
  <c r="H18" i="13" s="1"/>
  <c r="D19" i="14"/>
  <c r="E17" i="13"/>
  <c r="D18" i="14"/>
  <c r="E16" i="13"/>
  <c r="H16" i="13" s="1"/>
  <c r="D17" i="14"/>
  <c r="D16" i="14"/>
  <c r="E14" i="13"/>
  <c r="H14" i="13" s="1"/>
  <c r="D15" i="14"/>
  <c r="E13" i="13"/>
  <c r="D14" i="14"/>
  <c r="D13" i="14"/>
  <c r="E11" i="13"/>
  <c r="D12" i="14"/>
  <c r="E10" i="13"/>
  <c r="D11" i="14"/>
  <c r="E9" i="13"/>
  <c r="H9" i="13" s="1"/>
  <c r="AK56" i="15" l="1"/>
  <c r="AK56" i="13"/>
  <c r="AK99" i="15"/>
  <c r="AK99" i="13"/>
  <c r="AK71" i="13"/>
  <c r="AK71" i="15"/>
  <c r="AJ132" i="13"/>
  <c r="AJ132" i="15"/>
  <c r="AI147" i="15"/>
  <c r="AI147" i="13"/>
  <c r="AH147" i="13"/>
  <c r="AG169" i="15"/>
  <c r="AH169" i="15" s="1"/>
  <c r="C23" i="14"/>
  <c r="H21" i="13"/>
  <c r="C31" i="14"/>
  <c r="H29" i="13"/>
  <c r="C94" i="14"/>
  <c r="H92" i="13"/>
  <c r="C19" i="14"/>
  <c r="H17" i="13"/>
  <c r="C15" i="14"/>
  <c r="H13" i="13"/>
  <c r="H130" i="13"/>
  <c r="C150" i="14"/>
  <c r="H148" i="13"/>
  <c r="H74" i="13"/>
  <c r="C78" i="14"/>
  <c r="H76" i="13"/>
  <c r="C126" i="14"/>
  <c r="H124" i="13"/>
  <c r="H146" i="13"/>
  <c r="H122" i="13"/>
  <c r="C124" i="14" s="1"/>
  <c r="H40" i="13"/>
  <c r="C42" i="14" s="1"/>
  <c r="E28" i="13"/>
  <c r="H28" i="13" s="1"/>
  <c r="H39" i="13"/>
  <c r="C41" i="14" s="1"/>
  <c r="E62" i="13"/>
  <c r="H62" i="13" s="1"/>
  <c r="E81" i="13"/>
  <c r="H81" i="13" s="1"/>
  <c r="H90" i="13"/>
  <c r="H98" i="13"/>
  <c r="H201" i="13"/>
  <c r="C203" i="14" s="1"/>
  <c r="E212" i="13"/>
  <c r="H212" i="13" s="1"/>
  <c r="H219" i="13"/>
  <c r="E15" i="13"/>
  <c r="H15" i="13" s="1"/>
  <c r="E27" i="13"/>
  <c r="E54" i="13"/>
  <c r="E87" i="13"/>
  <c r="H87" i="13" s="1"/>
  <c r="E95" i="13"/>
  <c r="E103" i="13"/>
  <c r="H103" i="13" s="1"/>
  <c r="E111" i="13"/>
  <c r="H111" i="13" s="1"/>
  <c r="E119" i="13"/>
  <c r="H119" i="13" s="1"/>
  <c r="E126" i="13"/>
  <c r="H126" i="13" s="1"/>
  <c r="E141" i="13"/>
  <c r="H141" i="13" s="1"/>
  <c r="E155" i="13"/>
  <c r="H155" i="13" s="1"/>
  <c r="E165" i="13"/>
  <c r="H165" i="13" s="1"/>
  <c r="E172" i="13"/>
  <c r="E190" i="13"/>
  <c r="E197" i="13"/>
  <c r="H197" i="13" s="1"/>
  <c r="E210" i="13"/>
  <c r="H210" i="13" s="1"/>
  <c r="E228" i="13"/>
  <c r="H228" i="13" s="1"/>
  <c r="C228" i="14" s="1"/>
  <c r="E20" i="13"/>
  <c r="E32" i="13"/>
  <c r="E78" i="13"/>
  <c r="H78" i="13" s="1"/>
  <c r="E125" i="13"/>
  <c r="E147" i="13"/>
  <c r="E153" i="13"/>
  <c r="H153" i="13" s="1"/>
  <c r="H154" i="13"/>
  <c r="E164" i="13"/>
  <c r="H164" i="13" s="1"/>
  <c r="E171" i="13"/>
  <c r="H171" i="13" s="1"/>
  <c r="E182" i="13"/>
  <c r="H182" i="13" s="1"/>
  <c r="H185" i="13"/>
  <c r="E196" i="13"/>
  <c r="E203" i="13"/>
  <c r="H203" i="13" s="1"/>
  <c r="E214" i="13"/>
  <c r="H214" i="13" s="1"/>
  <c r="E231" i="13"/>
  <c r="E248" i="13"/>
  <c r="H248" i="13" s="1"/>
  <c r="H37" i="13"/>
  <c r="E45" i="13"/>
  <c r="E71" i="13"/>
  <c r="H71" i="13" s="1"/>
  <c r="E181" i="13"/>
  <c r="H181" i="13" s="1"/>
  <c r="E188" i="13"/>
  <c r="E195" i="13"/>
  <c r="H195" i="13" s="1"/>
  <c r="E202" i="13"/>
  <c r="H202" i="13" s="1"/>
  <c r="E226" i="13"/>
  <c r="H226" i="13" s="1"/>
  <c r="E36" i="13"/>
  <c r="H36" i="13" s="1"/>
  <c r="H59" i="13"/>
  <c r="H83" i="13"/>
  <c r="E106" i="13"/>
  <c r="H106" i="13" s="1"/>
  <c r="E107" i="13"/>
  <c r="E114" i="13"/>
  <c r="E131" i="13"/>
  <c r="H131" i="13" s="1"/>
  <c r="C133" i="14" s="1"/>
  <c r="H138" i="13"/>
  <c r="C148" i="14"/>
  <c r="H177" i="13"/>
  <c r="H221" i="13"/>
  <c r="E235" i="13"/>
  <c r="H235" i="13" s="1"/>
  <c r="H243" i="13"/>
  <c r="E12" i="13"/>
  <c r="E23" i="13"/>
  <c r="H23" i="13" s="1"/>
  <c r="E35" i="13"/>
  <c r="H35" i="13" s="1"/>
  <c r="E42" i="13"/>
  <c r="H45" i="13"/>
  <c r="E50" i="13"/>
  <c r="H50" i="13" s="1"/>
  <c r="E51" i="13"/>
  <c r="E58" i="13"/>
  <c r="H58" i="13" s="1"/>
  <c r="E82" i="13"/>
  <c r="E89" i="13"/>
  <c r="H89" i="13" s="1"/>
  <c r="E91" i="13"/>
  <c r="H91" i="13" s="1"/>
  <c r="E97" i="13"/>
  <c r="H97" i="13" s="1"/>
  <c r="E99" i="13"/>
  <c r="E105" i="13"/>
  <c r="H105" i="13" s="1"/>
  <c r="E113" i="13"/>
  <c r="H113" i="13" s="1"/>
  <c r="E121" i="13"/>
  <c r="H121" i="13" s="1"/>
  <c r="E143" i="13"/>
  <c r="E150" i="13"/>
  <c r="H150" i="13" s="1"/>
  <c r="C152" i="14" s="1"/>
  <c r="E156" i="13"/>
  <c r="H156" i="13" s="1"/>
  <c r="E163" i="13"/>
  <c r="E174" i="13"/>
  <c r="H174" i="13" s="1"/>
  <c r="E180" i="13"/>
  <c r="E187" i="13"/>
  <c r="E193" i="13"/>
  <c r="E194" i="13"/>
  <c r="E205" i="13"/>
  <c r="H205" i="13" s="1"/>
  <c r="E246" i="13"/>
  <c r="H246" i="13" s="1"/>
  <c r="C18" i="14"/>
  <c r="H11" i="13"/>
  <c r="C24" i="14"/>
  <c r="H34" i="13"/>
  <c r="H26" i="13"/>
  <c r="H10" i="13"/>
  <c r="C22" i="14"/>
  <c r="C33" i="14"/>
  <c r="C16" i="14"/>
  <c r="C21" i="14"/>
  <c r="C32" i="14"/>
  <c r="C20" i="14"/>
  <c r="H24" i="13"/>
  <c r="C230" i="14"/>
  <c r="E47" i="13"/>
  <c r="C51" i="14"/>
  <c r="H61" i="13"/>
  <c r="E67" i="13"/>
  <c r="H69" i="13"/>
  <c r="H86" i="13"/>
  <c r="C97" i="14"/>
  <c r="H96" i="13"/>
  <c r="H129" i="13"/>
  <c r="H149" i="13"/>
  <c r="H236" i="13"/>
  <c r="H104" i="13"/>
  <c r="H112" i="13"/>
  <c r="C163" i="14"/>
  <c r="E55" i="13"/>
  <c r="H65" i="13"/>
  <c r="H66" i="13"/>
  <c r="H73" i="13"/>
  <c r="H93" i="13"/>
  <c r="C95" i="14" s="1"/>
  <c r="H110" i="13"/>
  <c r="C112" i="14" s="1"/>
  <c r="H120" i="13"/>
  <c r="H127" i="13"/>
  <c r="H128" i="13"/>
  <c r="H44" i="13"/>
  <c r="C79" i="14"/>
  <c r="H137" i="13"/>
  <c r="H56" i="13"/>
  <c r="C76" i="14"/>
  <c r="H101" i="13"/>
  <c r="H118" i="13"/>
  <c r="C120" i="14" s="1"/>
  <c r="H135" i="13"/>
  <c r="H136" i="13"/>
  <c r="C145" i="14"/>
  <c r="C146" i="14"/>
  <c r="H223" i="13"/>
  <c r="C164" i="14"/>
  <c r="H85" i="13"/>
  <c r="H53" i="13"/>
  <c r="H63" i="13"/>
  <c r="H64" i="13"/>
  <c r="H72" i="13"/>
  <c r="C74" i="14" s="1"/>
  <c r="H109" i="13"/>
  <c r="H134" i="13"/>
  <c r="C144" i="14"/>
  <c r="H151" i="13"/>
  <c r="H152" i="13"/>
  <c r="H215" i="13"/>
  <c r="H217" i="13"/>
  <c r="C96" i="14"/>
  <c r="C147" i="14"/>
  <c r="H70" i="13"/>
  <c r="H79" i="13"/>
  <c r="H80" i="13"/>
  <c r="E115" i="13"/>
  <c r="H117" i="13"/>
  <c r="E123" i="13"/>
  <c r="H123" i="13" s="1"/>
  <c r="H158" i="13"/>
  <c r="C50" i="14"/>
  <c r="H102" i="13"/>
  <c r="C104" i="14" s="1"/>
  <c r="H52" i="13"/>
  <c r="H88" i="13"/>
  <c r="H133" i="13"/>
  <c r="H157" i="13"/>
  <c r="C208" i="14"/>
  <c r="C209" i="14"/>
  <c r="H229" i="13"/>
  <c r="H242" i="13"/>
  <c r="H183" i="13"/>
  <c r="C193" i="14"/>
  <c r="H198" i="13"/>
  <c r="H199" i="13"/>
  <c r="H222" i="13"/>
  <c r="H234" i="13"/>
  <c r="C234" i="14" s="1"/>
  <c r="H159" i="13"/>
  <c r="C161" i="14" s="1"/>
  <c r="H160" i="13"/>
  <c r="H166" i="13"/>
  <c r="H167" i="13"/>
  <c r="H175" i="13"/>
  <c r="H189" i="13"/>
  <c r="C191" i="14" s="1"/>
  <c r="H213" i="13"/>
  <c r="E220" i="13"/>
  <c r="H247" i="13"/>
  <c r="H173" i="13"/>
  <c r="H204" i="13"/>
  <c r="H240" i="13"/>
  <c r="H241" i="13"/>
  <c r="C241" i="14" s="1"/>
  <c r="H196" i="13"/>
  <c r="E211" i="13"/>
  <c r="H218" i="13"/>
  <c r="C218" i="14" s="1"/>
  <c r="H227" i="13"/>
  <c r="C232" i="14"/>
  <c r="C233" i="14"/>
  <c r="H239" i="13"/>
  <c r="C166" i="14"/>
  <c r="H172" i="13"/>
  <c r="C174" i="14" s="1"/>
  <c r="H187" i="13"/>
  <c r="H245" i="13"/>
  <c r="E170" i="13"/>
  <c r="E178" i="13"/>
  <c r="H179" i="13"/>
  <c r="E186" i="13"/>
  <c r="H224" i="13"/>
  <c r="H225" i="13"/>
  <c r="H238" i="13"/>
  <c r="E244" i="13"/>
  <c r="AK132" i="13" l="1"/>
  <c r="AK132" i="15"/>
  <c r="AL71" i="13"/>
  <c r="AL71" i="15"/>
  <c r="AL99" i="15"/>
  <c r="AL99" i="13"/>
  <c r="AI169" i="13"/>
  <c r="AI169" i="15"/>
  <c r="AJ147" i="13"/>
  <c r="AJ147" i="15"/>
  <c r="AL56" i="13"/>
  <c r="AL56" i="15"/>
  <c r="AH169" i="13"/>
  <c r="AG193" i="15"/>
  <c r="AH193" i="15" s="1"/>
  <c r="C127" i="14"/>
  <c r="H125" i="13"/>
  <c r="C192" i="14"/>
  <c r="H190" i="13"/>
  <c r="H180" i="13"/>
  <c r="H143" i="13"/>
  <c r="H12" i="13"/>
  <c r="C231" i="14"/>
  <c r="H231" i="13"/>
  <c r="H95" i="13"/>
  <c r="C29" i="14"/>
  <c r="H27" i="13"/>
  <c r="C165" i="14"/>
  <c r="H163" i="13"/>
  <c r="C190" i="14"/>
  <c r="H188" i="13"/>
  <c r="C149" i="14"/>
  <c r="H147" i="13"/>
  <c r="H20" i="13"/>
  <c r="H51" i="13"/>
  <c r="C53" i="14" s="1"/>
  <c r="H32" i="13"/>
  <c r="C34" i="14" s="1"/>
  <c r="H82" i="13"/>
  <c r="C14" i="14"/>
  <c r="H193" i="13"/>
  <c r="H114" i="13"/>
  <c r="C211" i="14"/>
  <c r="C52" i="14"/>
  <c r="H107" i="13"/>
  <c r="H194" i="13"/>
  <c r="H99" i="13"/>
  <c r="H42" i="13"/>
  <c r="C44" i="14" s="1"/>
  <c r="H54" i="13"/>
  <c r="H244" i="13"/>
  <c r="H186" i="13"/>
  <c r="C188" i="14" s="1"/>
  <c r="H220" i="13"/>
  <c r="H67" i="13"/>
  <c r="H178" i="13"/>
  <c r="C125" i="14"/>
  <c r="H55" i="13"/>
  <c r="H211" i="13"/>
  <c r="H47" i="13"/>
  <c r="H170" i="13"/>
  <c r="H115" i="13"/>
  <c r="AM99" i="15" l="1"/>
  <c r="AM99" i="13"/>
  <c r="AJ169" i="15"/>
  <c r="AJ169" i="13"/>
  <c r="AM56" i="15"/>
  <c r="AM56" i="13"/>
  <c r="AM71" i="15"/>
  <c r="AM71" i="13"/>
  <c r="AI193" i="13"/>
  <c r="AI193" i="15"/>
  <c r="AK147" i="13"/>
  <c r="AK147" i="15"/>
  <c r="AL132" i="15"/>
  <c r="AL132" i="13"/>
  <c r="AG211" i="15"/>
  <c r="AH193" i="13"/>
  <c r="AN71" i="15" l="1"/>
  <c r="AN71" i="13"/>
  <c r="AM132" i="13"/>
  <c r="AM132" i="15"/>
  <c r="AN56" i="13"/>
  <c r="AN56" i="15"/>
  <c r="AL147" i="15"/>
  <c r="AL147" i="13"/>
  <c r="AK169" i="15"/>
  <c r="AK169" i="13"/>
  <c r="AJ193" i="13"/>
  <c r="AJ193" i="15"/>
  <c r="AH212" i="13"/>
  <c r="AG237" i="15"/>
  <c r="AH211" i="15"/>
  <c r="AN99" i="13"/>
  <c r="AN99" i="15"/>
  <c r="AM147" i="13" l="1"/>
  <c r="AM147" i="15"/>
  <c r="AI211" i="15"/>
  <c r="AI212" i="13"/>
  <c r="AH239" i="13"/>
  <c r="AH237" i="15"/>
  <c r="AO56" i="13"/>
  <c r="AO56" i="15"/>
  <c r="AK193" i="15"/>
  <c r="AK193" i="13"/>
  <c r="AN132" i="15"/>
  <c r="AN132" i="13"/>
  <c r="AO99" i="15"/>
  <c r="AO99" i="13"/>
  <c r="AL169" i="13"/>
  <c r="AL169" i="15"/>
  <c r="AO71" i="13"/>
  <c r="AO71" i="15"/>
  <c r="AM169" i="15" l="1"/>
  <c r="AM169" i="13"/>
  <c r="AP99" i="15"/>
  <c r="AQ99" i="13" s="1"/>
  <c r="AP99" i="13"/>
  <c r="AO132" i="15"/>
  <c r="AO132" i="13"/>
  <c r="AJ211" i="15"/>
  <c r="AJ212" i="13"/>
  <c r="AP56" i="13"/>
  <c r="AP56" i="15"/>
  <c r="AQ56" i="13" s="1"/>
  <c r="AI237" i="15"/>
  <c r="AI239" i="13"/>
  <c r="AN147" i="15"/>
  <c r="AN147" i="13"/>
  <c r="AP71" i="13"/>
  <c r="AP71" i="15"/>
  <c r="AQ71" i="13" s="1"/>
  <c r="AL193" i="15"/>
  <c r="AL193" i="13"/>
  <c r="AK211" i="15" l="1"/>
  <c r="AK212" i="13"/>
  <c r="AP132" i="15"/>
  <c r="AQ132" i="13" s="1"/>
  <c r="AP132" i="13"/>
  <c r="AO147" i="13"/>
  <c r="AO147" i="15"/>
  <c r="AJ237" i="15"/>
  <c r="AJ239" i="13"/>
  <c r="AM193" i="13"/>
  <c r="AM193" i="15"/>
  <c r="AN169" i="13"/>
  <c r="AN169" i="15"/>
  <c r="AP147" i="13" l="1"/>
  <c r="AP147" i="15"/>
  <c r="AQ147" i="13" s="1"/>
  <c r="AK237" i="15"/>
  <c r="AK239" i="13"/>
  <c r="AO169" i="13"/>
  <c r="AO169" i="15"/>
  <c r="AN193" i="13"/>
  <c r="AN193" i="15"/>
  <c r="AL211" i="15"/>
  <c r="AL212" i="13"/>
  <c r="AO193" i="13" l="1"/>
  <c r="AO193" i="15"/>
  <c r="AP169" i="13"/>
  <c r="AP169" i="15"/>
  <c r="AQ169" i="13" s="1"/>
  <c r="AL237" i="15"/>
  <c r="AL239" i="13"/>
  <c r="AM211" i="15"/>
  <c r="AM212" i="13"/>
  <c r="AP193" i="13" l="1"/>
  <c r="AP193" i="15"/>
  <c r="AQ193" i="13" s="1"/>
  <c r="AN211" i="15"/>
  <c r="AN212" i="13"/>
  <c r="AM237" i="15"/>
  <c r="AM239" i="13"/>
  <c r="AO211" i="15" l="1"/>
  <c r="AO212" i="13"/>
  <c r="AN237" i="15"/>
  <c r="AN239" i="13"/>
  <c r="AO237" i="15" l="1"/>
  <c r="AO239" i="13"/>
  <c r="AP211" i="15"/>
  <c r="AQ212" i="13" s="1"/>
  <c r="AP212" i="13"/>
  <c r="AP237" i="15" l="1"/>
  <c r="AQ239" i="13" s="1"/>
  <c r="AP239" i="13"/>
</calcChain>
</file>

<file path=xl/comments1.xml><?xml version="1.0" encoding="utf-8"?>
<comments xmlns="http://schemas.openxmlformats.org/spreadsheetml/2006/main">
  <authors>
    <author>Maurizio Gargiulo</author>
  </authors>
  <commentList>
    <comment ref="G9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9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0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<sst xmlns="http://schemas.openxmlformats.org/spreadsheetml/2006/main" count="6357" uniqueCount="600">
  <si>
    <t>SUBSECTOR</t>
  </si>
  <si>
    <t>MOD_NAME_SUBSECTOR</t>
  </si>
  <si>
    <t>END-USE</t>
  </si>
  <si>
    <t>MOD_ABBREV</t>
  </si>
  <si>
    <t>MOD_NAME_END_USE</t>
  </si>
  <si>
    <t>TECHNOLOGY</t>
  </si>
  <si>
    <t>Tech_ABBREV</t>
  </si>
  <si>
    <t>MOD_NAME_TECH</t>
  </si>
  <si>
    <t>FUEL</t>
  </si>
  <si>
    <t>MOD_NAME_FUEL</t>
  </si>
  <si>
    <t>Start year</t>
  </si>
  <si>
    <t>Life</t>
  </si>
  <si>
    <t>AFA</t>
  </si>
  <si>
    <t>CAP2ACT</t>
  </si>
  <si>
    <t>Efficiency2018</t>
  </si>
  <si>
    <t>Efficiency2021</t>
  </si>
  <si>
    <t>Efficiency2025</t>
  </si>
  <si>
    <t>Efficiency2030</t>
  </si>
  <si>
    <t>Efficiency2035</t>
  </si>
  <si>
    <t>Efficiency2040</t>
  </si>
  <si>
    <t>Efficiency2045</t>
  </si>
  <si>
    <t>Efficiency2050</t>
  </si>
  <si>
    <t>Efficiency2055</t>
  </si>
  <si>
    <t>Efficiency2060</t>
  </si>
  <si>
    <t>Capex2018</t>
  </si>
  <si>
    <t>Capex2021</t>
  </si>
  <si>
    <t>Capex2025</t>
  </si>
  <si>
    <t>Capex2030</t>
  </si>
  <si>
    <t>Capex2035</t>
  </si>
  <si>
    <t>Capex2040</t>
  </si>
  <si>
    <t>Capex2045</t>
  </si>
  <si>
    <t>Capex2050</t>
  </si>
  <si>
    <t>Capex2055</t>
  </si>
  <si>
    <t>Capex2060</t>
  </si>
  <si>
    <t>Market share</t>
  </si>
  <si>
    <t>~FI_T</t>
  </si>
  <si>
    <t>TechName</t>
  </si>
  <si>
    <t>*TechDesc</t>
  </si>
  <si>
    <t>Comm-IN</t>
  </si>
  <si>
    <t>Comm-OUT</t>
  </si>
  <si>
    <t>Year</t>
  </si>
  <si>
    <t>Start</t>
  </si>
  <si>
    <t>LIFE</t>
  </si>
  <si>
    <t>EFF</t>
  </si>
  <si>
    <t>EFF~2021</t>
  </si>
  <si>
    <t>EFF~2025</t>
  </si>
  <si>
    <t>EFF~2030</t>
  </si>
  <si>
    <t>EFF~2035</t>
  </si>
  <si>
    <t>EFF~2040</t>
  </si>
  <si>
    <t>EFF~2045</t>
  </si>
  <si>
    <t>EFF~2050</t>
  </si>
  <si>
    <t>EFF~2055</t>
  </si>
  <si>
    <t>EFF~2060</t>
  </si>
  <si>
    <t>INVCOST</t>
  </si>
  <si>
    <t>INVCOST~2021</t>
  </si>
  <si>
    <t>INVCOST~2025</t>
  </si>
  <si>
    <t>INVCOST~2030</t>
  </si>
  <si>
    <t>INVCOST~2035</t>
  </si>
  <si>
    <t>INVCOST~2040</t>
  </si>
  <si>
    <t>INVCOST~2045</t>
  </si>
  <si>
    <t>INVCOST~2050</t>
  </si>
  <si>
    <t>INVCOST~2055</t>
  </si>
  <si>
    <t>INVCOST~2060</t>
  </si>
  <si>
    <t>FLO_MARK</t>
  </si>
  <si>
    <t>FLO_MARK~0</t>
  </si>
  <si>
    <t>Aluminium</t>
  </si>
  <si>
    <t>Process Heat: Furnace/Kiln</t>
  </si>
  <si>
    <t>Furnace/Kiln</t>
  </si>
  <si>
    <t>Natural Gas</t>
  </si>
  <si>
    <t>Electric Furnace</t>
  </si>
  <si>
    <t>Electricity</t>
  </si>
  <si>
    <t>Coal</t>
  </si>
  <si>
    <t>Cement</t>
  </si>
  <si>
    <t>Process Heat: Cement Making</t>
  </si>
  <si>
    <t>Wood</t>
  </si>
  <si>
    <t>Construction</t>
  </si>
  <si>
    <t>Electronics and Other Electrical Uses</t>
  </si>
  <si>
    <t>Electronics</t>
  </si>
  <si>
    <t>Lighting</t>
  </si>
  <si>
    <t>Lights</t>
  </si>
  <si>
    <t>Motive Power, Mobile</t>
  </si>
  <si>
    <t>ICE Offroad Land</t>
  </si>
  <si>
    <t>Diesel</t>
  </si>
  <si>
    <t>Petrol</t>
  </si>
  <si>
    <t>Motive Power, Stationary</t>
  </si>
  <si>
    <t>Stationary Engine</t>
  </si>
  <si>
    <t>Fuel Oil</t>
  </si>
  <si>
    <t>Electric Motor</t>
  </si>
  <si>
    <t>Space Heating</t>
  </si>
  <si>
    <t>Heat Pumps</t>
  </si>
  <si>
    <t>Burner</t>
  </si>
  <si>
    <t>Resistance Heater</t>
  </si>
  <si>
    <t>Dairy</t>
  </si>
  <si>
    <t>Process Heat: Direct Heat</t>
  </si>
  <si>
    <t>Process Heat: Drying</t>
  </si>
  <si>
    <t>Boiler</t>
  </si>
  <si>
    <t>Process Heat: Evaporation MVR</t>
  </si>
  <si>
    <t>Fan</t>
  </si>
  <si>
    <t>Process Heat: Evaporation Preheat</t>
  </si>
  <si>
    <t>Process Heat: Evaporation TVR</t>
  </si>
  <si>
    <t>Process Heat: Hot Water</t>
  </si>
  <si>
    <t>Pumping</t>
  </si>
  <si>
    <t>Pump Systems</t>
  </si>
  <si>
    <t>Refrigeration</t>
  </si>
  <si>
    <t>Food</t>
  </si>
  <si>
    <t>Process Heat: Ovens</t>
  </si>
  <si>
    <t>Industrial Ovens</t>
  </si>
  <si>
    <t>Process Heat: Steam</t>
  </si>
  <si>
    <t>Direct Heat</t>
  </si>
  <si>
    <t>Geothermal</t>
  </si>
  <si>
    <t>Biogas</t>
  </si>
  <si>
    <t>LPG</t>
  </si>
  <si>
    <t>Iron/Steel</t>
  </si>
  <si>
    <t>Meat</t>
  </si>
  <si>
    <t>Metal product manufacturing</t>
  </si>
  <si>
    <t>Methanol</t>
  </si>
  <si>
    <t>Methanol production (feedstock)</t>
  </si>
  <si>
    <t>MethFeedstock</t>
  </si>
  <si>
    <t>Mineral</t>
  </si>
  <si>
    <t>Mining</t>
  </si>
  <si>
    <t>Other</t>
  </si>
  <si>
    <t>Unknown - Coal</t>
  </si>
  <si>
    <t>Unknown</t>
  </si>
  <si>
    <t>Unknown - Diesel</t>
  </si>
  <si>
    <t>Unknown - Electricity</t>
  </si>
  <si>
    <t>Unknown - Natural Gas</t>
  </si>
  <si>
    <t>Unknown - Petrol</t>
  </si>
  <si>
    <t>Petroleum/Chemicals</t>
  </si>
  <si>
    <t>Refining</t>
  </si>
  <si>
    <t>Flare Pilot</t>
  </si>
  <si>
    <t>Urea</t>
  </si>
  <si>
    <t>Motive Power, Compressor</t>
  </si>
  <si>
    <t>Compressor</t>
  </si>
  <si>
    <t>Urea production (feedstock)</t>
  </si>
  <si>
    <t>UreaFeedstock</t>
  </si>
  <si>
    <t>Wood products</t>
  </si>
  <si>
    <t>Wood pulp and paper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</si>
  <si>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</si>
  <si>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</si>
  <si>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</si>
  <si>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</si>
  <si>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</si>
  <si>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</si>
  <si>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</si>
  <si>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</si>
  <si>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</si>
  <si>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</si>
  <si>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</si>
  <si>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</si>
  <si>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</si>
  <si>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</si>
  <si>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</si>
  <si>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</si>
  <si>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PJ</t>
  </si>
  <si>
    <t>GW</t>
  </si>
  <si>
    <t>YES</t>
  </si>
  <si>
    <t>DMD</t>
  </si>
  <si>
    <t>ALU</t>
  </si>
  <si>
    <t>PH-FURN</t>
  </si>
  <si>
    <t>Furn</t>
  </si>
  <si>
    <t>INDNGA</t>
  </si>
  <si>
    <t>INDELC</t>
  </si>
  <si>
    <t>INDCOA</t>
  </si>
  <si>
    <t>CMNT</t>
  </si>
  <si>
    <t>PH-CMNTMK</t>
  </si>
  <si>
    <t>INDWOD</t>
  </si>
  <si>
    <t>CNST</t>
  </si>
  <si>
    <t>ELCTRNCS</t>
  </si>
  <si>
    <t>LCTRNC</t>
  </si>
  <si>
    <t>LGHT</t>
  </si>
  <si>
    <t>Light</t>
  </si>
  <si>
    <t>MoTP-Mob</t>
  </si>
  <si>
    <t>ICE_ofrd</t>
  </si>
  <si>
    <t>INDDSL</t>
  </si>
  <si>
    <t>INDPET</t>
  </si>
  <si>
    <t>MoTP-Stat</t>
  </si>
  <si>
    <t>Stt_ngn</t>
  </si>
  <si>
    <t>INDFOL</t>
  </si>
  <si>
    <t>Motor</t>
  </si>
  <si>
    <t>SH</t>
  </si>
  <si>
    <t>HTPump</t>
  </si>
  <si>
    <t>Heater</t>
  </si>
  <si>
    <t>DARY</t>
  </si>
  <si>
    <t>PH-DirH</t>
  </si>
  <si>
    <t>PH-Dry</t>
  </si>
  <si>
    <t>PH-EVPR_MVR</t>
  </si>
  <si>
    <t>PH-EVPR_Pre</t>
  </si>
  <si>
    <t>PH-EVPR_TVR</t>
  </si>
  <si>
    <t>PH-HW</t>
  </si>
  <si>
    <t>Pump</t>
  </si>
  <si>
    <t>RFGR</t>
  </si>
  <si>
    <t>Refriger</t>
  </si>
  <si>
    <t>FOOD</t>
  </si>
  <si>
    <t>PH-Oven</t>
  </si>
  <si>
    <t>Oven</t>
  </si>
  <si>
    <t>PH-Stm</t>
  </si>
  <si>
    <t>Heat</t>
  </si>
  <si>
    <t>INDGEO</t>
  </si>
  <si>
    <t>INDLPG</t>
  </si>
  <si>
    <t>IIS</t>
  </si>
  <si>
    <t>MEAT</t>
  </si>
  <si>
    <t>METAL</t>
  </si>
  <si>
    <t>MTHOL</t>
  </si>
  <si>
    <t>FDSTCK</t>
  </si>
  <si>
    <t>MNRL</t>
  </si>
  <si>
    <t>MNNG</t>
  </si>
  <si>
    <t>OTH</t>
  </si>
  <si>
    <t>Unkn</t>
  </si>
  <si>
    <t>UnkTech</t>
  </si>
  <si>
    <t>CHMCL</t>
  </si>
  <si>
    <t>REFI</t>
  </si>
  <si>
    <t>Flare</t>
  </si>
  <si>
    <t>UREA</t>
  </si>
  <si>
    <t>MotP-cmpr</t>
  </si>
  <si>
    <t>cmprss</t>
  </si>
  <si>
    <t>WOOD</t>
  </si>
  <si>
    <t>PLPPPR</t>
  </si>
  <si>
    <t>NGA</t>
  </si>
  <si>
    <t>BLR</t>
  </si>
  <si>
    <t>INDBIG</t>
  </si>
  <si>
    <t>ALU-PH-FURN</t>
  </si>
  <si>
    <t>ALU-PH-FURN-ELC-Furn</t>
  </si>
  <si>
    <t>Electric Motor with VSD</t>
  </si>
  <si>
    <t>CNST-MoTP-Mob</t>
  </si>
  <si>
    <t>CNST-MoTP-Mob-DSL-ICE_ofrd</t>
  </si>
  <si>
    <t>Compressed Air</t>
  </si>
  <si>
    <t>Air Compressors</t>
  </si>
  <si>
    <t>CNST-MoTP-Mob-NGA-ICE_ofrd</t>
  </si>
  <si>
    <t>CNST-MoTP-Mob-PET-ICE_ofrd</t>
  </si>
  <si>
    <t>CNST-MoTP-Mob-LPG-ICE_ofrd</t>
  </si>
  <si>
    <t>CNST-MoTP-Stat</t>
  </si>
  <si>
    <t>Process Heat: MVR Drying</t>
  </si>
  <si>
    <t>Heat Pump</t>
  </si>
  <si>
    <t>CNST-MoTP-Stat-ELC-Motor</t>
  </si>
  <si>
    <t>Heat Recovery</t>
  </si>
  <si>
    <t>VSD-Mtr</t>
  </si>
  <si>
    <t>CNST-MoTP-Stat-ELC-VSD-Mtr</t>
  </si>
  <si>
    <t>AIR</t>
  </si>
  <si>
    <t>DARY-AIR</t>
  </si>
  <si>
    <t>CMPR</t>
  </si>
  <si>
    <t>DARY-AIR-ELC-CMPR</t>
  </si>
  <si>
    <t>DARY-MoTP-Stat</t>
  </si>
  <si>
    <t>DARY-MoTP-Stat-ELC-Motor</t>
  </si>
  <si>
    <t>Process Heat: MVR Evaporation Preheat</t>
  </si>
  <si>
    <t>DARY-MoTP-Stat-ELC-VSD-Mtr</t>
  </si>
  <si>
    <t>PH-MVR_DRY</t>
  </si>
  <si>
    <t>DARY-PH-MVR_DRY</t>
  </si>
  <si>
    <t>HPmp</t>
  </si>
  <si>
    <t>DARY-PH-MVR_DRY-ELC-HPmp</t>
  </si>
  <si>
    <t>HRCVR</t>
  </si>
  <si>
    <t>DARY-PH-MVR_DRY-ELC-HRCVR</t>
  </si>
  <si>
    <t>DARY-PH-MVR_DRY-COA-Boiler</t>
  </si>
  <si>
    <t>DARY-PH-MVR_DRY-NGA-Boiler</t>
  </si>
  <si>
    <t>Process Heat: TVR Evaporation</t>
  </si>
  <si>
    <t>DARY-PH-MVR_DRY-WOD-Boiler</t>
  </si>
  <si>
    <t>DARY-PH-MVR_DRY-ELC-Boiler</t>
  </si>
  <si>
    <t>PH-MVR_PRE</t>
  </si>
  <si>
    <t>DARY-PH-MVR_PRE</t>
  </si>
  <si>
    <t>DARY-PH-MVR_PRE-COA-Boiler</t>
  </si>
  <si>
    <t>DARY-PH-MVR_PRE-NGA-Boiler</t>
  </si>
  <si>
    <t>DARY-PH-MVR_PRE-WOD-Boiler</t>
  </si>
  <si>
    <t>Process Heat: TVR Drying</t>
  </si>
  <si>
    <t>DARY-PH-MVR_PRE-ELC-Boiler</t>
  </si>
  <si>
    <t>DARY-PH-MVR_PRE-ELC-Fan</t>
  </si>
  <si>
    <t>PH-TVR_EVP</t>
  </si>
  <si>
    <t>DARY-PH-TVR_EVP</t>
  </si>
  <si>
    <t>DARY-PH-TVR_EVP-COA-Boiler</t>
  </si>
  <si>
    <t>DARY-PH-TVR_EVP-NGA-Boiler</t>
  </si>
  <si>
    <t>DARY-PH-TVR_EVP-ELC-Fan</t>
  </si>
  <si>
    <t>DARY-PH-TVR_EVP-WOD-Boiler</t>
  </si>
  <si>
    <t>Process Heat: MVR Evaporation TVR</t>
  </si>
  <si>
    <t>DARY-PH-TVR_EVP-ELC-Boiler</t>
  </si>
  <si>
    <t>PH-TVR_DRY</t>
  </si>
  <si>
    <t>DARY-PH-TVR_DRY</t>
  </si>
  <si>
    <t>DARY-PH-TVR_DRY-WOD-Boiler</t>
  </si>
  <si>
    <t>DARY-PH-TVR_DRY-ELC-Boiler</t>
  </si>
  <si>
    <t>DARY-PH-TVR_DRY-ELC-HPmp</t>
  </si>
  <si>
    <t>DARY-PH-TVR_DRY-ELC-HRCVR</t>
  </si>
  <si>
    <t>Process Heat: MVR Fan</t>
  </si>
  <si>
    <t>DARY-PH-TVR_DRY-COA-Boiler</t>
  </si>
  <si>
    <t>Process Heat: Steam/Hot Water</t>
  </si>
  <si>
    <t>DARY-PH-TVR_DRY-NGA-Boiler</t>
  </si>
  <si>
    <t>PH-MVR_TVR</t>
  </si>
  <si>
    <t>DARY-PH-MVR_TVR</t>
  </si>
  <si>
    <t>DARY-PH-MVR_TVR-COA-Boiler</t>
  </si>
  <si>
    <t>DARY-PH-MVR_TVR-NGA-Boiler</t>
  </si>
  <si>
    <t>DARY-PH-MVR_TVR-WOD-Boiler</t>
  </si>
  <si>
    <t>DARY-PH-MVR_TVR-ELC-Boiler</t>
  </si>
  <si>
    <t>DARY-PH-MVR_TVR-ELC-Fan</t>
  </si>
  <si>
    <t>PH-MVR_Fan</t>
  </si>
  <si>
    <t>DARY-PH-MVR_Fan</t>
  </si>
  <si>
    <t>DARY-PH-MVR_Fan-ELC-Fan</t>
  </si>
  <si>
    <t>PH-STM_HW</t>
  </si>
  <si>
    <t>DARY-PH-STM_HW</t>
  </si>
  <si>
    <t>DARY-PH-STM_HW-DSL-Boiler</t>
  </si>
  <si>
    <t>DARY-PH-STM_HW-GEO-Heat</t>
  </si>
  <si>
    <t>DARY-PH-STM_HW-LPG-Boiler</t>
  </si>
  <si>
    <t>DARY-PH-STM_HW-ELC-Boiler</t>
  </si>
  <si>
    <t>DARY-PH-STM_HW-WOD-Boiler</t>
  </si>
  <si>
    <t>DARY-PH-STM_HW-ELC-HPmp</t>
  </si>
  <si>
    <t>DARY-Pump</t>
  </si>
  <si>
    <t>DARY-Pump-ELC-Pump</t>
  </si>
  <si>
    <t>DARY-Pump-DSL-Pump</t>
  </si>
  <si>
    <t>Process Heat: Oven</t>
  </si>
  <si>
    <t>DARY-RFGR</t>
  </si>
  <si>
    <t>DARY-RFGR-ELC-Refriger</t>
  </si>
  <si>
    <t>FOOD-MoTP-Stat</t>
  </si>
  <si>
    <t>FOOD-MoTP-Stat-ELC-Motor</t>
  </si>
  <si>
    <t>FOOD-MoTP-Stat-ELC-VSD-Mtr</t>
  </si>
  <si>
    <t>FOOD-PH-DirH</t>
  </si>
  <si>
    <t>FOOD-PH-DirH-NGA-Burner</t>
  </si>
  <si>
    <t>FOOD-PH-DirH-ELC-Heater</t>
  </si>
  <si>
    <t>PH-OVN</t>
  </si>
  <si>
    <t>FOOD-PH-OVN</t>
  </si>
  <si>
    <t>FOOD-PH-OVN-NGA-Oven</t>
  </si>
  <si>
    <t>FOOD-PH-OVN-ELC-Oven</t>
  </si>
  <si>
    <t>FOOD-PH-OVN-COA-Oven</t>
  </si>
  <si>
    <t>FOOD-PH-STM_HW</t>
  </si>
  <si>
    <t>FOOD-PH-STM_HW-WOD-Boiler</t>
  </si>
  <si>
    <t>FOOD-PH-STM_HW-BGS-Heat</t>
  </si>
  <si>
    <t>Microwave</t>
  </si>
  <si>
    <t>FOOD-PH-STM_HW-ELC-HPmp</t>
  </si>
  <si>
    <t>Electrotechnologies</t>
  </si>
  <si>
    <t>FOOD-PH-STM_HW-FOL-Heat</t>
  </si>
  <si>
    <t>FOOD-PH-STM_HW-DSL-Boiler</t>
  </si>
  <si>
    <t>FOOD-PH-STM_HW-LPG-Heat</t>
  </si>
  <si>
    <t>FOOD-PH-STM_HW-COA-Boiler</t>
  </si>
  <si>
    <t>Steel production (feedstock)</t>
  </si>
  <si>
    <t>SteelFeedstock</t>
  </si>
  <si>
    <t>FOOD-PH-STM_HW-NGA-Boiler</t>
  </si>
  <si>
    <t>FOOD-PH-STM_HW-ELC-Boiler</t>
  </si>
  <si>
    <t>MWO</t>
  </si>
  <si>
    <t>FOOD-PH-STM_HW-ELC-MWO</t>
  </si>
  <si>
    <t>ELCTECH</t>
  </si>
  <si>
    <t>FOOD-PH-STM_HW-ELC-ELCTECH</t>
  </si>
  <si>
    <t>FOOD-Pump</t>
  </si>
  <si>
    <t>FOOD-Pump-ELC-Pump</t>
  </si>
  <si>
    <t>FOOD-Pump-DSL-Pump</t>
  </si>
  <si>
    <t>FOOD-RFGR</t>
  </si>
  <si>
    <t>FOOD-RFGR-ELC-Refriger</t>
  </si>
  <si>
    <t>IIS-FDSTCK</t>
  </si>
  <si>
    <t>_</t>
  </si>
  <si>
    <t>IIS-FDSTCK-COA-_</t>
  </si>
  <si>
    <t>IIS-MoTP-Stat</t>
  </si>
  <si>
    <t>IIS-MoTP-Stat-ELC-Motor</t>
  </si>
  <si>
    <t>IIS-MoTP-Stat-ELC-VSD-Mtr</t>
  </si>
  <si>
    <t>IIS-PH-FURN</t>
  </si>
  <si>
    <t>IIS-PH-FURN-COA-Furn</t>
  </si>
  <si>
    <t>IIS-PH-FURN-ELC-Furn</t>
  </si>
  <si>
    <t>IIS-PH-FURN-NGA-Furn</t>
  </si>
  <si>
    <t>IIS-PH-FURN-WOD-Furn</t>
  </si>
  <si>
    <t>IIS-PH-FURN-LPG-Furn</t>
  </si>
  <si>
    <t>MEAT-MoTP-Stat</t>
  </si>
  <si>
    <t>MEAT-MoTP-Stat-ELC-Motor</t>
  </si>
  <si>
    <t>MEAT-MoTP-Stat-ELC-VSD-Mtr</t>
  </si>
  <si>
    <t>MEAT-PH-STM_HW</t>
  </si>
  <si>
    <t>MEAT-PH-STM_HW-NGA-Boiler</t>
  </si>
  <si>
    <t>MEAT-PH-STM_HW-COA-Boiler</t>
  </si>
  <si>
    <t>MEAT-PH-STM_HW-ELC-HPmp</t>
  </si>
  <si>
    <t>MEAT-PH-STM_HW-DSL-Boiler</t>
  </si>
  <si>
    <t>MEAT-PH-STM_HW-WOD-Boiler</t>
  </si>
  <si>
    <t>MEAT-PH-STM_HW-ELC-ELCTECH</t>
  </si>
  <si>
    <t>MEAT-PH-DirH</t>
  </si>
  <si>
    <t>MEAT-PH-DirH-NGA-Burner</t>
  </si>
  <si>
    <t>MEAT-PH-DirH-ELC-Heater</t>
  </si>
  <si>
    <t>MEAT-RFGR</t>
  </si>
  <si>
    <t>MEAT-RFGR-ELC-Refriger</t>
  </si>
  <si>
    <t>METAL-MoTP-Stat</t>
  </si>
  <si>
    <t>METAL-MoTP-Stat-ELC-Motor</t>
  </si>
  <si>
    <t>METAL-MoTP-Stat-ELC-VSD-Mtr</t>
  </si>
  <si>
    <t>METAL-PH-FURN</t>
  </si>
  <si>
    <t>METAL-PH-FURN-ELC-Furn</t>
  </si>
  <si>
    <t>METAL-PH-FURN-COA-Furn</t>
  </si>
  <si>
    <t>METAL-PH-FURN-NGA-Furn</t>
  </si>
  <si>
    <t>Process Heat: Reformer</t>
  </si>
  <si>
    <t>Reformer</t>
  </si>
  <si>
    <t>METAL-PH-FURN-WOD-Furn</t>
  </si>
  <si>
    <t>METAL-PH-FURN-FOL-Furn</t>
  </si>
  <si>
    <t>METAL-PH-FURN-LPG-Furn</t>
  </si>
  <si>
    <t>METAL-RFGR</t>
  </si>
  <si>
    <t>METAL-RFGR-ELC-Refriger</t>
  </si>
  <si>
    <t>METAL-PH-DirH</t>
  </si>
  <si>
    <t>METAL-PH-DirH-NGA-Burner</t>
  </si>
  <si>
    <t>METAL-PH-DirH-ELC-Heater</t>
  </si>
  <si>
    <t>MTHOL-FDSTCK</t>
  </si>
  <si>
    <t>MTHOL-FDSTCK-NGA-FDSTCK</t>
  </si>
  <si>
    <t>PH_REFRM</t>
  </si>
  <si>
    <t>MTHOL-PH_REFRM</t>
  </si>
  <si>
    <t>REFRM</t>
  </si>
  <si>
    <t>MTHOL-PH_REFRM-NGA-REFRM</t>
  </si>
  <si>
    <t>MNRL-MoTP-Stat</t>
  </si>
  <si>
    <t>MNRL-MoTP-Stat-ELC-Motor</t>
  </si>
  <si>
    <t>MNRL-MoTP-Stat-ELC-VSD-Mtr</t>
  </si>
  <si>
    <t>MNRL-PH-FURN</t>
  </si>
  <si>
    <t>MNRL-PH-FURN-ELC-Furn</t>
  </si>
  <si>
    <t>MNRL-PH-FURN-COA-Furn</t>
  </si>
  <si>
    <t>MNRL-PH-FURN-NGA-Furn</t>
  </si>
  <si>
    <t>MNRL-PH-FURN-WOD-Furn</t>
  </si>
  <si>
    <t>MNRL-PH-FURN-LPG-Furn</t>
  </si>
  <si>
    <t>MNRL-PH-STM_HW</t>
  </si>
  <si>
    <t>MNRL-PH-STM_HW-NGA-Boiler</t>
  </si>
  <si>
    <t>MNRL-PH-STM_HW-DSL-Boiler</t>
  </si>
  <si>
    <t>MNRL-PH-STM_HW-ELC-HPmp</t>
  </si>
  <si>
    <t>MNRL-PH-STM_HW-COA-Boiler</t>
  </si>
  <si>
    <t>MNRL-PH-STM_HW-LPG-Boiler</t>
  </si>
  <si>
    <t>MNRL-PH-STM_HW-WOD-Boiler</t>
  </si>
  <si>
    <t>MNRL-PH-STM_HW-ELC-Boiler</t>
  </si>
  <si>
    <t>MNNG-MoTP-Mob</t>
  </si>
  <si>
    <t>MNNG-MoTP-Mob-PET-ICE_ofrd</t>
  </si>
  <si>
    <t>MNNG-MoTP-Mob-DSL-ICE_ofrd</t>
  </si>
  <si>
    <t>MNNG-MoTP-Mob-NGA-ICE_ofrd</t>
  </si>
  <si>
    <t>MNNG-MoTP-Stat</t>
  </si>
  <si>
    <t>MNNG-MoTP-Stat-ELC-VSD-Mtr</t>
  </si>
  <si>
    <t>MNNG-MoTP-Stat-ELC-Motor</t>
  </si>
  <si>
    <t>MNNG-PH-STM_HW</t>
  </si>
  <si>
    <t>MNNG-PH-STM_HW-NGA-Boiler</t>
  </si>
  <si>
    <t>Other - Electricity</t>
  </si>
  <si>
    <t>MNNG-PH-STM_HW-DSL-Boiler</t>
  </si>
  <si>
    <t>Other - Diesel</t>
  </si>
  <si>
    <t>MNNG-PH-STM_HW-FOL-Boiler</t>
  </si>
  <si>
    <t>Other - LPG</t>
  </si>
  <si>
    <t>MNNG-PH-STM_HW-ELC-HPmp</t>
  </si>
  <si>
    <t>Other - Coal</t>
  </si>
  <si>
    <t>MNNG-PH-STM_HW-COA-Boiler</t>
  </si>
  <si>
    <t>Other - Natural Gas</t>
  </si>
  <si>
    <t>MNNG-PH-STM_HW-LPG-Boiler</t>
  </si>
  <si>
    <t>Other - Petrol</t>
  </si>
  <si>
    <t>MNNG-PH-STM_HW-WOD-Boiler</t>
  </si>
  <si>
    <t>Other - Biogas</t>
  </si>
  <si>
    <t>MNNG-PH-STM_HW-ELC-Boiler</t>
  </si>
  <si>
    <t>Other - Fuel Oil</t>
  </si>
  <si>
    <t>Tech</t>
  </si>
  <si>
    <t>CHMCL-MoTP-Stat</t>
  </si>
  <si>
    <t>CHMCL-MoTP-Stat-ELC-Motor</t>
  </si>
  <si>
    <t>CHMCL-MoTP-Stat-ELC-VSD-Mtr</t>
  </si>
  <si>
    <t>CHMCL-PH-DirH</t>
  </si>
  <si>
    <t>CHMCL-PH-DirH-NGA-Burner</t>
  </si>
  <si>
    <t>CHMCL-PH-DirH-ELC-Heater</t>
  </si>
  <si>
    <t>CHMCL-PH-STM_HW</t>
  </si>
  <si>
    <t>CHMCL-PH-STM_HW-NGA-Boiler</t>
  </si>
  <si>
    <t>CHMCL-PH-STM_HW-FOL-Boiler</t>
  </si>
  <si>
    <t>CHMCL-PH-STM_HW-DSL-Boiler</t>
  </si>
  <si>
    <t>CHMCL-PH-STM_HW-ELC-HPmp</t>
  </si>
  <si>
    <t>CHMCL-PH-STM_HW-COA-Boiler</t>
  </si>
  <si>
    <t>CHMCL-PH-STM_HW-LPG-Boiler</t>
  </si>
  <si>
    <t>CHMCL-PH-STM_HW-WOD-Boiler</t>
  </si>
  <si>
    <t>CHMCL-PH-STM_HW-ELC-Boiler</t>
  </si>
  <si>
    <t>CHMCL-MoTP-Stat-NGA-Pump</t>
  </si>
  <si>
    <t>CHMCL-PH-FURN</t>
  </si>
  <si>
    <t>CHMCL-PH-FURN-ELC-Furn</t>
  </si>
  <si>
    <t>CHMCL-PH-FURN-COA-Furn</t>
  </si>
  <si>
    <t>CHMCL-PH-FURN-FOL-Furn</t>
  </si>
  <si>
    <t>CHMCL-PH-FURN-NGA-Furn</t>
  </si>
  <si>
    <t>CHMCL-PH-FURN-WOD-Furn</t>
  </si>
  <si>
    <t>CHMCL-PH-FURN-LPG-Furn</t>
  </si>
  <si>
    <t>REFI-MoTP-Stat</t>
  </si>
  <si>
    <t>REFI-MoTP-Stat-ELC-Motor</t>
  </si>
  <si>
    <t>REFI-MoTP-Stat-ELC-VSD-Mtr</t>
  </si>
  <si>
    <t>REFI-PH-FURN</t>
  </si>
  <si>
    <t>REFI-PH-FURN-ELC-Furn</t>
  </si>
  <si>
    <t>REFI-PH-FURN-COA-Furn</t>
  </si>
  <si>
    <t>REFI-PH-FURN-NGA-Furn</t>
  </si>
  <si>
    <t>REFI-PH-FURN-WOD-Furn</t>
  </si>
  <si>
    <t>REFI-PH-FURN-LPG-Furn</t>
  </si>
  <si>
    <t>REFI-PH-STM_HW</t>
  </si>
  <si>
    <t>REFI-PH-STM_HW-NGA-Boiler</t>
  </si>
  <si>
    <t>REFI-PH-STM_HW-DSL-Boiler</t>
  </si>
  <si>
    <t>REFI-PH-STM_HW-ELC-HPmp</t>
  </si>
  <si>
    <t>REFI-PH-STM_HW-COA-Boiler</t>
  </si>
  <si>
    <t>REFI-PH-STM_HW-LPG-Boiler</t>
  </si>
  <si>
    <t>REFI-PH-STM_HW-WOD-Boiler</t>
  </si>
  <si>
    <t>REFI-PH-STM_HW-ELC-Boiler</t>
  </si>
  <si>
    <t>UREA-FDSTCK</t>
  </si>
  <si>
    <t>UREA-FDSTCK-NGA-FDSTCK</t>
  </si>
  <si>
    <t>WOOD-MoTP-Stat</t>
  </si>
  <si>
    <t>WOOD-MoTP-Stat-ELC-Motor</t>
  </si>
  <si>
    <t>WOOD-MoTP-Stat-ELC-VSD-Mtr</t>
  </si>
  <si>
    <t>WOOD-PH-FURN</t>
  </si>
  <si>
    <t>WOOD-PH-FURN-NGA-Furn</t>
  </si>
  <si>
    <t>WOOD-PH-FURN-COA-Furn</t>
  </si>
  <si>
    <t>WOOD-PH-FURN-ELC-Furn</t>
  </si>
  <si>
    <t>WOOD-PH-FURN-WOD-Furn</t>
  </si>
  <si>
    <t>WOOD-PH-FURN-LPG-Furn</t>
  </si>
  <si>
    <t>WOOD-PH-STM_HW</t>
  </si>
  <si>
    <t>WOOD-PH-STM_HW-NGA-Boiler</t>
  </si>
  <si>
    <t>WOOD-PH-STM_HW-DSL-Boiler</t>
  </si>
  <si>
    <t>WOOD-PH-STM_HW-FOL-Boiler</t>
  </si>
  <si>
    <t>WOOD-PH-STM_HW-ELC-HPmp</t>
  </si>
  <si>
    <t>Fans</t>
  </si>
  <si>
    <t>WOOD-PH-STM_HW-COA-Boiler</t>
  </si>
  <si>
    <t>Refiners</t>
  </si>
  <si>
    <t>WOOD-PH-STM_HW-LPG-Boiler</t>
  </si>
  <si>
    <t>WOOD-PH-STM_HW-WOD-Boiler</t>
  </si>
  <si>
    <t>WOOD-PH-STM_HW-ELC-Boiler</t>
  </si>
  <si>
    <t>WOOD-PH-STM_HW-GEO-Heat</t>
  </si>
  <si>
    <t>WOOD-Pump</t>
  </si>
  <si>
    <t>WOOD-Pump-ELC-Pump</t>
  </si>
  <si>
    <t>WOOD-Pump-DSL-Pump</t>
  </si>
  <si>
    <t>WOOD-Fan</t>
  </si>
  <si>
    <t>WOOD-Fan-ELC-Fan</t>
  </si>
  <si>
    <t>Refin</t>
  </si>
  <si>
    <t>WOOD-Refin</t>
  </si>
  <si>
    <t>Refinery</t>
  </si>
  <si>
    <t>WOOD-Refin-ELC-Refinery</t>
  </si>
  <si>
    <t>WOOD-AIR</t>
  </si>
  <si>
    <t>WOOD-AIR-ELC-CMPR</t>
  </si>
  <si>
    <t>PLPPPR-MoTP-Stat</t>
  </si>
  <si>
    <t>PLPPPR-MoTP-Stat-ELC-Motor</t>
  </si>
  <si>
    <t>PLPPPR-PH-DirH</t>
  </si>
  <si>
    <t>PLPPPR-PH-DirH-ELC-Heater</t>
  </si>
  <si>
    <t>PLPPPR-PH-DirH-NGA-Burner</t>
  </si>
  <si>
    <t>PLPPPR-PH-FURN</t>
  </si>
  <si>
    <t>PLPPPR-PH-FURN-ELC-Furn</t>
  </si>
  <si>
    <t>PLPPPR-PH-FURN-NGA-Furn</t>
  </si>
  <si>
    <t>PLPPPR-PH-FURN-COA-Furn</t>
  </si>
  <si>
    <t>PLPPPR-PH-FURN-WOD-Furn</t>
  </si>
  <si>
    <t>PLPPPR-PH-FURN-LPG-Furn</t>
  </si>
  <si>
    <t>PLPPPR-PH-STM_HW</t>
  </si>
  <si>
    <t>PLPPPR-PH-STM_HW-NGA-Boiler</t>
  </si>
  <si>
    <t>PLPPPR-PH-STM_HW-DSL-Boiler</t>
  </si>
  <si>
    <t>PLPPPR-PH-STM_HW-FOL-Boiler</t>
  </si>
  <si>
    <t>PLPPPR-PH-STM_HW-GEO-Heat</t>
  </si>
  <si>
    <t>PLPPPR-PH-STM_HW-ELC-HPmp</t>
  </si>
  <si>
    <t>PLPPPR-PH-STM_HW-COA-Boiler</t>
  </si>
  <si>
    <t>PLPPPR-PH-STM_HW-LPG-Boiler</t>
  </si>
  <si>
    <t>PLPPPR-PH-STM_HW-WOD-Boiler</t>
  </si>
  <si>
    <t>PLPPPR-PH-STM_HW-ELC-Boiler</t>
  </si>
  <si>
    <t>PLPPPR-Pump</t>
  </si>
  <si>
    <t>PLPPPR-Pump-ELC-Pump</t>
  </si>
  <si>
    <t>PLPPPR-Pump-DSL-Pump</t>
  </si>
  <si>
    <t>PLPPPR-Fan</t>
  </si>
  <si>
    <t>PLPPPR-Fan-ELC-Fan</t>
  </si>
  <si>
    <t>PLPPPR-Refin</t>
  </si>
  <si>
    <t>REF</t>
  </si>
  <si>
    <t>PLPPPR-Refin-ELC-REF</t>
  </si>
  <si>
    <t>PLPPPR-AIR</t>
  </si>
  <si>
    <t>PLPPPR-AIR-ELC-CMPR</t>
  </si>
  <si>
    <t>OTH-ELC</t>
  </si>
  <si>
    <t>OTH-ELC-ELC-Tech</t>
  </si>
  <si>
    <t>OTH-DSL</t>
  </si>
  <si>
    <t>OTH-DSL-DSL-Tech</t>
  </si>
  <si>
    <t>OTH-LPG</t>
  </si>
  <si>
    <t>OTH-LPG-LPG-Tech</t>
  </si>
  <si>
    <t>OTH-COA</t>
  </si>
  <si>
    <t>OTH-COA-COA-Tech</t>
  </si>
  <si>
    <t>OTH-NGA</t>
  </si>
  <si>
    <t>OTH-NGA-NGA-Tech</t>
  </si>
  <si>
    <t>OTH-PET</t>
  </si>
  <si>
    <t>OTH-PET-PET-Tech</t>
  </si>
  <si>
    <t>OTH-BGS</t>
  </si>
  <si>
    <t>OTH-BGS-BGS-Tech</t>
  </si>
  <si>
    <t>OTH-FOL</t>
  </si>
  <si>
    <t>OTH-FOL-FOL-Tech</t>
  </si>
  <si>
    <t>FI_T</t>
  </si>
  <si>
    <t>st_ngn</t>
  </si>
  <si>
    <t>CNST-MoTP-Stat-DSL-st_ngn</t>
  </si>
  <si>
    <t>CNST-MoTP-Stat-PET-st_ngn</t>
  </si>
  <si>
    <t>DARY-MoTP-Stat-PET-st_ngn</t>
  </si>
  <si>
    <t>DARY-MoTP-Stat-DSL-st_ngn</t>
  </si>
  <si>
    <t>FOOD-MoTP-Stat-PET-st_ngn</t>
  </si>
  <si>
    <t>FOOD-MoTP-Stat-DSL-st_ngn</t>
  </si>
  <si>
    <t>IIS-MoTP-Stat-DSL-st_ngn</t>
  </si>
  <si>
    <t>IIS-MoTP-Stat-PET-st_ngn</t>
  </si>
  <si>
    <t>MEAT-MoTP-Stat-DSL-st_ngn</t>
  </si>
  <si>
    <t>MEAT-MoTP-Stat-PET-st_ngn</t>
  </si>
  <si>
    <t>METAL-MoTP-Stat-DSL-st_ngn</t>
  </si>
  <si>
    <t>METAL-MoTP-Stat-PET-st_ngn</t>
  </si>
  <si>
    <t>MNRL-MoTP-Stat-PET-st_ngn</t>
  </si>
  <si>
    <t>MNRL-MoTP-Stat-DSL-st_ngn</t>
  </si>
  <si>
    <t>MNNG-MoTP-Stat-PET-st_ngn</t>
  </si>
  <si>
    <t>MNNG-MoTP-Stat-DSL-st_ngn</t>
  </si>
  <si>
    <t>CHMCL-MoTP-Stat-DSL-st_ngn</t>
  </si>
  <si>
    <t>CHMCL-MoTP-Stat-PET-st_ngn</t>
  </si>
  <si>
    <t>REFI-MoTP-Stat-PET-st_ngn</t>
  </si>
  <si>
    <t>REFI-MoTP-Stat-DSL-st_ngn</t>
  </si>
  <si>
    <t>WOOD-MoTP-Stat-DSL-st_ngn</t>
  </si>
  <si>
    <t>WOOD-MoTP-Stat-PET-st_ngn</t>
  </si>
  <si>
    <t>PLPPPR-MoTP-Stat-DSL-st_ngn</t>
  </si>
  <si>
    <t>PLPPPR-MoTP-Stat-PET-st_ngn</t>
  </si>
  <si>
    <t>PLPPPR-MoTP-Stat-ELCVSD-Mtr</t>
  </si>
  <si>
    <t>COA</t>
  </si>
  <si>
    <t>CHMCL-PH-REFRM</t>
  </si>
  <si>
    <t>CHMCL-PH-REFRM-NGA-REFRM</t>
  </si>
  <si>
    <t>EFF~2020</t>
  </si>
  <si>
    <t>Efficiency2020</t>
  </si>
  <si>
    <t>Capex2020</t>
  </si>
  <si>
    <t>INVCOST~2020</t>
  </si>
  <si>
    <t>*manually changed: heat pump max uptakes, heat pump inv costs (outpower not input), electric boiler investment costs - error in current data</t>
  </si>
  <si>
    <t>*electric boilers: using tech demo data for now but reducing to UoW figure of 250/kW</t>
  </si>
  <si>
    <t>tech demo electrode boiler</t>
  </si>
  <si>
    <t>$/kW</t>
  </si>
  <si>
    <t>FLO_MARK~2050</t>
  </si>
  <si>
    <t>PII: S0960-8524(01)00116-X (frankhaugwitz.info)</t>
  </si>
  <si>
    <t>gasification link</t>
  </si>
  <si>
    <t>efficiency</t>
  </si>
  <si>
    <t>cost</t>
  </si>
  <si>
    <t>electric will cost more</t>
  </si>
  <si>
    <t>INDOSWOD</t>
  </si>
  <si>
    <t>FLO_DELIV</t>
  </si>
  <si>
    <t>AFA~LO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</si>
</sst>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 * #,##0.00_ ;_ * \-#,##0.00_ ;_ * &quot;-&quot;??_ ;_ @_ "/>
    <numFmt numFmtId="168" formatCode="_-[$€-2]* #,##0.00_-;\-[$€-2]* #,##0.00_-;_-[$€-2]* &quot;-&quot;??_-"/>
    <numFmt numFmtId="169" formatCode="0.0%"/>
    <numFmt numFmtId="170" formatCode="[$-C09]d\ mmmm\ yyyy;@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&quot;$&quot;#,##0\ ;\(&quot;$&quot;#,##0\)"/>
    <numFmt numFmtId="181" formatCode="&quot;$&quot;#,##0.00;[Red]\(&quot;$&quot;#,##0.00\)"/>
    <numFmt numFmtId="182" formatCode="[Blue]#,##0"/>
    <numFmt numFmtId="183" formatCode="[Blue]0.0;\-0.0"/>
    <numFmt numFmtId="184" formatCode="yyyy"/>
    <numFmt numFmtId="185" formatCode="\Te\x\t"/>
  </numFmts>
  <fonts count="11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b/>
      <sz val="10"/>
      <color indexed="12"/>
      <name val="Arial"/>
      <family val="2"/>
    </font>
    <font>
      <sz val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theme="10"/>
      <name val="Arial"/>
    </font>
  </fonts>
  <fills count="1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4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0234">
    <xf numFmtId="0" fontId="0" fillId="0" borderId="0"/>
    <xf numFmtId="0" fontId="6" fillId="0" borderId="0"/>
    <xf numFmtId="0" fontId="5" fillId="0" borderId="0"/>
    <xf numFmtId="0" fontId="4" fillId="0" borderId="0"/>
    <xf numFmtId="167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4" fillId="0" borderId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4" fillId="13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4" fillId="12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4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4" fillId="19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4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4" fillId="19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4" fillId="12" borderId="0" applyNumberFormat="0" applyBorder="0" applyAlignment="0" applyProtection="0"/>
    <xf numFmtId="0" fontId="15" fillId="18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21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1" borderId="0" applyNumberFormat="0" applyBorder="0" applyAlignment="0" applyProtection="0"/>
    <xf numFmtId="0" fontId="11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1" fillId="20" borderId="0" applyNumberFormat="0" applyBorder="0" applyAlignment="0" applyProtection="0"/>
    <xf numFmtId="0" fontId="16" fillId="22" borderId="0" applyNumberFormat="0" applyBorder="0" applyAlignment="0" applyProtection="0"/>
    <xf numFmtId="0" fontId="11" fillId="19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1" fillId="12" borderId="0" applyNumberFormat="0" applyBorder="0" applyAlignment="0" applyProtection="0"/>
    <xf numFmtId="0" fontId="16" fillId="21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1" fillId="23" borderId="0" applyNumberFormat="0" applyBorder="0" applyAlignment="0" applyProtection="0"/>
    <xf numFmtId="0" fontId="16" fillId="26" borderId="0" applyNumberFormat="0" applyBorder="0" applyAlignment="0" applyProtection="0"/>
    <xf numFmtId="0" fontId="11" fillId="27" borderId="0" applyNumberFormat="0" applyBorder="0" applyAlignment="0" applyProtection="0"/>
    <xf numFmtId="0" fontId="16" fillId="28" borderId="0" applyNumberFormat="0" applyBorder="0" applyAlignment="0" applyProtection="0"/>
    <xf numFmtId="0" fontId="11" fillId="27" borderId="0" applyNumberFormat="0" applyBorder="0" applyAlignment="0" applyProtection="0"/>
    <xf numFmtId="0" fontId="16" fillId="22" borderId="0" applyNumberFormat="0" applyBorder="0" applyAlignment="0" applyProtection="0"/>
    <xf numFmtId="0" fontId="11" fillId="29" borderId="0" applyNumberFormat="0" applyBorder="0" applyAlignment="0" applyProtection="0"/>
    <xf numFmtId="0" fontId="16" fillId="23" borderId="0" applyNumberFormat="0" applyBorder="0" applyAlignment="0" applyProtection="0"/>
    <xf numFmtId="0" fontId="16" fillId="30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8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30" borderId="0" applyNumberFormat="0" applyBorder="0" applyAlignment="0" applyProtection="0"/>
    <xf numFmtId="0" fontId="17" fillId="19" borderId="7" applyNumberFormat="0" applyAlignment="0" applyProtection="0"/>
    <xf numFmtId="0" fontId="18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20" fillId="2" borderId="0" applyNumberFormat="0" applyBorder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10" fillId="13" borderId="4" applyNumberFormat="0" applyAlignment="0" applyProtection="0"/>
    <xf numFmtId="0" fontId="10" fillId="13" borderId="4" applyNumberFormat="0" applyAlignment="0" applyProtection="0"/>
    <xf numFmtId="0" fontId="10" fillId="13" borderId="4" applyNumberFormat="0" applyAlignment="0" applyProtection="0"/>
    <xf numFmtId="0" fontId="10" fillId="13" borderId="4" applyNumberFormat="0" applyAlignment="0" applyProtection="0"/>
    <xf numFmtId="0" fontId="10" fillId="5" borderId="4" applyNumberFormat="0" applyAlignment="0" applyProtection="0"/>
    <xf numFmtId="0" fontId="10" fillId="13" borderId="4" applyNumberFormat="0" applyAlignment="0" applyProtection="0"/>
    <xf numFmtId="0" fontId="22" fillId="0" borderId="9" applyNumberFormat="0" applyFill="0" applyAlignment="0" applyProtection="0"/>
    <xf numFmtId="0" fontId="23" fillId="31" borderId="10" applyNumberFormat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25" fillId="0" borderId="12">
      <alignment horizontal="left" vertical="center" wrapText="1" indent="2"/>
    </xf>
    <xf numFmtId="0" fontId="26" fillId="12" borderId="8" applyNumberFormat="0" applyAlignment="0" applyProtection="0"/>
    <xf numFmtId="0" fontId="26" fillId="12" borderId="8" applyNumberFormat="0" applyAlignment="0" applyProtection="0"/>
    <xf numFmtId="0" fontId="27" fillId="0" borderId="13" applyNumberFormat="0" applyFill="0" applyAlignment="0" applyProtection="0"/>
    <xf numFmtId="0" fontId="28" fillId="0" borderId="0" applyNumberForma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ill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32" fillId="0" borderId="16" applyNumberFormat="0" applyFill="0" applyAlignment="0" applyProtection="0"/>
    <xf numFmtId="0" fontId="33" fillId="0" borderId="3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6" fillId="12" borderId="8" applyNumberFormat="0" applyAlignment="0" applyProtection="0"/>
    <xf numFmtId="0" fontId="38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8" fillId="4" borderId="4" applyNumberFormat="0" applyAlignment="0" applyProtection="0"/>
    <xf numFmtId="0" fontId="19" fillId="8" borderId="0" applyNumberFormat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22" fillId="0" borderId="9" applyNumberFormat="0" applyFill="0" applyAlignment="0" applyProtection="0"/>
    <xf numFmtId="0" fontId="41" fillId="20" borderId="0" applyNumberFormat="0" applyBorder="0" applyAlignment="0" applyProtection="0"/>
    <xf numFmtId="0" fontId="42" fillId="3" borderId="0" applyNumberFormat="0" applyBorder="0" applyAlignment="0" applyProtection="0"/>
    <xf numFmtId="0" fontId="41" fillId="20" borderId="0" applyNumberFormat="0" applyBorder="0" applyAlignment="0" applyProtection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3" fillId="0" borderId="0"/>
    <xf numFmtId="0" fontId="14" fillId="0" borderId="0"/>
    <xf numFmtId="0" fontId="43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44" fillId="0" borderId="0"/>
    <xf numFmtId="0" fontId="4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0" borderId="0"/>
    <xf numFmtId="0" fontId="44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46" fillId="0" borderId="0" applyNumberFormat="0" applyFill="0" applyBorder="0" applyProtection="0">
      <alignment horizontal="left" vertical="center"/>
    </xf>
    <xf numFmtId="4" fontId="6" fillId="32" borderId="0" applyNumberFormat="0" applyFont="0" applyBorder="0" applyAlignment="0" applyProtection="0"/>
    <xf numFmtId="4" fontId="6" fillId="32" borderId="0" applyNumberFormat="0" applyFont="0" applyBorder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33" borderId="11" applyNumberFormat="0" applyAlignment="0" applyProtection="0"/>
    <xf numFmtId="0" fontId="17" fillId="19" borderId="7" applyNumberFormat="0" applyAlignment="0" applyProtection="0"/>
    <xf numFmtId="0" fontId="9" fillId="13" borderId="5" applyNumberFormat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9" fillId="9" borderId="0" applyNumberFormat="0" applyBorder="0" applyAlignment="0" applyProtection="0"/>
    <xf numFmtId="0" fontId="19" fillId="8" borderId="0" applyNumberFormat="0" applyBorder="0" applyAlignment="0" applyProtection="0"/>
    <xf numFmtId="0" fontId="17" fillId="19" borderId="7" applyNumberFormat="0" applyAlignment="0" applyProtection="0"/>
    <xf numFmtId="0" fontId="6" fillId="0" borderId="0"/>
    <xf numFmtId="0" fontId="6" fillId="0" borderId="0"/>
    <xf numFmtId="0" fontId="6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20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9" borderId="0" applyNumberFormat="0" applyBorder="0" applyProtection="0">
      <alignment horizontal="left"/>
    </xf>
    <xf numFmtId="0" fontId="6" fillId="0" borderId="0"/>
    <xf numFmtId="0" fontId="6" fillId="0" borderId="0"/>
    <xf numFmtId="0" fontId="28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50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6" fillId="0" borderId="0"/>
    <xf numFmtId="0" fontId="50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30" fillId="0" borderId="14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2" fillId="0" borderId="16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4" fillId="0" borderId="17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4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27" fillId="0" borderId="13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30" fillId="0" borderId="14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2" fillId="0" borderId="16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4" fillId="0" borderId="17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4" fillId="0" borderId="0" applyNumberFormat="0" applyFill="0" applyBorder="0" applyAlignment="0" applyProtection="0"/>
    <xf numFmtId="0" fontId="12" fillId="0" borderId="0"/>
    <xf numFmtId="0" fontId="12" fillId="0" borderId="0"/>
    <xf numFmtId="0" fontId="50" fillId="0" borderId="0" applyNumberFormat="0" applyFill="0" applyBorder="0" applyAlignment="0" applyProtection="0"/>
    <xf numFmtId="0" fontId="12" fillId="0" borderId="0"/>
    <xf numFmtId="0" fontId="12" fillId="0" borderId="0"/>
    <xf numFmtId="0" fontId="51" fillId="0" borderId="0" applyNumberFormat="0" applyFill="0" applyBorder="0" applyAlignment="0" applyProtection="0"/>
    <xf numFmtId="0" fontId="6" fillId="0" borderId="0"/>
    <xf numFmtId="0" fontId="23" fillId="31" borderId="10" applyNumberFormat="0" applyAlignment="0" applyProtection="0"/>
    <xf numFmtId="0" fontId="12" fillId="0" borderId="0"/>
    <xf numFmtId="0" fontId="12" fillId="0" borderId="0"/>
    <xf numFmtId="0" fontId="6" fillId="0" borderId="0"/>
    <xf numFmtId="0" fontId="22" fillId="0" borderId="9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18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18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6" fillId="0" borderId="0"/>
    <xf numFmtId="0" fontId="23" fillId="31" borderId="10" applyNumberFormat="0" applyAlignment="0" applyProtection="0"/>
    <xf numFmtId="0" fontId="12" fillId="0" borderId="0"/>
    <xf numFmtId="0" fontId="12" fillId="0" borderId="0"/>
    <xf numFmtId="4" fontId="25" fillId="0" borderId="0"/>
    <xf numFmtId="0" fontId="3" fillId="59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>
      <alignment vertical="top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4" fillId="0" borderId="0">
      <alignment vertical="top"/>
    </xf>
    <xf numFmtId="0" fontId="6" fillId="0" borderId="0">
      <alignment vertical="top"/>
    </xf>
    <xf numFmtId="0" fontId="66" fillId="0" borderId="0"/>
    <xf numFmtId="0" fontId="15" fillId="0" borderId="0"/>
    <xf numFmtId="0" fontId="71" fillId="0" borderId="0" applyNumberFormat="0" applyFill="0" applyBorder="0" applyAlignment="0" applyProtection="0">
      <alignment vertical="top"/>
      <protection locked="0"/>
    </xf>
    <xf numFmtId="170" fontId="6" fillId="0" borderId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 applyBorder="0"/>
    <xf numFmtId="169" fontId="15" fillId="0" borderId="0"/>
    <xf numFmtId="169" fontId="15" fillId="0" borderId="0"/>
    <xf numFmtId="169" fontId="15" fillId="0" borderId="0"/>
    <xf numFmtId="0" fontId="6" fillId="0" borderId="0"/>
    <xf numFmtId="169" fontId="15" fillId="0" borderId="0"/>
    <xf numFmtId="0" fontId="6" fillId="0" borderId="0"/>
    <xf numFmtId="0" fontId="6" fillId="0" borderId="0"/>
    <xf numFmtId="0" fontId="72" fillId="0" borderId="0"/>
    <xf numFmtId="170" fontId="15" fillId="0" borderId="0"/>
    <xf numFmtId="169" fontId="15" fillId="0" borderId="0"/>
    <xf numFmtId="0" fontId="24" fillId="0" borderId="0"/>
    <xf numFmtId="170" fontId="24" fillId="0" borderId="0"/>
    <xf numFmtId="169" fontId="15" fillId="0" borderId="0"/>
    <xf numFmtId="0" fontId="6" fillId="0" borderId="0" applyBorder="0"/>
    <xf numFmtId="170" fontId="6" fillId="0" borderId="0" applyBorder="0"/>
    <xf numFmtId="0" fontId="6" fillId="0" borderId="0"/>
    <xf numFmtId="170" fontId="6" fillId="0" borderId="0"/>
    <xf numFmtId="0" fontId="45" fillId="0" borderId="0"/>
    <xf numFmtId="0" fontId="45" fillId="0" borderId="0"/>
    <xf numFmtId="0" fontId="24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24" fillId="0" borderId="26" applyFont="0" applyAlignment="0">
      <alignment vertical="top" wrapText="1"/>
    </xf>
    <xf numFmtId="0" fontId="3" fillId="0" borderId="0"/>
    <xf numFmtId="168" fontId="75" fillId="0" borderId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168" fontId="15" fillId="67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12" borderId="0" applyNumberFormat="0" applyBorder="0" applyAlignment="0" applyProtection="0"/>
    <xf numFmtId="168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168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168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168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168" fontId="15" fillId="6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7" borderId="0" applyNumberFormat="0" applyBorder="0" applyAlignment="0" applyProtection="0"/>
    <xf numFmtId="0" fontId="15" fillId="8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3" fillId="47" borderId="0" applyNumberFormat="0" applyBorder="0" applyAlignment="0" applyProtection="0"/>
    <xf numFmtId="168" fontId="15" fillId="68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6" borderId="0" applyNumberFormat="0" applyBorder="0" applyAlignment="0" applyProtection="0"/>
    <xf numFmtId="168" fontId="15" fillId="16" borderId="0" applyNumberFormat="0" applyBorder="0" applyAlignment="0" applyProtection="0"/>
    <xf numFmtId="0" fontId="15" fillId="8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168" fontId="15" fillId="16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168" fontId="15" fillId="16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168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3" fillId="4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168" fontId="15" fillId="69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" fillId="51" borderId="0" applyNumberFormat="0" applyBorder="0" applyAlignment="0" applyProtection="0"/>
    <xf numFmtId="0" fontId="15" fillId="9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3" fillId="51" borderId="0" applyNumberFormat="0" applyBorder="0" applyAlignment="0" applyProtection="0"/>
    <xf numFmtId="168" fontId="15" fillId="70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4" borderId="0" applyNumberFormat="0" applyBorder="0" applyAlignment="0" applyProtection="0"/>
    <xf numFmtId="168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168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168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168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3" fillId="51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168" fontId="15" fillId="71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3" fillId="55" borderId="0" applyNumberFormat="0" applyBorder="0" applyAlignment="0" applyProtection="0"/>
    <xf numFmtId="0" fontId="15" fillId="10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3" fillId="55" borderId="0" applyNumberFormat="0" applyBorder="0" applyAlignment="0" applyProtection="0"/>
    <xf numFmtId="168" fontId="15" fillId="72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168" fontId="15" fillId="12" borderId="0" applyNumberFormat="0" applyBorder="0" applyAlignment="0" applyProtection="0"/>
    <xf numFmtId="0" fontId="15" fillId="10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8" fontId="15" fillId="12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8" fontId="15" fillId="12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8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3" fillId="55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8" fontId="15" fillId="7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168" fontId="15" fillId="6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168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8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8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8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8" fontId="15" fillId="67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168" fontId="15" fillId="74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4" borderId="0" applyNumberFormat="0" applyBorder="0" applyAlignment="0" applyProtection="0"/>
    <xf numFmtId="168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168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168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168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168" fontId="15" fillId="7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0" fontId="3" fillId="44" borderId="0" applyNumberFormat="0" applyBorder="0" applyAlignment="0" applyProtection="0"/>
    <xf numFmtId="0" fontId="15" fillId="15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44" borderId="0" applyNumberFormat="0" applyBorder="0" applyAlignment="0" applyProtection="0"/>
    <xf numFmtId="168" fontId="15" fillId="75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168" fontId="15" fillId="19" borderId="0" applyNumberFormat="0" applyBorder="0" applyAlignment="0" applyProtection="0"/>
    <xf numFmtId="0" fontId="15" fillId="15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8" fontId="15" fillId="19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8" fontId="15" fillId="19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8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4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8" fontId="15" fillId="76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168" fontId="15" fillId="77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168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8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8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8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8" fontId="15" fillId="7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3" fillId="52" borderId="0" applyNumberFormat="0" applyBorder="0" applyAlignment="0" applyProtection="0"/>
    <xf numFmtId="0" fontId="15" fillId="17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3" fillId="52" borderId="0" applyNumberFormat="0" applyBorder="0" applyAlignment="0" applyProtection="0"/>
    <xf numFmtId="168" fontId="15" fillId="79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168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168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168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168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3" fillId="52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168" fontId="15" fillId="78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8" borderId="0" applyNumberFormat="0" applyBorder="0" applyAlignment="0" applyProtection="0"/>
    <xf numFmtId="0" fontId="3" fillId="56" borderId="0" applyNumberFormat="0" applyBorder="0" applyAlignment="0" applyProtection="0"/>
    <xf numFmtId="0" fontId="15" fillId="10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3" fillId="56" borderId="0" applyNumberFormat="0" applyBorder="0" applyAlignment="0" applyProtection="0"/>
    <xf numFmtId="168" fontId="15" fillId="7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9" borderId="0" applyNumberFormat="0" applyBorder="0" applyAlignment="0" applyProtection="0"/>
    <xf numFmtId="168" fontId="15" fillId="19" borderId="0" applyNumberFormat="0" applyBorder="0" applyAlignment="0" applyProtection="0"/>
    <xf numFmtId="0" fontId="15" fillId="10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8" fontId="15" fillId="1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8" fontId="15" fillId="1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8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3" fillId="5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8" fontId="15" fillId="8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1" borderId="0" applyNumberFormat="0" applyBorder="0" applyAlignment="0" applyProtection="0"/>
    <xf numFmtId="0" fontId="3" fillId="60" borderId="0" applyNumberFormat="0" applyBorder="0" applyAlignment="0" applyProtection="0"/>
    <xf numFmtId="0" fontId="15" fillId="15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60" borderId="0" applyNumberFormat="0" applyBorder="0" applyAlignment="0" applyProtection="0"/>
    <xf numFmtId="168" fontId="15" fillId="75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168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8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8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8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6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8" fontId="15" fillId="81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14" borderId="0" applyNumberFormat="0" applyBorder="0" applyAlignment="0" applyProtection="0"/>
    <xf numFmtId="0" fontId="3" fillId="64" borderId="0" applyNumberFormat="0" applyBorder="0" applyAlignment="0" applyProtection="0"/>
    <xf numFmtId="0" fontId="15" fillId="18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3" fillId="64" borderId="0" applyNumberFormat="0" applyBorder="0" applyAlignment="0" applyProtection="0"/>
    <xf numFmtId="168" fontId="15" fillId="82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0" borderId="0" applyNumberFormat="0" applyBorder="0" applyAlignment="0" applyProtection="0"/>
    <xf numFmtId="168" fontId="15" fillId="20" borderId="0" applyNumberFormat="0" applyBorder="0" applyAlignment="0" applyProtection="0"/>
    <xf numFmtId="0" fontId="15" fillId="18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168" fontId="15" fillId="20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168" fontId="15" fillId="20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168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3" fillId="64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168" fontId="15" fillId="74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1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1" fillId="45" borderId="0" applyNumberFormat="0" applyBorder="0" applyAlignment="0" applyProtection="0"/>
    <xf numFmtId="168" fontId="16" fillId="83" borderId="0" applyNumberFormat="0" applyBorder="0" applyAlignment="0" applyProtection="0"/>
    <xf numFmtId="0" fontId="16" fillId="2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168" fontId="16" fillId="23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6" fillId="21" borderId="0" applyNumberFormat="0" applyBorder="0" applyAlignment="0" applyProtection="0"/>
    <xf numFmtId="168" fontId="16" fillId="23" borderId="0" applyNumberFormat="0" applyBorder="0" applyAlignment="0" applyProtection="0"/>
    <xf numFmtId="0" fontId="16" fillId="21" borderId="0" applyNumberFormat="0" applyBorder="0" applyAlignment="0" applyProtection="0"/>
    <xf numFmtId="168" fontId="16" fillId="23" borderId="0" applyNumberFormat="0" applyBorder="0" applyAlignment="0" applyProtection="0"/>
    <xf numFmtId="0" fontId="16" fillId="21" borderId="0" applyNumberFormat="0" applyBorder="0" applyAlignment="0" applyProtection="0"/>
    <xf numFmtId="168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1" fillId="45" borderId="0" applyNumberFormat="0" applyBorder="0" applyAlignment="0" applyProtection="0"/>
    <xf numFmtId="0" fontId="16" fillId="21" borderId="0" applyNumberFormat="0" applyBorder="0" applyAlignment="0" applyProtection="0"/>
    <xf numFmtId="168" fontId="16" fillId="3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30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1" fillId="49" borderId="0" applyNumberFormat="0" applyBorder="0" applyAlignment="0" applyProtection="0"/>
    <xf numFmtId="168" fontId="16" fillId="77" borderId="0" applyNumberFormat="0" applyBorder="0" applyAlignment="0" applyProtection="0"/>
    <xf numFmtId="0" fontId="16" fillId="16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168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1" fillId="49" borderId="0" applyNumberFormat="0" applyBorder="0" applyAlignment="0" applyProtection="0"/>
    <xf numFmtId="168" fontId="16" fillId="16" borderId="0" applyNumberFormat="0" applyBorder="0" applyAlignment="0" applyProtection="0"/>
    <xf numFmtId="0" fontId="16" fillId="16" borderId="0" applyNumberFormat="0" applyBorder="0" applyAlignment="0" applyProtection="0"/>
    <xf numFmtId="168" fontId="16" fillId="16" borderId="0" applyNumberFormat="0" applyBorder="0" applyAlignment="0" applyProtection="0"/>
    <xf numFmtId="0" fontId="16" fillId="16" borderId="0" applyNumberFormat="0" applyBorder="0" applyAlignment="0" applyProtection="0"/>
    <xf numFmtId="168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1" fillId="49" borderId="0" applyNumberFormat="0" applyBorder="0" applyAlignment="0" applyProtection="0"/>
    <xf numFmtId="0" fontId="16" fillId="16" borderId="0" applyNumberFormat="0" applyBorder="0" applyAlignment="0" applyProtection="0"/>
    <xf numFmtId="168" fontId="16" fillId="84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1" fillId="53" borderId="0" applyNumberFormat="0" applyBorder="0" applyAlignment="0" applyProtection="0"/>
    <xf numFmtId="168" fontId="16" fillId="79" borderId="0" applyNumberFormat="0" applyBorder="0" applyAlignment="0" applyProtection="0"/>
    <xf numFmtId="0" fontId="16" fillId="17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168" fontId="16" fillId="20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6" fillId="17" borderId="0" applyNumberFormat="0" applyBorder="0" applyAlignment="0" applyProtection="0"/>
    <xf numFmtId="168" fontId="16" fillId="20" borderId="0" applyNumberFormat="0" applyBorder="0" applyAlignment="0" applyProtection="0"/>
    <xf numFmtId="0" fontId="16" fillId="17" borderId="0" applyNumberFormat="0" applyBorder="0" applyAlignment="0" applyProtection="0"/>
    <xf numFmtId="168" fontId="16" fillId="20" borderId="0" applyNumberFormat="0" applyBorder="0" applyAlignment="0" applyProtection="0"/>
    <xf numFmtId="0" fontId="16" fillId="17" borderId="0" applyNumberFormat="0" applyBorder="0" applyAlignment="0" applyProtection="0"/>
    <xf numFmtId="168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1" fillId="53" borderId="0" applyNumberFormat="0" applyBorder="0" applyAlignment="0" applyProtection="0"/>
    <xf numFmtId="0" fontId="16" fillId="17" borderId="0" applyNumberFormat="0" applyBorder="0" applyAlignment="0" applyProtection="0"/>
    <xf numFmtId="168" fontId="16" fillId="8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8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1" fillId="57" borderId="0" applyNumberFormat="0" applyBorder="0" applyAlignment="0" applyProtection="0"/>
    <xf numFmtId="168" fontId="16" fillId="76" borderId="0" applyNumberFormat="0" applyBorder="0" applyAlignment="0" applyProtection="0"/>
    <xf numFmtId="0" fontId="16" fillId="22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9" borderId="0" applyNumberFormat="0" applyBorder="0" applyAlignment="0" applyProtection="0"/>
    <xf numFmtId="168" fontId="16" fillId="19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6" fillId="22" borderId="0" applyNumberFormat="0" applyBorder="0" applyAlignment="0" applyProtection="0"/>
    <xf numFmtId="168" fontId="16" fillId="19" borderId="0" applyNumberFormat="0" applyBorder="0" applyAlignment="0" applyProtection="0"/>
    <xf numFmtId="0" fontId="16" fillId="22" borderId="0" applyNumberFormat="0" applyBorder="0" applyAlignment="0" applyProtection="0"/>
    <xf numFmtId="168" fontId="16" fillId="19" borderId="0" applyNumberFormat="0" applyBorder="0" applyAlignment="0" applyProtection="0"/>
    <xf numFmtId="0" fontId="16" fillId="22" borderId="0" applyNumberFormat="0" applyBorder="0" applyAlignment="0" applyProtection="0"/>
    <xf numFmtId="168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1" fillId="57" borderId="0" applyNumberFormat="0" applyBorder="0" applyAlignment="0" applyProtection="0"/>
    <xf numFmtId="0" fontId="16" fillId="22" borderId="0" applyNumberFormat="0" applyBorder="0" applyAlignment="0" applyProtection="0"/>
    <xf numFmtId="168" fontId="16" fillId="8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1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61" borderId="0" applyNumberFormat="0" applyBorder="0" applyAlignment="0" applyProtection="0"/>
    <xf numFmtId="168" fontId="16" fillId="85" borderId="0" applyNumberFormat="0" applyBorder="0" applyAlignment="0" applyProtection="0"/>
    <xf numFmtId="0" fontId="16" fillId="23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8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61" borderId="0" applyNumberFormat="0" applyBorder="0" applyAlignment="0" applyProtection="0"/>
    <xf numFmtId="168" fontId="16" fillId="23" borderId="0" applyNumberFormat="0" applyBorder="0" applyAlignment="0" applyProtection="0"/>
    <xf numFmtId="0" fontId="16" fillId="23" borderId="0" applyNumberFormat="0" applyBorder="0" applyAlignment="0" applyProtection="0"/>
    <xf numFmtId="168" fontId="16" fillId="23" borderId="0" applyNumberFormat="0" applyBorder="0" applyAlignment="0" applyProtection="0"/>
    <xf numFmtId="0" fontId="16" fillId="23" borderId="0" applyNumberFormat="0" applyBorder="0" applyAlignment="0" applyProtection="0"/>
    <xf numFmtId="168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61" borderId="0" applyNumberFormat="0" applyBorder="0" applyAlignment="0" applyProtection="0"/>
    <xf numFmtId="0" fontId="16" fillId="23" borderId="0" applyNumberFormat="0" applyBorder="0" applyAlignment="0" applyProtection="0"/>
    <xf numFmtId="168" fontId="16" fillId="8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6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1" fillId="65" borderId="0" applyNumberFormat="0" applyBorder="0" applyAlignment="0" applyProtection="0"/>
    <xf numFmtId="168" fontId="16" fillId="86" borderId="0" applyNumberFormat="0" applyBorder="0" applyAlignment="0" applyProtection="0"/>
    <xf numFmtId="0" fontId="16" fillId="24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6" borderId="0" applyNumberFormat="0" applyBorder="0" applyAlignment="0" applyProtection="0"/>
    <xf numFmtId="168" fontId="16" fillId="16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6" fillId="24" borderId="0" applyNumberFormat="0" applyBorder="0" applyAlignment="0" applyProtection="0"/>
    <xf numFmtId="168" fontId="16" fillId="16" borderId="0" applyNumberFormat="0" applyBorder="0" applyAlignment="0" applyProtection="0"/>
    <xf numFmtId="0" fontId="16" fillId="24" borderId="0" applyNumberFormat="0" applyBorder="0" applyAlignment="0" applyProtection="0"/>
    <xf numFmtId="168" fontId="16" fillId="16" borderId="0" applyNumberFormat="0" applyBorder="0" applyAlignment="0" applyProtection="0"/>
    <xf numFmtId="0" fontId="16" fillId="24" borderId="0" applyNumberFormat="0" applyBorder="0" applyAlignment="0" applyProtection="0"/>
    <xf numFmtId="168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1" fillId="65" borderId="0" applyNumberFormat="0" applyBorder="0" applyAlignment="0" applyProtection="0"/>
    <xf numFmtId="0" fontId="16" fillId="24" borderId="0" applyNumberFormat="0" applyBorder="0" applyAlignment="0" applyProtection="0"/>
    <xf numFmtId="168" fontId="16" fillId="7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87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1" fillId="42" borderId="0" applyNumberFormat="0" applyBorder="0" applyAlignment="0" applyProtection="0"/>
    <xf numFmtId="168" fontId="16" fillId="88" borderId="0" applyNumberFormat="0" applyBorder="0" applyAlignment="0" applyProtection="0"/>
    <xf numFmtId="0" fontId="16" fillId="25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168" fontId="16" fillId="23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6" fillId="25" borderId="0" applyNumberFormat="0" applyBorder="0" applyAlignment="0" applyProtection="0"/>
    <xf numFmtId="168" fontId="16" fillId="23" borderId="0" applyNumberFormat="0" applyBorder="0" applyAlignment="0" applyProtection="0"/>
    <xf numFmtId="0" fontId="16" fillId="25" borderId="0" applyNumberFormat="0" applyBorder="0" applyAlignment="0" applyProtection="0"/>
    <xf numFmtId="168" fontId="16" fillId="23" borderId="0" applyNumberFormat="0" applyBorder="0" applyAlignment="0" applyProtection="0"/>
    <xf numFmtId="0" fontId="16" fillId="25" borderId="0" applyNumberFormat="0" applyBorder="0" applyAlignment="0" applyProtection="0"/>
    <xf numFmtId="168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1" fillId="42" borderId="0" applyNumberFormat="0" applyBorder="0" applyAlignment="0" applyProtection="0"/>
    <xf numFmtId="0" fontId="16" fillId="25" borderId="0" applyNumberFormat="0" applyBorder="0" applyAlignment="0" applyProtection="0"/>
    <xf numFmtId="168" fontId="16" fillId="8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30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1" fillId="46" borderId="0" applyNumberFormat="0" applyBorder="0" applyAlignment="0" applyProtection="0"/>
    <xf numFmtId="168" fontId="16" fillId="89" borderId="0" applyNumberFormat="0" applyBorder="0" applyAlignment="0" applyProtection="0"/>
    <xf numFmtId="0" fontId="16" fillId="2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168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1" fillId="46" borderId="0" applyNumberFormat="0" applyBorder="0" applyAlignment="0" applyProtection="0"/>
    <xf numFmtId="168" fontId="16" fillId="26" borderId="0" applyNumberFormat="0" applyBorder="0" applyAlignment="0" applyProtection="0"/>
    <xf numFmtId="0" fontId="16" fillId="26" borderId="0" applyNumberFormat="0" applyBorder="0" applyAlignment="0" applyProtection="0"/>
    <xf numFmtId="168" fontId="16" fillId="26" borderId="0" applyNumberFormat="0" applyBorder="0" applyAlignment="0" applyProtection="0"/>
    <xf numFmtId="0" fontId="16" fillId="26" borderId="0" applyNumberFormat="0" applyBorder="0" applyAlignment="0" applyProtection="0"/>
    <xf numFmtId="168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1" fillId="46" borderId="0" applyNumberFormat="0" applyBorder="0" applyAlignment="0" applyProtection="0"/>
    <xf numFmtId="0" fontId="16" fillId="26" borderId="0" applyNumberFormat="0" applyBorder="0" applyAlignment="0" applyProtection="0"/>
    <xf numFmtId="168" fontId="16" fillId="90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18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1" fillId="50" borderId="0" applyNumberFormat="0" applyBorder="0" applyAlignment="0" applyProtection="0"/>
    <xf numFmtId="168" fontId="16" fillId="91" borderId="0" applyNumberFormat="0" applyBorder="0" applyAlignment="0" applyProtection="0"/>
    <xf numFmtId="0" fontId="16" fillId="28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168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1" fillId="50" borderId="0" applyNumberFormat="0" applyBorder="0" applyAlignment="0" applyProtection="0"/>
    <xf numFmtId="168" fontId="16" fillId="28" borderId="0" applyNumberFormat="0" applyBorder="0" applyAlignment="0" applyProtection="0"/>
    <xf numFmtId="0" fontId="16" fillId="28" borderId="0" applyNumberFormat="0" applyBorder="0" applyAlignment="0" applyProtection="0"/>
    <xf numFmtId="168" fontId="16" fillId="28" borderId="0" applyNumberFormat="0" applyBorder="0" applyAlignment="0" applyProtection="0"/>
    <xf numFmtId="0" fontId="16" fillId="28" borderId="0" applyNumberFormat="0" applyBorder="0" applyAlignment="0" applyProtection="0"/>
    <xf numFmtId="168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1" fillId="50" borderId="0" applyNumberFormat="0" applyBorder="0" applyAlignment="0" applyProtection="0"/>
    <xf numFmtId="0" fontId="16" fillId="28" borderId="0" applyNumberFormat="0" applyBorder="0" applyAlignment="0" applyProtection="0"/>
    <xf numFmtId="168" fontId="16" fillId="90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9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1" fillId="54" borderId="0" applyNumberFormat="0" applyBorder="0" applyAlignment="0" applyProtection="0"/>
    <xf numFmtId="168" fontId="16" fillId="76" borderId="0" applyNumberFormat="0" applyBorder="0" applyAlignment="0" applyProtection="0"/>
    <xf numFmtId="0" fontId="16" fillId="22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9" borderId="0" applyNumberFormat="0" applyBorder="0" applyAlignment="0" applyProtection="0"/>
    <xf numFmtId="168" fontId="16" fillId="29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6" fillId="22" borderId="0" applyNumberFormat="0" applyBorder="0" applyAlignment="0" applyProtection="0"/>
    <xf numFmtId="168" fontId="16" fillId="29" borderId="0" applyNumberFormat="0" applyBorder="0" applyAlignment="0" applyProtection="0"/>
    <xf numFmtId="0" fontId="16" fillId="22" borderId="0" applyNumberFormat="0" applyBorder="0" applyAlignment="0" applyProtection="0"/>
    <xf numFmtId="168" fontId="16" fillId="29" borderId="0" applyNumberFormat="0" applyBorder="0" applyAlignment="0" applyProtection="0"/>
    <xf numFmtId="0" fontId="16" fillId="22" borderId="0" applyNumberFormat="0" applyBorder="0" applyAlignment="0" applyProtection="0"/>
    <xf numFmtId="168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1" fillId="54" borderId="0" applyNumberFormat="0" applyBorder="0" applyAlignment="0" applyProtection="0"/>
    <xf numFmtId="0" fontId="16" fillId="22" borderId="0" applyNumberFormat="0" applyBorder="0" applyAlignment="0" applyProtection="0"/>
    <xf numFmtId="168" fontId="16" fillId="9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168" fontId="16" fillId="85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168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168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168" fontId="16" fillId="23" borderId="0" applyNumberFormat="0" applyBorder="0" applyAlignment="0" applyProtection="0"/>
    <xf numFmtId="0" fontId="16" fillId="23" borderId="0" applyNumberFormat="0" applyBorder="0" applyAlignment="0" applyProtection="0"/>
    <xf numFmtId="168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168" fontId="16" fillId="8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6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1" fillId="62" borderId="0" applyNumberFormat="0" applyBorder="0" applyAlignment="0" applyProtection="0"/>
    <xf numFmtId="168" fontId="16" fillId="93" borderId="0" applyNumberFormat="0" applyBorder="0" applyAlignment="0" applyProtection="0"/>
    <xf numFmtId="0" fontId="16" fillId="30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4" borderId="0" applyNumberFormat="0" applyBorder="0" applyAlignment="0" applyProtection="0"/>
    <xf numFmtId="168" fontId="16" fillId="24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168" fontId="16" fillId="24" borderId="0" applyNumberFormat="0" applyBorder="0" applyAlignment="0" applyProtection="0"/>
    <xf numFmtId="0" fontId="16" fillId="30" borderId="0" applyNumberFormat="0" applyBorder="0" applyAlignment="0" applyProtection="0"/>
    <xf numFmtId="168" fontId="16" fillId="24" borderId="0" applyNumberFormat="0" applyBorder="0" applyAlignment="0" applyProtection="0"/>
    <xf numFmtId="0" fontId="16" fillId="30" borderId="0" applyNumberFormat="0" applyBorder="0" applyAlignment="0" applyProtection="0"/>
    <xf numFmtId="168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168" fontId="16" fillId="93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168" fontId="76" fillId="0" borderId="0"/>
    <xf numFmtId="168" fontId="13" fillId="0" borderId="0" applyNumberFormat="0" applyFill="0" applyBorder="0" applyAlignment="0" applyProtection="0"/>
    <xf numFmtId="168" fontId="69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0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57" fillId="2" borderId="0" applyNumberFormat="0" applyBorder="0" applyAlignment="0" applyProtection="0"/>
    <xf numFmtId="168" fontId="19" fillId="68" borderId="0" applyNumberFormat="0" applyBorder="0" applyAlignment="0" applyProtection="0"/>
    <xf numFmtId="0" fontId="19" fillId="8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168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57" fillId="2" borderId="0" applyNumberFormat="0" applyBorder="0" applyAlignment="0" applyProtection="0"/>
    <xf numFmtId="168" fontId="19" fillId="8" borderId="0" applyNumberFormat="0" applyBorder="0" applyAlignment="0" applyProtection="0"/>
    <xf numFmtId="0" fontId="19" fillId="8" borderId="0" applyNumberFormat="0" applyBorder="0" applyAlignment="0" applyProtection="0"/>
    <xf numFmtId="168" fontId="19" fillId="8" borderId="0" applyNumberFormat="0" applyBorder="0" applyAlignment="0" applyProtection="0"/>
    <xf numFmtId="0" fontId="19" fillId="8" borderId="0" applyNumberFormat="0" applyBorder="0" applyAlignment="0" applyProtection="0"/>
    <xf numFmtId="168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57" fillId="2" borderId="0" applyNumberFormat="0" applyBorder="0" applyAlignment="0" applyProtection="0"/>
    <xf numFmtId="0" fontId="19" fillId="8" borderId="0" applyNumberFormat="0" applyBorder="0" applyAlignment="0" applyProtection="0"/>
    <xf numFmtId="168" fontId="19" fillId="6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77" fillId="13" borderId="8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10" fillId="5" borderId="4" applyNumberFormat="0" applyAlignment="0" applyProtection="0"/>
    <xf numFmtId="171" fontId="78" fillId="75" borderId="20">
      <alignment horizontal="center" vertical="center"/>
    </xf>
    <xf numFmtId="171" fontId="78" fillId="75" borderId="20">
      <alignment horizontal="center" vertical="center"/>
    </xf>
    <xf numFmtId="171" fontId="78" fillId="75" borderId="20">
      <alignment horizontal="center" vertical="center"/>
    </xf>
    <xf numFmtId="0" fontId="21" fillId="19" borderId="8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3" borderId="8" applyNumberFormat="0" applyAlignment="0" applyProtection="0"/>
    <xf numFmtId="171" fontId="78" fillId="75" borderId="20">
      <alignment horizontal="center" vertical="center"/>
    </xf>
    <xf numFmtId="171" fontId="78" fillId="75" borderId="20">
      <alignment horizontal="center" vertical="center"/>
    </xf>
    <xf numFmtId="168" fontId="21" fillId="13" borderId="8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21" fillId="19" borderId="8" applyNumberFormat="0" applyAlignment="0" applyProtection="0"/>
    <xf numFmtId="168" fontId="21" fillId="13" borderId="8" applyNumberFormat="0" applyAlignment="0" applyProtection="0"/>
    <xf numFmtId="168" fontId="21" fillId="13" borderId="8" applyNumberFormat="0" applyAlignment="0" applyProtection="0"/>
    <xf numFmtId="168" fontId="21" fillId="13" borderId="8" applyNumberFormat="0" applyAlignment="0" applyProtection="0"/>
    <xf numFmtId="0" fontId="21" fillId="19" borderId="8" applyNumberFormat="0" applyAlignment="0" applyProtection="0"/>
    <xf numFmtId="168" fontId="21" fillId="13" borderId="8" applyNumberFormat="0" applyAlignment="0" applyProtection="0"/>
    <xf numFmtId="168" fontId="21" fillId="13" borderId="8" applyNumberFormat="0" applyAlignment="0" applyProtection="0"/>
    <xf numFmtId="168" fontId="21" fillId="13" borderId="8" applyNumberFormat="0" applyAlignment="0" applyProtection="0"/>
    <xf numFmtId="0" fontId="21" fillId="19" borderId="8" applyNumberFormat="0" applyAlignment="0" applyProtection="0"/>
    <xf numFmtId="168" fontId="21" fillId="13" borderId="8" applyNumberFormat="0" applyAlignment="0" applyProtection="0"/>
    <xf numFmtId="168" fontId="21" fillId="13" borderId="8" applyNumberFormat="0" applyAlignment="0" applyProtection="0"/>
    <xf numFmtId="168" fontId="21" fillId="19" borderId="8" applyNumberFormat="0" applyAlignment="0" applyProtection="0"/>
    <xf numFmtId="0" fontId="21" fillId="19" borderId="8" applyNumberFormat="0" applyAlignment="0" applyProtection="0"/>
    <xf numFmtId="168" fontId="21" fillId="19" borderId="8" applyNumberFormat="0" applyAlignment="0" applyProtection="0"/>
    <xf numFmtId="0" fontId="10" fillId="5" borderId="4" applyNumberFormat="0" applyAlignment="0" applyProtection="0"/>
    <xf numFmtId="0" fontId="21" fillId="19" borderId="8" applyNumberFormat="0" applyAlignment="0" applyProtection="0"/>
    <xf numFmtId="171" fontId="78" fillId="75" borderId="20">
      <alignment horizontal="center" vertical="center"/>
    </xf>
    <xf numFmtId="0" fontId="21" fillId="19" borderId="8" applyNumberFormat="0" applyAlignment="0" applyProtection="0"/>
    <xf numFmtId="0" fontId="21" fillId="19" borderId="8" applyNumberFormat="0" applyAlignment="0" applyProtection="0"/>
    <xf numFmtId="172" fontId="6" fillId="0" borderId="0"/>
    <xf numFmtId="173" fontId="6" fillId="0" borderId="0"/>
    <xf numFmtId="174" fontId="6" fillId="0" borderId="0"/>
    <xf numFmtId="175" fontId="6" fillId="0" borderId="0"/>
    <xf numFmtId="176" fontId="6" fillId="0" borderId="0"/>
    <xf numFmtId="17" fontId="6" fillId="0" borderId="0"/>
    <xf numFmtId="20" fontId="6" fillId="0" borderId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168" fontId="23" fillId="94" borderId="10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168" fontId="23" fillId="31" borderId="10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168" fontId="23" fillId="31" borderId="10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168" fontId="23" fillId="31" borderId="10" applyNumberFormat="0" applyAlignment="0" applyProtection="0"/>
    <xf numFmtId="0" fontId="23" fillId="31" borderId="10" applyNumberFormat="0" applyAlignment="0" applyProtection="0"/>
    <xf numFmtId="168" fontId="23" fillId="31" borderId="10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168" fontId="23" fillId="94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167" fontId="1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7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4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8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24" fillId="0" borderId="0" applyFont="0" applyFill="0" applyBorder="0" applyAlignment="0" applyProtection="0"/>
    <xf numFmtId="3" fontId="6" fillId="0" borderId="0" applyFont="0" applyFill="0" applyBorder="0" applyAlignment="0" applyProtection="0"/>
    <xf numFmtId="168" fontId="6" fillId="0" borderId="0" applyBorder="0"/>
    <xf numFmtId="168" fontId="6" fillId="0" borderId="0" applyBorder="0"/>
    <xf numFmtId="168" fontId="6" fillId="0" borderId="0" applyBorder="0"/>
    <xf numFmtId="168" fontId="7" fillId="0" borderId="0"/>
    <xf numFmtId="168" fontId="7" fillId="0" borderId="0">
      <alignment horizontal="center"/>
    </xf>
    <xf numFmtId="168" fontId="13" fillId="0" borderId="0">
      <alignment horizontal="center"/>
    </xf>
    <xf numFmtId="168" fontId="13" fillId="0" borderId="0">
      <alignment horizontal="center"/>
    </xf>
    <xf numFmtId="168" fontId="13" fillId="0" borderId="0">
      <alignment horizontal="center"/>
    </xf>
    <xf numFmtId="168" fontId="13" fillId="0" borderId="0">
      <alignment horizontal="center"/>
    </xf>
    <xf numFmtId="168" fontId="6" fillId="0" borderId="0">
      <alignment horizontal="center"/>
    </xf>
    <xf numFmtId="168" fontId="6" fillId="0" borderId="0">
      <alignment wrapText="1"/>
    </xf>
    <xf numFmtId="168" fontId="74" fillId="0" borderId="0"/>
    <xf numFmtId="168" fontId="69" fillId="0" borderId="0"/>
    <xf numFmtId="168" fontId="69" fillId="0" borderId="0"/>
    <xf numFmtId="168" fontId="69" fillId="0" borderId="0"/>
    <xf numFmtId="168" fontId="69" fillId="0" borderId="0"/>
    <xf numFmtId="168" fontId="81" fillId="0" borderId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7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9" fillId="0" borderId="0" applyFont="0" applyFill="0" applyBorder="0" applyAlignment="0" applyProtection="0"/>
    <xf numFmtId="177" fontId="82" fillId="0" borderId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8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8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8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8" fontId="83" fillId="0" borderId="0"/>
    <xf numFmtId="168" fontId="84" fillId="0" borderId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11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56" fillId="40" borderId="0" applyNumberFormat="0" applyBorder="0" applyAlignment="0" applyProtection="0"/>
    <xf numFmtId="168" fontId="29" fillId="70" borderId="0" applyNumberFormat="0" applyBorder="0" applyAlignment="0" applyProtection="0"/>
    <xf numFmtId="0" fontId="29" fillId="9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168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56" fillId="40" borderId="0" applyNumberFormat="0" applyBorder="0" applyAlignment="0" applyProtection="0"/>
    <xf numFmtId="168" fontId="29" fillId="9" borderId="0" applyNumberFormat="0" applyBorder="0" applyAlignment="0" applyProtection="0"/>
    <xf numFmtId="0" fontId="29" fillId="9" borderId="0" applyNumberFormat="0" applyBorder="0" applyAlignment="0" applyProtection="0"/>
    <xf numFmtId="168" fontId="29" fillId="9" borderId="0" applyNumberFormat="0" applyBorder="0" applyAlignment="0" applyProtection="0"/>
    <xf numFmtId="0" fontId="29" fillId="9" borderId="0" applyNumberFormat="0" applyBorder="0" applyAlignment="0" applyProtection="0"/>
    <xf numFmtId="168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56" fillId="40" borderId="0" applyNumberFormat="0" applyBorder="0" applyAlignment="0" applyProtection="0"/>
    <xf numFmtId="0" fontId="29" fillId="9" borderId="0" applyNumberFormat="0" applyBorder="0" applyAlignment="0" applyProtection="0"/>
    <xf numFmtId="168" fontId="29" fillId="95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27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53" fillId="0" borderId="21" applyNumberFormat="0" applyFill="0" applyAlignment="0" applyProtection="0"/>
    <xf numFmtId="168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168" fontId="30" fillId="0" borderId="14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30" fillId="0" borderId="14" applyNumberFormat="0" applyFill="0" applyAlignment="0" applyProtection="0"/>
    <xf numFmtId="0" fontId="53" fillId="0" borderId="21" applyNumberFormat="0" applyFill="0" applyAlignment="0" applyProtection="0"/>
    <xf numFmtId="0" fontId="30" fillId="0" borderId="14" applyNumberFormat="0" applyFill="0" applyAlignment="0" applyProtection="0"/>
    <xf numFmtId="168" fontId="31" fillId="0" borderId="15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85" fillId="0" borderId="28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54" fillId="0" borderId="3" applyNumberFormat="0" applyFill="0" applyAlignment="0" applyProtection="0"/>
    <xf numFmtId="168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85" fillId="0" borderId="16" applyNumberFormat="0" applyFill="0" applyAlignment="0" applyProtection="0"/>
    <xf numFmtId="168" fontId="85" fillId="0" borderId="16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32" fillId="0" borderId="16" applyNumberFormat="0" applyFill="0" applyAlignment="0" applyProtection="0"/>
    <xf numFmtId="168" fontId="85" fillId="0" borderId="16" applyNumberFormat="0" applyFill="0" applyAlignment="0" applyProtection="0"/>
    <xf numFmtId="0" fontId="32" fillId="0" borderId="16" applyNumberFormat="0" applyFill="0" applyAlignment="0" applyProtection="0"/>
    <xf numFmtId="168" fontId="85" fillId="0" borderId="16" applyNumberFormat="0" applyFill="0" applyAlignment="0" applyProtection="0"/>
    <xf numFmtId="0" fontId="32" fillId="0" borderId="16" applyNumberFormat="0" applyFill="0" applyAlignment="0" applyProtection="0"/>
    <xf numFmtId="168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54" fillId="0" borderId="3" applyNumberFormat="0" applyFill="0" applyAlignment="0" applyProtection="0"/>
    <xf numFmtId="0" fontId="32" fillId="0" borderId="16" applyNumberFormat="0" applyFill="0" applyAlignment="0" applyProtection="0"/>
    <xf numFmtId="168" fontId="85" fillId="0" borderId="29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30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55" fillId="0" borderId="22" applyNumberFormat="0" applyFill="0" applyAlignment="0" applyProtection="0"/>
    <xf numFmtId="168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168" fontId="35" fillId="0" borderId="18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34" fillId="0" borderId="17" applyNumberFormat="0" applyFill="0" applyAlignment="0" applyProtection="0"/>
    <xf numFmtId="168" fontId="35" fillId="0" borderId="18" applyNumberFormat="0" applyFill="0" applyAlignment="0" applyProtection="0"/>
    <xf numFmtId="0" fontId="34" fillId="0" borderId="17" applyNumberFormat="0" applyFill="0" applyAlignment="0" applyProtection="0"/>
    <xf numFmtId="168" fontId="35" fillId="0" borderId="18" applyNumberFormat="0" applyFill="0" applyAlignment="0" applyProtection="0"/>
    <xf numFmtId="0" fontId="34" fillId="0" borderId="17" applyNumberFormat="0" applyFill="0" applyAlignment="0" applyProtection="0"/>
    <xf numFmtId="168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55" fillId="0" borderId="22" applyNumberFormat="0" applyFill="0" applyAlignment="0" applyProtection="0"/>
    <xf numFmtId="0" fontId="34" fillId="0" borderId="17" applyNumberFormat="0" applyFill="0" applyAlignment="0" applyProtection="0"/>
    <xf numFmtId="168" fontId="35" fillId="0" borderId="31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172" fontId="70" fillId="96" borderId="0"/>
    <xf numFmtId="173" fontId="70" fillId="96" borderId="0"/>
    <xf numFmtId="174" fontId="70" fillId="96" borderId="0"/>
    <xf numFmtId="168" fontId="6" fillId="96" borderId="0">
      <protection locked="0"/>
    </xf>
    <xf numFmtId="177" fontId="6" fillId="96" borderId="0">
      <protection locked="0"/>
    </xf>
    <xf numFmtId="175" fontId="6" fillId="96" borderId="0">
      <protection locked="0"/>
    </xf>
    <xf numFmtId="176" fontId="6" fillId="96" borderId="0">
      <protection locked="0"/>
    </xf>
    <xf numFmtId="17" fontId="6" fillId="96" borderId="0">
      <protection locked="0"/>
    </xf>
    <xf numFmtId="20" fontId="6" fillId="96" borderId="0">
      <protection locked="0"/>
    </xf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20" borderId="8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8" fillId="4" borderId="4" applyNumberFormat="0" applyAlignment="0" applyProtection="0"/>
    <xf numFmtId="168" fontId="78" fillId="97" borderId="20" applyNumberFormat="0">
      <alignment horizontal="center" vertical="center"/>
      <protection locked="0"/>
    </xf>
    <xf numFmtId="168" fontId="78" fillId="97" borderId="20" applyNumberFormat="0">
      <alignment horizontal="center" vertical="center"/>
      <protection locked="0"/>
    </xf>
    <xf numFmtId="168" fontId="78" fillId="97" borderId="20" applyNumberFormat="0">
      <alignment horizontal="center" vertical="center"/>
      <protection locked="0"/>
    </xf>
    <xf numFmtId="0" fontId="26" fillId="12" borderId="8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20" borderId="8" applyNumberFormat="0" applyAlignment="0" applyProtection="0"/>
    <xf numFmtId="168" fontId="78" fillId="97" borderId="20" applyNumberFormat="0">
      <alignment horizontal="center" vertical="center"/>
      <protection locked="0"/>
    </xf>
    <xf numFmtId="168" fontId="78" fillId="97" borderId="20" applyNumberFormat="0">
      <alignment horizontal="center" vertical="center"/>
      <protection locked="0"/>
    </xf>
    <xf numFmtId="168" fontId="26" fillId="20" borderId="8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168" fontId="26" fillId="20" borderId="8" applyNumberFormat="0" applyAlignment="0" applyProtection="0"/>
    <xf numFmtId="168" fontId="26" fillId="20" borderId="8" applyNumberFormat="0" applyAlignment="0" applyProtection="0"/>
    <xf numFmtId="168" fontId="26" fillId="20" borderId="8" applyNumberFormat="0" applyAlignment="0" applyProtection="0"/>
    <xf numFmtId="0" fontId="26" fillId="12" borderId="8" applyNumberFormat="0" applyAlignment="0" applyProtection="0"/>
    <xf numFmtId="168" fontId="26" fillId="20" borderId="8" applyNumberFormat="0" applyAlignment="0" applyProtection="0"/>
    <xf numFmtId="168" fontId="26" fillId="20" borderId="8" applyNumberFormat="0" applyAlignment="0" applyProtection="0"/>
    <xf numFmtId="168" fontId="26" fillId="20" borderId="8" applyNumberFormat="0" applyAlignment="0" applyProtection="0"/>
    <xf numFmtId="0" fontId="26" fillId="12" borderId="8" applyNumberFormat="0" applyAlignment="0" applyProtection="0"/>
    <xf numFmtId="168" fontId="26" fillId="20" borderId="8" applyNumberFormat="0" applyAlignment="0" applyProtection="0"/>
    <xf numFmtId="168" fontId="26" fillId="20" borderId="8" applyNumberFormat="0" applyAlignment="0" applyProtection="0"/>
    <xf numFmtId="168" fontId="26" fillId="12" borderId="8" applyNumberFormat="0" applyAlignment="0" applyProtection="0"/>
    <xf numFmtId="0" fontId="26" fillId="12" borderId="8" applyNumberFormat="0" applyAlignment="0" applyProtection="0"/>
    <xf numFmtId="168" fontId="26" fillId="12" borderId="8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168" fontId="78" fillId="97" borderId="20" applyNumberFormat="0">
      <alignment horizontal="center" vertical="center"/>
      <protection locked="0"/>
    </xf>
    <xf numFmtId="0" fontId="26" fillId="12" borderId="8" applyNumberFormat="0" applyAlignment="0" applyProtection="0"/>
    <xf numFmtId="0" fontId="26" fillId="12" borderId="8" applyNumberFormat="0" applyAlignment="0" applyProtection="0"/>
    <xf numFmtId="168" fontId="6" fillId="96" borderId="0">
      <protection locked="0"/>
    </xf>
    <xf numFmtId="168" fontId="6" fillId="96" borderId="0">
      <protection locked="0"/>
    </xf>
    <xf numFmtId="168" fontId="7" fillId="96" borderId="0">
      <protection locked="0"/>
    </xf>
    <xf numFmtId="168" fontId="6" fillId="96" borderId="0">
      <alignment horizontal="center"/>
      <protection locked="0"/>
    </xf>
    <xf numFmtId="168" fontId="6" fillId="96" borderId="0">
      <protection locked="0"/>
    </xf>
    <xf numFmtId="168" fontId="6" fillId="96" borderId="0"/>
    <xf numFmtId="168" fontId="6" fillId="96" borderId="0">
      <alignment wrapText="1"/>
      <protection locked="0"/>
    </xf>
    <xf numFmtId="168" fontId="74" fillId="96" borderId="0">
      <protection locked="0"/>
    </xf>
    <xf numFmtId="168" fontId="69" fillId="96" borderId="0">
      <protection locked="0"/>
    </xf>
    <xf numFmtId="168" fontId="69" fillId="96" borderId="0">
      <protection locked="0"/>
    </xf>
    <xf numFmtId="168" fontId="69" fillId="96" borderId="0">
      <protection locked="0"/>
    </xf>
    <xf numFmtId="168" fontId="69" fillId="96" borderId="0">
      <protection locked="0"/>
    </xf>
    <xf numFmtId="168" fontId="81" fillId="96" borderId="0">
      <protection locked="0"/>
    </xf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18" fillId="0" borderId="32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59" fillId="0" borderId="23" applyNumberFormat="0" applyFill="0" applyAlignment="0" applyProtection="0"/>
    <xf numFmtId="168" fontId="22" fillId="0" borderId="9" applyNumberFormat="0" applyFill="0" applyAlignment="0" applyProtection="0"/>
    <xf numFmtId="0" fontId="22" fillId="0" borderId="9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168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22" fillId="0" borderId="9" applyNumberFormat="0" applyFill="0" applyAlignment="0" applyProtection="0"/>
    <xf numFmtId="168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86" fillId="20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58" fillId="3" borderId="0" applyNumberFormat="0" applyBorder="0" applyAlignment="0" applyProtection="0"/>
    <xf numFmtId="168" fontId="41" fillId="98" borderId="0" applyNumberFormat="0" applyBorder="0" applyAlignment="0" applyProtection="0"/>
    <xf numFmtId="0" fontId="41" fillId="20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168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58" fillId="3" borderId="0" applyNumberFormat="0" applyBorder="0" applyAlignment="0" applyProtection="0"/>
    <xf numFmtId="168" fontId="41" fillId="20" borderId="0" applyNumberFormat="0" applyBorder="0" applyAlignment="0" applyProtection="0"/>
    <xf numFmtId="0" fontId="41" fillId="20" borderId="0" applyNumberFormat="0" applyBorder="0" applyAlignment="0" applyProtection="0"/>
    <xf numFmtId="168" fontId="41" fillId="20" borderId="0" applyNumberFormat="0" applyBorder="0" applyAlignment="0" applyProtection="0"/>
    <xf numFmtId="0" fontId="41" fillId="20" borderId="0" applyNumberFormat="0" applyBorder="0" applyAlignment="0" applyProtection="0"/>
    <xf numFmtId="168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58" fillId="3" borderId="0" applyNumberFormat="0" applyBorder="0" applyAlignment="0" applyProtection="0"/>
    <xf numFmtId="0" fontId="41" fillId="20" borderId="0" applyNumberFormat="0" applyBorder="0" applyAlignment="0" applyProtection="0"/>
    <xf numFmtId="168" fontId="41" fillId="98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172" fontId="69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168" fontId="6" fillId="0" borderId="0"/>
    <xf numFmtId="168" fontId="6" fillId="0" borderId="0"/>
    <xf numFmtId="0" fontId="24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7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66" fillId="0" borderId="0"/>
    <xf numFmtId="168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7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8" fontId="82" fillId="97" borderId="11" applyNumberFormat="0" applyAlignment="0" applyProtection="0"/>
    <xf numFmtId="168" fontId="82" fillId="97" borderId="11" applyNumberFormat="0" applyAlignment="0" applyProtection="0"/>
    <xf numFmtId="168" fontId="82" fillId="97" borderId="11" applyNumberForma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168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8" fontId="6" fillId="14" borderId="11" applyNumberFormat="0" applyFont="0" applyAlignment="0" applyProtection="0"/>
    <xf numFmtId="168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8" fontId="82" fillId="98" borderId="11" applyNumberFormat="0" applyAlignment="0" applyProtection="0"/>
    <xf numFmtId="168" fontId="82" fillId="98" borderId="11" applyNumberFormat="0" applyAlignment="0" applyProtection="0"/>
    <xf numFmtId="168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8" fontId="6" fillId="14" borderId="11" applyNumberFormat="0" applyFont="0" applyAlignment="0" applyProtection="0"/>
    <xf numFmtId="0" fontId="6" fillId="14" borderId="11" applyNumberFormat="0" applyFont="0" applyAlignment="0" applyProtection="0"/>
    <xf numFmtId="168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168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8" fontId="6" fillId="14" borderId="11" applyNumberFormat="0" applyFont="0" applyAlignment="0" applyProtection="0"/>
    <xf numFmtId="0" fontId="6" fillId="14" borderId="11" applyNumberFormat="0" applyFont="0" applyAlignment="0" applyProtection="0"/>
    <xf numFmtId="168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168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8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168" fontId="82" fillId="98" borderId="11" applyNumberForma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178" fontId="73" fillId="0" borderId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3" borderId="7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9" fillId="5" borderId="5" applyNumberFormat="0" applyAlignment="0" applyProtection="0"/>
    <xf numFmtId="168" fontId="17" fillId="80" borderId="7" applyNumberFormat="0" applyAlignment="0" applyProtection="0"/>
    <xf numFmtId="168" fontId="17" fillId="80" borderId="7" applyNumberFormat="0" applyAlignment="0" applyProtection="0"/>
    <xf numFmtId="168" fontId="17" fillId="80" borderId="7" applyNumberFormat="0" applyAlignment="0" applyProtection="0"/>
    <xf numFmtId="0" fontId="17" fillId="19" borderId="7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3" borderId="7" applyNumberFormat="0" applyAlignment="0" applyProtection="0"/>
    <xf numFmtId="168" fontId="17" fillId="67" borderId="7" applyNumberFormat="0" applyAlignment="0" applyProtection="0"/>
    <xf numFmtId="168" fontId="17" fillId="67" borderId="7" applyNumberFormat="0" applyAlignment="0" applyProtection="0"/>
    <xf numFmtId="168" fontId="17" fillId="13" borderId="7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17" fillId="19" borderId="7" applyNumberFormat="0" applyAlignment="0" applyProtection="0"/>
    <xf numFmtId="168" fontId="17" fillId="13" borderId="7" applyNumberFormat="0" applyAlignment="0" applyProtection="0"/>
    <xf numFmtId="168" fontId="17" fillId="13" borderId="7" applyNumberFormat="0" applyAlignment="0" applyProtection="0"/>
    <xf numFmtId="168" fontId="17" fillId="13" borderId="7" applyNumberFormat="0" applyAlignment="0" applyProtection="0"/>
    <xf numFmtId="0" fontId="17" fillId="19" borderId="7" applyNumberFormat="0" applyAlignment="0" applyProtection="0"/>
    <xf numFmtId="168" fontId="17" fillId="13" borderId="7" applyNumberFormat="0" applyAlignment="0" applyProtection="0"/>
    <xf numFmtId="168" fontId="17" fillId="13" borderId="7" applyNumberFormat="0" applyAlignment="0" applyProtection="0"/>
    <xf numFmtId="168" fontId="17" fillId="13" borderId="7" applyNumberFormat="0" applyAlignment="0" applyProtection="0"/>
    <xf numFmtId="0" fontId="17" fillId="19" borderId="7" applyNumberFormat="0" applyAlignment="0" applyProtection="0"/>
    <xf numFmtId="168" fontId="17" fillId="13" borderId="7" applyNumberFormat="0" applyAlignment="0" applyProtection="0"/>
    <xf numFmtId="168" fontId="17" fillId="13" borderId="7" applyNumberFormat="0" applyAlignment="0" applyProtection="0"/>
    <xf numFmtId="168" fontId="17" fillId="19" borderId="7" applyNumberFormat="0" applyAlignment="0" applyProtection="0"/>
    <xf numFmtId="0" fontId="17" fillId="19" borderId="7" applyNumberFormat="0" applyAlignment="0" applyProtection="0"/>
    <xf numFmtId="168" fontId="17" fillId="19" borderId="7" applyNumberFormat="0" applyAlignment="0" applyProtection="0"/>
    <xf numFmtId="0" fontId="9" fillId="5" borderId="5" applyNumberFormat="0" applyAlignment="0" applyProtection="0"/>
    <xf numFmtId="0" fontId="17" fillId="19" borderId="7" applyNumberFormat="0" applyAlignment="0" applyProtection="0"/>
    <xf numFmtId="168" fontId="17" fillId="67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9" fontId="82" fillId="0" borderId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168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168" fontId="82" fillId="0" borderId="0" applyNumberFormat="0" applyFill="0" applyBorder="0" applyAlignment="0" applyProtection="0"/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168" fontId="45" fillId="0" borderId="0" applyNumberFormat="0" applyFont="0" applyFill="0" applyBorder="0" applyAlignment="0" applyProtection="0">
      <alignment horizontal="left"/>
    </xf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82" fillId="0" borderId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82" fillId="0" borderId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168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168" fontId="87" fillId="0" borderId="33">
      <alignment horizontal="center"/>
    </xf>
    <xf numFmtId="168" fontId="87" fillId="0" borderId="33">
      <alignment horizontal="center"/>
    </xf>
    <xf numFmtId="0" fontId="87" fillId="0" borderId="2">
      <alignment horizontal="center"/>
    </xf>
    <xf numFmtId="168" fontId="87" fillId="0" borderId="33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168" fontId="87" fillId="0" borderId="33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168" fontId="87" fillId="0" borderId="2">
      <alignment horizontal="center"/>
    </xf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82" fillId="0" borderId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168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168" fontId="82" fillId="100" borderId="0" applyNumberForma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168" fontId="45" fillId="99" borderId="0" applyNumberFormat="0" applyFont="0" applyBorder="0" applyAlignment="0" applyProtection="0"/>
    <xf numFmtId="172" fontId="6" fillId="0" borderId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2" fillId="98" borderId="0" applyNumberFormat="0" applyBorder="0" applyAlignment="0">
      <protection locked="0"/>
    </xf>
    <xf numFmtId="168" fontId="82" fillId="98" borderId="0" applyNumberForma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82" fillId="98" borderId="0" applyNumberForma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82" fillId="98" borderId="0" applyNumberFormat="0" applyBorder="0" applyAlignment="0">
      <protection locked="0"/>
    </xf>
    <xf numFmtId="168" fontId="82" fillId="98" borderId="0" applyNumberFormat="0" applyBorder="0" applyAlignment="0">
      <protection locked="0"/>
    </xf>
    <xf numFmtId="168" fontId="82" fillId="98" borderId="0" applyNumberForma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82" fillId="98" borderId="0" applyNumberFormat="0" applyBorder="0" applyAlignment="0">
      <protection locked="0"/>
    </xf>
    <xf numFmtId="168" fontId="82" fillId="98" borderId="0" applyNumberForma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82" fillId="98" borderId="0" applyNumberFormat="0" applyBorder="0" applyAlignment="0">
      <protection locked="0"/>
    </xf>
    <xf numFmtId="168" fontId="82" fillId="98" borderId="0" applyNumberFormat="0" applyBorder="0" applyAlignment="0">
      <protection locked="0"/>
    </xf>
    <xf numFmtId="168" fontId="82" fillId="98" borderId="0" applyNumberFormat="0" applyBorder="0" applyAlignment="0">
      <protection locked="0"/>
    </xf>
    <xf numFmtId="168" fontId="82" fillId="98" borderId="0" applyNumberFormat="0" applyBorder="0" applyAlignment="0">
      <protection locked="0"/>
    </xf>
    <xf numFmtId="168" fontId="82" fillId="98" borderId="0" applyNumberForma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0" borderId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8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8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8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1" fontId="90" fillId="72" borderId="20" applyProtection="0">
      <alignment horizontal="center" vertical="center"/>
    </xf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34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63" fillId="0" borderId="25" applyNumberFormat="0" applyFill="0" applyAlignment="0" applyProtection="0"/>
    <xf numFmtId="168" fontId="27" fillId="0" borderId="13" applyNumberFormat="0" applyFill="0" applyAlignment="0" applyProtection="0"/>
    <xf numFmtId="168" fontId="27" fillId="0" borderId="13" applyNumberFormat="0" applyFill="0" applyAlignment="0" applyProtection="0"/>
    <xf numFmtId="168" fontId="27" fillId="0" borderId="13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35" applyNumberFormat="0" applyFill="0" applyAlignment="0" applyProtection="0"/>
    <xf numFmtId="168" fontId="27" fillId="0" borderId="35" applyNumberFormat="0" applyFill="0" applyAlignment="0" applyProtection="0"/>
    <xf numFmtId="168" fontId="27" fillId="0" borderId="35" applyNumberFormat="0" applyFill="0" applyAlignment="0" applyProtection="0"/>
    <xf numFmtId="168" fontId="27" fillId="0" borderId="13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27" fillId="0" borderId="13" applyNumberFormat="0" applyFill="0" applyAlignment="0" applyProtection="0"/>
    <xf numFmtId="168" fontId="27" fillId="0" borderId="13" applyNumberFormat="0" applyFill="0" applyAlignment="0" applyProtection="0"/>
    <xf numFmtId="0" fontId="63" fillId="0" borderId="25" applyNumberFormat="0" applyFill="0" applyAlignment="0" applyProtection="0"/>
    <xf numFmtId="0" fontId="27" fillId="0" borderId="13" applyNumberFormat="0" applyFill="0" applyAlignment="0" applyProtection="0"/>
    <xf numFmtId="168" fontId="27" fillId="0" borderId="35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8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8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8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8" fontId="91" fillId="72" borderId="36">
      <alignment horizontal="center" wrapText="1"/>
    </xf>
    <xf numFmtId="168" fontId="91" fillId="72" borderId="36">
      <alignment horizontal="center" wrapText="1"/>
    </xf>
    <xf numFmtId="168" fontId="91" fillId="72" borderId="36">
      <alignment horizontal="center" wrapText="1"/>
    </xf>
    <xf numFmtId="168" fontId="91" fillId="72" borderId="36">
      <alignment horizontal="center" wrapText="1"/>
    </xf>
    <xf numFmtId="168" fontId="91" fillId="72" borderId="36">
      <alignment horizontal="center" wrapText="1"/>
    </xf>
    <xf numFmtId="168" fontId="91" fillId="72" borderId="36">
      <alignment horizontal="center" wrapText="1"/>
    </xf>
    <xf numFmtId="168" fontId="91" fillId="72" borderId="36">
      <alignment horizontal="center" vertical="top" textRotation="90" wrapText="1"/>
    </xf>
    <xf numFmtId="168" fontId="91" fillId="72" borderId="36">
      <alignment horizontal="center" vertical="top" textRotation="90" wrapText="1"/>
    </xf>
    <xf numFmtId="168" fontId="91" fillId="72" borderId="36">
      <alignment horizontal="center" vertical="top" textRotation="90" wrapText="1"/>
    </xf>
    <xf numFmtId="168" fontId="49" fillId="0" borderId="0">
      <alignment horizontal="center"/>
    </xf>
    <xf numFmtId="168" fontId="92" fillId="73" borderId="0"/>
    <xf numFmtId="168" fontId="93" fillId="103" borderId="0"/>
    <xf numFmtId="168" fontId="92" fillId="73" borderId="0"/>
    <xf numFmtId="168" fontId="92" fillId="66" borderId="0"/>
    <xf numFmtId="168" fontId="94" fillId="73" borderId="20">
      <alignment horizontal="center" vertical="center"/>
    </xf>
    <xf numFmtId="168" fontId="94" fillId="73" borderId="20">
      <alignment horizontal="center" vertical="center"/>
    </xf>
    <xf numFmtId="168" fontId="94" fillId="73" borderId="20">
      <alignment horizontal="center" vertical="center"/>
    </xf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6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15" fillId="0" borderId="0" applyFont="0" applyFill="0" applyBorder="0" applyAlignment="0" applyProtection="0"/>
    <xf numFmtId="0" fontId="66" fillId="0" borderId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40" fillId="4" borderId="4" applyNumberFormat="0" applyAlignment="0" applyProtection="0"/>
    <xf numFmtId="43" fontId="6" fillId="0" borderId="0" applyFont="0" applyFill="0" applyBorder="0" applyAlignment="0" applyProtection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9" fontId="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1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4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8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4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4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8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4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7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9" fontId="47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  <xf numFmtId="0" fontId="3" fillId="0" borderId="0"/>
    <xf numFmtId="167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4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8" fillId="4" borderId="4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0" fontId="39" fillId="4" borderId="4" applyNumberFormat="0" applyAlignment="0" applyProtection="0"/>
    <xf numFmtId="0" fontId="8" fillId="4" borderId="4" applyNumberFormat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2" fillId="3" borderId="0" applyNumberFormat="0" applyBorder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39" fillId="4" borderId="4" applyNumberFormat="0" applyAlignment="0" applyProtection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38" fillId="4" borderId="4" applyNumberFormat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8" fillId="0" borderId="0" applyNumberForma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0" fontId="10" fillId="13" borderId="4" applyNumberFormat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9" fillId="4" borderId="4" applyNumberFormat="0" applyAlignment="0" applyProtection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9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7" fontId="6" fillId="0" borderId="0" applyFont="0" applyFill="0" applyBorder="0" applyAlignment="0" applyProtection="0"/>
    <xf numFmtId="0" fontId="10" fillId="5" borderId="4" applyNumberFormat="0" applyAlignment="0" applyProtection="0"/>
    <xf numFmtId="0" fontId="6" fillId="0" borderId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38" fillId="4" borderId="4" applyNumberFormat="0" applyAlignment="0" applyProtection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0" fontId="6" fillId="0" borderId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8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10" fillId="13" borderId="4" applyNumberFormat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43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59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52" fillId="0" borderId="0">
      <alignment vertical="top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2" fillId="0" borderId="0">
      <alignment vertical="top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2" fillId="0" borderId="0">
      <alignment vertical="top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95" fillId="0" borderId="0">
      <protection locked="0"/>
    </xf>
    <xf numFmtId="0" fontId="96" fillId="0" borderId="0" applyNumberFormat="0" applyFont="0" applyFill="0" applyBorder="0" applyProtection="0">
      <alignment horizontal="right"/>
    </xf>
    <xf numFmtId="43" fontId="6" fillId="0" borderId="0" applyFont="0" applyFill="0" applyBorder="0" applyAlignment="0" applyProtection="0"/>
    <xf numFmtId="3" fontId="97" fillId="0" borderId="0" applyFont="0" applyFill="0" applyBorder="0" applyAlignment="0" applyProtection="0"/>
    <xf numFmtId="4" fontId="98" fillId="0" borderId="0" applyFont="0" applyFill="0" applyBorder="0" applyAlignment="0" applyProtection="0"/>
    <xf numFmtId="180" fontId="97" fillId="0" borderId="0" applyFont="0" applyFill="0" applyBorder="0" applyAlignment="0" applyProtection="0"/>
    <xf numFmtId="181" fontId="99" fillId="0" borderId="0" applyFont="0" applyFill="0" applyBorder="0" applyAlignment="0" applyProtection="0"/>
    <xf numFmtId="15" fontId="99" fillId="0" borderId="0" applyFont="0" applyFill="0" applyBorder="0" applyProtection="0">
      <alignment horizontal="right"/>
    </xf>
    <xf numFmtId="2" fontId="97" fillId="0" borderId="0" applyFont="0" applyFill="0" applyBorder="0" applyAlignment="0" applyProtection="0"/>
    <xf numFmtId="182" fontId="100" fillId="0" borderId="0">
      <protection locked="0"/>
    </xf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183" fontId="100" fillId="0" borderId="0">
      <protection locked="0"/>
    </xf>
    <xf numFmtId="0" fontId="3" fillId="0" borderId="0"/>
    <xf numFmtId="10" fontId="99" fillId="0" borderId="0" applyFont="0" applyFill="0" applyBorder="0" applyAlignment="0" applyProtection="0"/>
    <xf numFmtId="4" fontId="96" fillId="0" borderId="1" applyNumberFormat="0" applyFont="0" applyFill="0" applyAlignment="0" applyProtection="0"/>
    <xf numFmtId="2" fontId="95" fillId="1" borderId="37" applyNumberFormat="0" applyBorder="0" applyProtection="0">
      <alignment horizontal="left"/>
    </xf>
    <xf numFmtId="4" fontId="96" fillId="0" borderId="38" applyNumberFormat="0" applyFont="0" applyFill="0" applyAlignment="0" applyProtection="0"/>
    <xf numFmtId="184" fontId="99" fillId="0" borderId="0" applyFont="0" applyFill="0" applyBorder="0" applyAlignment="0" applyProtection="0"/>
    <xf numFmtId="0" fontId="104" fillId="0" borderId="0"/>
    <xf numFmtId="43" fontId="104" fillId="0" borderId="0" applyFont="0" applyFill="0" applyBorder="0" applyAlignment="0" applyProtection="0"/>
    <xf numFmtId="165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66" fillId="0" borderId="0"/>
    <xf numFmtId="0" fontId="6" fillId="0" borderId="0"/>
    <xf numFmtId="0" fontId="2" fillId="0" borderId="0"/>
    <xf numFmtId="9" fontId="6" fillId="0" borderId="0" applyFont="0" applyFill="0" applyBorder="0" applyAlignment="0" applyProtection="0"/>
    <xf numFmtId="0" fontId="105" fillId="3" borderId="0" applyNumberFormat="0" applyBorder="0" applyAlignment="0" applyProtection="0"/>
    <xf numFmtId="0" fontId="104" fillId="59" borderId="0" applyNumberFormat="0" applyBorder="0" applyAlignment="0" applyProtection="0"/>
    <xf numFmtId="0" fontId="1" fillId="0" borderId="0"/>
    <xf numFmtId="0" fontId="6" fillId="0" borderId="0">
      <alignment vertical="top"/>
    </xf>
    <xf numFmtId="9" fontId="1" fillId="0" borderId="0" applyFont="0" applyFill="0" applyBorder="0" applyAlignment="0" applyProtection="0"/>
    <xf numFmtId="0" fontId="106" fillId="0" borderId="0"/>
    <xf numFmtId="0" fontId="112" fillId="0" borderId="0" applyNumberFormat="0" applyFill="0" applyBorder="0" applyAlignment="0" applyProtection="0"/>
  </cellStyleXfs>
  <cellXfs count="45">
    <xf numFmtId="0" fontId="0" fillId="0" borderId="0" xfId="0"/>
    <xf numFmtId="0" fontId="106" fillId="0" borderId="0" xfId="40232"/>
    <xf numFmtId="0" fontId="106" fillId="104" borderId="0" xfId="40232" applyNumberFormat="1" applyFill="1"/>
    <xf numFmtId="0" fontId="107" fillId="105" borderId="0" xfId="40232" applyFont="1" applyFill="1"/>
    <xf numFmtId="0" fontId="106" fillId="0" borderId="0" xfId="40232" applyNumberFormat="1"/>
    <xf numFmtId="185" fontId="109" fillId="108" borderId="40" xfId="1" applyNumberFormat="1" applyFont="1" applyFill="1" applyBorder="1" applyAlignment="1">
      <alignment horizontal="center" vertical="center"/>
    </xf>
    <xf numFmtId="0" fontId="108" fillId="0" borderId="0" xfId="1" applyFont="1" applyAlignment="1"/>
    <xf numFmtId="0" fontId="6" fillId="0" borderId="0" xfId="1" applyAlignment="1"/>
    <xf numFmtId="0" fontId="7" fillId="106" borderId="39" xfId="1" applyFont="1" applyFill="1" applyBorder="1" applyAlignment="1"/>
    <xf numFmtId="0" fontId="6" fillId="107" borderId="2" xfId="1" applyFont="1" applyFill="1" applyBorder="1" applyAlignment="1">
      <alignment horizontal="left"/>
    </xf>
    <xf numFmtId="0" fontId="106" fillId="0" borderId="1" xfId="40232" applyBorder="1"/>
    <xf numFmtId="0" fontId="106" fillId="0" borderId="0" xfId="40232" applyBorder="1"/>
    <xf numFmtId="0" fontId="106" fillId="0" borderId="2" xfId="40232" applyBorder="1"/>
    <xf numFmtId="0" fontId="106" fillId="0" borderId="2" xfId="40232" applyNumberFormat="1" applyBorder="1"/>
    <xf numFmtId="0" fontId="106" fillId="104" borderId="2" xfId="40232" applyNumberFormat="1" applyFill="1" applyBorder="1"/>
    <xf numFmtId="0" fontId="107" fillId="105" borderId="2" xfId="40232" applyFont="1" applyFill="1" applyBorder="1"/>
    <xf numFmtId="0" fontId="106" fillId="0" borderId="41" xfId="40232" applyBorder="1"/>
    <xf numFmtId="0" fontId="106" fillId="0" borderId="42" xfId="40232" applyBorder="1"/>
    <xf numFmtId="0" fontId="106" fillId="0" borderId="43" xfId="40232" applyBorder="1"/>
    <xf numFmtId="0" fontId="106" fillId="109" borderId="44" xfId="40232" applyFont="1" applyFill="1" applyBorder="1"/>
    <xf numFmtId="0" fontId="106" fillId="109" borderId="45" xfId="40232" applyFont="1" applyFill="1" applyBorder="1"/>
    <xf numFmtId="0" fontId="106" fillId="0" borderId="44" xfId="40232" applyFont="1" applyBorder="1"/>
    <xf numFmtId="0" fontId="106" fillId="0" borderId="45" xfId="40232" applyFont="1" applyBorder="1"/>
    <xf numFmtId="0" fontId="106" fillId="109" borderId="44" xfId="40232" applyNumberFormat="1" applyFont="1" applyFill="1" applyBorder="1"/>
    <xf numFmtId="0" fontId="106" fillId="109" borderId="45" xfId="40232" applyNumberFormat="1" applyFont="1" applyFill="1" applyBorder="1"/>
    <xf numFmtId="0" fontId="106" fillId="0" borderId="44" xfId="40232" applyNumberFormat="1" applyFont="1" applyBorder="1"/>
    <xf numFmtId="0" fontId="106" fillId="0" borderId="45" xfId="40232" applyNumberFormat="1" applyFont="1" applyBorder="1"/>
    <xf numFmtId="0" fontId="107" fillId="105" borderId="0" xfId="0" applyFont="1" applyFill="1"/>
    <xf numFmtId="0" fontId="0" fillId="0" borderId="0" xfId="0" applyNumberFormat="1"/>
    <xf numFmtId="0" fontId="0" fillId="104" borderId="0" xfId="0" applyNumberFormat="1" applyFill="1"/>
    <xf numFmtId="0" fontId="7" fillId="106" borderId="1" xfId="1" applyFont="1" applyFill="1" applyBorder="1" applyAlignment="1"/>
    <xf numFmtId="0" fontId="7" fillId="106" borderId="41" xfId="1" applyFont="1" applyFill="1" applyBorder="1" applyAlignment="1"/>
    <xf numFmtId="0" fontId="106" fillId="104" borderId="1" xfId="40232" applyNumberFormat="1" applyFill="1" applyBorder="1"/>
    <xf numFmtId="0" fontId="107" fillId="105" borderId="1" xfId="40232" applyFont="1" applyFill="1" applyBorder="1"/>
    <xf numFmtId="0" fontId="106" fillId="0" borderId="0" xfId="40232" applyNumberFormat="1" applyBorder="1"/>
    <xf numFmtId="0" fontId="106" fillId="104" borderId="0" xfId="40232" applyNumberFormat="1" applyFill="1" applyBorder="1"/>
    <xf numFmtId="0" fontId="107" fillId="105" borderId="0" xfId="40232" applyFont="1" applyFill="1" applyBorder="1"/>
    <xf numFmtId="0" fontId="106" fillId="0" borderId="1" xfId="40232" applyNumberFormat="1" applyBorder="1"/>
    <xf numFmtId="0" fontId="106" fillId="0" borderId="46" xfId="40232" applyBorder="1"/>
    <xf numFmtId="0" fontId="7" fillId="106" borderId="47" xfId="1" applyFont="1" applyFill="1" applyBorder="1" applyAlignment="1"/>
    <xf numFmtId="0" fontId="106" fillId="0" borderId="47" xfId="40232" applyBorder="1"/>
    <xf numFmtId="0" fontId="106" fillId="0" borderId="48" xfId="40232" applyBorder="1"/>
    <xf numFmtId="1" fontId="106" fillId="0" borderId="0" xfId="40232" applyNumberFormat="1"/>
    <xf numFmtId="0" fontId="112" fillId="0" borderId="0" xfId="40233"/>
    <xf numFmtId="9" fontId="106" fillId="0" borderId="0" xfId="40232" applyNumberFormat="1"/>
  </cellXfs>
  <cellStyles count="40234">
    <cellStyle name="_x0013_" xfId="8249"/>
    <cellStyle name="_081103 Revenue and Margins Reporting (5)" xfId="8291"/>
    <cellStyle name="20 % - Accent1" xfId="9"/>
    <cellStyle name="20 % - Accent1 2" xfId="10"/>
    <cellStyle name="20 % - Accent2" xfId="11"/>
    <cellStyle name="20 % - Accent2 2" xfId="12"/>
    <cellStyle name="20 % - Accent3" xfId="13"/>
    <cellStyle name="20 % - Accent3 2" xfId="14"/>
    <cellStyle name="20 % - Accent4" xfId="15"/>
    <cellStyle name="20 % - Accent4 2" xfId="16"/>
    <cellStyle name="20 % - Accent5" xfId="17"/>
    <cellStyle name="20 % - Accent5 2" xfId="18"/>
    <cellStyle name="20 % - Accent6" xfId="19"/>
    <cellStyle name="20 % - Accent6 2" xfId="20"/>
    <cellStyle name="20% - Accent1 10" xfId="8292"/>
    <cellStyle name="20% - Accent1 10 2" xfId="8293"/>
    <cellStyle name="20% - Accent1 10 3" xfId="8294"/>
    <cellStyle name="20% - Accent1 10 4" xfId="8295"/>
    <cellStyle name="20% - Accent1 10 5" xfId="8296"/>
    <cellStyle name="20% - Accent1 11" xfId="8297"/>
    <cellStyle name="20% - Accent1 11 2" xfId="8298"/>
    <cellStyle name="20% - Accent1 11 3" xfId="8299"/>
    <cellStyle name="20% - Accent1 11 4" xfId="8300"/>
    <cellStyle name="20% - Accent1 11 5" xfId="8301"/>
    <cellStyle name="20% - Accent1 12" xfId="8302"/>
    <cellStyle name="20% - Accent1 12 2" xfId="8303"/>
    <cellStyle name="20% - Accent1 12 3" xfId="8304"/>
    <cellStyle name="20% - Accent1 12 4" xfId="8305"/>
    <cellStyle name="20% - Accent1 12 5" xfId="8306"/>
    <cellStyle name="20% - Accent1 13" xfId="8307"/>
    <cellStyle name="20% - Accent1 14" xfId="8308"/>
    <cellStyle name="20% - Accent1 14 2" xfId="12952"/>
    <cellStyle name="20% - Accent1 14 2 2" xfId="15306"/>
    <cellStyle name="20% - Accent1 14 2 2 2" xfId="26136"/>
    <cellStyle name="20% - Accent1 14 2 2 3" xfId="35013"/>
    <cellStyle name="20% - Accent1 14 2 3" xfId="17525"/>
    <cellStyle name="20% - Accent1 14 2 3 2" xfId="28355"/>
    <cellStyle name="20% - Accent1 14 2 3 3" xfId="37232"/>
    <cellStyle name="20% - Accent1 14 2 4" xfId="19930"/>
    <cellStyle name="20% - Accent1 14 2 4 2" xfId="30574"/>
    <cellStyle name="20% - Accent1 14 2 4 3" xfId="39451"/>
    <cellStyle name="20% - Accent1 14 2 5" xfId="23917"/>
    <cellStyle name="20% - Accent1 14 2 6" xfId="32794"/>
    <cellStyle name="20% - Accent1 14 3" xfId="12219"/>
    <cellStyle name="20% - Accent1 14 3 2" xfId="14573"/>
    <cellStyle name="20% - Accent1 14 3 2 2" xfId="25403"/>
    <cellStyle name="20% - Accent1 14 3 2 3" xfId="34280"/>
    <cellStyle name="20% - Accent1 14 3 3" xfId="16792"/>
    <cellStyle name="20% - Accent1 14 3 3 2" xfId="27622"/>
    <cellStyle name="20% - Accent1 14 3 3 3" xfId="36499"/>
    <cellStyle name="20% - Accent1 14 3 4" xfId="19197"/>
    <cellStyle name="20% - Accent1 14 3 4 2" xfId="29841"/>
    <cellStyle name="20% - Accent1 14 3 4 3" xfId="38718"/>
    <cellStyle name="20% - Accent1 14 3 5" xfId="23184"/>
    <cellStyle name="20% - Accent1 14 3 6" xfId="32061"/>
    <cellStyle name="20% - Accent1 14 4" xfId="13697"/>
    <cellStyle name="20% - Accent1 14 4 2" xfId="24660"/>
    <cellStyle name="20% - Accent1 14 4 3" xfId="33537"/>
    <cellStyle name="20% - Accent1 14 5" xfId="16049"/>
    <cellStyle name="20% - Accent1 14 5 2" xfId="26879"/>
    <cellStyle name="20% - Accent1 14 5 3" xfId="35756"/>
    <cellStyle name="20% - Accent1 14 6" xfId="18270"/>
    <cellStyle name="20% - Accent1 14 6 2" xfId="29098"/>
    <cellStyle name="20% - Accent1 14 6 3" xfId="37975"/>
    <cellStyle name="20% - Accent1 14 7" xfId="22441"/>
    <cellStyle name="20% - Accent1 14 8" xfId="31316"/>
    <cellStyle name="20% - Accent1 15" xfId="8309"/>
    <cellStyle name="20% - Accent1 16" xfId="8310"/>
    <cellStyle name="20% - Accent1 17" xfId="8311"/>
    <cellStyle name="20% - Accent1 18" xfId="8312"/>
    <cellStyle name="20% - Accent1 19" xfId="8313"/>
    <cellStyle name="20% - Accent1 2" xfId="21"/>
    <cellStyle name="20% - Accent1 2 10" xfId="8315"/>
    <cellStyle name="20% - Accent1 2 10 2" xfId="8316"/>
    <cellStyle name="20% - Accent1 2 10 2 2" xfId="12953"/>
    <cellStyle name="20% - Accent1 2 10 2 2 2" xfId="15307"/>
    <cellStyle name="20% - Accent1 2 10 2 2 2 2" xfId="26137"/>
    <cellStyle name="20% - Accent1 2 10 2 2 2 3" xfId="35014"/>
    <cellStyle name="20% - Accent1 2 10 2 2 3" xfId="17526"/>
    <cellStyle name="20% - Accent1 2 10 2 2 3 2" xfId="28356"/>
    <cellStyle name="20% - Accent1 2 10 2 2 3 3" xfId="37233"/>
    <cellStyle name="20% - Accent1 2 10 2 2 4" xfId="19931"/>
    <cellStyle name="20% - Accent1 2 10 2 2 4 2" xfId="30575"/>
    <cellStyle name="20% - Accent1 2 10 2 2 4 3" xfId="39452"/>
    <cellStyle name="20% - Accent1 2 10 2 2 5" xfId="23918"/>
    <cellStyle name="20% - Accent1 2 10 2 2 6" xfId="32795"/>
    <cellStyle name="20% - Accent1 2 10 2 3" xfId="12220"/>
    <cellStyle name="20% - Accent1 2 10 2 3 2" xfId="14574"/>
    <cellStyle name="20% - Accent1 2 10 2 3 2 2" xfId="25404"/>
    <cellStyle name="20% - Accent1 2 10 2 3 2 3" xfId="34281"/>
    <cellStyle name="20% - Accent1 2 10 2 3 3" xfId="16793"/>
    <cellStyle name="20% - Accent1 2 10 2 3 3 2" xfId="27623"/>
    <cellStyle name="20% - Accent1 2 10 2 3 3 3" xfId="36500"/>
    <cellStyle name="20% - Accent1 2 10 2 3 4" xfId="19198"/>
    <cellStyle name="20% - Accent1 2 10 2 3 4 2" xfId="29842"/>
    <cellStyle name="20% - Accent1 2 10 2 3 4 3" xfId="38719"/>
    <cellStyle name="20% - Accent1 2 10 2 3 5" xfId="23185"/>
    <cellStyle name="20% - Accent1 2 10 2 3 6" xfId="32062"/>
    <cellStyle name="20% - Accent1 2 10 2 4" xfId="13698"/>
    <cellStyle name="20% - Accent1 2 10 2 4 2" xfId="24661"/>
    <cellStyle name="20% - Accent1 2 10 2 4 3" xfId="33538"/>
    <cellStyle name="20% - Accent1 2 10 2 5" xfId="16050"/>
    <cellStyle name="20% - Accent1 2 10 2 5 2" xfId="26880"/>
    <cellStyle name="20% - Accent1 2 10 2 5 3" xfId="35757"/>
    <cellStyle name="20% - Accent1 2 10 2 6" xfId="18271"/>
    <cellStyle name="20% - Accent1 2 10 2 6 2" xfId="29099"/>
    <cellStyle name="20% - Accent1 2 10 2 6 3" xfId="37976"/>
    <cellStyle name="20% - Accent1 2 10 2 7" xfId="22442"/>
    <cellStyle name="20% - Accent1 2 10 2 8" xfId="31317"/>
    <cellStyle name="20% - Accent1 2 10 3" xfId="8317"/>
    <cellStyle name="20% - Accent1 2 10 3 2" xfId="12954"/>
    <cellStyle name="20% - Accent1 2 10 3 2 2" xfId="15308"/>
    <cellStyle name="20% - Accent1 2 10 3 2 2 2" xfId="26138"/>
    <cellStyle name="20% - Accent1 2 10 3 2 2 3" xfId="35015"/>
    <cellStyle name="20% - Accent1 2 10 3 2 3" xfId="17527"/>
    <cellStyle name="20% - Accent1 2 10 3 2 3 2" xfId="28357"/>
    <cellStyle name="20% - Accent1 2 10 3 2 3 3" xfId="37234"/>
    <cellStyle name="20% - Accent1 2 10 3 2 4" xfId="19932"/>
    <cellStyle name="20% - Accent1 2 10 3 2 4 2" xfId="30576"/>
    <cellStyle name="20% - Accent1 2 10 3 2 4 3" xfId="39453"/>
    <cellStyle name="20% - Accent1 2 10 3 2 5" xfId="23919"/>
    <cellStyle name="20% - Accent1 2 10 3 2 6" xfId="32796"/>
    <cellStyle name="20% - Accent1 2 10 3 3" xfId="12221"/>
    <cellStyle name="20% - Accent1 2 10 3 3 2" xfId="14575"/>
    <cellStyle name="20% - Accent1 2 10 3 3 2 2" xfId="25405"/>
    <cellStyle name="20% - Accent1 2 10 3 3 2 3" xfId="34282"/>
    <cellStyle name="20% - Accent1 2 10 3 3 3" xfId="16794"/>
    <cellStyle name="20% - Accent1 2 10 3 3 3 2" xfId="27624"/>
    <cellStyle name="20% - Accent1 2 10 3 3 3 3" xfId="36501"/>
    <cellStyle name="20% - Accent1 2 10 3 3 4" xfId="19199"/>
    <cellStyle name="20% - Accent1 2 10 3 3 4 2" xfId="29843"/>
    <cellStyle name="20% - Accent1 2 10 3 3 4 3" xfId="38720"/>
    <cellStyle name="20% - Accent1 2 10 3 3 5" xfId="23186"/>
    <cellStyle name="20% - Accent1 2 10 3 3 6" xfId="32063"/>
    <cellStyle name="20% - Accent1 2 10 3 4" xfId="13699"/>
    <cellStyle name="20% - Accent1 2 10 3 4 2" xfId="24662"/>
    <cellStyle name="20% - Accent1 2 10 3 4 3" xfId="33539"/>
    <cellStyle name="20% - Accent1 2 10 3 5" xfId="16051"/>
    <cellStyle name="20% - Accent1 2 10 3 5 2" xfId="26881"/>
    <cellStyle name="20% - Accent1 2 10 3 5 3" xfId="35758"/>
    <cellStyle name="20% - Accent1 2 10 3 6" xfId="18272"/>
    <cellStyle name="20% - Accent1 2 10 3 6 2" xfId="29100"/>
    <cellStyle name="20% - Accent1 2 10 3 6 3" xfId="37977"/>
    <cellStyle name="20% - Accent1 2 10 3 7" xfId="22443"/>
    <cellStyle name="20% - Accent1 2 10 3 8" xfId="31318"/>
    <cellStyle name="20% - Accent1 2 10 4" xfId="8318"/>
    <cellStyle name="20% - Accent1 2 10 4 2" xfId="12955"/>
    <cellStyle name="20% - Accent1 2 10 4 2 2" xfId="15309"/>
    <cellStyle name="20% - Accent1 2 10 4 2 2 2" xfId="26139"/>
    <cellStyle name="20% - Accent1 2 10 4 2 2 3" xfId="35016"/>
    <cellStyle name="20% - Accent1 2 10 4 2 3" xfId="17528"/>
    <cellStyle name="20% - Accent1 2 10 4 2 3 2" xfId="28358"/>
    <cellStyle name="20% - Accent1 2 10 4 2 3 3" xfId="37235"/>
    <cellStyle name="20% - Accent1 2 10 4 2 4" xfId="19933"/>
    <cellStyle name="20% - Accent1 2 10 4 2 4 2" xfId="30577"/>
    <cellStyle name="20% - Accent1 2 10 4 2 4 3" xfId="39454"/>
    <cellStyle name="20% - Accent1 2 10 4 2 5" xfId="23920"/>
    <cellStyle name="20% - Accent1 2 10 4 2 6" xfId="32797"/>
    <cellStyle name="20% - Accent1 2 10 4 3" xfId="12222"/>
    <cellStyle name="20% - Accent1 2 10 4 3 2" xfId="14576"/>
    <cellStyle name="20% - Accent1 2 10 4 3 2 2" xfId="25406"/>
    <cellStyle name="20% - Accent1 2 10 4 3 2 3" xfId="34283"/>
    <cellStyle name="20% - Accent1 2 10 4 3 3" xfId="16795"/>
    <cellStyle name="20% - Accent1 2 10 4 3 3 2" xfId="27625"/>
    <cellStyle name="20% - Accent1 2 10 4 3 3 3" xfId="36502"/>
    <cellStyle name="20% - Accent1 2 10 4 3 4" xfId="19200"/>
    <cellStyle name="20% - Accent1 2 10 4 3 4 2" xfId="29844"/>
    <cellStyle name="20% - Accent1 2 10 4 3 4 3" xfId="38721"/>
    <cellStyle name="20% - Accent1 2 10 4 3 5" xfId="23187"/>
    <cellStyle name="20% - Accent1 2 10 4 3 6" xfId="32064"/>
    <cellStyle name="20% - Accent1 2 10 4 4" xfId="13700"/>
    <cellStyle name="20% - Accent1 2 10 4 4 2" xfId="24663"/>
    <cellStyle name="20% - Accent1 2 10 4 4 3" xfId="33540"/>
    <cellStyle name="20% - Accent1 2 10 4 5" xfId="16052"/>
    <cellStyle name="20% - Accent1 2 10 4 5 2" xfId="26882"/>
    <cellStyle name="20% - Accent1 2 10 4 5 3" xfId="35759"/>
    <cellStyle name="20% - Accent1 2 10 4 6" xfId="18273"/>
    <cellStyle name="20% - Accent1 2 10 4 6 2" xfId="29101"/>
    <cellStyle name="20% - Accent1 2 10 4 6 3" xfId="37978"/>
    <cellStyle name="20% - Accent1 2 10 4 7" xfId="22444"/>
    <cellStyle name="20% - Accent1 2 10 4 8" xfId="31319"/>
    <cellStyle name="20% - Accent1 2 10 5" xfId="8319"/>
    <cellStyle name="20% - Accent1 2 10 5 2" xfId="12956"/>
    <cellStyle name="20% - Accent1 2 10 5 2 2" xfId="15310"/>
    <cellStyle name="20% - Accent1 2 10 5 2 2 2" xfId="26140"/>
    <cellStyle name="20% - Accent1 2 10 5 2 2 3" xfId="35017"/>
    <cellStyle name="20% - Accent1 2 10 5 2 3" xfId="17529"/>
    <cellStyle name="20% - Accent1 2 10 5 2 3 2" xfId="28359"/>
    <cellStyle name="20% - Accent1 2 10 5 2 3 3" xfId="37236"/>
    <cellStyle name="20% - Accent1 2 10 5 2 4" xfId="19934"/>
    <cellStyle name="20% - Accent1 2 10 5 2 4 2" xfId="30578"/>
    <cellStyle name="20% - Accent1 2 10 5 2 4 3" xfId="39455"/>
    <cellStyle name="20% - Accent1 2 10 5 2 5" xfId="23921"/>
    <cellStyle name="20% - Accent1 2 10 5 2 6" xfId="32798"/>
    <cellStyle name="20% - Accent1 2 10 5 3" xfId="12223"/>
    <cellStyle name="20% - Accent1 2 10 5 3 2" xfId="14577"/>
    <cellStyle name="20% - Accent1 2 10 5 3 2 2" xfId="25407"/>
    <cellStyle name="20% - Accent1 2 10 5 3 2 3" xfId="34284"/>
    <cellStyle name="20% - Accent1 2 10 5 3 3" xfId="16796"/>
    <cellStyle name="20% - Accent1 2 10 5 3 3 2" xfId="27626"/>
    <cellStyle name="20% - Accent1 2 10 5 3 3 3" xfId="36503"/>
    <cellStyle name="20% - Accent1 2 10 5 3 4" xfId="19201"/>
    <cellStyle name="20% - Accent1 2 10 5 3 4 2" xfId="29845"/>
    <cellStyle name="20% - Accent1 2 10 5 3 4 3" xfId="38722"/>
    <cellStyle name="20% - Accent1 2 10 5 3 5" xfId="23188"/>
    <cellStyle name="20% - Accent1 2 10 5 3 6" xfId="32065"/>
    <cellStyle name="20% - Accent1 2 10 5 4" xfId="13701"/>
    <cellStyle name="20% - Accent1 2 10 5 4 2" xfId="24664"/>
    <cellStyle name="20% - Accent1 2 10 5 4 3" xfId="33541"/>
    <cellStyle name="20% - Accent1 2 10 5 5" xfId="16053"/>
    <cellStyle name="20% - Accent1 2 10 5 5 2" xfId="26883"/>
    <cellStyle name="20% - Accent1 2 10 5 5 3" xfId="35760"/>
    <cellStyle name="20% - Accent1 2 10 5 6" xfId="18274"/>
    <cellStyle name="20% - Accent1 2 10 5 6 2" xfId="29102"/>
    <cellStyle name="20% - Accent1 2 10 5 6 3" xfId="37979"/>
    <cellStyle name="20% - Accent1 2 10 5 7" xfId="22445"/>
    <cellStyle name="20% - Accent1 2 10 5 8" xfId="31320"/>
    <cellStyle name="20% - Accent1 2 11" xfId="8320"/>
    <cellStyle name="20% - Accent1 2 11 2" xfId="12957"/>
    <cellStyle name="20% - Accent1 2 11 2 2" xfId="15311"/>
    <cellStyle name="20% - Accent1 2 11 2 2 2" xfId="26141"/>
    <cellStyle name="20% - Accent1 2 11 2 2 3" xfId="35018"/>
    <cellStyle name="20% - Accent1 2 11 2 3" xfId="17530"/>
    <cellStyle name="20% - Accent1 2 11 2 3 2" xfId="28360"/>
    <cellStyle name="20% - Accent1 2 11 2 3 3" xfId="37237"/>
    <cellStyle name="20% - Accent1 2 11 2 4" xfId="19935"/>
    <cellStyle name="20% - Accent1 2 11 2 4 2" xfId="30579"/>
    <cellStyle name="20% - Accent1 2 11 2 4 3" xfId="39456"/>
    <cellStyle name="20% - Accent1 2 11 2 5" xfId="23922"/>
    <cellStyle name="20% - Accent1 2 11 2 6" xfId="32799"/>
    <cellStyle name="20% - Accent1 2 11 3" xfId="12224"/>
    <cellStyle name="20% - Accent1 2 11 3 2" xfId="14578"/>
    <cellStyle name="20% - Accent1 2 11 3 2 2" xfId="25408"/>
    <cellStyle name="20% - Accent1 2 11 3 2 3" xfId="34285"/>
    <cellStyle name="20% - Accent1 2 11 3 3" xfId="16797"/>
    <cellStyle name="20% - Accent1 2 11 3 3 2" xfId="27627"/>
    <cellStyle name="20% - Accent1 2 11 3 3 3" xfId="36504"/>
    <cellStyle name="20% - Accent1 2 11 3 4" xfId="19202"/>
    <cellStyle name="20% - Accent1 2 11 3 4 2" xfId="29846"/>
    <cellStyle name="20% - Accent1 2 11 3 4 3" xfId="38723"/>
    <cellStyle name="20% - Accent1 2 11 3 5" xfId="23189"/>
    <cellStyle name="20% - Accent1 2 11 3 6" xfId="32066"/>
    <cellStyle name="20% - Accent1 2 11 4" xfId="13702"/>
    <cellStyle name="20% - Accent1 2 11 4 2" xfId="24665"/>
    <cellStyle name="20% - Accent1 2 11 4 3" xfId="33542"/>
    <cellStyle name="20% - Accent1 2 11 5" xfId="16054"/>
    <cellStyle name="20% - Accent1 2 11 5 2" xfId="26884"/>
    <cellStyle name="20% - Accent1 2 11 5 3" xfId="35761"/>
    <cellStyle name="20% - Accent1 2 11 6" xfId="18275"/>
    <cellStyle name="20% - Accent1 2 11 6 2" xfId="29103"/>
    <cellStyle name="20% - Accent1 2 11 6 3" xfId="37980"/>
    <cellStyle name="20% - Accent1 2 11 7" xfId="22446"/>
    <cellStyle name="20% - Accent1 2 11 8" xfId="31321"/>
    <cellStyle name="20% - Accent1 2 12" xfId="8321"/>
    <cellStyle name="20% - Accent1 2 13" xfId="8322"/>
    <cellStyle name="20% - Accent1 2 14" xfId="8323"/>
    <cellStyle name="20% - Accent1 2 15" xfId="8324"/>
    <cellStyle name="20% - Accent1 2 15 2" xfId="12958"/>
    <cellStyle name="20% - Accent1 2 15 2 2" xfId="15312"/>
    <cellStyle name="20% - Accent1 2 15 2 2 2" xfId="26142"/>
    <cellStyle name="20% - Accent1 2 15 2 2 3" xfId="35019"/>
    <cellStyle name="20% - Accent1 2 15 2 3" xfId="17531"/>
    <cellStyle name="20% - Accent1 2 15 2 3 2" xfId="28361"/>
    <cellStyle name="20% - Accent1 2 15 2 3 3" xfId="37238"/>
    <cellStyle name="20% - Accent1 2 15 2 4" xfId="19936"/>
    <cellStyle name="20% - Accent1 2 15 2 4 2" xfId="30580"/>
    <cellStyle name="20% - Accent1 2 15 2 4 3" xfId="39457"/>
    <cellStyle name="20% - Accent1 2 15 2 5" xfId="23923"/>
    <cellStyle name="20% - Accent1 2 15 2 6" xfId="32800"/>
    <cellStyle name="20% - Accent1 2 15 3" xfId="12225"/>
    <cellStyle name="20% - Accent1 2 15 3 2" xfId="14579"/>
    <cellStyle name="20% - Accent1 2 15 3 2 2" xfId="25409"/>
    <cellStyle name="20% - Accent1 2 15 3 2 3" xfId="34286"/>
    <cellStyle name="20% - Accent1 2 15 3 3" xfId="16798"/>
    <cellStyle name="20% - Accent1 2 15 3 3 2" xfId="27628"/>
    <cellStyle name="20% - Accent1 2 15 3 3 3" xfId="36505"/>
    <cellStyle name="20% - Accent1 2 15 3 4" xfId="19203"/>
    <cellStyle name="20% - Accent1 2 15 3 4 2" xfId="29847"/>
    <cellStyle name="20% - Accent1 2 15 3 4 3" xfId="38724"/>
    <cellStyle name="20% - Accent1 2 15 3 5" xfId="23190"/>
    <cellStyle name="20% - Accent1 2 15 3 6" xfId="32067"/>
    <cellStyle name="20% - Accent1 2 15 4" xfId="13703"/>
    <cellStyle name="20% - Accent1 2 15 4 2" xfId="24666"/>
    <cellStyle name="20% - Accent1 2 15 4 3" xfId="33543"/>
    <cellStyle name="20% - Accent1 2 15 5" xfId="16055"/>
    <cellStyle name="20% - Accent1 2 15 5 2" xfId="26885"/>
    <cellStyle name="20% - Accent1 2 15 5 3" xfId="35762"/>
    <cellStyle name="20% - Accent1 2 15 6" xfId="18276"/>
    <cellStyle name="20% - Accent1 2 15 6 2" xfId="29104"/>
    <cellStyle name="20% - Accent1 2 15 6 3" xfId="37981"/>
    <cellStyle name="20% - Accent1 2 15 7" xfId="22447"/>
    <cellStyle name="20% - Accent1 2 15 8" xfId="31322"/>
    <cellStyle name="20% - Accent1 2 16" xfId="8325"/>
    <cellStyle name="20% - Accent1 2 17" xfId="8314"/>
    <cellStyle name="20% - Accent1 2 2" xfId="22"/>
    <cellStyle name="20% - Accent1 2 2 10" xfId="12959"/>
    <cellStyle name="20% - Accent1 2 2 10 2" xfId="15313"/>
    <cellStyle name="20% - Accent1 2 2 10 2 2" xfId="26143"/>
    <cellStyle name="20% - Accent1 2 2 10 2 3" xfId="35020"/>
    <cellStyle name="20% - Accent1 2 2 10 3" xfId="17532"/>
    <cellStyle name="20% - Accent1 2 2 10 3 2" xfId="28362"/>
    <cellStyle name="20% - Accent1 2 2 10 3 3" xfId="37239"/>
    <cellStyle name="20% - Accent1 2 2 10 4" xfId="19937"/>
    <cellStyle name="20% - Accent1 2 2 10 4 2" xfId="30581"/>
    <cellStyle name="20% - Accent1 2 2 10 4 3" xfId="39458"/>
    <cellStyle name="20% - Accent1 2 2 10 5" xfId="23924"/>
    <cellStyle name="20% - Accent1 2 2 10 6" xfId="32801"/>
    <cellStyle name="20% - Accent1 2 2 11" xfId="12226"/>
    <cellStyle name="20% - Accent1 2 2 11 2" xfId="14580"/>
    <cellStyle name="20% - Accent1 2 2 11 2 2" xfId="25410"/>
    <cellStyle name="20% - Accent1 2 2 11 2 3" xfId="34287"/>
    <cellStyle name="20% - Accent1 2 2 11 3" xfId="16799"/>
    <cellStyle name="20% - Accent1 2 2 11 3 2" xfId="27629"/>
    <cellStyle name="20% - Accent1 2 2 11 3 3" xfId="36506"/>
    <cellStyle name="20% - Accent1 2 2 11 4" xfId="19204"/>
    <cellStyle name="20% - Accent1 2 2 11 4 2" xfId="29848"/>
    <cellStyle name="20% - Accent1 2 2 11 4 3" xfId="38725"/>
    <cellStyle name="20% - Accent1 2 2 11 5" xfId="23191"/>
    <cellStyle name="20% - Accent1 2 2 11 6" xfId="32068"/>
    <cellStyle name="20% - Accent1 2 2 12" xfId="13704"/>
    <cellStyle name="20% - Accent1 2 2 12 2" xfId="24667"/>
    <cellStyle name="20% - Accent1 2 2 12 3" xfId="33544"/>
    <cellStyle name="20% - Accent1 2 2 13" xfId="16056"/>
    <cellStyle name="20% - Accent1 2 2 13 2" xfId="26886"/>
    <cellStyle name="20% - Accent1 2 2 13 3" xfId="35763"/>
    <cellStyle name="20% - Accent1 2 2 14" xfId="18277"/>
    <cellStyle name="20% - Accent1 2 2 14 2" xfId="29105"/>
    <cellStyle name="20% - Accent1 2 2 14 3" xfId="37982"/>
    <cellStyle name="20% - Accent1 2 2 15" xfId="22448"/>
    <cellStyle name="20% - Accent1 2 2 16" xfId="31323"/>
    <cellStyle name="20% - Accent1 2 2 17" xfId="8326"/>
    <cellStyle name="20% - Accent1 2 2 2" xfId="8327"/>
    <cellStyle name="20% - Accent1 2 2 2 2" xfId="12960"/>
    <cellStyle name="20% - Accent1 2 2 2 2 2" xfId="15314"/>
    <cellStyle name="20% - Accent1 2 2 2 2 2 2" xfId="26144"/>
    <cellStyle name="20% - Accent1 2 2 2 2 2 3" xfId="35021"/>
    <cellStyle name="20% - Accent1 2 2 2 2 3" xfId="17533"/>
    <cellStyle name="20% - Accent1 2 2 2 2 3 2" xfId="28363"/>
    <cellStyle name="20% - Accent1 2 2 2 2 3 3" xfId="37240"/>
    <cellStyle name="20% - Accent1 2 2 2 2 4" xfId="19938"/>
    <cellStyle name="20% - Accent1 2 2 2 2 4 2" xfId="30582"/>
    <cellStyle name="20% - Accent1 2 2 2 2 4 3" xfId="39459"/>
    <cellStyle name="20% - Accent1 2 2 2 2 5" xfId="23925"/>
    <cellStyle name="20% - Accent1 2 2 2 2 6" xfId="32802"/>
    <cellStyle name="20% - Accent1 2 2 2 3" xfId="12227"/>
    <cellStyle name="20% - Accent1 2 2 2 3 2" xfId="14581"/>
    <cellStyle name="20% - Accent1 2 2 2 3 2 2" xfId="25411"/>
    <cellStyle name="20% - Accent1 2 2 2 3 2 3" xfId="34288"/>
    <cellStyle name="20% - Accent1 2 2 2 3 3" xfId="16800"/>
    <cellStyle name="20% - Accent1 2 2 2 3 3 2" xfId="27630"/>
    <cellStyle name="20% - Accent1 2 2 2 3 3 3" xfId="36507"/>
    <cellStyle name="20% - Accent1 2 2 2 3 4" xfId="19205"/>
    <cellStyle name="20% - Accent1 2 2 2 3 4 2" xfId="29849"/>
    <cellStyle name="20% - Accent1 2 2 2 3 4 3" xfId="38726"/>
    <cellStyle name="20% - Accent1 2 2 2 3 5" xfId="23192"/>
    <cellStyle name="20% - Accent1 2 2 2 3 6" xfId="32069"/>
    <cellStyle name="20% - Accent1 2 2 2 4" xfId="13705"/>
    <cellStyle name="20% - Accent1 2 2 2 4 2" xfId="24668"/>
    <cellStyle name="20% - Accent1 2 2 2 4 3" xfId="33545"/>
    <cellStyle name="20% - Accent1 2 2 2 5" xfId="16057"/>
    <cellStyle name="20% - Accent1 2 2 2 5 2" xfId="26887"/>
    <cellStyle name="20% - Accent1 2 2 2 5 3" xfId="35764"/>
    <cellStyle name="20% - Accent1 2 2 2 6" xfId="18278"/>
    <cellStyle name="20% - Accent1 2 2 2 6 2" xfId="29106"/>
    <cellStyle name="20% - Accent1 2 2 2 6 3" xfId="37983"/>
    <cellStyle name="20% - Accent1 2 2 2 7" xfId="22449"/>
    <cellStyle name="20% - Accent1 2 2 2 8" xfId="31324"/>
    <cellStyle name="20% - Accent1 2 2 3" xfId="8328"/>
    <cellStyle name="20% - Accent1 2 2 3 2" xfId="12961"/>
    <cellStyle name="20% - Accent1 2 2 3 2 2" xfId="15315"/>
    <cellStyle name="20% - Accent1 2 2 3 2 2 2" xfId="26145"/>
    <cellStyle name="20% - Accent1 2 2 3 2 2 3" xfId="35022"/>
    <cellStyle name="20% - Accent1 2 2 3 2 3" xfId="17534"/>
    <cellStyle name="20% - Accent1 2 2 3 2 3 2" xfId="28364"/>
    <cellStyle name="20% - Accent1 2 2 3 2 3 3" xfId="37241"/>
    <cellStyle name="20% - Accent1 2 2 3 2 4" xfId="19939"/>
    <cellStyle name="20% - Accent1 2 2 3 2 4 2" xfId="30583"/>
    <cellStyle name="20% - Accent1 2 2 3 2 4 3" xfId="39460"/>
    <cellStyle name="20% - Accent1 2 2 3 2 5" xfId="23926"/>
    <cellStyle name="20% - Accent1 2 2 3 2 6" xfId="32803"/>
    <cellStyle name="20% - Accent1 2 2 3 3" xfId="12228"/>
    <cellStyle name="20% - Accent1 2 2 3 3 2" xfId="14582"/>
    <cellStyle name="20% - Accent1 2 2 3 3 2 2" xfId="25412"/>
    <cellStyle name="20% - Accent1 2 2 3 3 2 3" xfId="34289"/>
    <cellStyle name="20% - Accent1 2 2 3 3 3" xfId="16801"/>
    <cellStyle name="20% - Accent1 2 2 3 3 3 2" xfId="27631"/>
    <cellStyle name="20% - Accent1 2 2 3 3 3 3" xfId="36508"/>
    <cellStyle name="20% - Accent1 2 2 3 3 4" xfId="19206"/>
    <cellStyle name="20% - Accent1 2 2 3 3 4 2" xfId="29850"/>
    <cellStyle name="20% - Accent1 2 2 3 3 4 3" xfId="38727"/>
    <cellStyle name="20% - Accent1 2 2 3 3 5" xfId="23193"/>
    <cellStyle name="20% - Accent1 2 2 3 3 6" xfId="32070"/>
    <cellStyle name="20% - Accent1 2 2 3 4" xfId="13706"/>
    <cellStyle name="20% - Accent1 2 2 3 4 2" xfId="24669"/>
    <cellStyle name="20% - Accent1 2 2 3 4 3" xfId="33546"/>
    <cellStyle name="20% - Accent1 2 2 3 5" xfId="16058"/>
    <cellStyle name="20% - Accent1 2 2 3 5 2" xfId="26888"/>
    <cellStyle name="20% - Accent1 2 2 3 5 3" xfId="35765"/>
    <cellStyle name="20% - Accent1 2 2 3 6" xfId="18279"/>
    <cellStyle name="20% - Accent1 2 2 3 6 2" xfId="29107"/>
    <cellStyle name="20% - Accent1 2 2 3 6 3" xfId="37984"/>
    <cellStyle name="20% - Accent1 2 2 3 7" xfId="22450"/>
    <cellStyle name="20% - Accent1 2 2 3 8" xfId="31325"/>
    <cellStyle name="20% - Accent1 2 2 4" xfId="8329"/>
    <cellStyle name="20% - Accent1 2 2 4 2" xfId="12962"/>
    <cellStyle name="20% - Accent1 2 2 4 2 2" xfId="15316"/>
    <cellStyle name="20% - Accent1 2 2 4 2 2 2" xfId="26146"/>
    <cellStyle name="20% - Accent1 2 2 4 2 2 3" xfId="35023"/>
    <cellStyle name="20% - Accent1 2 2 4 2 3" xfId="17535"/>
    <cellStyle name="20% - Accent1 2 2 4 2 3 2" xfId="28365"/>
    <cellStyle name="20% - Accent1 2 2 4 2 3 3" xfId="37242"/>
    <cellStyle name="20% - Accent1 2 2 4 2 4" xfId="19940"/>
    <cellStyle name="20% - Accent1 2 2 4 2 4 2" xfId="30584"/>
    <cellStyle name="20% - Accent1 2 2 4 2 4 3" xfId="39461"/>
    <cellStyle name="20% - Accent1 2 2 4 2 5" xfId="23927"/>
    <cellStyle name="20% - Accent1 2 2 4 2 6" xfId="32804"/>
    <cellStyle name="20% - Accent1 2 2 4 3" xfId="12229"/>
    <cellStyle name="20% - Accent1 2 2 4 3 2" xfId="14583"/>
    <cellStyle name="20% - Accent1 2 2 4 3 2 2" xfId="25413"/>
    <cellStyle name="20% - Accent1 2 2 4 3 2 3" xfId="34290"/>
    <cellStyle name="20% - Accent1 2 2 4 3 3" xfId="16802"/>
    <cellStyle name="20% - Accent1 2 2 4 3 3 2" xfId="27632"/>
    <cellStyle name="20% - Accent1 2 2 4 3 3 3" xfId="36509"/>
    <cellStyle name="20% - Accent1 2 2 4 3 4" xfId="19207"/>
    <cellStyle name="20% - Accent1 2 2 4 3 4 2" xfId="29851"/>
    <cellStyle name="20% - Accent1 2 2 4 3 4 3" xfId="38728"/>
    <cellStyle name="20% - Accent1 2 2 4 3 5" xfId="23194"/>
    <cellStyle name="20% - Accent1 2 2 4 3 6" xfId="32071"/>
    <cellStyle name="20% - Accent1 2 2 4 4" xfId="13707"/>
    <cellStyle name="20% - Accent1 2 2 4 4 2" xfId="24670"/>
    <cellStyle name="20% - Accent1 2 2 4 4 3" xfId="33547"/>
    <cellStyle name="20% - Accent1 2 2 4 5" xfId="16059"/>
    <cellStyle name="20% - Accent1 2 2 4 5 2" xfId="26889"/>
    <cellStyle name="20% - Accent1 2 2 4 5 3" xfId="35766"/>
    <cellStyle name="20% - Accent1 2 2 4 6" xfId="18280"/>
    <cellStyle name="20% - Accent1 2 2 4 6 2" xfId="29108"/>
    <cellStyle name="20% - Accent1 2 2 4 6 3" xfId="37985"/>
    <cellStyle name="20% - Accent1 2 2 4 7" xfId="22451"/>
    <cellStyle name="20% - Accent1 2 2 4 8" xfId="31326"/>
    <cellStyle name="20% - Accent1 2 2 5" xfId="8330"/>
    <cellStyle name="20% - Accent1 2 2 5 2" xfId="12963"/>
    <cellStyle name="20% - Accent1 2 2 5 2 2" xfId="15317"/>
    <cellStyle name="20% - Accent1 2 2 5 2 2 2" xfId="26147"/>
    <cellStyle name="20% - Accent1 2 2 5 2 2 3" xfId="35024"/>
    <cellStyle name="20% - Accent1 2 2 5 2 3" xfId="17536"/>
    <cellStyle name="20% - Accent1 2 2 5 2 3 2" xfId="28366"/>
    <cellStyle name="20% - Accent1 2 2 5 2 3 3" xfId="37243"/>
    <cellStyle name="20% - Accent1 2 2 5 2 4" xfId="19941"/>
    <cellStyle name="20% - Accent1 2 2 5 2 4 2" xfId="30585"/>
    <cellStyle name="20% - Accent1 2 2 5 2 4 3" xfId="39462"/>
    <cellStyle name="20% - Accent1 2 2 5 2 5" xfId="23928"/>
    <cellStyle name="20% - Accent1 2 2 5 2 6" xfId="32805"/>
    <cellStyle name="20% - Accent1 2 2 5 3" xfId="12230"/>
    <cellStyle name="20% - Accent1 2 2 5 3 2" xfId="14584"/>
    <cellStyle name="20% - Accent1 2 2 5 3 2 2" xfId="25414"/>
    <cellStyle name="20% - Accent1 2 2 5 3 2 3" xfId="34291"/>
    <cellStyle name="20% - Accent1 2 2 5 3 3" xfId="16803"/>
    <cellStyle name="20% - Accent1 2 2 5 3 3 2" xfId="27633"/>
    <cellStyle name="20% - Accent1 2 2 5 3 3 3" xfId="36510"/>
    <cellStyle name="20% - Accent1 2 2 5 3 4" xfId="19208"/>
    <cellStyle name="20% - Accent1 2 2 5 3 4 2" xfId="29852"/>
    <cellStyle name="20% - Accent1 2 2 5 3 4 3" xfId="38729"/>
    <cellStyle name="20% - Accent1 2 2 5 3 5" xfId="23195"/>
    <cellStyle name="20% - Accent1 2 2 5 3 6" xfId="32072"/>
    <cellStyle name="20% - Accent1 2 2 5 4" xfId="13708"/>
    <cellStyle name="20% - Accent1 2 2 5 4 2" xfId="24671"/>
    <cellStyle name="20% - Accent1 2 2 5 4 3" xfId="33548"/>
    <cellStyle name="20% - Accent1 2 2 5 5" xfId="16060"/>
    <cellStyle name="20% - Accent1 2 2 5 5 2" xfId="26890"/>
    <cellStyle name="20% - Accent1 2 2 5 5 3" xfId="35767"/>
    <cellStyle name="20% - Accent1 2 2 5 6" xfId="18281"/>
    <cellStyle name="20% - Accent1 2 2 5 6 2" xfId="29109"/>
    <cellStyle name="20% - Accent1 2 2 5 6 3" xfId="37986"/>
    <cellStyle name="20% - Accent1 2 2 5 7" xfId="22452"/>
    <cellStyle name="20% - Accent1 2 2 5 8" xfId="31327"/>
    <cellStyle name="20% - Accent1 2 2 6" xfId="8331"/>
    <cellStyle name="20% - Accent1 2 2 6 2" xfId="12964"/>
    <cellStyle name="20% - Accent1 2 2 6 2 2" xfId="15318"/>
    <cellStyle name="20% - Accent1 2 2 6 2 2 2" xfId="26148"/>
    <cellStyle name="20% - Accent1 2 2 6 2 2 3" xfId="35025"/>
    <cellStyle name="20% - Accent1 2 2 6 2 3" xfId="17537"/>
    <cellStyle name="20% - Accent1 2 2 6 2 3 2" xfId="28367"/>
    <cellStyle name="20% - Accent1 2 2 6 2 3 3" xfId="37244"/>
    <cellStyle name="20% - Accent1 2 2 6 2 4" xfId="19942"/>
    <cellStyle name="20% - Accent1 2 2 6 2 4 2" xfId="30586"/>
    <cellStyle name="20% - Accent1 2 2 6 2 4 3" xfId="39463"/>
    <cellStyle name="20% - Accent1 2 2 6 2 5" xfId="23929"/>
    <cellStyle name="20% - Accent1 2 2 6 2 6" xfId="32806"/>
    <cellStyle name="20% - Accent1 2 2 6 3" xfId="12231"/>
    <cellStyle name="20% - Accent1 2 2 6 3 2" xfId="14585"/>
    <cellStyle name="20% - Accent1 2 2 6 3 2 2" xfId="25415"/>
    <cellStyle name="20% - Accent1 2 2 6 3 2 3" xfId="34292"/>
    <cellStyle name="20% - Accent1 2 2 6 3 3" xfId="16804"/>
    <cellStyle name="20% - Accent1 2 2 6 3 3 2" xfId="27634"/>
    <cellStyle name="20% - Accent1 2 2 6 3 3 3" xfId="36511"/>
    <cellStyle name="20% - Accent1 2 2 6 3 4" xfId="19209"/>
    <cellStyle name="20% - Accent1 2 2 6 3 4 2" xfId="29853"/>
    <cellStyle name="20% - Accent1 2 2 6 3 4 3" xfId="38730"/>
    <cellStyle name="20% - Accent1 2 2 6 3 5" xfId="23196"/>
    <cellStyle name="20% - Accent1 2 2 6 3 6" xfId="32073"/>
    <cellStyle name="20% - Accent1 2 2 6 4" xfId="13709"/>
    <cellStyle name="20% - Accent1 2 2 6 4 2" xfId="24672"/>
    <cellStyle name="20% - Accent1 2 2 6 4 3" xfId="33549"/>
    <cellStyle name="20% - Accent1 2 2 6 5" xfId="16061"/>
    <cellStyle name="20% - Accent1 2 2 6 5 2" xfId="26891"/>
    <cellStyle name="20% - Accent1 2 2 6 5 3" xfId="35768"/>
    <cellStyle name="20% - Accent1 2 2 6 6" xfId="18282"/>
    <cellStyle name="20% - Accent1 2 2 6 6 2" xfId="29110"/>
    <cellStyle name="20% - Accent1 2 2 6 6 3" xfId="37987"/>
    <cellStyle name="20% - Accent1 2 2 6 7" xfId="22453"/>
    <cellStyle name="20% - Accent1 2 2 6 8" xfId="31328"/>
    <cellStyle name="20% - Accent1 2 2 7" xfId="8332"/>
    <cellStyle name="20% - Accent1 2 2 7 2" xfId="12965"/>
    <cellStyle name="20% - Accent1 2 2 7 2 2" xfId="15319"/>
    <cellStyle name="20% - Accent1 2 2 7 2 2 2" xfId="26149"/>
    <cellStyle name="20% - Accent1 2 2 7 2 2 3" xfId="35026"/>
    <cellStyle name="20% - Accent1 2 2 7 2 3" xfId="17538"/>
    <cellStyle name="20% - Accent1 2 2 7 2 3 2" xfId="28368"/>
    <cellStyle name="20% - Accent1 2 2 7 2 3 3" xfId="37245"/>
    <cellStyle name="20% - Accent1 2 2 7 2 4" xfId="19943"/>
    <cellStyle name="20% - Accent1 2 2 7 2 4 2" xfId="30587"/>
    <cellStyle name="20% - Accent1 2 2 7 2 4 3" xfId="39464"/>
    <cellStyle name="20% - Accent1 2 2 7 2 5" xfId="23930"/>
    <cellStyle name="20% - Accent1 2 2 7 2 6" xfId="32807"/>
    <cellStyle name="20% - Accent1 2 2 7 3" xfId="12232"/>
    <cellStyle name="20% - Accent1 2 2 7 3 2" xfId="14586"/>
    <cellStyle name="20% - Accent1 2 2 7 3 2 2" xfId="25416"/>
    <cellStyle name="20% - Accent1 2 2 7 3 2 3" xfId="34293"/>
    <cellStyle name="20% - Accent1 2 2 7 3 3" xfId="16805"/>
    <cellStyle name="20% - Accent1 2 2 7 3 3 2" xfId="27635"/>
    <cellStyle name="20% - Accent1 2 2 7 3 3 3" xfId="36512"/>
    <cellStyle name="20% - Accent1 2 2 7 3 4" xfId="19210"/>
    <cellStyle name="20% - Accent1 2 2 7 3 4 2" xfId="29854"/>
    <cellStyle name="20% - Accent1 2 2 7 3 4 3" xfId="38731"/>
    <cellStyle name="20% - Accent1 2 2 7 3 5" xfId="23197"/>
    <cellStyle name="20% - Accent1 2 2 7 3 6" xfId="32074"/>
    <cellStyle name="20% - Accent1 2 2 7 4" xfId="13710"/>
    <cellStyle name="20% - Accent1 2 2 7 4 2" xfId="24673"/>
    <cellStyle name="20% - Accent1 2 2 7 4 3" xfId="33550"/>
    <cellStyle name="20% - Accent1 2 2 7 5" xfId="16062"/>
    <cellStyle name="20% - Accent1 2 2 7 5 2" xfId="26892"/>
    <cellStyle name="20% - Accent1 2 2 7 5 3" xfId="35769"/>
    <cellStyle name="20% - Accent1 2 2 7 6" xfId="18283"/>
    <cellStyle name="20% - Accent1 2 2 7 6 2" xfId="29111"/>
    <cellStyle name="20% - Accent1 2 2 7 6 3" xfId="37988"/>
    <cellStyle name="20% - Accent1 2 2 7 7" xfId="22454"/>
    <cellStyle name="20% - Accent1 2 2 7 8" xfId="31329"/>
    <cellStyle name="20% - Accent1 2 2 8" xfId="8333"/>
    <cellStyle name="20% - Accent1 2 2 8 2" xfId="12966"/>
    <cellStyle name="20% - Accent1 2 2 8 2 2" xfId="15320"/>
    <cellStyle name="20% - Accent1 2 2 8 2 2 2" xfId="26150"/>
    <cellStyle name="20% - Accent1 2 2 8 2 2 3" xfId="35027"/>
    <cellStyle name="20% - Accent1 2 2 8 2 3" xfId="17539"/>
    <cellStyle name="20% - Accent1 2 2 8 2 3 2" xfId="28369"/>
    <cellStyle name="20% - Accent1 2 2 8 2 3 3" xfId="37246"/>
    <cellStyle name="20% - Accent1 2 2 8 2 4" xfId="19944"/>
    <cellStyle name="20% - Accent1 2 2 8 2 4 2" xfId="30588"/>
    <cellStyle name="20% - Accent1 2 2 8 2 4 3" xfId="39465"/>
    <cellStyle name="20% - Accent1 2 2 8 2 5" xfId="23931"/>
    <cellStyle name="20% - Accent1 2 2 8 2 6" xfId="32808"/>
    <cellStyle name="20% - Accent1 2 2 8 3" xfId="12233"/>
    <cellStyle name="20% - Accent1 2 2 8 3 2" xfId="14587"/>
    <cellStyle name="20% - Accent1 2 2 8 3 2 2" xfId="25417"/>
    <cellStyle name="20% - Accent1 2 2 8 3 2 3" xfId="34294"/>
    <cellStyle name="20% - Accent1 2 2 8 3 3" xfId="16806"/>
    <cellStyle name="20% - Accent1 2 2 8 3 3 2" xfId="27636"/>
    <cellStyle name="20% - Accent1 2 2 8 3 3 3" xfId="36513"/>
    <cellStyle name="20% - Accent1 2 2 8 3 4" xfId="19211"/>
    <cellStyle name="20% - Accent1 2 2 8 3 4 2" xfId="29855"/>
    <cellStyle name="20% - Accent1 2 2 8 3 4 3" xfId="38732"/>
    <cellStyle name="20% - Accent1 2 2 8 3 5" xfId="23198"/>
    <cellStyle name="20% - Accent1 2 2 8 3 6" xfId="32075"/>
    <cellStyle name="20% - Accent1 2 2 8 4" xfId="13711"/>
    <cellStyle name="20% - Accent1 2 2 8 4 2" xfId="24674"/>
    <cellStyle name="20% - Accent1 2 2 8 4 3" xfId="33551"/>
    <cellStyle name="20% - Accent1 2 2 8 5" xfId="16063"/>
    <cellStyle name="20% - Accent1 2 2 8 5 2" xfId="26893"/>
    <cellStyle name="20% - Accent1 2 2 8 5 3" xfId="35770"/>
    <cellStyle name="20% - Accent1 2 2 8 6" xfId="18284"/>
    <cellStyle name="20% - Accent1 2 2 8 6 2" xfId="29112"/>
    <cellStyle name="20% - Accent1 2 2 8 6 3" xfId="37989"/>
    <cellStyle name="20% - Accent1 2 2 8 7" xfId="22455"/>
    <cellStyle name="20% - Accent1 2 2 8 8" xfId="31330"/>
    <cellStyle name="20% - Accent1 2 2 9" xfId="8334"/>
    <cellStyle name="20% - Accent1 2 2 9 2" xfId="12967"/>
    <cellStyle name="20% - Accent1 2 2 9 2 2" xfId="15321"/>
    <cellStyle name="20% - Accent1 2 2 9 2 2 2" xfId="26151"/>
    <cellStyle name="20% - Accent1 2 2 9 2 2 3" xfId="35028"/>
    <cellStyle name="20% - Accent1 2 2 9 2 3" xfId="17540"/>
    <cellStyle name="20% - Accent1 2 2 9 2 3 2" xfId="28370"/>
    <cellStyle name="20% - Accent1 2 2 9 2 3 3" xfId="37247"/>
    <cellStyle name="20% - Accent1 2 2 9 2 4" xfId="19945"/>
    <cellStyle name="20% - Accent1 2 2 9 2 4 2" xfId="30589"/>
    <cellStyle name="20% - Accent1 2 2 9 2 4 3" xfId="39466"/>
    <cellStyle name="20% - Accent1 2 2 9 2 5" xfId="23932"/>
    <cellStyle name="20% - Accent1 2 2 9 2 6" xfId="32809"/>
    <cellStyle name="20% - Accent1 2 2 9 3" xfId="12234"/>
    <cellStyle name="20% - Accent1 2 2 9 3 2" xfId="14588"/>
    <cellStyle name="20% - Accent1 2 2 9 3 2 2" xfId="25418"/>
    <cellStyle name="20% - Accent1 2 2 9 3 2 3" xfId="34295"/>
    <cellStyle name="20% - Accent1 2 2 9 3 3" xfId="16807"/>
    <cellStyle name="20% - Accent1 2 2 9 3 3 2" xfId="27637"/>
    <cellStyle name="20% - Accent1 2 2 9 3 3 3" xfId="36514"/>
    <cellStyle name="20% - Accent1 2 2 9 3 4" xfId="19212"/>
    <cellStyle name="20% - Accent1 2 2 9 3 4 2" xfId="29856"/>
    <cellStyle name="20% - Accent1 2 2 9 3 4 3" xfId="38733"/>
    <cellStyle name="20% - Accent1 2 2 9 3 5" xfId="23199"/>
    <cellStyle name="20% - Accent1 2 2 9 3 6" xfId="32076"/>
    <cellStyle name="20% - Accent1 2 2 9 4" xfId="13712"/>
    <cellStyle name="20% - Accent1 2 2 9 4 2" xfId="24675"/>
    <cellStyle name="20% - Accent1 2 2 9 4 3" xfId="33552"/>
    <cellStyle name="20% - Accent1 2 2 9 5" xfId="16064"/>
    <cellStyle name="20% - Accent1 2 2 9 5 2" xfId="26894"/>
    <cellStyle name="20% - Accent1 2 2 9 5 3" xfId="35771"/>
    <cellStyle name="20% - Accent1 2 2 9 6" xfId="18285"/>
    <cellStyle name="20% - Accent1 2 2 9 6 2" xfId="29113"/>
    <cellStyle name="20% - Accent1 2 2 9 6 3" xfId="37990"/>
    <cellStyle name="20% - Accent1 2 2 9 7" xfId="22456"/>
    <cellStyle name="20% - Accent1 2 2 9 8" xfId="31331"/>
    <cellStyle name="20% - Accent1 2 3" xfId="8335"/>
    <cellStyle name="20% - Accent1 2 3 10" xfId="12968"/>
    <cellStyle name="20% - Accent1 2 3 10 2" xfId="15322"/>
    <cellStyle name="20% - Accent1 2 3 10 2 2" xfId="26152"/>
    <cellStyle name="20% - Accent1 2 3 10 2 3" xfId="35029"/>
    <cellStyle name="20% - Accent1 2 3 10 3" xfId="17541"/>
    <cellStyle name="20% - Accent1 2 3 10 3 2" xfId="28371"/>
    <cellStyle name="20% - Accent1 2 3 10 3 3" xfId="37248"/>
    <cellStyle name="20% - Accent1 2 3 10 4" xfId="19946"/>
    <cellStyle name="20% - Accent1 2 3 10 4 2" xfId="30590"/>
    <cellStyle name="20% - Accent1 2 3 10 4 3" xfId="39467"/>
    <cellStyle name="20% - Accent1 2 3 10 5" xfId="23933"/>
    <cellStyle name="20% - Accent1 2 3 10 6" xfId="32810"/>
    <cellStyle name="20% - Accent1 2 3 11" xfId="12235"/>
    <cellStyle name="20% - Accent1 2 3 11 2" xfId="14589"/>
    <cellStyle name="20% - Accent1 2 3 11 2 2" xfId="25419"/>
    <cellStyle name="20% - Accent1 2 3 11 2 3" xfId="34296"/>
    <cellStyle name="20% - Accent1 2 3 11 3" xfId="16808"/>
    <cellStyle name="20% - Accent1 2 3 11 3 2" xfId="27638"/>
    <cellStyle name="20% - Accent1 2 3 11 3 3" xfId="36515"/>
    <cellStyle name="20% - Accent1 2 3 11 4" xfId="19213"/>
    <cellStyle name="20% - Accent1 2 3 11 4 2" xfId="29857"/>
    <cellStyle name="20% - Accent1 2 3 11 4 3" xfId="38734"/>
    <cellStyle name="20% - Accent1 2 3 11 5" xfId="23200"/>
    <cellStyle name="20% - Accent1 2 3 11 6" xfId="32077"/>
    <cellStyle name="20% - Accent1 2 3 12" xfId="13713"/>
    <cellStyle name="20% - Accent1 2 3 12 2" xfId="24676"/>
    <cellStyle name="20% - Accent1 2 3 12 3" xfId="33553"/>
    <cellStyle name="20% - Accent1 2 3 13" xfId="16065"/>
    <cellStyle name="20% - Accent1 2 3 13 2" xfId="26895"/>
    <cellStyle name="20% - Accent1 2 3 13 3" xfId="35772"/>
    <cellStyle name="20% - Accent1 2 3 14" xfId="18286"/>
    <cellStyle name="20% - Accent1 2 3 14 2" xfId="29114"/>
    <cellStyle name="20% - Accent1 2 3 14 3" xfId="37991"/>
    <cellStyle name="20% - Accent1 2 3 15" xfId="22457"/>
    <cellStyle name="20% - Accent1 2 3 16" xfId="31332"/>
    <cellStyle name="20% - Accent1 2 3 2" xfId="8336"/>
    <cellStyle name="20% - Accent1 2 3 2 2" xfId="12969"/>
    <cellStyle name="20% - Accent1 2 3 2 2 2" xfId="15323"/>
    <cellStyle name="20% - Accent1 2 3 2 2 2 2" xfId="26153"/>
    <cellStyle name="20% - Accent1 2 3 2 2 2 3" xfId="35030"/>
    <cellStyle name="20% - Accent1 2 3 2 2 3" xfId="17542"/>
    <cellStyle name="20% - Accent1 2 3 2 2 3 2" xfId="28372"/>
    <cellStyle name="20% - Accent1 2 3 2 2 3 3" xfId="37249"/>
    <cellStyle name="20% - Accent1 2 3 2 2 4" xfId="19947"/>
    <cellStyle name="20% - Accent1 2 3 2 2 4 2" xfId="30591"/>
    <cellStyle name="20% - Accent1 2 3 2 2 4 3" xfId="39468"/>
    <cellStyle name="20% - Accent1 2 3 2 2 5" xfId="23934"/>
    <cellStyle name="20% - Accent1 2 3 2 2 6" xfId="32811"/>
    <cellStyle name="20% - Accent1 2 3 2 3" xfId="12236"/>
    <cellStyle name="20% - Accent1 2 3 2 3 2" xfId="14590"/>
    <cellStyle name="20% - Accent1 2 3 2 3 2 2" xfId="25420"/>
    <cellStyle name="20% - Accent1 2 3 2 3 2 3" xfId="34297"/>
    <cellStyle name="20% - Accent1 2 3 2 3 3" xfId="16809"/>
    <cellStyle name="20% - Accent1 2 3 2 3 3 2" xfId="27639"/>
    <cellStyle name="20% - Accent1 2 3 2 3 3 3" xfId="36516"/>
    <cellStyle name="20% - Accent1 2 3 2 3 4" xfId="19214"/>
    <cellStyle name="20% - Accent1 2 3 2 3 4 2" xfId="29858"/>
    <cellStyle name="20% - Accent1 2 3 2 3 4 3" xfId="38735"/>
    <cellStyle name="20% - Accent1 2 3 2 3 5" xfId="23201"/>
    <cellStyle name="20% - Accent1 2 3 2 3 6" xfId="32078"/>
    <cellStyle name="20% - Accent1 2 3 2 4" xfId="13714"/>
    <cellStyle name="20% - Accent1 2 3 2 4 2" xfId="24677"/>
    <cellStyle name="20% - Accent1 2 3 2 4 3" xfId="33554"/>
    <cellStyle name="20% - Accent1 2 3 2 5" xfId="16066"/>
    <cellStyle name="20% - Accent1 2 3 2 5 2" xfId="26896"/>
    <cellStyle name="20% - Accent1 2 3 2 5 3" xfId="35773"/>
    <cellStyle name="20% - Accent1 2 3 2 6" xfId="18287"/>
    <cellStyle name="20% - Accent1 2 3 2 6 2" xfId="29115"/>
    <cellStyle name="20% - Accent1 2 3 2 6 3" xfId="37992"/>
    <cellStyle name="20% - Accent1 2 3 2 7" xfId="22458"/>
    <cellStyle name="20% - Accent1 2 3 2 8" xfId="31333"/>
    <cellStyle name="20% - Accent1 2 3 3" xfId="8337"/>
    <cellStyle name="20% - Accent1 2 3 3 2" xfId="12970"/>
    <cellStyle name="20% - Accent1 2 3 3 2 2" xfId="15324"/>
    <cellStyle name="20% - Accent1 2 3 3 2 2 2" xfId="26154"/>
    <cellStyle name="20% - Accent1 2 3 3 2 2 3" xfId="35031"/>
    <cellStyle name="20% - Accent1 2 3 3 2 3" xfId="17543"/>
    <cellStyle name="20% - Accent1 2 3 3 2 3 2" xfId="28373"/>
    <cellStyle name="20% - Accent1 2 3 3 2 3 3" xfId="37250"/>
    <cellStyle name="20% - Accent1 2 3 3 2 4" xfId="19948"/>
    <cellStyle name="20% - Accent1 2 3 3 2 4 2" xfId="30592"/>
    <cellStyle name="20% - Accent1 2 3 3 2 4 3" xfId="39469"/>
    <cellStyle name="20% - Accent1 2 3 3 2 5" xfId="23935"/>
    <cellStyle name="20% - Accent1 2 3 3 2 6" xfId="32812"/>
    <cellStyle name="20% - Accent1 2 3 3 3" xfId="12237"/>
    <cellStyle name="20% - Accent1 2 3 3 3 2" xfId="14591"/>
    <cellStyle name="20% - Accent1 2 3 3 3 2 2" xfId="25421"/>
    <cellStyle name="20% - Accent1 2 3 3 3 2 3" xfId="34298"/>
    <cellStyle name="20% - Accent1 2 3 3 3 3" xfId="16810"/>
    <cellStyle name="20% - Accent1 2 3 3 3 3 2" xfId="27640"/>
    <cellStyle name="20% - Accent1 2 3 3 3 3 3" xfId="36517"/>
    <cellStyle name="20% - Accent1 2 3 3 3 4" xfId="19215"/>
    <cellStyle name="20% - Accent1 2 3 3 3 4 2" xfId="29859"/>
    <cellStyle name="20% - Accent1 2 3 3 3 4 3" xfId="38736"/>
    <cellStyle name="20% - Accent1 2 3 3 3 5" xfId="23202"/>
    <cellStyle name="20% - Accent1 2 3 3 3 6" xfId="32079"/>
    <cellStyle name="20% - Accent1 2 3 3 4" xfId="13715"/>
    <cellStyle name="20% - Accent1 2 3 3 4 2" xfId="24678"/>
    <cellStyle name="20% - Accent1 2 3 3 4 3" xfId="33555"/>
    <cellStyle name="20% - Accent1 2 3 3 5" xfId="16067"/>
    <cellStyle name="20% - Accent1 2 3 3 5 2" xfId="26897"/>
    <cellStyle name="20% - Accent1 2 3 3 5 3" xfId="35774"/>
    <cellStyle name="20% - Accent1 2 3 3 6" xfId="18288"/>
    <cellStyle name="20% - Accent1 2 3 3 6 2" xfId="29116"/>
    <cellStyle name="20% - Accent1 2 3 3 6 3" xfId="37993"/>
    <cellStyle name="20% - Accent1 2 3 3 7" xfId="22459"/>
    <cellStyle name="20% - Accent1 2 3 3 8" xfId="31334"/>
    <cellStyle name="20% - Accent1 2 3 4" xfId="8338"/>
    <cellStyle name="20% - Accent1 2 3 4 2" xfId="12971"/>
    <cellStyle name="20% - Accent1 2 3 4 2 2" xfId="15325"/>
    <cellStyle name="20% - Accent1 2 3 4 2 2 2" xfId="26155"/>
    <cellStyle name="20% - Accent1 2 3 4 2 2 3" xfId="35032"/>
    <cellStyle name="20% - Accent1 2 3 4 2 3" xfId="17544"/>
    <cellStyle name="20% - Accent1 2 3 4 2 3 2" xfId="28374"/>
    <cellStyle name="20% - Accent1 2 3 4 2 3 3" xfId="37251"/>
    <cellStyle name="20% - Accent1 2 3 4 2 4" xfId="19949"/>
    <cellStyle name="20% - Accent1 2 3 4 2 4 2" xfId="30593"/>
    <cellStyle name="20% - Accent1 2 3 4 2 4 3" xfId="39470"/>
    <cellStyle name="20% - Accent1 2 3 4 2 5" xfId="23936"/>
    <cellStyle name="20% - Accent1 2 3 4 2 6" xfId="32813"/>
    <cellStyle name="20% - Accent1 2 3 4 3" xfId="12238"/>
    <cellStyle name="20% - Accent1 2 3 4 3 2" xfId="14592"/>
    <cellStyle name="20% - Accent1 2 3 4 3 2 2" xfId="25422"/>
    <cellStyle name="20% - Accent1 2 3 4 3 2 3" xfId="34299"/>
    <cellStyle name="20% - Accent1 2 3 4 3 3" xfId="16811"/>
    <cellStyle name="20% - Accent1 2 3 4 3 3 2" xfId="27641"/>
    <cellStyle name="20% - Accent1 2 3 4 3 3 3" xfId="36518"/>
    <cellStyle name="20% - Accent1 2 3 4 3 4" xfId="19216"/>
    <cellStyle name="20% - Accent1 2 3 4 3 4 2" xfId="29860"/>
    <cellStyle name="20% - Accent1 2 3 4 3 4 3" xfId="38737"/>
    <cellStyle name="20% - Accent1 2 3 4 3 5" xfId="23203"/>
    <cellStyle name="20% - Accent1 2 3 4 3 6" xfId="32080"/>
    <cellStyle name="20% - Accent1 2 3 4 4" xfId="13716"/>
    <cellStyle name="20% - Accent1 2 3 4 4 2" xfId="24679"/>
    <cellStyle name="20% - Accent1 2 3 4 4 3" xfId="33556"/>
    <cellStyle name="20% - Accent1 2 3 4 5" xfId="16068"/>
    <cellStyle name="20% - Accent1 2 3 4 5 2" xfId="26898"/>
    <cellStyle name="20% - Accent1 2 3 4 5 3" xfId="35775"/>
    <cellStyle name="20% - Accent1 2 3 4 6" xfId="18289"/>
    <cellStyle name="20% - Accent1 2 3 4 6 2" xfId="29117"/>
    <cellStyle name="20% - Accent1 2 3 4 6 3" xfId="37994"/>
    <cellStyle name="20% - Accent1 2 3 4 7" xfId="22460"/>
    <cellStyle name="20% - Accent1 2 3 4 8" xfId="31335"/>
    <cellStyle name="20% - Accent1 2 3 5" xfId="8339"/>
    <cellStyle name="20% - Accent1 2 3 5 2" xfId="12972"/>
    <cellStyle name="20% - Accent1 2 3 5 2 2" xfId="15326"/>
    <cellStyle name="20% - Accent1 2 3 5 2 2 2" xfId="26156"/>
    <cellStyle name="20% - Accent1 2 3 5 2 2 3" xfId="35033"/>
    <cellStyle name="20% - Accent1 2 3 5 2 3" xfId="17545"/>
    <cellStyle name="20% - Accent1 2 3 5 2 3 2" xfId="28375"/>
    <cellStyle name="20% - Accent1 2 3 5 2 3 3" xfId="37252"/>
    <cellStyle name="20% - Accent1 2 3 5 2 4" xfId="19950"/>
    <cellStyle name="20% - Accent1 2 3 5 2 4 2" xfId="30594"/>
    <cellStyle name="20% - Accent1 2 3 5 2 4 3" xfId="39471"/>
    <cellStyle name="20% - Accent1 2 3 5 2 5" xfId="23937"/>
    <cellStyle name="20% - Accent1 2 3 5 2 6" xfId="32814"/>
    <cellStyle name="20% - Accent1 2 3 5 3" xfId="12239"/>
    <cellStyle name="20% - Accent1 2 3 5 3 2" xfId="14593"/>
    <cellStyle name="20% - Accent1 2 3 5 3 2 2" xfId="25423"/>
    <cellStyle name="20% - Accent1 2 3 5 3 2 3" xfId="34300"/>
    <cellStyle name="20% - Accent1 2 3 5 3 3" xfId="16812"/>
    <cellStyle name="20% - Accent1 2 3 5 3 3 2" xfId="27642"/>
    <cellStyle name="20% - Accent1 2 3 5 3 3 3" xfId="36519"/>
    <cellStyle name="20% - Accent1 2 3 5 3 4" xfId="19217"/>
    <cellStyle name="20% - Accent1 2 3 5 3 4 2" xfId="29861"/>
    <cellStyle name="20% - Accent1 2 3 5 3 4 3" xfId="38738"/>
    <cellStyle name="20% - Accent1 2 3 5 3 5" xfId="23204"/>
    <cellStyle name="20% - Accent1 2 3 5 3 6" xfId="32081"/>
    <cellStyle name="20% - Accent1 2 3 5 4" xfId="13717"/>
    <cellStyle name="20% - Accent1 2 3 5 4 2" xfId="24680"/>
    <cellStyle name="20% - Accent1 2 3 5 4 3" xfId="33557"/>
    <cellStyle name="20% - Accent1 2 3 5 5" xfId="16069"/>
    <cellStyle name="20% - Accent1 2 3 5 5 2" xfId="26899"/>
    <cellStyle name="20% - Accent1 2 3 5 5 3" xfId="35776"/>
    <cellStyle name="20% - Accent1 2 3 5 6" xfId="18290"/>
    <cellStyle name="20% - Accent1 2 3 5 6 2" xfId="29118"/>
    <cellStyle name="20% - Accent1 2 3 5 6 3" xfId="37995"/>
    <cellStyle name="20% - Accent1 2 3 5 7" xfId="22461"/>
    <cellStyle name="20% - Accent1 2 3 5 8" xfId="31336"/>
    <cellStyle name="20% - Accent1 2 3 6" xfId="8340"/>
    <cellStyle name="20% - Accent1 2 3 6 2" xfId="12973"/>
    <cellStyle name="20% - Accent1 2 3 6 2 2" xfId="15327"/>
    <cellStyle name="20% - Accent1 2 3 6 2 2 2" xfId="26157"/>
    <cellStyle name="20% - Accent1 2 3 6 2 2 3" xfId="35034"/>
    <cellStyle name="20% - Accent1 2 3 6 2 3" xfId="17546"/>
    <cellStyle name="20% - Accent1 2 3 6 2 3 2" xfId="28376"/>
    <cellStyle name="20% - Accent1 2 3 6 2 3 3" xfId="37253"/>
    <cellStyle name="20% - Accent1 2 3 6 2 4" xfId="19951"/>
    <cellStyle name="20% - Accent1 2 3 6 2 4 2" xfId="30595"/>
    <cellStyle name="20% - Accent1 2 3 6 2 4 3" xfId="39472"/>
    <cellStyle name="20% - Accent1 2 3 6 2 5" xfId="23938"/>
    <cellStyle name="20% - Accent1 2 3 6 2 6" xfId="32815"/>
    <cellStyle name="20% - Accent1 2 3 6 3" xfId="12240"/>
    <cellStyle name="20% - Accent1 2 3 6 3 2" xfId="14594"/>
    <cellStyle name="20% - Accent1 2 3 6 3 2 2" xfId="25424"/>
    <cellStyle name="20% - Accent1 2 3 6 3 2 3" xfId="34301"/>
    <cellStyle name="20% - Accent1 2 3 6 3 3" xfId="16813"/>
    <cellStyle name="20% - Accent1 2 3 6 3 3 2" xfId="27643"/>
    <cellStyle name="20% - Accent1 2 3 6 3 3 3" xfId="36520"/>
    <cellStyle name="20% - Accent1 2 3 6 3 4" xfId="19218"/>
    <cellStyle name="20% - Accent1 2 3 6 3 4 2" xfId="29862"/>
    <cellStyle name="20% - Accent1 2 3 6 3 4 3" xfId="38739"/>
    <cellStyle name="20% - Accent1 2 3 6 3 5" xfId="23205"/>
    <cellStyle name="20% - Accent1 2 3 6 3 6" xfId="32082"/>
    <cellStyle name="20% - Accent1 2 3 6 4" xfId="13718"/>
    <cellStyle name="20% - Accent1 2 3 6 4 2" xfId="24681"/>
    <cellStyle name="20% - Accent1 2 3 6 4 3" xfId="33558"/>
    <cellStyle name="20% - Accent1 2 3 6 5" xfId="16070"/>
    <cellStyle name="20% - Accent1 2 3 6 5 2" xfId="26900"/>
    <cellStyle name="20% - Accent1 2 3 6 5 3" xfId="35777"/>
    <cellStyle name="20% - Accent1 2 3 6 6" xfId="18291"/>
    <cellStyle name="20% - Accent1 2 3 6 6 2" xfId="29119"/>
    <cellStyle name="20% - Accent1 2 3 6 6 3" xfId="37996"/>
    <cellStyle name="20% - Accent1 2 3 6 7" xfId="22462"/>
    <cellStyle name="20% - Accent1 2 3 6 8" xfId="31337"/>
    <cellStyle name="20% - Accent1 2 3 7" xfId="8341"/>
    <cellStyle name="20% - Accent1 2 3 7 2" xfId="12974"/>
    <cellStyle name="20% - Accent1 2 3 7 2 2" xfId="15328"/>
    <cellStyle name="20% - Accent1 2 3 7 2 2 2" xfId="26158"/>
    <cellStyle name="20% - Accent1 2 3 7 2 2 3" xfId="35035"/>
    <cellStyle name="20% - Accent1 2 3 7 2 3" xfId="17547"/>
    <cellStyle name="20% - Accent1 2 3 7 2 3 2" xfId="28377"/>
    <cellStyle name="20% - Accent1 2 3 7 2 3 3" xfId="37254"/>
    <cellStyle name="20% - Accent1 2 3 7 2 4" xfId="19952"/>
    <cellStyle name="20% - Accent1 2 3 7 2 4 2" xfId="30596"/>
    <cellStyle name="20% - Accent1 2 3 7 2 4 3" xfId="39473"/>
    <cellStyle name="20% - Accent1 2 3 7 2 5" xfId="23939"/>
    <cellStyle name="20% - Accent1 2 3 7 2 6" xfId="32816"/>
    <cellStyle name="20% - Accent1 2 3 7 3" xfId="12241"/>
    <cellStyle name="20% - Accent1 2 3 7 3 2" xfId="14595"/>
    <cellStyle name="20% - Accent1 2 3 7 3 2 2" xfId="25425"/>
    <cellStyle name="20% - Accent1 2 3 7 3 2 3" xfId="34302"/>
    <cellStyle name="20% - Accent1 2 3 7 3 3" xfId="16814"/>
    <cellStyle name="20% - Accent1 2 3 7 3 3 2" xfId="27644"/>
    <cellStyle name="20% - Accent1 2 3 7 3 3 3" xfId="36521"/>
    <cellStyle name="20% - Accent1 2 3 7 3 4" xfId="19219"/>
    <cellStyle name="20% - Accent1 2 3 7 3 4 2" xfId="29863"/>
    <cellStyle name="20% - Accent1 2 3 7 3 4 3" xfId="38740"/>
    <cellStyle name="20% - Accent1 2 3 7 3 5" xfId="23206"/>
    <cellStyle name="20% - Accent1 2 3 7 3 6" xfId="32083"/>
    <cellStyle name="20% - Accent1 2 3 7 4" xfId="13719"/>
    <cellStyle name="20% - Accent1 2 3 7 4 2" xfId="24682"/>
    <cellStyle name="20% - Accent1 2 3 7 4 3" xfId="33559"/>
    <cellStyle name="20% - Accent1 2 3 7 5" xfId="16071"/>
    <cellStyle name="20% - Accent1 2 3 7 5 2" xfId="26901"/>
    <cellStyle name="20% - Accent1 2 3 7 5 3" xfId="35778"/>
    <cellStyle name="20% - Accent1 2 3 7 6" xfId="18292"/>
    <cellStyle name="20% - Accent1 2 3 7 6 2" xfId="29120"/>
    <cellStyle name="20% - Accent1 2 3 7 6 3" xfId="37997"/>
    <cellStyle name="20% - Accent1 2 3 7 7" xfId="22463"/>
    <cellStyle name="20% - Accent1 2 3 7 8" xfId="31338"/>
    <cellStyle name="20% - Accent1 2 3 8" xfId="8342"/>
    <cellStyle name="20% - Accent1 2 3 8 2" xfId="12975"/>
    <cellStyle name="20% - Accent1 2 3 8 2 2" xfId="15329"/>
    <cellStyle name="20% - Accent1 2 3 8 2 2 2" xfId="26159"/>
    <cellStyle name="20% - Accent1 2 3 8 2 2 3" xfId="35036"/>
    <cellStyle name="20% - Accent1 2 3 8 2 3" xfId="17548"/>
    <cellStyle name="20% - Accent1 2 3 8 2 3 2" xfId="28378"/>
    <cellStyle name="20% - Accent1 2 3 8 2 3 3" xfId="37255"/>
    <cellStyle name="20% - Accent1 2 3 8 2 4" xfId="19953"/>
    <cellStyle name="20% - Accent1 2 3 8 2 4 2" xfId="30597"/>
    <cellStyle name="20% - Accent1 2 3 8 2 4 3" xfId="39474"/>
    <cellStyle name="20% - Accent1 2 3 8 2 5" xfId="23940"/>
    <cellStyle name="20% - Accent1 2 3 8 2 6" xfId="32817"/>
    <cellStyle name="20% - Accent1 2 3 8 3" xfId="12242"/>
    <cellStyle name="20% - Accent1 2 3 8 3 2" xfId="14596"/>
    <cellStyle name="20% - Accent1 2 3 8 3 2 2" xfId="25426"/>
    <cellStyle name="20% - Accent1 2 3 8 3 2 3" xfId="34303"/>
    <cellStyle name="20% - Accent1 2 3 8 3 3" xfId="16815"/>
    <cellStyle name="20% - Accent1 2 3 8 3 3 2" xfId="27645"/>
    <cellStyle name="20% - Accent1 2 3 8 3 3 3" xfId="36522"/>
    <cellStyle name="20% - Accent1 2 3 8 3 4" xfId="19220"/>
    <cellStyle name="20% - Accent1 2 3 8 3 4 2" xfId="29864"/>
    <cellStyle name="20% - Accent1 2 3 8 3 4 3" xfId="38741"/>
    <cellStyle name="20% - Accent1 2 3 8 3 5" xfId="23207"/>
    <cellStyle name="20% - Accent1 2 3 8 3 6" xfId="32084"/>
    <cellStyle name="20% - Accent1 2 3 8 4" xfId="13720"/>
    <cellStyle name="20% - Accent1 2 3 8 4 2" xfId="24683"/>
    <cellStyle name="20% - Accent1 2 3 8 4 3" xfId="33560"/>
    <cellStyle name="20% - Accent1 2 3 8 5" xfId="16072"/>
    <cellStyle name="20% - Accent1 2 3 8 5 2" xfId="26902"/>
    <cellStyle name="20% - Accent1 2 3 8 5 3" xfId="35779"/>
    <cellStyle name="20% - Accent1 2 3 8 6" xfId="18293"/>
    <cellStyle name="20% - Accent1 2 3 8 6 2" xfId="29121"/>
    <cellStyle name="20% - Accent1 2 3 8 6 3" xfId="37998"/>
    <cellStyle name="20% - Accent1 2 3 8 7" xfId="22464"/>
    <cellStyle name="20% - Accent1 2 3 8 8" xfId="31339"/>
    <cellStyle name="20% - Accent1 2 3 9" xfId="8343"/>
    <cellStyle name="20% - Accent1 2 3 9 2" xfId="12976"/>
    <cellStyle name="20% - Accent1 2 3 9 2 2" xfId="15330"/>
    <cellStyle name="20% - Accent1 2 3 9 2 2 2" xfId="26160"/>
    <cellStyle name="20% - Accent1 2 3 9 2 2 3" xfId="35037"/>
    <cellStyle name="20% - Accent1 2 3 9 2 3" xfId="17549"/>
    <cellStyle name="20% - Accent1 2 3 9 2 3 2" xfId="28379"/>
    <cellStyle name="20% - Accent1 2 3 9 2 3 3" xfId="37256"/>
    <cellStyle name="20% - Accent1 2 3 9 2 4" xfId="19954"/>
    <cellStyle name="20% - Accent1 2 3 9 2 4 2" xfId="30598"/>
    <cellStyle name="20% - Accent1 2 3 9 2 4 3" xfId="39475"/>
    <cellStyle name="20% - Accent1 2 3 9 2 5" xfId="23941"/>
    <cellStyle name="20% - Accent1 2 3 9 2 6" xfId="32818"/>
    <cellStyle name="20% - Accent1 2 3 9 3" xfId="12243"/>
    <cellStyle name="20% - Accent1 2 3 9 3 2" xfId="14597"/>
    <cellStyle name="20% - Accent1 2 3 9 3 2 2" xfId="25427"/>
    <cellStyle name="20% - Accent1 2 3 9 3 2 3" xfId="34304"/>
    <cellStyle name="20% - Accent1 2 3 9 3 3" xfId="16816"/>
    <cellStyle name="20% - Accent1 2 3 9 3 3 2" xfId="27646"/>
    <cellStyle name="20% - Accent1 2 3 9 3 3 3" xfId="36523"/>
    <cellStyle name="20% - Accent1 2 3 9 3 4" xfId="19221"/>
    <cellStyle name="20% - Accent1 2 3 9 3 4 2" xfId="29865"/>
    <cellStyle name="20% - Accent1 2 3 9 3 4 3" xfId="38742"/>
    <cellStyle name="20% - Accent1 2 3 9 3 5" xfId="23208"/>
    <cellStyle name="20% - Accent1 2 3 9 3 6" xfId="32085"/>
    <cellStyle name="20% - Accent1 2 3 9 4" xfId="13721"/>
    <cellStyle name="20% - Accent1 2 3 9 4 2" xfId="24684"/>
    <cellStyle name="20% - Accent1 2 3 9 4 3" xfId="33561"/>
    <cellStyle name="20% - Accent1 2 3 9 5" xfId="16073"/>
    <cellStyle name="20% - Accent1 2 3 9 5 2" xfId="26903"/>
    <cellStyle name="20% - Accent1 2 3 9 5 3" xfId="35780"/>
    <cellStyle name="20% - Accent1 2 3 9 6" xfId="18294"/>
    <cellStyle name="20% - Accent1 2 3 9 6 2" xfId="29122"/>
    <cellStyle name="20% - Accent1 2 3 9 6 3" xfId="37999"/>
    <cellStyle name="20% - Accent1 2 3 9 7" xfId="22465"/>
    <cellStyle name="20% - Accent1 2 3 9 8" xfId="31340"/>
    <cellStyle name="20% - Accent1 2 4" xfId="8344"/>
    <cellStyle name="20% - Accent1 2 4 10" xfId="12977"/>
    <cellStyle name="20% - Accent1 2 4 10 2" xfId="15331"/>
    <cellStyle name="20% - Accent1 2 4 10 2 2" xfId="26161"/>
    <cellStyle name="20% - Accent1 2 4 10 2 3" xfId="35038"/>
    <cellStyle name="20% - Accent1 2 4 10 3" xfId="17550"/>
    <cellStyle name="20% - Accent1 2 4 10 3 2" xfId="28380"/>
    <cellStyle name="20% - Accent1 2 4 10 3 3" xfId="37257"/>
    <cellStyle name="20% - Accent1 2 4 10 4" xfId="19955"/>
    <cellStyle name="20% - Accent1 2 4 10 4 2" xfId="30599"/>
    <cellStyle name="20% - Accent1 2 4 10 4 3" xfId="39476"/>
    <cellStyle name="20% - Accent1 2 4 10 5" xfId="23942"/>
    <cellStyle name="20% - Accent1 2 4 10 6" xfId="32819"/>
    <cellStyle name="20% - Accent1 2 4 11" xfId="12244"/>
    <cellStyle name="20% - Accent1 2 4 11 2" xfId="14598"/>
    <cellStyle name="20% - Accent1 2 4 11 2 2" xfId="25428"/>
    <cellStyle name="20% - Accent1 2 4 11 2 3" xfId="34305"/>
    <cellStyle name="20% - Accent1 2 4 11 3" xfId="16817"/>
    <cellStyle name="20% - Accent1 2 4 11 3 2" xfId="27647"/>
    <cellStyle name="20% - Accent1 2 4 11 3 3" xfId="36524"/>
    <cellStyle name="20% - Accent1 2 4 11 4" xfId="19222"/>
    <cellStyle name="20% - Accent1 2 4 11 4 2" xfId="29866"/>
    <cellStyle name="20% - Accent1 2 4 11 4 3" xfId="38743"/>
    <cellStyle name="20% - Accent1 2 4 11 5" xfId="23209"/>
    <cellStyle name="20% - Accent1 2 4 11 6" xfId="32086"/>
    <cellStyle name="20% - Accent1 2 4 12" xfId="13722"/>
    <cellStyle name="20% - Accent1 2 4 12 2" xfId="24685"/>
    <cellStyle name="20% - Accent1 2 4 12 3" xfId="33562"/>
    <cellStyle name="20% - Accent1 2 4 13" xfId="16074"/>
    <cellStyle name="20% - Accent1 2 4 13 2" xfId="26904"/>
    <cellStyle name="20% - Accent1 2 4 13 3" xfId="35781"/>
    <cellStyle name="20% - Accent1 2 4 14" xfId="18295"/>
    <cellStyle name="20% - Accent1 2 4 14 2" xfId="29123"/>
    <cellStyle name="20% - Accent1 2 4 14 3" xfId="38000"/>
    <cellStyle name="20% - Accent1 2 4 15" xfId="22466"/>
    <cellStyle name="20% - Accent1 2 4 16" xfId="31341"/>
    <cellStyle name="20% - Accent1 2 4 2" xfId="8345"/>
    <cellStyle name="20% - Accent1 2 4 2 2" xfId="12978"/>
    <cellStyle name="20% - Accent1 2 4 2 2 2" xfId="15332"/>
    <cellStyle name="20% - Accent1 2 4 2 2 2 2" xfId="26162"/>
    <cellStyle name="20% - Accent1 2 4 2 2 2 3" xfId="35039"/>
    <cellStyle name="20% - Accent1 2 4 2 2 3" xfId="17551"/>
    <cellStyle name="20% - Accent1 2 4 2 2 3 2" xfId="28381"/>
    <cellStyle name="20% - Accent1 2 4 2 2 3 3" xfId="37258"/>
    <cellStyle name="20% - Accent1 2 4 2 2 4" xfId="19956"/>
    <cellStyle name="20% - Accent1 2 4 2 2 4 2" xfId="30600"/>
    <cellStyle name="20% - Accent1 2 4 2 2 4 3" xfId="39477"/>
    <cellStyle name="20% - Accent1 2 4 2 2 5" xfId="23943"/>
    <cellStyle name="20% - Accent1 2 4 2 2 6" xfId="32820"/>
    <cellStyle name="20% - Accent1 2 4 2 3" xfId="12245"/>
    <cellStyle name="20% - Accent1 2 4 2 3 2" xfId="14599"/>
    <cellStyle name="20% - Accent1 2 4 2 3 2 2" xfId="25429"/>
    <cellStyle name="20% - Accent1 2 4 2 3 2 3" xfId="34306"/>
    <cellStyle name="20% - Accent1 2 4 2 3 3" xfId="16818"/>
    <cellStyle name="20% - Accent1 2 4 2 3 3 2" xfId="27648"/>
    <cellStyle name="20% - Accent1 2 4 2 3 3 3" xfId="36525"/>
    <cellStyle name="20% - Accent1 2 4 2 3 4" xfId="19223"/>
    <cellStyle name="20% - Accent1 2 4 2 3 4 2" xfId="29867"/>
    <cellStyle name="20% - Accent1 2 4 2 3 4 3" xfId="38744"/>
    <cellStyle name="20% - Accent1 2 4 2 3 5" xfId="23210"/>
    <cellStyle name="20% - Accent1 2 4 2 3 6" xfId="32087"/>
    <cellStyle name="20% - Accent1 2 4 2 4" xfId="13723"/>
    <cellStyle name="20% - Accent1 2 4 2 4 2" xfId="24686"/>
    <cellStyle name="20% - Accent1 2 4 2 4 3" xfId="33563"/>
    <cellStyle name="20% - Accent1 2 4 2 5" xfId="16075"/>
    <cellStyle name="20% - Accent1 2 4 2 5 2" xfId="26905"/>
    <cellStyle name="20% - Accent1 2 4 2 5 3" xfId="35782"/>
    <cellStyle name="20% - Accent1 2 4 2 6" xfId="18296"/>
    <cellStyle name="20% - Accent1 2 4 2 6 2" xfId="29124"/>
    <cellStyle name="20% - Accent1 2 4 2 6 3" xfId="38001"/>
    <cellStyle name="20% - Accent1 2 4 2 7" xfId="22467"/>
    <cellStyle name="20% - Accent1 2 4 2 8" xfId="31342"/>
    <cellStyle name="20% - Accent1 2 4 3" xfId="8346"/>
    <cellStyle name="20% - Accent1 2 4 3 2" xfId="12979"/>
    <cellStyle name="20% - Accent1 2 4 3 2 2" xfId="15333"/>
    <cellStyle name="20% - Accent1 2 4 3 2 2 2" xfId="26163"/>
    <cellStyle name="20% - Accent1 2 4 3 2 2 3" xfId="35040"/>
    <cellStyle name="20% - Accent1 2 4 3 2 3" xfId="17552"/>
    <cellStyle name="20% - Accent1 2 4 3 2 3 2" xfId="28382"/>
    <cellStyle name="20% - Accent1 2 4 3 2 3 3" xfId="37259"/>
    <cellStyle name="20% - Accent1 2 4 3 2 4" xfId="19957"/>
    <cellStyle name="20% - Accent1 2 4 3 2 4 2" xfId="30601"/>
    <cellStyle name="20% - Accent1 2 4 3 2 4 3" xfId="39478"/>
    <cellStyle name="20% - Accent1 2 4 3 2 5" xfId="23944"/>
    <cellStyle name="20% - Accent1 2 4 3 2 6" xfId="32821"/>
    <cellStyle name="20% - Accent1 2 4 3 3" xfId="12246"/>
    <cellStyle name="20% - Accent1 2 4 3 3 2" xfId="14600"/>
    <cellStyle name="20% - Accent1 2 4 3 3 2 2" xfId="25430"/>
    <cellStyle name="20% - Accent1 2 4 3 3 2 3" xfId="34307"/>
    <cellStyle name="20% - Accent1 2 4 3 3 3" xfId="16819"/>
    <cellStyle name="20% - Accent1 2 4 3 3 3 2" xfId="27649"/>
    <cellStyle name="20% - Accent1 2 4 3 3 3 3" xfId="36526"/>
    <cellStyle name="20% - Accent1 2 4 3 3 4" xfId="19224"/>
    <cellStyle name="20% - Accent1 2 4 3 3 4 2" xfId="29868"/>
    <cellStyle name="20% - Accent1 2 4 3 3 4 3" xfId="38745"/>
    <cellStyle name="20% - Accent1 2 4 3 3 5" xfId="23211"/>
    <cellStyle name="20% - Accent1 2 4 3 3 6" xfId="32088"/>
    <cellStyle name="20% - Accent1 2 4 3 4" xfId="13724"/>
    <cellStyle name="20% - Accent1 2 4 3 4 2" xfId="24687"/>
    <cellStyle name="20% - Accent1 2 4 3 4 3" xfId="33564"/>
    <cellStyle name="20% - Accent1 2 4 3 5" xfId="16076"/>
    <cellStyle name="20% - Accent1 2 4 3 5 2" xfId="26906"/>
    <cellStyle name="20% - Accent1 2 4 3 5 3" xfId="35783"/>
    <cellStyle name="20% - Accent1 2 4 3 6" xfId="18297"/>
    <cellStyle name="20% - Accent1 2 4 3 6 2" xfId="29125"/>
    <cellStyle name="20% - Accent1 2 4 3 6 3" xfId="38002"/>
    <cellStyle name="20% - Accent1 2 4 3 7" xfId="22468"/>
    <cellStyle name="20% - Accent1 2 4 3 8" xfId="31343"/>
    <cellStyle name="20% - Accent1 2 4 4" xfId="8347"/>
    <cellStyle name="20% - Accent1 2 4 4 2" xfId="12980"/>
    <cellStyle name="20% - Accent1 2 4 4 2 2" xfId="15334"/>
    <cellStyle name="20% - Accent1 2 4 4 2 2 2" xfId="26164"/>
    <cellStyle name="20% - Accent1 2 4 4 2 2 3" xfId="35041"/>
    <cellStyle name="20% - Accent1 2 4 4 2 3" xfId="17553"/>
    <cellStyle name="20% - Accent1 2 4 4 2 3 2" xfId="28383"/>
    <cellStyle name="20% - Accent1 2 4 4 2 3 3" xfId="37260"/>
    <cellStyle name="20% - Accent1 2 4 4 2 4" xfId="19958"/>
    <cellStyle name="20% - Accent1 2 4 4 2 4 2" xfId="30602"/>
    <cellStyle name="20% - Accent1 2 4 4 2 4 3" xfId="39479"/>
    <cellStyle name="20% - Accent1 2 4 4 2 5" xfId="23945"/>
    <cellStyle name="20% - Accent1 2 4 4 2 6" xfId="32822"/>
    <cellStyle name="20% - Accent1 2 4 4 3" xfId="12247"/>
    <cellStyle name="20% - Accent1 2 4 4 3 2" xfId="14601"/>
    <cellStyle name="20% - Accent1 2 4 4 3 2 2" xfId="25431"/>
    <cellStyle name="20% - Accent1 2 4 4 3 2 3" xfId="34308"/>
    <cellStyle name="20% - Accent1 2 4 4 3 3" xfId="16820"/>
    <cellStyle name="20% - Accent1 2 4 4 3 3 2" xfId="27650"/>
    <cellStyle name="20% - Accent1 2 4 4 3 3 3" xfId="36527"/>
    <cellStyle name="20% - Accent1 2 4 4 3 4" xfId="19225"/>
    <cellStyle name="20% - Accent1 2 4 4 3 4 2" xfId="29869"/>
    <cellStyle name="20% - Accent1 2 4 4 3 4 3" xfId="38746"/>
    <cellStyle name="20% - Accent1 2 4 4 3 5" xfId="23212"/>
    <cellStyle name="20% - Accent1 2 4 4 3 6" xfId="32089"/>
    <cellStyle name="20% - Accent1 2 4 4 4" xfId="13725"/>
    <cellStyle name="20% - Accent1 2 4 4 4 2" xfId="24688"/>
    <cellStyle name="20% - Accent1 2 4 4 4 3" xfId="33565"/>
    <cellStyle name="20% - Accent1 2 4 4 5" xfId="16077"/>
    <cellStyle name="20% - Accent1 2 4 4 5 2" xfId="26907"/>
    <cellStyle name="20% - Accent1 2 4 4 5 3" xfId="35784"/>
    <cellStyle name="20% - Accent1 2 4 4 6" xfId="18298"/>
    <cellStyle name="20% - Accent1 2 4 4 6 2" xfId="29126"/>
    <cellStyle name="20% - Accent1 2 4 4 6 3" xfId="38003"/>
    <cellStyle name="20% - Accent1 2 4 4 7" xfId="22469"/>
    <cellStyle name="20% - Accent1 2 4 4 8" xfId="31344"/>
    <cellStyle name="20% - Accent1 2 4 5" xfId="8348"/>
    <cellStyle name="20% - Accent1 2 4 5 2" xfId="12981"/>
    <cellStyle name="20% - Accent1 2 4 5 2 2" xfId="15335"/>
    <cellStyle name="20% - Accent1 2 4 5 2 2 2" xfId="26165"/>
    <cellStyle name="20% - Accent1 2 4 5 2 2 3" xfId="35042"/>
    <cellStyle name="20% - Accent1 2 4 5 2 3" xfId="17554"/>
    <cellStyle name="20% - Accent1 2 4 5 2 3 2" xfId="28384"/>
    <cellStyle name="20% - Accent1 2 4 5 2 3 3" xfId="37261"/>
    <cellStyle name="20% - Accent1 2 4 5 2 4" xfId="19959"/>
    <cellStyle name="20% - Accent1 2 4 5 2 4 2" xfId="30603"/>
    <cellStyle name="20% - Accent1 2 4 5 2 4 3" xfId="39480"/>
    <cellStyle name="20% - Accent1 2 4 5 2 5" xfId="23946"/>
    <cellStyle name="20% - Accent1 2 4 5 2 6" xfId="32823"/>
    <cellStyle name="20% - Accent1 2 4 5 3" xfId="12248"/>
    <cellStyle name="20% - Accent1 2 4 5 3 2" xfId="14602"/>
    <cellStyle name="20% - Accent1 2 4 5 3 2 2" xfId="25432"/>
    <cellStyle name="20% - Accent1 2 4 5 3 2 3" xfId="34309"/>
    <cellStyle name="20% - Accent1 2 4 5 3 3" xfId="16821"/>
    <cellStyle name="20% - Accent1 2 4 5 3 3 2" xfId="27651"/>
    <cellStyle name="20% - Accent1 2 4 5 3 3 3" xfId="36528"/>
    <cellStyle name="20% - Accent1 2 4 5 3 4" xfId="19226"/>
    <cellStyle name="20% - Accent1 2 4 5 3 4 2" xfId="29870"/>
    <cellStyle name="20% - Accent1 2 4 5 3 4 3" xfId="38747"/>
    <cellStyle name="20% - Accent1 2 4 5 3 5" xfId="23213"/>
    <cellStyle name="20% - Accent1 2 4 5 3 6" xfId="32090"/>
    <cellStyle name="20% - Accent1 2 4 5 4" xfId="13726"/>
    <cellStyle name="20% - Accent1 2 4 5 4 2" xfId="24689"/>
    <cellStyle name="20% - Accent1 2 4 5 4 3" xfId="33566"/>
    <cellStyle name="20% - Accent1 2 4 5 5" xfId="16078"/>
    <cellStyle name="20% - Accent1 2 4 5 5 2" xfId="26908"/>
    <cellStyle name="20% - Accent1 2 4 5 5 3" xfId="35785"/>
    <cellStyle name="20% - Accent1 2 4 5 6" xfId="18299"/>
    <cellStyle name="20% - Accent1 2 4 5 6 2" xfId="29127"/>
    <cellStyle name="20% - Accent1 2 4 5 6 3" xfId="38004"/>
    <cellStyle name="20% - Accent1 2 4 5 7" xfId="22470"/>
    <cellStyle name="20% - Accent1 2 4 5 8" xfId="31345"/>
    <cellStyle name="20% - Accent1 2 4 6" xfId="8349"/>
    <cellStyle name="20% - Accent1 2 4 6 2" xfId="12982"/>
    <cellStyle name="20% - Accent1 2 4 6 2 2" xfId="15336"/>
    <cellStyle name="20% - Accent1 2 4 6 2 2 2" xfId="26166"/>
    <cellStyle name="20% - Accent1 2 4 6 2 2 3" xfId="35043"/>
    <cellStyle name="20% - Accent1 2 4 6 2 3" xfId="17555"/>
    <cellStyle name="20% - Accent1 2 4 6 2 3 2" xfId="28385"/>
    <cellStyle name="20% - Accent1 2 4 6 2 3 3" xfId="37262"/>
    <cellStyle name="20% - Accent1 2 4 6 2 4" xfId="19960"/>
    <cellStyle name="20% - Accent1 2 4 6 2 4 2" xfId="30604"/>
    <cellStyle name="20% - Accent1 2 4 6 2 4 3" xfId="39481"/>
    <cellStyle name="20% - Accent1 2 4 6 2 5" xfId="23947"/>
    <cellStyle name="20% - Accent1 2 4 6 2 6" xfId="32824"/>
    <cellStyle name="20% - Accent1 2 4 6 3" xfId="12249"/>
    <cellStyle name="20% - Accent1 2 4 6 3 2" xfId="14603"/>
    <cellStyle name="20% - Accent1 2 4 6 3 2 2" xfId="25433"/>
    <cellStyle name="20% - Accent1 2 4 6 3 2 3" xfId="34310"/>
    <cellStyle name="20% - Accent1 2 4 6 3 3" xfId="16822"/>
    <cellStyle name="20% - Accent1 2 4 6 3 3 2" xfId="27652"/>
    <cellStyle name="20% - Accent1 2 4 6 3 3 3" xfId="36529"/>
    <cellStyle name="20% - Accent1 2 4 6 3 4" xfId="19227"/>
    <cellStyle name="20% - Accent1 2 4 6 3 4 2" xfId="29871"/>
    <cellStyle name="20% - Accent1 2 4 6 3 4 3" xfId="38748"/>
    <cellStyle name="20% - Accent1 2 4 6 3 5" xfId="23214"/>
    <cellStyle name="20% - Accent1 2 4 6 3 6" xfId="32091"/>
    <cellStyle name="20% - Accent1 2 4 6 4" xfId="13727"/>
    <cellStyle name="20% - Accent1 2 4 6 4 2" xfId="24690"/>
    <cellStyle name="20% - Accent1 2 4 6 4 3" xfId="33567"/>
    <cellStyle name="20% - Accent1 2 4 6 5" xfId="16079"/>
    <cellStyle name="20% - Accent1 2 4 6 5 2" xfId="26909"/>
    <cellStyle name="20% - Accent1 2 4 6 5 3" xfId="35786"/>
    <cellStyle name="20% - Accent1 2 4 6 6" xfId="18300"/>
    <cellStyle name="20% - Accent1 2 4 6 6 2" xfId="29128"/>
    <cellStyle name="20% - Accent1 2 4 6 6 3" xfId="38005"/>
    <cellStyle name="20% - Accent1 2 4 6 7" xfId="22471"/>
    <cellStyle name="20% - Accent1 2 4 6 8" xfId="31346"/>
    <cellStyle name="20% - Accent1 2 4 7" xfId="8350"/>
    <cellStyle name="20% - Accent1 2 4 7 2" xfId="12983"/>
    <cellStyle name="20% - Accent1 2 4 7 2 2" xfId="15337"/>
    <cellStyle name="20% - Accent1 2 4 7 2 2 2" xfId="26167"/>
    <cellStyle name="20% - Accent1 2 4 7 2 2 3" xfId="35044"/>
    <cellStyle name="20% - Accent1 2 4 7 2 3" xfId="17556"/>
    <cellStyle name="20% - Accent1 2 4 7 2 3 2" xfId="28386"/>
    <cellStyle name="20% - Accent1 2 4 7 2 3 3" xfId="37263"/>
    <cellStyle name="20% - Accent1 2 4 7 2 4" xfId="19961"/>
    <cellStyle name="20% - Accent1 2 4 7 2 4 2" xfId="30605"/>
    <cellStyle name="20% - Accent1 2 4 7 2 4 3" xfId="39482"/>
    <cellStyle name="20% - Accent1 2 4 7 2 5" xfId="23948"/>
    <cellStyle name="20% - Accent1 2 4 7 2 6" xfId="32825"/>
    <cellStyle name="20% - Accent1 2 4 7 3" xfId="12250"/>
    <cellStyle name="20% - Accent1 2 4 7 3 2" xfId="14604"/>
    <cellStyle name="20% - Accent1 2 4 7 3 2 2" xfId="25434"/>
    <cellStyle name="20% - Accent1 2 4 7 3 2 3" xfId="34311"/>
    <cellStyle name="20% - Accent1 2 4 7 3 3" xfId="16823"/>
    <cellStyle name="20% - Accent1 2 4 7 3 3 2" xfId="27653"/>
    <cellStyle name="20% - Accent1 2 4 7 3 3 3" xfId="36530"/>
    <cellStyle name="20% - Accent1 2 4 7 3 4" xfId="19228"/>
    <cellStyle name="20% - Accent1 2 4 7 3 4 2" xfId="29872"/>
    <cellStyle name="20% - Accent1 2 4 7 3 4 3" xfId="38749"/>
    <cellStyle name="20% - Accent1 2 4 7 3 5" xfId="23215"/>
    <cellStyle name="20% - Accent1 2 4 7 3 6" xfId="32092"/>
    <cellStyle name="20% - Accent1 2 4 7 4" xfId="13728"/>
    <cellStyle name="20% - Accent1 2 4 7 4 2" xfId="24691"/>
    <cellStyle name="20% - Accent1 2 4 7 4 3" xfId="33568"/>
    <cellStyle name="20% - Accent1 2 4 7 5" xfId="16080"/>
    <cellStyle name="20% - Accent1 2 4 7 5 2" xfId="26910"/>
    <cellStyle name="20% - Accent1 2 4 7 5 3" xfId="35787"/>
    <cellStyle name="20% - Accent1 2 4 7 6" xfId="18301"/>
    <cellStyle name="20% - Accent1 2 4 7 6 2" xfId="29129"/>
    <cellStyle name="20% - Accent1 2 4 7 6 3" xfId="38006"/>
    <cellStyle name="20% - Accent1 2 4 7 7" xfId="22472"/>
    <cellStyle name="20% - Accent1 2 4 7 8" xfId="31347"/>
    <cellStyle name="20% - Accent1 2 4 8" xfId="8351"/>
    <cellStyle name="20% - Accent1 2 4 8 2" xfId="12984"/>
    <cellStyle name="20% - Accent1 2 4 8 2 2" xfId="15338"/>
    <cellStyle name="20% - Accent1 2 4 8 2 2 2" xfId="26168"/>
    <cellStyle name="20% - Accent1 2 4 8 2 2 3" xfId="35045"/>
    <cellStyle name="20% - Accent1 2 4 8 2 3" xfId="17557"/>
    <cellStyle name="20% - Accent1 2 4 8 2 3 2" xfId="28387"/>
    <cellStyle name="20% - Accent1 2 4 8 2 3 3" xfId="37264"/>
    <cellStyle name="20% - Accent1 2 4 8 2 4" xfId="19962"/>
    <cellStyle name="20% - Accent1 2 4 8 2 4 2" xfId="30606"/>
    <cellStyle name="20% - Accent1 2 4 8 2 4 3" xfId="39483"/>
    <cellStyle name="20% - Accent1 2 4 8 2 5" xfId="23949"/>
    <cellStyle name="20% - Accent1 2 4 8 2 6" xfId="32826"/>
    <cellStyle name="20% - Accent1 2 4 8 3" xfId="12251"/>
    <cellStyle name="20% - Accent1 2 4 8 3 2" xfId="14605"/>
    <cellStyle name="20% - Accent1 2 4 8 3 2 2" xfId="25435"/>
    <cellStyle name="20% - Accent1 2 4 8 3 2 3" xfId="34312"/>
    <cellStyle name="20% - Accent1 2 4 8 3 3" xfId="16824"/>
    <cellStyle name="20% - Accent1 2 4 8 3 3 2" xfId="27654"/>
    <cellStyle name="20% - Accent1 2 4 8 3 3 3" xfId="36531"/>
    <cellStyle name="20% - Accent1 2 4 8 3 4" xfId="19229"/>
    <cellStyle name="20% - Accent1 2 4 8 3 4 2" xfId="29873"/>
    <cellStyle name="20% - Accent1 2 4 8 3 4 3" xfId="38750"/>
    <cellStyle name="20% - Accent1 2 4 8 3 5" xfId="23216"/>
    <cellStyle name="20% - Accent1 2 4 8 3 6" xfId="32093"/>
    <cellStyle name="20% - Accent1 2 4 8 4" xfId="13729"/>
    <cellStyle name="20% - Accent1 2 4 8 4 2" xfId="24692"/>
    <cellStyle name="20% - Accent1 2 4 8 4 3" xfId="33569"/>
    <cellStyle name="20% - Accent1 2 4 8 5" xfId="16081"/>
    <cellStyle name="20% - Accent1 2 4 8 5 2" xfId="26911"/>
    <cellStyle name="20% - Accent1 2 4 8 5 3" xfId="35788"/>
    <cellStyle name="20% - Accent1 2 4 8 6" xfId="18302"/>
    <cellStyle name="20% - Accent1 2 4 8 6 2" xfId="29130"/>
    <cellStyle name="20% - Accent1 2 4 8 6 3" xfId="38007"/>
    <cellStyle name="20% - Accent1 2 4 8 7" xfId="22473"/>
    <cellStyle name="20% - Accent1 2 4 8 8" xfId="31348"/>
    <cellStyle name="20% - Accent1 2 4 9" xfId="8352"/>
    <cellStyle name="20% - Accent1 2 4 9 2" xfId="12985"/>
    <cellStyle name="20% - Accent1 2 4 9 2 2" xfId="15339"/>
    <cellStyle name="20% - Accent1 2 4 9 2 2 2" xfId="26169"/>
    <cellStyle name="20% - Accent1 2 4 9 2 2 3" xfId="35046"/>
    <cellStyle name="20% - Accent1 2 4 9 2 3" xfId="17558"/>
    <cellStyle name="20% - Accent1 2 4 9 2 3 2" xfId="28388"/>
    <cellStyle name="20% - Accent1 2 4 9 2 3 3" xfId="37265"/>
    <cellStyle name="20% - Accent1 2 4 9 2 4" xfId="19963"/>
    <cellStyle name="20% - Accent1 2 4 9 2 4 2" xfId="30607"/>
    <cellStyle name="20% - Accent1 2 4 9 2 4 3" xfId="39484"/>
    <cellStyle name="20% - Accent1 2 4 9 2 5" xfId="23950"/>
    <cellStyle name="20% - Accent1 2 4 9 2 6" xfId="32827"/>
    <cellStyle name="20% - Accent1 2 4 9 3" xfId="12252"/>
    <cellStyle name="20% - Accent1 2 4 9 3 2" xfId="14606"/>
    <cellStyle name="20% - Accent1 2 4 9 3 2 2" xfId="25436"/>
    <cellStyle name="20% - Accent1 2 4 9 3 2 3" xfId="34313"/>
    <cellStyle name="20% - Accent1 2 4 9 3 3" xfId="16825"/>
    <cellStyle name="20% - Accent1 2 4 9 3 3 2" xfId="27655"/>
    <cellStyle name="20% - Accent1 2 4 9 3 3 3" xfId="36532"/>
    <cellStyle name="20% - Accent1 2 4 9 3 4" xfId="19230"/>
    <cellStyle name="20% - Accent1 2 4 9 3 4 2" xfId="29874"/>
    <cellStyle name="20% - Accent1 2 4 9 3 4 3" xfId="38751"/>
    <cellStyle name="20% - Accent1 2 4 9 3 5" xfId="23217"/>
    <cellStyle name="20% - Accent1 2 4 9 3 6" xfId="32094"/>
    <cellStyle name="20% - Accent1 2 4 9 4" xfId="13730"/>
    <cellStyle name="20% - Accent1 2 4 9 4 2" xfId="24693"/>
    <cellStyle name="20% - Accent1 2 4 9 4 3" xfId="33570"/>
    <cellStyle name="20% - Accent1 2 4 9 5" xfId="16082"/>
    <cellStyle name="20% - Accent1 2 4 9 5 2" xfId="26912"/>
    <cellStyle name="20% - Accent1 2 4 9 5 3" xfId="35789"/>
    <cellStyle name="20% - Accent1 2 4 9 6" xfId="18303"/>
    <cellStyle name="20% - Accent1 2 4 9 6 2" xfId="29131"/>
    <cellStyle name="20% - Accent1 2 4 9 6 3" xfId="38008"/>
    <cellStyle name="20% - Accent1 2 4 9 7" xfId="22474"/>
    <cellStyle name="20% - Accent1 2 4 9 8" xfId="31349"/>
    <cellStyle name="20% - Accent1 2 5" xfId="8353"/>
    <cellStyle name="20% - Accent1 2 5 10" xfId="12986"/>
    <cellStyle name="20% - Accent1 2 5 10 2" xfId="15340"/>
    <cellStyle name="20% - Accent1 2 5 10 2 2" xfId="26170"/>
    <cellStyle name="20% - Accent1 2 5 10 2 3" xfId="35047"/>
    <cellStyle name="20% - Accent1 2 5 10 3" xfId="17559"/>
    <cellStyle name="20% - Accent1 2 5 10 3 2" xfId="28389"/>
    <cellStyle name="20% - Accent1 2 5 10 3 3" xfId="37266"/>
    <cellStyle name="20% - Accent1 2 5 10 4" xfId="19964"/>
    <cellStyle name="20% - Accent1 2 5 10 4 2" xfId="30608"/>
    <cellStyle name="20% - Accent1 2 5 10 4 3" xfId="39485"/>
    <cellStyle name="20% - Accent1 2 5 10 5" xfId="23951"/>
    <cellStyle name="20% - Accent1 2 5 10 6" xfId="32828"/>
    <cellStyle name="20% - Accent1 2 5 11" xfId="12253"/>
    <cellStyle name="20% - Accent1 2 5 11 2" xfId="14607"/>
    <cellStyle name="20% - Accent1 2 5 11 2 2" xfId="25437"/>
    <cellStyle name="20% - Accent1 2 5 11 2 3" xfId="34314"/>
    <cellStyle name="20% - Accent1 2 5 11 3" xfId="16826"/>
    <cellStyle name="20% - Accent1 2 5 11 3 2" xfId="27656"/>
    <cellStyle name="20% - Accent1 2 5 11 3 3" xfId="36533"/>
    <cellStyle name="20% - Accent1 2 5 11 4" xfId="19231"/>
    <cellStyle name="20% - Accent1 2 5 11 4 2" xfId="29875"/>
    <cellStyle name="20% - Accent1 2 5 11 4 3" xfId="38752"/>
    <cellStyle name="20% - Accent1 2 5 11 5" xfId="23218"/>
    <cellStyle name="20% - Accent1 2 5 11 6" xfId="32095"/>
    <cellStyle name="20% - Accent1 2 5 12" xfId="13731"/>
    <cellStyle name="20% - Accent1 2 5 12 2" xfId="24694"/>
    <cellStyle name="20% - Accent1 2 5 12 3" xfId="33571"/>
    <cellStyle name="20% - Accent1 2 5 13" xfId="16083"/>
    <cellStyle name="20% - Accent1 2 5 13 2" xfId="26913"/>
    <cellStyle name="20% - Accent1 2 5 13 3" xfId="35790"/>
    <cellStyle name="20% - Accent1 2 5 14" xfId="18304"/>
    <cellStyle name="20% - Accent1 2 5 14 2" xfId="29132"/>
    <cellStyle name="20% - Accent1 2 5 14 3" xfId="38009"/>
    <cellStyle name="20% - Accent1 2 5 15" xfId="22475"/>
    <cellStyle name="20% - Accent1 2 5 16" xfId="31350"/>
    <cellStyle name="20% - Accent1 2 5 2" xfId="8354"/>
    <cellStyle name="20% - Accent1 2 5 2 2" xfId="12987"/>
    <cellStyle name="20% - Accent1 2 5 2 2 2" xfId="15341"/>
    <cellStyle name="20% - Accent1 2 5 2 2 2 2" xfId="26171"/>
    <cellStyle name="20% - Accent1 2 5 2 2 2 3" xfId="35048"/>
    <cellStyle name="20% - Accent1 2 5 2 2 3" xfId="17560"/>
    <cellStyle name="20% - Accent1 2 5 2 2 3 2" xfId="28390"/>
    <cellStyle name="20% - Accent1 2 5 2 2 3 3" xfId="37267"/>
    <cellStyle name="20% - Accent1 2 5 2 2 4" xfId="19965"/>
    <cellStyle name="20% - Accent1 2 5 2 2 4 2" xfId="30609"/>
    <cellStyle name="20% - Accent1 2 5 2 2 4 3" xfId="39486"/>
    <cellStyle name="20% - Accent1 2 5 2 2 5" xfId="23952"/>
    <cellStyle name="20% - Accent1 2 5 2 2 6" xfId="32829"/>
    <cellStyle name="20% - Accent1 2 5 2 3" xfId="12254"/>
    <cellStyle name="20% - Accent1 2 5 2 3 2" xfId="14608"/>
    <cellStyle name="20% - Accent1 2 5 2 3 2 2" xfId="25438"/>
    <cellStyle name="20% - Accent1 2 5 2 3 2 3" xfId="34315"/>
    <cellStyle name="20% - Accent1 2 5 2 3 3" xfId="16827"/>
    <cellStyle name="20% - Accent1 2 5 2 3 3 2" xfId="27657"/>
    <cellStyle name="20% - Accent1 2 5 2 3 3 3" xfId="36534"/>
    <cellStyle name="20% - Accent1 2 5 2 3 4" xfId="19232"/>
    <cellStyle name="20% - Accent1 2 5 2 3 4 2" xfId="29876"/>
    <cellStyle name="20% - Accent1 2 5 2 3 4 3" xfId="38753"/>
    <cellStyle name="20% - Accent1 2 5 2 3 5" xfId="23219"/>
    <cellStyle name="20% - Accent1 2 5 2 3 6" xfId="32096"/>
    <cellStyle name="20% - Accent1 2 5 2 4" xfId="13732"/>
    <cellStyle name="20% - Accent1 2 5 2 4 2" xfId="24695"/>
    <cellStyle name="20% - Accent1 2 5 2 4 3" xfId="33572"/>
    <cellStyle name="20% - Accent1 2 5 2 5" xfId="16084"/>
    <cellStyle name="20% - Accent1 2 5 2 5 2" xfId="26914"/>
    <cellStyle name="20% - Accent1 2 5 2 5 3" xfId="35791"/>
    <cellStyle name="20% - Accent1 2 5 2 6" xfId="18305"/>
    <cellStyle name="20% - Accent1 2 5 2 6 2" xfId="29133"/>
    <cellStyle name="20% - Accent1 2 5 2 6 3" xfId="38010"/>
    <cellStyle name="20% - Accent1 2 5 2 7" xfId="22476"/>
    <cellStyle name="20% - Accent1 2 5 2 8" xfId="31351"/>
    <cellStyle name="20% - Accent1 2 5 3" xfId="8355"/>
    <cellStyle name="20% - Accent1 2 5 3 2" xfId="12988"/>
    <cellStyle name="20% - Accent1 2 5 3 2 2" xfId="15342"/>
    <cellStyle name="20% - Accent1 2 5 3 2 2 2" xfId="26172"/>
    <cellStyle name="20% - Accent1 2 5 3 2 2 3" xfId="35049"/>
    <cellStyle name="20% - Accent1 2 5 3 2 3" xfId="17561"/>
    <cellStyle name="20% - Accent1 2 5 3 2 3 2" xfId="28391"/>
    <cellStyle name="20% - Accent1 2 5 3 2 3 3" xfId="37268"/>
    <cellStyle name="20% - Accent1 2 5 3 2 4" xfId="19966"/>
    <cellStyle name="20% - Accent1 2 5 3 2 4 2" xfId="30610"/>
    <cellStyle name="20% - Accent1 2 5 3 2 4 3" xfId="39487"/>
    <cellStyle name="20% - Accent1 2 5 3 2 5" xfId="23953"/>
    <cellStyle name="20% - Accent1 2 5 3 2 6" xfId="32830"/>
    <cellStyle name="20% - Accent1 2 5 3 3" xfId="12255"/>
    <cellStyle name="20% - Accent1 2 5 3 3 2" xfId="14609"/>
    <cellStyle name="20% - Accent1 2 5 3 3 2 2" xfId="25439"/>
    <cellStyle name="20% - Accent1 2 5 3 3 2 3" xfId="34316"/>
    <cellStyle name="20% - Accent1 2 5 3 3 3" xfId="16828"/>
    <cellStyle name="20% - Accent1 2 5 3 3 3 2" xfId="27658"/>
    <cellStyle name="20% - Accent1 2 5 3 3 3 3" xfId="36535"/>
    <cellStyle name="20% - Accent1 2 5 3 3 4" xfId="19233"/>
    <cellStyle name="20% - Accent1 2 5 3 3 4 2" xfId="29877"/>
    <cellStyle name="20% - Accent1 2 5 3 3 4 3" xfId="38754"/>
    <cellStyle name="20% - Accent1 2 5 3 3 5" xfId="23220"/>
    <cellStyle name="20% - Accent1 2 5 3 3 6" xfId="32097"/>
    <cellStyle name="20% - Accent1 2 5 3 4" xfId="13733"/>
    <cellStyle name="20% - Accent1 2 5 3 4 2" xfId="24696"/>
    <cellStyle name="20% - Accent1 2 5 3 4 3" xfId="33573"/>
    <cellStyle name="20% - Accent1 2 5 3 5" xfId="16085"/>
    <cellStyle name="20% - Accent1 2 5 3 5 2" xfId="26915"/>
    <cellStyle name="20% - Accent1 2 5 3 5 3" xfId="35792"/>
    <cellStyle name="20% - Accent1 2 5 3 6" xfId="18306"/>
    <cellStyle name="20% - Accent1 2 5 3 6 2" xfId="29134"/>
    <cellStyle name="20% - Accent1 2 5 3 6 3" xfId="38011"/>
    <cellStyle name="20% - Accent1 2 5 3 7" xfId="22477"/>
    <cellStyle name="20% - Accent1 2 5 3 8" xfId="31352"/>
    <cellStyle name="20% - Accent1 2 5 4" xfId="8356"/>
    <cellStyle name="20% - Accent1 2 5 4 2" xfId="12989"/>
    <cellStyle name="20% - Accent1 2 5 4 2 2" xfId="15343"/>
    <cellStyle name="20% - Accent1 2 5 4 2 2 2" xfId="26173"/>
    <cellStyle name="20% - Accent1 2 5 4 2 2 3" xfId="35050"/>
    <cellStyle name="20% - Accent1 2 5 4 2 3" xfId="17562"/>
    <cellStyle name="20% - Accent1 2 5 4 2 3 2" xfId="28392"/>
    <cellStyle name="20% - Accent1 2 5 4 2 3 3" xfId="37269"/>
    <cellStyle name="20% - Accent1 2 5 4 2 4" xfId="19967"/>
    <cellStyle name="20% - Accent1 2 5 4 2 4 2" xfId="30611"/>
    <cellStyle name="20% - Accent1 2 5 4 2 4 3" xfId="39488"/>
    <cellStyle name="20% - Accent1 2 5 4 2 5" xfId="23954"/>
    <cellStyle name="20% - Accent1 2 5 4 2 6" xfId="32831"/>
    <cellStyle name="20% - Accent1 2 5 4 3" xfId="12256"/>
    <cellStyle name="20% - Accent1 2 5 4 3 2" xfId="14610"/>
    <cellStyle name="20% - Accent1 2 5 4 3 2 2" xfId="25440"/>
    <cellStyle name="20% - Accent1 2 5 4 3 2 3" xfId="34317"/>
    <cellStyle name="20% - Accent1 2 5 4 3 3" xfId="16829"/>
    <cellStyle name="20% - Accent1 2 5 4 3 3 2" xfId="27659"/>
    <cellStyle name="20% - Accent1 2 5 4 3 3 3" xfId="36536"/>
    <cellStyle name="20% - Accent1 2 5 4 3 4" xfId="19234"/>
    <cellStyle name="20% - Accent1 2 5 4 3 4 2" xfId="29878"/>
    <cellStyle name="20% - Accent1 2 5 4 3 4 3" xfId="38755"/>
    <cellStyle name="20% - Accent1 2 5 4 3 5" xfId="23221"/>
    <cellStyle name="20% - Accent1 2 5 4 3 6" xfId="32098"/>
    <cellStyle name="20% - Accent1 2 5 4 4" xfId="13734"/>
    <cellStyle name="20% - Accent1 2 5 4 4 2" xfId="24697"/>
    <cellStyle name="20% - Accent1 2 5 4 4 3" xfId="33574"/>
    <cellStyle name="20% - Accent1 2 5 4 5" xfId="16086"/>
    <cellStyle name="20% - Accent1 2 5 4 5 2" xfId="26916"/>
    <cellStyle name="20% - Accent1 2 5 4 5 3" xfId="35793"/>
    <cellStyle name="20% - Accent1 2 5 4 6" xfId="18307"/>
    <cellStyle name="20% - Accent1 2 5 4 6 2" xfId="29135"/>
    <cellStyle name="20% - Accent1 2 5 4 6 3" xfId="38012"/>
    <cellStyle name="20% - Accent1 2 5 4 7" xfId="22478"/>
    <cellStyle name="20% - Accent1 2 5 4 8" xfId="31353"/>
    <cellStyle name="20% - Accent1 2 5 5" xfId="8357"/>
    <cellStyle name="20% - Accent1 2 5 5 2" xfId="12990"/>
    <cellStyle name="20% - Accent1 2 5 5 2 2" xfId="15344"/>
    <cellStyle name="20% - Accent1 2 5 5 2 2 2" xfId="26174"/>
    <cellStyle name="20% - Accent1 2 5 5 2 2 3" xfId="35051"/>
    <cellStyle name="20% - Accent1 2 5 5 2 3" xfId="17563"/>
    <cellStyle name="20% - Accent1 2 5 5 2 3 2" xfId="28393"/>
    <cellStyle name="20% - Accent1 2 5 5 2 3 3" xfId="37270"/>
    <cellStyle name="20% - Accent1 2 5 5 2 4" xfId="19968"/>
    <cellStyle name="20% - Accent1 2 5 5 2 4 2" xfId="30612"/>
    <cellStyle name="20% - Accent1 2 5 5 2 4 3" xfId="39489"/>
    <cellStyle name="20% - Accent1 2 5 5 2 5" xfId="23955"/>
    <cellStyle name="20% - Accent1 2 5 5 2 6" xfId="32832"/>
    <cellStyle name="20% - Accent1 2 5 5 3" xfId="12257"/>
    <cellStyle name="20% - Accent1 2 5 5 3 2" xfId="14611"/>
    <cellStyle name="20% - Accent1 2 5 5 3 2 2" xfId="25441"/>
    <cellStyle name="20% - Accent1 2 5 5 3 2 3" xfId="34318"/>
    <cellStyle name="20% - Accent1 2 5 5 3 3" xfId="16830"/>
    <cellStyle name="20% - Accent1 2 5 5 3 3 2" xfId="27660"/>
    <cellStyle name="20% - Accent1 2 5 5 3 3 3" xfId="36537"/>
    <cellStyle name="20% - Accent1 2 5 5 3 4" xfId="19235"/>
    <cellStyle name="20% - Accent1 2 5 5 3 4 2" xfId="29879"/>
    <cellStyle name="20% - Accent1 2 5 5 3 4 3" xfId="38756"/>
    <cellStyle name="20% - Accent1 2 5 5 3 5" xfId="23222"/>
    <cellStyle name="20% - Accent1 2 5 5 3 6" xfId="32099"/>
    <cellStyle name="20% - Accent1 2 5 5 4" xfId="13735"/>
    <cellStyle name="20% - Accent1 2 5 5 4 2" xfId="24698"/>
    <cellStyle name="20% - Accent1 2 5 5 4 3" xfId="33575"/>
    <cellStyle name="20% - Accent1 2 5 5 5" xfId="16087"/>
    <cellStyle name="20% - Accent1 2 5 5 5 2" xfId="26917"/>
    <cellStyle name="20% - Accent1 2 5 5 5 3" xfId="35794"/>
    <cellStyle name="20% - Accent1 2 5 5 6" xfId="18308"/>
    <cellStyle name="20% - Accent1 2 5 5 6 2" xfId="29136"/>
    <cellStyle name="20% - Accent1 2 5 5 6 3" xfId="38013"/>
    <cellStyle name="20% - Accent1 2 5 5 7" xfId="22479"/>
    <cellStyle name="20% - Accent1 2 5 5 8" xfId="31354"/>
    <cellStyle name="20% - Accent1 2 5 6" xfId="8358"/>
    <cellStyle name="20% - Accent1 2 5 6 2" xfId="12991"/>
    <cellStyle name="20% - Accent1 2 5 6 2 2" xfId="15345"/>
    <cellStyle name="20% - Accent1 2 5 6 2 2 2" xfId="26175"/>
    <cellStyle name="20% - Accent1 2 5 6 2 2 3" xfId="35052"/>
    <cellStyle name="20% - Accent1 2 5 6 2 3" xfId="17564"/>
    <cellStyle name="20% - Accent1 2 5 6 2 3 2" xfId="28394"/>
    <cellStyle name="20% - Accent1 2 5 6 2 3 3" xfId="37271"/>
    <cellStyle name="20% - Accent1 2 5 6 2 4" xfId="19969"/>
    <cellStyle name="20% - Accent1 2 5 6 2 4 2" xfId="30613"/>
    <cellStyle name="20% - Accent1 2 5 6 2 4 3" xfId="39490"/>
    <cellStyle name="20% - Accent1 2 5 6 2 5" xfId="23956"/>
    <cellStyle name="20% - Accent1 2 5 6 2 6" xfId="32833"/>
    <cellStyle name="20% - Accent1 2 5 6 3" xfId="12258"/>
    <cellStyle name="20% - Accent1 2 5 6 3 2" xfId="14612"/>
    <cellStyle name="20% - Accent1 2 5 6 3 2 2" xfId="25442"/>
    <cellStyle name="20% - Accent1 2 5 6 3 2 3" xfId="34319"/>
    <cellStyle name="20% - Accent1 2 5 6 3 3" xfId="16831"/>
    <cellStyle name="20% - Accent1 2 5 6 3 3 2" xfId="27661"/>
    <cellStyle name="20% - Accent1 2 5 6 3 3 3" xfId="36538"/>
    <cellStyle name="20% - Accent1 2 5 6 3 4" xfId="19236"/>
    <cellStyle name="20% - Accent1 2 5 6 3 4 2" xfId="29880"/>
    <cellStyle name="20% - Accent1 2 5 6 3 4 3" xfId="38757"/>
    <cellStyle name="20% - Accent1 2 5 6 3 5" xfId="23223"/>
    <cellStyle name="20% - Accent1 2 5 6 3 6" xfId="32100"/>
    <cellStyle name="20% - Accent1 2 5 6 4" xfId="13736"/>
    <cellStyle name="20% - Accent1 2 5 6 4 2" xfId="24699"/>
    <cellStyle name="20% - Accent1 2 5 6 4 3" xfId="33576"/>
    <cellStyle name="20% - Accent1 2 5 6 5" xfId="16088"/>
    <cellStyle name="20% - Accent1 2 5 6 5 2" xfId="26918"/>
    <cellStyle name="20% - Accent1 2 5 6 5 3" xfId="35795"/>
    <cellStyle name="20% - Accent1 2 5 6 6" xfId="18309"/>
    <cellStyle name="20% - Accent1 2 5 6 6 2" xfId="29137"/>
    <cellStyle name="20% - Accent1 2 5 6 6 3" xfId="38014"/>
    <cellStyle name="20% - Accent1 2 5 6 7" xfId="22480"/>
    <cellStyle name="20% - Accent1 2 5 6 8" xfId="31355"/>
    <cellStyle name="20% - Accent1 2 5 7" xfId="8359"/>
    <cellStyle name="20% - Accent1 2 5 7 2" xfId="12992"/>
    <cellStyle name="20% - Accent1 2 5 7 2 2" xfId="15346"/>
    <cellStyle name="20% - Accent1 2 5 7 2 2 2" xfId="26176"/>
    <cellStyle name="20% - Accent1 2 5 7 2 2 3" xfId="35053"/>
    <cellStyle name="20% - Accent1 2 5 7 2 3" xfId="17565"/>
    <cellStyle name="20% - Accent1 2 5 7 2 3 2" xfId="28395"/>
    <cellStyle name="20% - Accent1 2 5 7 2 3 3" xfId="37272"/>
    <cellStyle name="20% - Accent1 2 5 7 2 4" xfId="19970"/>
    <cellStyle name="20% - Accent1 2 5 7 2 4 2" xfId="30614"/>
    <cellStyle name="20% - Accent1 2 5 7 2 4 3" xfId="39491"/>
    <cellStyle name="20% - Accent1 2 5 7 2 5" xfId="23957"/>
    <cellStyle name="20% - Accent1 2 5 7 2 6" xfId="32834"/>
    <cellStyle name="20% - Accent1 2 5 7 3" xfId="12259"/>
    <cellStyle name="20% - Accent1 2 5 7 3 2" xfId="14613"/>
    <cellStyle name="20% - Accent1 2 5 7 3 2 2" xfId="25443"/>
    <cellStyle name="20% - Accent1 2 5 7 3 2 3" xfId="34320"/>
    <cellStyle name="20% - Accent1 2 5 7 3 3" xfId="16832"/>
    <cellStyle name="20% - Accent1 2 5 7 3 3 2" xfId="27662"/>
    <cellStyle name="20% - Accent1 2 5 7 3 3 3" xfId="36539"/>
    <cellStyle name="20% - Accent1 2 5 7 3 4" xfId="19237"/>
    <cellStyle name="20% - Accent1 2 5 7 3 4 2" xfId="29881"/>
    <cellStyle name="20% - Accent1 2 5 7 3 4 3" xfId="38758"/>
    <cellStyle name="20% - Accent1 2 5 7 3 5" xfId="23224"/>
    <cellStyle name="20% - Accent1 2 5 7 3 6" xfId="32101"/>
    <cellStyle name="20% - Accent1 2 5 7 4" xfId="13737"/>
    <cellStyle name="20% - Accent1 2 5 7 4 2" xfId="24700"/>
    <cellStyle name="20% - Accent1 2 5 7 4 3" xfId="33577"/>
    <cellStyle name="20% - Accent1 2 5 7 5" xfId="16089"/>
    <cellStyle name="20% - Accent1 2 5 7 5 2" xfId="26919"/>
    <cellStyle name="20% - Accent1 2 5 7 5 3" xfId="35796"/>
    <cellStyle name="20% - Accent1 2 5 7 6" xfId="18310"/>
    <cellStyle name="20% - Accent1 2 5 7 6 2" xfId="29138"/>
    <cellStyle name="20% - Accent1 2 5 7 6 3" xfId="38015"/>
    <cellStyle name="20% - Accent1 2 5 7 7" xfId="22481"/>
    <cellStyle name="20% - Accent1 2 5 7 8" xfId="31356"/>
    <cellStyle name="20% - Accent1 2 5 8" xfId="8360"/>
    <cellStyle name="20% - Accent1 2 5 8 2" xfId="12993"/>
    <cellStyle name="20% - Accent1 2 5 8 2 2" xfId="15347"/>
    <cellStyle name="20% - Accent1 2 5 8 2 2 2" xfId="26177"/>
    <cellStyle name="20% - Accent1 2 5 8 2 2 3" xfId="35054"/>
    <cellStyle name="20% - Accent1 2 5 8 2 3" xfId="17566"/>
    <cellStyle name="20% - Accent1 2 5 8 2 3 2" xfId="28396"/>
    <cellStyle name="20% - Accent1 2 5 8 2 3 3" xfId="37273"/>
    <cellStyle name="20% - Accent1 2 5 8 2 4" xfId="19971"/>
    <cellStyle name="20% - Accent1 2 5 8 2 4 2" xfId="30615"/>
    <cellStyle name="20% - Accent1 2 5 8 2 4 3" xfId="39492"/>
    <cellStyle name="20% - Accent1 2 5 8 2 5" xfId="23958"/>
    <cellStyle name="20% - Accent1 2 5 8 2 6" xfId="32835"/>
    <cellStyle name="20% - Accent1 2 5 8 3" xfId="12260"/>
    <cellStyle name="20% - Accent1 2 5 8 3 2" xfId="14614"/>
    <cellStyle name="20% - Accent1 2 5 8 3 2 2" xfId="25444"/>
    <cellStyle name="20% - Accent1 2 5 8 3 2 3" xfId="34321"/>
    <cellStyle name="20% - Accent1 2 5 8 3 3" xfId="16833"/>
    <cellStyle name="20% - Accent1 2 5 8 3 3 2" xfId="27663"/>
    <cellStyle name="20% - Accent1 2 5 8 3 3 3" xfId="36540"/>
    <cellStyle name="20% - Accent1 2 5 8 3 4" xfId="19238"/>
    <cellStyle name="20% - Accent1 2 5 8 3 4 2" xfId="29882"/>
    <cellStyle name="20% - Accent1 2 5 8 3 4 3" xfId="38759"/>
    <cellStyle name="20% - Accent1 2 5 8 3 5" xfId="23225"/>
    <cellStyle name="20% - Accent1 2 5 8 3 6" xfId="32102"/>
    <cellStyle name="20% - Accent1 2 5 8 4" xfId="13738"/>
    <cellStyle name="20% - Accent1 2 5 8 4 2" xfId="24701"/>
    <cellStyle name="20% - Accent1 2 5 8 4 3" xfId="33578"/>
    <cellStyle name="20% - Accent1 2 5 8 5" xfId="16090"/>
    <cellStyle name="20% - Accent1 2 5 8 5 2" xfId="26920"/>
    <cellStyle name="20% - Accent1 2 5 8 5 3" xfId="35797"/>
    <cellStyle name="20% - Accent1 2 5 8 6" xfId="18311"/>
    <cellStyle name="20% - Accent1 2 5 8 6 2" xfId="29139"/>
    <cellStyle name="20% - Accent1 2 5 8 6 3" xfId="38016"/>
    <cellStyle name="20% - Accent1 2 5 8 7" xfId="22482"/>
    <cellStyle name="20% - Accent1 2 5 8 8" xfId="31357"/>
    <cellStyle name="20% - Accent1 2 5 9" xfId="8361"/>
    <cellStyle name="20% - Accent1 2 5 9 2" xfId="12994"/>
    <cellStyle name="20% - Accent1 2 5 9 2 2" xfId="15348"/>
    <cellStyle name="20% - Accent1 2 5 9 2 2 2" xfId="26178"/>
    <cellStyle name="20% - Accent1 2 5 9 2 2 3" xfId="35055"/>
    <cellStyle name="20% - Accent1 2 5 9 2 3" xfId="17567"/>
    <cellStyle name="20% - Accent1 2 5 9 2 3 2" xfId="28397"/>
    <cellStyle name="20% - Accent1 2 5 9 2 3 3" xfId="37274"/>
    <cellStyle name="20% - Accent1 2 5 9 2 4" xfId="19972"/>
    <cellStyle name="20% - Accent1 2 5 9 2 4 2" xfId="30616"/>
    <cellStyle name="20% - Accent1 2 5 9 2 4 3" xfId="39493"/>
    <cellStyle name="20% - Accent1 2 5 9 2 5" xfId="23959"/>
    <cellStyle name="20% - Accent1 2 5 9 2 6" xfId="32836"/>
    <cellStyle name="20% - Accent1 2 5 9 3" xfId="12261"/>
    <cellStyle name="20% - Accent1 2 5 9 3 2" xfId="14615"/>
    <cellStyle name="20% - Accent1 2 5 9 3 2 2" xfId="25445"/>
    <cellStyle name="20% - Accent1 2 5 9 3 2 3" xfId="34322"/>
    <cellStyle name="20% - Accent1 2 5 9 3 3" xfId="16834"/>
    <cellStyle name="20% - Accent1 2 5 9 3 3 2" xfId="27664"/>
    <cellStyle name="20% - Accent1 2 5 9 3 3 3" xfId="36541"/>
    <cellStyle name="20% - Accent1 2 5 9 3 4" xfId="19239"/>
    <cellStyle name="20% - Accent1 2 5 9 3 4 2" xfId="29883"/>
    <cellStyle name="20% - Accent1 2 5 9 3 4 3" xfId="38760"/>
    <cellStyle name="20% - Accent1 2 5 9 3 5" xfId="23226"/>
    <cellStyle name="20% - Accent1 2 5 9 3 6" xfId="32103"/>
    <cellStyle name="20% - Accent1 2 5 9 4" xfId="13739"/>
    <cellStyle name="20% - Accent1 2 5 9 4 2" xfId="24702"/>
    <cellStyle name="20% - Accent1 2 5 9 4 3" xfId="33579"/>
    <cellStyle name="20% - Accent1 2 5 9 5" xfId="16091"/>
    <cellStyle name="20% - Accent1 2 5 9 5 2" xfId="26921"/>
    <cellStyle name="20% - Accent1 2 5 9 5 3" xfId="35798"/>
    <cellStyle name="20% - Accent1 2 5 9 6" xfId="18312"/>
    <cellStyle name="20% - Accent1 2 5 9 6 2" xfId="29140"/>
    <cellStyle name="20% - Accent1 2 5 9 6 3" xfId="38017"/>
    <cellStyle name="20% - Accent1 2 5 9 7" xfId="22483"/>
    <cellStyle name="20% - Accent1 2 5 9 8" xfId="31358"/>
    <cellStyle name="20% - Accent1 2 6" xfId="8362"/>
    <cellStyle name="20% - Accent1 2 6 2" xfId="12995"/>
    <cellStyle name="20% - Accent1 2 6 2 2" xfId="15349"/>
    <cellStyle name="20% - Accent1 2 6 2 2 2" xfId="26179"/>
    <cellStyle name="20% - Accent1 2 6 2 2 3" xfId="35056"/>
    <cellStyle name="20% - Accent1 2 6 2 3" xfId="17568"/>
    <cellStyle name="20% - Accent1 2 6 2 3 2" xfId="28398"/>
    <cellStyle name="20% - Accent1 2 6 2 3 3" xfId="37275"/>
    <cellStyle name="20% - Accent1 2 6 2 4" xfId="19973"/>
    <cellStyle name="20% - Accent1 2 6 2 4 2" xfId="30617"/>
    <cellStyle name="20% - Accent1 2 6 2 4 3" xfId="39494"/>
    <cellStyle name="20% - Accent1 2 6 2 5" xfId="23960"/>
    <cellStyle name="20% - Accent1 2 6 2 6" xfId="32837"/>
    <cellStyle name="20% - Accent1 2 6 3" xfId="12262"/>
    <cellStyle name="20% - Accent1 2 6 3 2" xfId="14616"/>
    <cellStyle name="20% - Accent1 2 6 3 2 2" xfId="25446"/>
    <cellStyle name="20% - Accent1 2 6 3 2 3" xfId="34323"/>
    <cellStyle name="20% - Accent1 2 6 3 3" xfId="16835"/>
    <cellStyle name="20% - Accent1 2 6 3 3 2" xfId="27665"/>
    <cellStyle name="20% - Accent1 2 6 3 3 3" xfId="36542"/>
    <cellStyle name="20% - Accent1 2 6 3 4" xfId="19240"/>
    <cellStyle name="20% - Accent1 2 6 3 4 2" xfId="29884"/>
    <cellStyle name="20% - Accent1 2 6 3 4 3" xfId="38761"/>
    <cellStyle name="20% - Accent1 2 6 3 5" xfId="23227"/>
    <cellStyle name="20% - Accent1 2 6 3 6" xfId="32104"/>
    <cellStyle name="20% - Accent1 2 6 4" xfId="13740"/>
    <cellStyle name="20% - Accent1 2 6 4 2" xfId="24703"/>
    <cellStyle name="20% - Accent1 2 6 4 3" xfId="33580"/>
    <cellStyle name="20% - Accent1 2 6 5" xfId="16092"/>
    <cellStyle name="20% - Accent1 2 6 5 2" xfId="26922"/>
    <cellStyle name="20% - Accent1 2 6 5 3" xfId="35799"/>
    <cellStyle name="20% - Accent1 2 6 6" xfId="18313"/>
    <cellStyle name="20% - Accent1 2 6 6 2" xfId="29141"/>
    <cellStyle name="20% - Accent1 2 6 6 3" xfId="38018"/>
    <cellStyle name="20% - Accent1 2 6 7" xfId="22484"/>
    <cellStyle name="20% - Accent1 2 6 8" xfId="31359"/>
    <cellStyle name="20% - Accent1 2 7" xfId="8363"/>
    <cellStyle name="20% - Accent1 2 7 2" xfId="12996"/>
    <cellStyle name="20% - Accent1 2 7 2 2" xfId="15350"/>
    <cellStyle name="20% - Accent1 2 7 2 2 2" xfId="26180"/>
    <cellStyle name="20% - Accent1 2 7 2 2 3" xfId="35057"/>
    <cellStyle name="20% - Accent1 2 7 2 3" xfId="17569"/>
    <cellStyle name="20% - Accent1 2 7 2 3 2" xfId="28399"/>
    <cellStyle name="20% - Accent1 2 7 2 3 3" xfId="37276"/>
    <cellStyle name="20% - Accent1 2 7 2 4" xfId="19974"/>
    <cellStyle name="20% - Accent1 2 7 2 4 2" xfId="30618"/>
    <cellStyle name="20% - Accent1 2 7 2 4 3" xfId="39495"/>
    <cellStyle name="20% - Accent1 2 7 2 5" xfId="23961"/>
    <cellStyle name="20% - Accent1 2 7 2 6" xfId="32838"/>
    <cellStyle name="20% - Accent1 2 7 3" xfId="12263"/>
    <cellStyle name="20% - Accent1 2 7 3 2" xfId="14617"/>
    <cellStyle name="20% - Accent1 2 7 3 2 2" xfId="25447"/>
    <cellStyle name="20% - Accent1 2 7 3 2 3" xfId="34324"/>
    <cellStyle name="20% - Accent1 2 7 3 3" xfId="16836"/>
    <cellStyle name="20% - Accent1 2 7 3 3 2" xfId="27666"/>
    <cellStyle name="20% - Accent1 2 7 3 3 3" xfId="36543"/>
    <cellStyle name="20% - Accent1 2 7 3 4" xfId="19241"/>
    <cellStyle name="20% - Accent1 2 7 3 4 2" xfId="29885"/>
    <cellStyle name="20% - Accent1 2 7 3 4 3" xfId="38762"/>
    <cellStyle name="20% - Accent1 2 7 3 5" xfId="23228"/>
    <cellStyle name="20% - Accent1 2 7 3 6" xfId="32105"/>
    <cellStyle name="20% - Accent1 2 7 4" xfId="13741"/>
    <cellStyle name="20% - Accent1 2 7 4 2" xfId="24704"/>
    <cellStyle name="20% - Accent1 2 7 4 3" xfId="33581"/>
    <cellStyle name="20% - Accent1 2 7 5" xfId="16093"/>
    <cellStyle name="20% - Accent1 2 7 5 2" xfId="26923"/>
    <cellStyle name="20% - Accent1 2 7 5 3" xfId="35800"/>
    <cellStyle name="20% - Accent1 2 7 6" xfId="18314"/>
    <cellStyle name="20% - Accent1 2 7 6 2" xfId="29142"/>
    <cellStyle name="20% - Accent1 2 7 6 3" xfId="38019"/>
    <cellStyle name="20% - Accent1 2 7 7" xfId="22485"/>
    <cellStyle name="20% - Accent1 2 7 8" xfId="31360"/>
    <cellStyle name="20% - Accent1 2 8" xfId="8364"/>
    <cellStyle name="20% - Accent1 2 8 2" xfId="12997"/>
    <cellStyle name="20% - Accent1 2 8 2 2" xfId="15351"/>
    <cellStyle name="20% - Accent1 2 8 2 2 2" xfId="26181"/>
    <cellStyle name="20% - Accent1 2 8 2 2 3" xfId="35058"/>
    <cellStyle name="20% - Accent1 2 8 2 3" xfId="17570"/>
    <cellStyle name="20% - Accent1 2 8 2 3 2" xfId="28400"/>
    <cellStyle name="20% - Accent1 2 8 2 3 3" xfId="37277"/>
    <cellStyle name="20% - Accent1 2 8 2 4" xfId="19975"/>
    <cellStyle name="20% - Accent1 2 8 2 4 2" xfId="30619"/>
    <cellStyle name="20% - Accent1 2 8 2 4 3" xfId="39496"/>
    <cellStyle name="20% - Accent1 2 8 2 5" xfId="23962"/>
    <cellStyle name="20% - Accent1 2 8 2 6" xfId="32839"/>
    <cellStyle name="20% - Accent1 2 8 3" xfId="12264"/>
    <cellStyle name="20% - Accent1 2 8 3 2" xfId="14618"/>
    <cellStyle name="20% - Accent1 2 8 3 2 2" xfId="25448"/>
    <cellStyle name="20% - Accent1 2 8 3 2 3" xfId="34325"/>
    <cellStyle name="20% - Accent1 2 8 3 3" xfId="16837"/>
    <cellStyle name="20% - Accent1 2 8 3 3 2" xfId="27667"/>
    <cellStyle name="20% - Accent1 2 8 3 3 3" xfId="36544"/>
    <cellStyle name="20% - Accent1 2 8 3 4" xfId="19242"/>
    <cellStyle name="20% - Accent1 2 8 3 4 2" xfId="29886"/>
    <cellStyle name="20% - Accent1 2 8 3 4 3" xfId="38763"/>
    <cellStyle name="20% - Accent1 2 8 3 5" xfId="23229"/>
    <cellStyle name="20% - Accent1 2 8 3 6" xfId="32106"/>
    <cellStyle name="20% - Accent1 2 8 4" xfId="13742"/>
    <cellStyle name="20% - Accent1 2 8 4 2" xfId="24705"/>
    <cellStyle name="20% - Accent1 2 8 4 3" xfId="33582"/>
    <cellStyle name="20% - Accent1 2 8 5" xfId="16094"/>
    <cellStyle name="20% - Accent1 2 8 5 2" xfId="26924"/>
    <cellStyle name="20% - Accent1 2 8 5 3" xfId="35801"/>
    <cellStyle name="20% - Accent1 2 8 6" xfId="18315"/>
    <cellStyle name="20% - Accent1 2 8 6 2" xfId="29143"/>
    <cellStyle name="20% - Accent1 2 8 6 3" xfId="38020"/>
    <cellStyle name="20% - Accent1 2 8 7" xfId="22486"/>
    <cellStyle name="20% - Accent1 2 8 8" xfId="31361"/>
    <cellStyle name="20% - Accent1 2 9" xfId="8365"/>
    <cellStyle name="20% - Accent1 2 9 2" xfId="12998"/>
    <cellStyle name="20% - Accent1 2 9 2 2" xfId="15352"/>
    <cellStyle name="20% - Accent1 2 9 2 2 2" xfId="26182"/>
    <cellStyle name="20% - Accent1 2 9 2 2 3" xfId="35059"/>
    <cellStyle name="20% - Accent1 2 9 2 3" xfId="17571"/>
    <cellStyle name="20% - Accent1 2 9 2 3 2" xfId="28401"/>
    <cellStyle name="20% - Accent1 2 9 2 3 3" xfId="37278"/>
    <cellStyle name="20% - Accent1 2 9 2 4" xfId="19976"/>
    <cellStyle name="20% - Accent1 2 9 2 4 2" xfId="30620"/>
    <cellStyle name="20% - Accent1 2 9 2 4 3" xfId="39497"/>
    <cellStyle name="20% - Accent1 2 9 2 5" xfId="23963"/>
    <cellStyle name="20% - Accent1 2 9 2 6" xfId="32840"/>
    <cellStyle name="20% - Accent1 2 9 3" xfId="12265"/>
    <cellStyle name="20% - Accent1 2 9 3 2" xfId="14619"/>
    <cellStyle name="20% - Accent1 2 9 3 2 2" xfId="25449"/>
    <cellStyle name="20% - Accent1 2 9 3 2 3" xfId="34326"/>
    <cellStyle name="20% - Accent1 2 9 3 3" xfId="16838"/>
    <cellStyle name="20% - Accent1 2 9 3 3 2" xfId="27668"/>
    <cellStyle name="20% - Accent1 2 9 3 3 3" xfId="36545"/>
    <cellStyle name="20% - Accent1 2 9 3 4" xfId="19243"/>
    <cellStyle name="20% - Accent1 2 9 3 4 2" xfId="29887"/>
    <cellStyle name="20% - Accent1 2 9 3 4 3" xfId="38764"/>
    <cellStyle name="20% - Accent1 2 9 3 5" xfId="23230"/>
    <cellStyle name="20% - Accent1 2 9 3 6" xfId="32107"/>
    <cellStyle name="20% - Accent1 2 9 4" xfId="13743"/>
    <cellStyle name="20% - Accent1 2 9 4 2" xfId="24706"/>
    <cellStyle name="20% - Accent1 2 9 4 3" xfId="33583"/>
    <cellStyle name="20% - Accent1 2 9 5" xfId="16095"/>
    <cellStyle name="20% - Accent1 2 9 5 2" xfId="26925"/>
    <cellStyle name="20% - Accent1 2 9 5 3" xfId="35802"/>
    <cellStyle name="20% - Accent1 2 9 6" xfId="18316"/>
    <cellStyle name="20% - Accent1 2 9 6 2" xfId="29144"/>
    <cellStyle name="20% - Accent1 2 9 6 3" xfId="38021"/>
    <cellStyle name="20% - Accent1 2 9 7" xfId="22487"/>
    <cellStyle name="20% - Accent1 2 9 8" xfId="31362"/>
    <cellStyle name="20% - Accent1 20" xfId="8366"/>
    <cellStyle name="20% - Accent1 21" xfId="8367"/>
    <cellStyle name="20% - Accent1 22" xfId="8368"/>
    <cellStyle name="20% - Accent1 23" xfId="8369"/>
    <cellStyle name="20% - Accent1 24" xfId="8370"/>
    <cellStyle name="20% - Accent1 25" xfId="8371"/>
    <cellStyle name="20% - Accent1 26" xfId="8372"/>
    <cellStyle name="20% - Accent1 27" xfId="8373"/>
    <cellStyle name="20% - Accent1 3" xfId="23"/>
    <cellStyle name="20% - Accent1 3 10" xfId="8375"/>
    <cellStyle name="20% - Accent1 3 11" xfId="8374"/>
    <cellStyle name="20% - Accent1 3 2" xfId="24"/>
    <cellStyle name="20% - Accent1 3 2 2" xfId="12999"/>
    <cellStyle name="20% - Accent1 3 2 2 2" xfId="15353"/>
    <cellStyle name="20% - Accent1 3 2 2 2 2" xfId="26183"/>
    <cellStyle name="20% - Accent1 3 2 2 2 3" xfId="35060"/>
    <cellStyle name="20% - Accent1 3 2 2 3" xfId="17572"/>
    <cellStyle name="20% - Accent1 3 2 2 3 2" xfId="28402"/>
    <cellStyle name="20% - Accent1 3 2 2 3 3" xfId="37279"/>
    <cellStyle name="20% - Accent1 3 2 2 4" xfId="19977"/>
    <cellStyle name="20% - Accent1 3 2 2 4 2" xfId="30621"/>
    <cellStyle name="20% - Accent1 3 2 2 4 3" xfId="39498"/>
    <cellStyle name="20% - Accent1 3 2 2 5" xfId="23964"/>
    <cellStyle name="20% - Accent1 3 2 2 6" xfId="32841"/>
    <cellStyle name="20% - Accent1 3 2 3" xfId="12266"/>
    <cellStyle name="20% - Accent1 3 2 3 2" xfId="14620"/>
    <cellStyle name="20% - Accent1 3 2 3 2 2" xfId="25450"/>
    <cellStyle name="20% - Accent1 3 2 3 2 3" xfId="34327"/>
    <cellStyle name="20% - Accent1 3 2 3 3" xfId="16839"/>
    <cellStyle name="20% - Accent1 3 2 3 3 2" xfId="27669"/>
    <cellStyle name="20% - Accent1 3 2 3 3 3" xfId="36546"/>
    <cellStyle name="20% - Accent1 3 2 3 4" xfId="19244"/>
    <cellStyle name="20% - Accent1 3 2 3 4 2" xfId="29888"/>
    <cellStyle name="20% - Accent1 3 2 3 4 3" xfId="38765"/>
    <cellStyle name="20% - Accent1 3 2 3 5" xfId="23231"/>
    <cellStyle name="20% - Accent1 3 2 3 6" xfId="32108"/>
    <cellStyle name="20% - Accent1 3 2 4" xfId="13744"/>
    <cellStyle name="20% - Accent1 3 2 4 2" xfId="24707"/>
    <cellStyle name="20% - Accent1 3 2 4 3" xfId="33584"/>
    <cellStyle name="20% - Accent1 3 2 5" xfId="16096"/>
    <cellStyle name="20% - Accent1 3 2 5 2" xfId="26926"/>
    <cellStyle name="20% - Accent1 3 2 5 3" xfId="35803"/>
    <cellStyle name="20% - Accent1 3 2 6" xfId="18317"/>
    <cellStyle name="20% - Accent1 3 2 6 2" xfId="29145"/>
    <cellStyle name="20% - Accent1 3 2 6 3" xfId="38022"/>
    <cellStyle name="20% - Accent1 3 2 7" xfId="22488"/>
    <cellStyle name="20% - Accent1 3 2 8" xfId="31363"/>
    <cellStyle name="20% - Accent1 3 2 9" xfId="8376"/>
    <cellStyle name="20% - Accent1 3 3" xfId="8377"/>
    <cellStyle name="20% - Accent1 3 3 2" xfId="13000"/>
    <cellStyle name="20% - Accent1 3 3 2 2" xfId="15354"/>
    <cellStyle name="20% - Accent1 3 3 2 2 2" xfId="26184"/>
    <cellStyle name="20% - Accent1 3 3 2 2 3" xfId="35061"/>
    <cellStyle name="20% - Accent1 3 3 2 3" xfId="17573"/>
    <cellStyle name="20% - Accent1 3 3 2 3 2" xfId="28403"/>
    <cellStyle name="20% - Accent1 3 3 2 3 3" xfId="37280"/>
    <cellStyle name="20% - Accent1 3 3 2 4" xfId="19978"/>
    <cellStyle name="20% - Accent1 3 3 2 4 2" xfId="30622"/>
    <cellStyle name="20% - Accent1 3 3 2 4 3" xfId="39499"/>
    <cellStyle name="20% - Accent1 3 3 2 5" xfId="23965"/>
    <cellStyle name="20% - Accent1 3 3 2 6" xfId="32842"/>
    <cellStyle name="20% - Accent1 3 3 3" xfId="12267"/>
    <cellStyle name="20% - Accent1 3 3 3 2" xfId="14621"/>
    <cellStyle name="20% - Accent1 3 3 3 2 2" xfId="25451"/>
    <cellStyle name="20% - Accent1 3 3 3 2 3" xfId="34328"/>
    <cellStyle name="20% - Accent1 3 3 3 3" xfId="16840"/>
    <cellStyle name="20% - Accent1 3 3 3 3 2" xfId="27670"/>
    <cellStyle name="20% - Accent1 3 3 3 3 3" xfId="36547"/>
    <cellStyle name="20% - Accent1 3 3 3 4" xfId="19245"/>
    <cellStyle name="20% - Accent1 3 3 3 4 2" xfId="29889"/>
    <cellStyle name="20% - Accent1 3 3 3 4 3" xfId="38766"/>
    <cellStyle name="20% - Accent1 3 3 3 5" xfId="23232"/>
    <cellStyle name="20% - Accent1 3 3 3 6" xfId="32109"/>
    <cellStyle name="20% - Accent1 3 3 4" xfId="13745"/>
    <cellStyle name="20% - Accent1 3 3 4 2" xfId="24708"/>
    <cellStyle name="20% - Accent1 3 3 4 3" xfId="33585"/>
    <cellStyle name="20% - Accent1 3 3 5" xfId="16097"/>
    <cellStyle name="20% - Accent1 3 3 5 2" xfId="26927"/>
    <cellStyle name="20% - Accent1 3 3 5 3" xfId="35804"/>
    <cellStyle name="20% - Accent1 3 3 6" xfId="18318"/>
    <cellStyle name="20% - Accent1 3 3 6 2" xfId="29146"/>
    <cellStyle name="20% - Accent1 3 3 6 3" xfId="38023"/>
    <cellStyle name="20% - Accent1 3 3 7" xfId="22489"/>
    <cellStyle name="20% - Accent1 3 3 8" xfId="31364"/>
    <cellStyle name="20% - Accent1 3 4" xfId="8378"/>
    <cellStyle name="20% - Accent1 3 4 2" xfId="13001"/>
    <cellStyle name="20% - Accent1 3 4 2 2" xfId="15355"/>
    <cellStyle name="20% - Accent1 3 4 2 2 2" xfId="26185"/>
    <cellStyle name="20% - Accent1 3 4 2 2 3" xfId="35062"/>
    <cellStyle name="20% - Accent1 3 4 2 3" xfId="17574"/>
    <cellStyle name="20% - Accent1 3 4 2 3 2" xfId="28404"/>
    <cellStyle name="20% - Accent1 3 4 2 3 3" xfId="37281"/>
    <cellStyle name="20% - Accent1 3 4 2 4" xfId="19979"/>
    <cellStyle name="20% - Accent1 3 4 2 4 2" xfId="30623"/>
    <cellStyle name="20% - Accent1 3 4 2 4 3" xfId="39500"/>
    <cellStyle name="20% - Accent1 3 4 2 5" xfId="23966"/>
    <cellStyle name="20% - Accent1 3 4 2 6" xfId="32843"/>
    <cellStyle name="20% - Accent1 3 4 3" xfId="12268"/>
    <cellStyle name="20% - Accent1 3 4 3 2" xfId="14622"/>
    <cellStyle name="20% - Accent1 3 4 3 2 2" xfId="25452"/>
    <cellStyle name="20% - Accent1 3 4 3 2 3" xfId="34329"/>
    <cellStyle name="20% - Accent1 3 4 3 3" xfId="16841"/>
    <cellStyle name="20% - Accent1 3 4 3 3 2" xfId="27671"/>
    <cellStyle name="20% - Accent1 3 4 3 3 3" xfId="36548"/>
    <cellStyle name="20% - Accent1 3 4 3 4" xfId="19246"/>
    <cellStyle name="20% - Accent1 3 4 3 4 2" xfId="29890"/>
    <cellStyle name="20% - Accent1 3 4 3 4 3" xfId="38767"/>
    <cellStyle name="20% - Accent1 3 4 3 5" xfId="23233"/>
    <cellStyle name="20% - Accent1 3 4 3 6" xfId="32110"/>
    <cellStyle name="20% - Accent1 3 4 4" xfId="13746"/>
    <cellStyle name="20% - Accent1 3 4 4 2" xfId="24709"/>
    <cellStyle name="20% - Accent1 3 4 4 3" xfId="33586"/>
    <cellStyle name="20% - Accent1 3 4 5" xfId="16098"/>
    <cellStyle name="20% - Accent1 3 4 5 2" xfId="26928"/>
    <cellStyle name="20% - Accent1 3 4 5 3" xfId="35805"/>
    <cellStyle name="20% - Accent1 3 4 6" xfId="18319"/>
    <cellStyle name="20% - Accent1 3 4 6 2" xfId="29147"/>
    <cellStyle name="20% - Accent1 3 4 6 3" xfId="38024"/>
    <cellStyle name="20% - Accent1 3 4 7" xfId="22490"/>
    <cellStyle name="20% - Accent1 3 4 8" xfId="31365"/>
    <cellStyle name="20% - Accent1 3 5" xfId="8379"/>
    <cellStyle name="20% - Accent1 3 5 2" xfId="13002"/>
    <cellStyle name="20% - Accent1 3 5 2 2" xfId="15356"/>
    <cellStyle name="20% - Accent1 3 5 2 2 2" xfId="26186"/>
    <cellStyle name="20% - Accent1 3 5 2 2 3" xfId="35063"/>
    <cellStyle name="20% - Accent1 3 5 2 3" xfId="17575"/>
    <cellStyle name="20% - Accent1 3 5 2 3 2" xfId="28405"/>
    <cellStyle name="20% - Accent1 3 5 2 3 3" xfId="37282"/>
    <cellStyle name="20% - Accent1 3 5 2 4" xfId="19980"/>
    <cellStyle name="20% - Accent1 3 5 2 4 2" xfId="30624"/>
    <cellStyle name="20% - Accent1 3 5 2 4 3" xfId="39501"/>
    <cellStyle name="20% - Accent1 3 5 2 5" xfId="23967"/>
    <cellStyle name="20% - Accent1 3 5 2 6" xfId="32844"/>
    <cellStyle name="20% - Accent1 3 5 3" xfId="12269"/>
    <cellStyle name="20% - Accent1 3 5 3 2" xfId="14623"/>
    <cellStyle name="20% - Accent1 3 5 3 2 2" xfId="25453"/>
    <cellStyle name="20% - Accent1 3 5 3 2 3" xfId="34330"/>
    <cellStyle name="20% - Accent1 3 5 3 3" xfId="16842"/>
    <cellStyle name="20% - Accent1 3 5 3 3 2" xfId="27672"/>
    <cellStyle name="20% - Accent1 3 5 3 3 3" xfId="36549"/>
    <cellStyle name="20% - Accent1 3 5 3 4" xfId="19247"/>
    <cellStyle name="20% - Accent1 3 5 3 4 2" xfId="29891"/>
    <cellStyle name="20% - Accent1 3 5 3 4 3" xfId="38768"/>
    <cellStyle name="20% - Accent1 3 5 3 5" xfId="23234"/>
    <cellStyle name="20% - Accent1 3 5 3 6" xfId="32111"/>
    <cellStyle name="20% - Accent1 3 5 4" xfId="13747"/>
    <cellStyle name="20% - Accent1 3 5 4 2" xfId="24710"/>
    <cellStyle name="20% - Accent1 3 5 4 3" xfId="33587"/>
    <cellStyle name="20% - Accent1 3 5 5" xfId="16099"/>
    <cellStyle name="20% - Accent1 3 5 5 2" xfId="26929"/>
    <cellStyle name="20% - Accent1 3 5 5 3" xfId="35806"/>
    <cellStyle name="20% - Accent1 3 5 6" xfId="18320"/>
    <cellStyle name="20% - Accent1 3 5 6 2" xfId="29148"/>
    <cellStyle name="20% - Accent1 3 5 6 3" xfId="38025"/>
    <cellStyle name="20% - Accent1 3 5 7" xfId="22491"/>
    <cellStyle name="20% - Accent1 3 5 8" xfId="31366"/>
    <cellStyle name="20% - Accent1 3 6" xfId="8380"/>
    <cellStyle name="20% - Accent1 3 7" xfId="8381"/>
    <cellStyle name="20% - Accent1 3 8" xfId="8382"/>
    <cellStyle name="20% - Accent1 3 9" xfId="8383"/>
    <cellStyle name="20% - Accent1 4" xfId="8384"/>
    <cellStyle name="20% - Accent1 4 2" xfId="8385"/>
    <cellStyle name="20% - Accent1 4 3" xfId="8386"/>
    <cellStyle name="20% - Accent1 4 4" xfId="8387"/>
    <cellStyle name="20% - Accent1 4 5" xfId="8388"/>
    <cellStyle name="20% - Accent1 4 6" xfId="8389"/>
    <cellStyle name="20% - Accent1 5" xfId="8390"/>
    <cellStyle name="20% - Accent1 5 2" xfId="8391"/>
    <cellStyle name="20% - Accent1 5 3" xfId="8392"/>
    <cellStyle name="20% - Accent1 5 4" xfId="8393"/>
    <cellStyle name="20% - Accent1 5 5" xfId="8394"/>
    <cellStyle name="20% - Accent1 5 6" xfId="8395"/>
    <cellStyle name="20% - Accent1 6" xfId="8396"/>
    <cellStyle name="20% - Accent1 6 2" xfId="8397"/>
    <cellStyle name="20% - Accent1 6 3" xfId="8398"/>
    <cellStyle name="20% - Accent1 6 4" xfId="8399"/>
    <cellStyle name="20% - Accent1 6 5" xfId="8400"/>
    <cellStyle name="20% - Accent1 6 6" xfId="8401"/>
    <cellStyle name="20% - Accent1 7" xfId="8402"/>
    <cellStyle name="20% - Accent1 7 10" xfId="16100"/>
    <cellStyle name="20% - Accent1 7 10 2" xfId="26930"/>
    <cellStyle name="20% - Accent1 7 10 3" xfId="35807"/>
    <cellStyle name="20% - Accent1 7 11" xfId="18321"/>
    <cellStyle name="20% - Accent1 7 11 2" xfId="29149"/>
    <cellStyle name="20% - Accent1 7 11 3" xfId="38026"/>
    <cellStyle name="20% - Accent1 7 12" xfId="22492"/>
    <cellStyle name="20% - Accent1 7 13" xfId="31367"/>
    <cellStyle name="20% - Accent1 7 2" xfId="8403"/>
    <cellStyle name="20% - Accent1 7 3" xfId="8404"/>
    <cellStyle name="20% - Accent1 7 4" xfId="8405"/>
    <cellStyle name="20% - Accent1 7 5" xfId="8406"/>
    <cellStyle name="20% - Accent1 7 6" xfId="8407"/>
    <cellStyle name="20% - Accent1 7 7" xfId="13003"/>
    <cellStyle name="20% - Accent1 7 7 2" xfId="15357"/>
    <cellStyle name="20% - Accent1 7 7 2 2" xfId="26187"/>
    <cellStyle name="20% - Accent1 7 7 2 3" xfId="35064"/>
    <cellStyle name="20% - Accent1 7 7 3" xfId="17576"/>
    <cellStyle name="20% - Accent1 7 7 3 2" xfId="28406"/>
    <cellStyle name="20% - Accent1 7 7 3 3" xfId="37283"/>
    <cellStyle name="20% - Accent1 7 7 4" xfId="19981"/>
    <cellStyle name="20% - Accent1 7 7 4 2" xfId="30625"/>
    <cellStyle name="20% - Accent1 7 7 4 3" xfId="39502"/>
    <cellStyle name="20% - Accent1 7 7 5" xfId="23968"/>
    <cellStyle name="20% - Accent1 7 7 6" xfId="32845"/>
    <cellStyle name="20% - Accent1 7 8" xfId="12270"/>
    <cellStyle name="20% - Accent1 7 8 2" xfId="14624"/>
    <cellStyle name="20% - Accent1 7 8 2 2" xfId="25454"/>
    <cellStyle name="20% - Accent1 7 8 2 3" xfId="34331"/>
    <cellStyle name="20% - Accent1 7 8 3" xfId="16843"/>
    <cellStyle name="20% - Accent1 7 8 3 2" xfId="27673"/>
    <cellStyle name="20% - Accent1 7 8 3 3" xfId="36550"/>
    <cellStyle name="20% - Accent1 7 8 4" xfId="19248"/>
    <cellStyle name="20% - Accent1 7 8 4 2" xfId="29892"/>
    <cellStyle name="20% - Accent1 7 8 4 3" xfId="38769"/>
    <cellStyle name="20% - Accent1 7 8 5" xfId="23235"/>
    <cellStyle name="20% - Accent1 7 8 6" xfId="32112"/>
    <cellStyle name="20% - Accent1 7 9" xfId="13748"/>
    <cellStyle name="20% - Accent1 7 9 2" xfId="24711"/>
    <cellStyle name="20% - Accent1 7 9 3" xfId="33588"/>
    <cellStyle name="20% - Accent1 8" xfId="8408"/>
    <cellStyle name="20% - Accent1 8 2" xfId="8409"/>
    <cellStyle name="20% - Accent1 8 3" xfId="8410"/>
    <cellStyle name="20% - Accent1 8 4" xfId="8411"/>
    <cellStyle name="20% - Accent1 8 5" xfId="8412"/>
    <cellStyle name="20% - Accent1 8 6" xfId="8413"/>
    <cellStyle name="20% - Accent1 9" xfId="8414"/>
    <cellStyle name="20% - Accent1 9 2" xfId="8415"/>
    <cellStyle name="20% - Accent1 9 3" xfId="8416"/>
    <cellStyle name="20% - Accent1 9 4" xfId="8417"/>
    <cellStyle name="20% - Accent1 9 5" xfId="8418"/>
    <cellStyle name="20% - Accent2 10" xfId="8419"/>
    <cellStyle name="20% - Accent2 10 2" xfId="8420"/>
    <cellStyle name="20% - Accent2 10 3" xfId="8421"/>
    <cellStyle name="20% - Accent2 10 4" xfId="8422"/>
    <cellStyle name="20% - Accent2 10 5" xfId="8423"/>
    <cellStyle name="20% - Accent2 11" xfId="8424"/>
    <cellStyle name="20% - Accent2 11 2" xfId="8425"/>
    <cellStyle name="20% - Accent2 11 3" xfId="8426"/>
    <cellStyle name="20% - Accent2 11 4" xfId="8427"/>
    <cellStyle name="20% - Accent2 11 5" xfId="8428"/>
    <cellStyle name="20% - Accent2 12" xfId="8429"/>
    <cellStyle name="20% - Accent2 12 2" xfId="8430"/>
    <cellStyle name="20% - Accent2 12 3" xfId="8431"/>
    <cellStyle name="20% - Accent2 12 4" xfId="8432"/>
    <cellStyle name="20% - Accent2 12 5" xfId="8433"/>
    <cellStyle name="20% - Accent2 13" xfId="8434"/>
    <cellStyle name="20% - Accent2 14" xfId="8435"/>
    <cellStyle name="20% - Accent2 15" xfId="8436"/>
    <cellStyle name="20% - Accent2 16" xfId="8437"/>
    <cellStyle name="20% - Accent2 17" xfId="8438"/>
    <cellStyle name="20% - Accent2 18" xfId="8439"/>
    <cellStyle name="20% - Accent2 19" xfId="8440"/>
    <cellStyle name="20% - Accent2 2" xfId="25"/>
    <cellStyle name="20% - Accent2 2 10" xfId="8442"/>
    <cellStyle name="20% - Accent2 2 10 2" xfId="13004"/>
    <cellStyle name="20% - Accent2 2 10 2 2" xfId="15358"/>
    <cellStyle name="20% - Accent2 2 10 2 2 2" xfId="26188"/>
    <cellStyle name="20% - Accent2 2 10 2 2 3" xfId="35065"/>
    <cellStyle name="20% - Accent2 2 10 2 3" xfId="17577"/>
    <cellStyle name="20% - Accent2 2 10 2 3 2" xfId="28407"/>
    <cellStyle name="20% - Accent2 2 10 2 3 3" xfId="37284"/>
    <cellStyle name="20% - Accent2 2 10 2 4" xfId="19982"/>
    <cellStyle name="20% - Accent2 2 10 2 4 2" xfId="30626"/>
    <cellStyle name="20% - Accent2 2 10 2 4 3" xfId="39503"/>
    <cellStyle name="20% - Accent2 2 10 2 5" xfId="23969"/>
    <cellStyle name="20% - Accent2 2 10 2 6" xfId="32846"/>
    <cellStyle name="20% - Accent2 2 10 3" xfId="12271"/>
    <cellStyle name="20% - Accent2 2 10 3 2" xfId="14625"/>
    <cellStyle name="20% - Accent2 2 10 3 2 2" xfId="25455"/>
    <cellStyle name="20% - Accent2 2 10 3 2 3" xfId="34332"/>
    <cellStyle name="20% - Accent2 2 10 3 3" xfId="16844"/>
    <cellStyle name="20% - Accent2 2 10 3 3 2" xfId="27674"/>
    <cellStyle name="20% - Accent2 2 10 3 3 3" xfId="36551"/>
    <cellStyle name="20% - Accent2 2 10 3 4" xfId="19249"/>
    <cellStyle name="20% - Accent2 2 10 3 4 2" xfId="29893"/>
    <cellStyle name="20% - Accent2 2 10 3 4 3" xfId="38770"/>
    <cellStyle name="20% - Accent2 2 10 3 5" xfId="23236"/>
    <cellStyle name="20% - Accent2 2 10 3 6" xfId="32113"/>
    <cellStyle name="20% - Accent2 2 10 4" xfId="13749"/>
    <cellStyle name="20% - Accent2 2 10 4 2" xfId="24712"/>
    <cellStyle name="20% - Accent2 2 10 4 3" xfId="33589"/>
    <cellStyle name="20% - Accent2 2 10 5" xfId="16101"/>
    <cellStyle name="20% - Accent2 2 10 5 2" xfId="26931"/>
    <cellStyle name="20% - Accent2 2 10 5 3" xfId="35808"/>
    <cellStyle name="20% - Accent2 2 10 6" xfId="18322"/>
    <cellStyle name="20% - Accent2 2 10 6 2" xfId="29150"/>
    <cellStyle name="20% - Accent2 2 10 6 3" xfId="38027"/>
    <cellStyle name="20% - Accent2 2 10 7" xfId="22493"/>
    <cellStyle name="20% - Accent2 2 10 8" xfId="31368"/>
    <cellStyle name="20% - Accent2 2 11" xfId="8443"/>
    <cellStyle name="20% - Accent2 2 11 2" xfId="8444"/>
    <cellStyle name="20% - Accent2 2 11 2 2" xfId="13005"/>
    <cellStyle name="20% - Accent2 2 11 2 2 2" xfId="15359"/>
    <cellStyle name="20% - Accent2 2 11 2 2 2 2" xfId="26189"/>
    <cellStyle name="20% - Accent2 2 11 2 2 2 3" xfId="35066"/>
    <cellStyle name="20% - Accent2 2 11 2 2 3" xfId="17578"/>
    <cellStyle name="20% - Accent2 2 11 2 2 3 2" xfId="28408"/>
    <cellStyle name="20% - Accent2 2 11 2 2 3 3" xfId="37285"/>
    <cellStyle name="20% - Accent2 2 11 2 2 4" xfId="19983"/>
    <cellStyle name="20% - Accent2 2 11 2 2 4 2" xfId="30627"/>
    <cellStyle name="20% - Accent2 2 11 2 2 4 3" xfId="39504"/>
    <cellStyle name="20% - Accent2 2 11 2 2 5" xfId="23970"/>
    <cellStyle name="20% - Accent2 2 11 2 2 6" xfId="32847"/>
    <cellStyle name="20% - Accent2 2 11 2 3" xfId="12272"/>
    <cellStyle name="20% - Accent2 2 11 2 3 2" xfId="14626"/>
    <cellStyle name="20% - Accent2 2 11 2 3 2 2" xfId="25456"/>
    <cellStyle name="20% - Accent2 2 11 2 3 2 3" xfId="34333"/>
    <cellStyle name="20% - Accent2 2 11 2 3 3" xfId="16845"/>
    <cellStyle name="20% - Accent2 2 11 2 3 3 2" xfId="27675"/>
    <cellStyle name="20% - Accent2 2 11 2 3 3 3" xfId="36552"/>
    <cellStyle name="20% - Accent2 2 11 2 3 4" xfId="19250"/>
    <cellStyle name="20% - Accent2 2 11 2 3 4 2" xfId="29894"/>
    <cellStyle name="20% - Accent2 2 11 2 3 4 3" xfId="38771"/>
    <cellStyle name="20% - Accent2 2 11 2 3 5" xfId="23237"/>
    <cellStyle name="20% - Accent2 2 11 2 3 6" xfId="32114"/>
    <cellStyle name="20% - Accent2 2 11 2 4" xfId="13750"/>
    <cellStyle name="20% - Accent2 2 11 2 4 2" xfId="24713"/>
    <cellStyle name="20% - Accent2 2 11 2 4 3" xfId="33590"/>
    <cellStyle name="20% - Accent2 2 11 2 5" xfId="16102"/>
    <cellStyle name="20% - Accent2 2 11 2 5 2" xfId="26932"/>
    <cellStyle name="20% - Accent2 2 11 2 5 3" xfId="35809"/>
    <cellStyle name="20% - Accent2 2 11 2 6" xfId="18323"/>
    <cellStyle name="20% - Accent2 2 11 2 6 2" xfId="29151"/>
    <cellStyle name="20% - Accent2 2 11 2 6 3" xfId="38028"/>
    <cellStyle name="20% - Accent2 2 11 2 7" xfId="22494"/>
    <cellStyle name="20% - Accent2 2 11 2 8" xfId="31369"/>
    <cellStyle name="20% - Accent2 2 11 3" xfId="8445"/>
    <cellStyle name="20% - Accent2 2 11 3 2" xfId="13006"/>
    <cellStyle name="20% - Accent2 2 11 3 2 2" xfId="15360"/>
    <cellStyle name="20% - Accent2 2 11 3 2 2 2" xfId="26190"/>
    <cellStyle name="20% - Accent2 2 11 3 2 2 3" xfId="35067"/>
    <cellStyle name="20% - Accent2 2 11 3 2 3" xfId="17579"/>
    <cellStyle name="20% - Accent2 2 11 3 2 3 2" xfId="28409"/>
    <cellStyle name="20% - Accent2 2 11 3 2 3 3" xfId="37286"/>
    <cellStyle name="20% - Accent2 2 11 3 2 4" xfId="19984"/>
    <cellStyle name="20% - Accent2 2 11 3 2 4 2" xfId="30628"/>
    <cellStyle name="20% - Accent2 2 11 3 2 4 3" xfId="39505"/>
    <cellStyle name="20% - Accent2 2 11 3 2 5" xfId="23971"/>
    <cellStyle name="20% - Accent2 2 11 3 2 6" xfId="32848"/>
    <cellStyle name="20% - Accent2 2 11 3 3" xfId="12273"/>
    <cellStyle name="20% - Accent2 2 11 3 3 2" xfId="14627"/>
    <cellStyle name="20% - Accent2 2 11 3 3 2 2" xfId="25457"/>
    <cellStyle name="20% - Accent2 2 11 3 3 2 3" xfId="34334"/>
    <cellStyle name="20% - Accent2 2 11 3 3 3" xfId="16846"/>
    <cellStyle name="20% - Accent2 2 11 3 3 3 2" xfId="27676"/>
    <cellStyle name="20% - Accent2 2 11 3 3 3 3" xfId="36553"/>
    <cellStyle name="20% - Accent2 2 11 3 3 4" xfId="19251"/>
    <cellStyle name="20% - Accent2 2 11 3 3 4 2" xfId="29895"/>
    <cellStyle name="20% - Accent2 2 11 3 3 4 3" xfId="38772"/>
    <cellStyle name="20% - Accent2 2 11 3 3 5" xfId="23238"/>
    <cellStyle name="20% - Accent2 2 11 3 3 6" xfId="32115"/>
    <cellStyle name="20% - Accent2 2 11 3 4" xfId="13751"/>
    <cellStyle name="20% - Accent2 2 11 3 4 2" xfId="24714"/>
    <cellStyle name="20% - Accent2 2 11 3 4 3" xfId="33591"/>
    <cellStyle name="20% - Accent2 2 11 3 5" xfId="16103"/>
    <cellStyle name="20% - Accent2 2 11 3 5 2" xfId="26933"/>
    <cellStyle name="20% - Accent2 2 11 3 5 3" xfId="35810"/>
    <cellStyle name="20% - Accent2 2 11 3 6" xfId="18324"/>
    <cellStyle name="20% - Accent2 2 11 3 6 2" xfId="29152"/>
    <cellStyle name="20% - Accent2 2 11 3 6 3" xfId="38029"/>
    <cellStyle name="20% - Accent2 2 11 3 7" xfId="22495"/>
    <cellStyle name="20% - Accent2 2 11 3 8" xfId="31370"/>
    <cellStyle name="20% - Accent2 2 11 4" xfId="8446"/>
    <cellStyle name="20% - Accent2 2 11 4 2" xfId="13007"/>
    <cellStyle name="20% - Accent2 2 11 4 2 2" xfId="15361"/>
    <cellStyle name="20% - Accent2 2 11 4 2 2 2" xfId="26191"/>
    <cellStyle name="20% - Accent2 2 11 4 2 2 3" xfId="35068"/>
    <cellStyle name="20% - Accent2 2 11 4 2 3" xfId="17580"/>
    <cellStyle name="20% - Accent2 2 11 4 2 3 2" xfId="28410"/>
    <cellStyle name="20% - Accent2 2 11 4 2 3 3" xfId="37287"/>
    <cellStyle name="20% - Accent2 2 11 4 2 4" xfId="19985"/>
    <cellStyle name="20% - Accent2 2 11 4 2 4 2" xfId="30629"/>
    <cellStyle name="20% - Accent2 2 11 4 2 4 3" xfId="39506"/>
    <cellStyle name="20% - Accent2 2 11 4 2 5" xfId="23972"/>
    <cellStyle name="20% - Accent2 2 11 4 2 6" xfId="32849"/>
    <cellStyle name="20% - Accent2 2 11 4 3" xfId="12274"/>
    <cellStyle name="20% - Accent2 2 11 4 3 2" xfId="14628"/>
    <cellStyle name="20% - Accent2 2 11 4 3 2 2" xfId="25458"/>
    <cellStyle name="20% - Accent2 2 11 4 3 2 3" xfId="34335"/>
    <cellStyle name="20% - Accent2 2 11 4 3 3" xfId="16847"/>
    <cellStyle name="20% - Accent2 2 11 4 3 3 2" xfId="27677"/>
    <cellStyle name="20% - Accent2 2 11 4 3 3 3" xfId="36554"/>
    <cellStyle name="20% - Accent2 2 11 4 3 4" xfId="19252"/>
    <cellStyle name="20% - Accent2 2 11 4 3 4 2" xfId="29896"/>
    <cellStyle name="20% - Accent2 2 11 4 3 4 3" xfId="38773"/>
    <cellStyle name="20% - Accent2 2 11 4 3 5" xfId="23239"/>
    <cellStyle name="20% - Accent2 2 11 4 3 6" xfId="32116"/>
    <cellStyle name="20% - Accent2 2 11 4 4" xfId="13752"/>
    <cellStyle name="20% - Accent2 2 11 4 4 2" xfId="24715"/>
    <cellStyle name="20% - Accent2 2 11 4 4 3" xfId="33592"/>
    <cellStyle name="20% - Accent2 2 11 4 5" xfId="16104"/>
    <cellStyle name="20% - Accent2 2 11 4 5 2" xfId="26934"/>
    <cellStyle name="20% - Accent2 2 11 4 5 3" xfId="35811"/>
    <cellStyle name="20% - Accent2 2 11 4 6" xfId="18325"/>
    <cellStyle name="20% - Accent2 2 11 4 6 2" xfId="29153"/>
    <cellStyle name="20% - Accent2 2 11 4 6 3" xfId="38030"/>
    <cellStyle name="20% - Accent2 2 11 4 7" xfId="22496"/>
    <cellStyle name="20% - Accent2 2 11 4 8" xfId="31371"/>
    <cellStyle name="20% - Accent2 2 11 5" xfId="8447"/>
    <cellStyle name="20% - Accent2 2 11 5 2" xfId="13008"/>
    <cellStyle name="20% - Accent2 2 11 5 2 2" xfId="15362"/>
    <cellStyle name="20% - Accent2 2 11 5 2 2 2" xfId="26192"/>
    <cellStyle name="20% - Accent2 2 11 5 2 2 3" xfId="35069"/>
    <cellStyle name="20% - Accent2 2 11 5 2 3" xfId="17581"/>
    <cellStyle name="20% - Accent2 2 11 5 2 3 2" xfId="28411"/>
    <cellStyle name="20% - Accent2 2 11 5 2 3 3" xfId="37288"/>
    <cellStyle name="20% - Accent2 2 11 5 2 4" xfId="19986"/>
    <cellStyle name="20% - Accent2 2 11 5 2 4 2" xfId="30630"/>
    <cellStyle name="20% - Accent2 2 11 5 2 4 3" xfId="39507"/>
    <cellStyle name="20% - Accent2 2 11 5 2 5" xfId="23973"/>
    <cellStyle name="20% - Accent2 2 11 5 2 6" xfId="32850"/>
    <cellStyle name="20% - Accent2 2 11 5 3" xfId="12275"/>
    <cellStyle name="20% - Accent2 2 11 5 3 2" xfId="14629"/>
    <cellStyle name="20% - Accent2 2 11 5 3 2 2" xfId="25459"/>
    <cellStyle name="20% - Accent2 2 11 5 3 2 3" xfId="34336"/>
    <cellStyle name="20% - Accent2 2 11 5 3 3" xfId="16848"/>
    <cellStyle name="20% - Accent2 2 11 5 3 3 2" xfId="27678"/>
    <cellStyle name="20% - Accent2 2 11 5 3 3 3" xfId="36555"/>
    <cellStyle name="20% - Accent2 2 11 5 3 4" xfId="19253"/>
    <cellStyle name="20% - Accent2 2 11 5 3 4 2" xfId="29897"/>
    <cellStyle name="20% - Accent2 2 11 5 3 4 3" xfId="38774"/>
    <cellStyle name="20% - Accent2 2 11 5 3 5" xfId="23240"/>
    <cellStyle name="20% - Accent2 2 11 5 3 6" xfId="32117"/>
    <cellStyle name="20% - Accent2 2 11 5 4" xfId="13753"/>
    <cellStyle name="20% - Accent2 2 11 5 4 2" xfId="24716"/>
    <cellStyle name="20% - Accent2 2 11 5 4 3" xfId="33593"/>
    <cellStyle name="20% - Accent2 2 11 5 5" xfId="16105"/>
    <cellStyle name="20% - Accent2 2 11 5 5 2" xfId="26935"/>
    <cellStyle name="20% - Accent2 2 11 5 5 3" xfId="35812"/>
    <cellStyle name="20% - Accent2 2 11 5 6" xfId="18326"/>
    <cellStyle name="20% - Accent2 2 11 5 6 2" xfId="29154"/>
    <cellStyle name="20% - Accent2 2 11 5 6 3" xfId="38031"/>
    <cellStyle name="20% - Accent2 2 11 5 7" xfId="22497"/>
    <cellStyle name="20% - Accent2 2 11 5 8" xfId="31372"/>
    <cellStyle name="20% - Accent2 2 12" xfId="8448"/>
    <cellStyle name="20% - Accent2 2 13" xfId="8449"/>
    <cellStyle name="20% - Accent2 2 14" xfId="8450"/>
    <cellStyle name="20% - Accent2 2 15" xfId="8451"/>
    <cellStyle name="20% - Accent2 2 15 2" xfId="13009"/>
    <cellStyle name="20% - Accent2 2 15 2 2" xfId="15363"/>
    <cellStyle name="20% - Accent2 2 15 2 2 2" xfId="26193"/>
    <cellStyle name="20% - Accent2 2 15 2 2 3" xfId="35070"/>
    <cellStyle name="20% - Accent2 2 15 2 3" xfId="17582"/>
    <cellStyle name="20% - Accent2 2 15 2 3 2" xfId="28412"/>
    <cellStyle name="20% - Accent2 2 15 2 3 3" xfId="37289"/>
    <cellStyle name="20% - Accent2 2 15 2 4" xfId="19987"/>
    <cellStyle name="20% - Accent2 2 15 2 4 2" xfId="30631"/>
    <cellStyle name="20% - Accent2 2 15 2 4 3" xfId="39508"/>
    <cellStyle name="20% - Accent2 2 15 2 5" xfId="23974"/>
    <cellStyle name="20% - Accent2 2 15 2 6" xfId="32851"/>
    <cellStyle name="20% - Accent2 2 15 3" xfId="12276"/>
    <cellStyle name="20% - Accent2 2 15 3 2" xfId="14630"/>
    <cellStyle name="20% - Accent2 2 15 3 2 2" xfId="25460"/>
    <cellStyle name="20% - Accent2 2 15 3 2 3" xfId="34337"/>
    <cellStyle name="20% - Accent2 2 15 3 3" xfId="16849"/>
    <cellStyle name="20% - Accent2 2 15 3 3 2" xfId="27679"/>
    <cellStyle name="20% - Accent2 2 15 3 3 3" xfId="36556"/>
    <cellStyle name="20% - Accent2 2 15 3 4" xfId="19254"/>
    <cellStyle name="20% - Accent2 2 15 3 4 2" xfId="29898"/>
    <cellStyle name="20% - Accent2 2 15 3 4 3" xfId="38775"/>
    <cellStyle name="20% - Accent2 2 15 3 5" xfId="23241"/>
    <cellStyle name="20% - Accent2 2 15 3 6" xfId="32118"/>
    <cellStyle name="20% - Accent2 2 15 4" xfId="13754"/>
    <cellStyle name="20% - Accent2 2 15 4 2" xfId="24717"/>
    <cellStyle name="20% - Accent2 2 15 4 3" xfId="33594"/>
    <cellStyle name="20% - Accent2 2 15 5" xfId="16106"/>
    <cellStyle name="20% - Accent2 2 15 5 2" xfId="26936"/>
    <cellStyle name="20% - Accent2 2 15 5 3" xfId="35813"/>
    <cellStyle name="20% - Accent2 2 15 6" xfId="18327"/>
    <cellStyle name="20% - Accent2 2 15 6 2" xfId="29155"/>
    <cellStyle name="20% - Accent2 2 15 6 3" xfId="38032"/>
    <cellStyle name="20% - Accent2 2 15 7" xfId="22498"/>
    <cellStyle name="20% - Accent2 2 15 8" xfId="31373"/>
    <cellStyle name="20% - Accent2 2 16" xfId="8452"/>
    <cellStyle name="20% - Accent2 2 17" xfId="8441"/>
    <cellStyle name="20% - Accent2 2 2" xfId="26"/>
    <cellStyle name="20% - Accent2 2 2 10" xfId="13010"/>
    <cellStyle name="20% - Accent2 2 2 10 2" xfId="15364"/>
    <cellStyle name="20% - Accent2 2 2 10 2 2" xfId="26194"/>
    <cellStyle name="20% - Accent2 2 2 10 2 3" xfId="35071"/>
    <cellStyle name="20% - Accent2 2 2 10 3" xfId="17583"/>
    <cellStyle name="20% - Accent2 2 2 10 3 2" xfId="28413"/>
    <cellStyle name="20% - Accent2 2 2 10 3 3" xfId="37290"/>
    <cellStyle name="20% - Accent2 2 2 10 4" xfId="19988"/>
    <cellStyle name="20% - Accent2 2 2 10 4 2" xfId="30632"/>
    <cellStyle name="20% - Accent2 2 2 10 4 3" xfId="39509"/>
    <cellStyle name="20% - Accent2 2 2 10 5" xfId="23975"/>
    <cellStyle name="20% - Accent2 2 2 10 6" xfId="32852"/>
    <cellStyle name="20% - Accent2 2 2 11" xfId="12277"/>
    <cellStyle name="20% - Accent2 2 2 11 2" xfId="14631"/>
    <cellStyle name="20% - Accent2 2 2 11 2 2" xfId="25461"/>
    <cellStyle name="20% - Accent2 2 2 11 2 3" xfId="34338"/>
    <cellStyle name="20% - Accent2 2 2 11 3" xfId="16850"/>
    <cellStyle name="20% - Accent2 2 2 11 3 2" xfId="27680"/>
    <cellStyle name="20% - Accent2 2 2 11 3 3" xfId="36557"/>
    <cellStyle name="20% - Accent2 2 2 11 4" xfId="19255"/>
    <cellStyle name="20% - Accent2 2 2 11 4 2" xfId="29899"/>
    <cellStyle name="20% - Accent2 2 2 11 4 3" xfId="38776"/>
    <cellStyle name="20% - Accent2 2 2 11 5" xfId="23242"/>
    <cellStyle name="20% - Accent2 2 2 11 6" xfId="32119"/>
    <cellStyle name="20% - Accent2 2 2 12" xfId="13755"/>
    <cellStyle name="20% - Accent2 2 2 12 2" xfId="24718"/>
    <cellStyle name="20% - Accent2 2 2 12 3" xfId="33595"/>
    <cellStyle name="20% - Accent2 2 2 13" xfId="16107"/>
    <cellStyle name="20% - Accent2 2 2 13 2" xfId="26937"/>
    <cellStyle name="20% - Accent2 2 2 13 3" xfId="35814"/>
    <cellStyle name="20% - Accent2 2 2 14" xfId="18328"/>
    <cellStyle name="20% - Accent2 2 2 14 2" xfId="29156"/>
    <cellStyle name="20% - Accent2 2 2 14 3" xfId="38033"/>
    <cellStyle name="20% - Accent2 2 2 15" xfId="22499"/>
    <cellStyle name="20% - Accent2 2 2 16" xfId="31374"/>
    <cellStyle name="20% - Accent2 2 2 17" xfId="8453"/>
    <cellStyle name="20% - Accent2 2 2 2" xfId="8454"/>
    <cellStyle name="20% - Accent2 2 2 2 2" xfId="13011"/>
    <cellStyle name="20% - Accent2 2 2 2 2 2" xfId="15365"/>
    <cellStyle name="20% - Accent2 2 2 2 2 2 2" xfId="26195"/>
    <cellStyle name="20% - Accent2 2 2 2 2 2 3" xfId="35072"/>
    <cellStyle name="20% - Accent2 2 2 2 2 3" xfId="17584"/>
    <cellStyle name="20% - Accent2 2 2 2 2 3 2" xfId="28414"/>
    <cellStyle name="20% - Accent2 2 2 2 2 3 3" xfId="37291"/>
    <cellStyle name="20% - Accent2 2 2 2 2 4" xfId="19989"/>
    <cellStyle name="20% - Accent2 2 2 2 2 4 2" xfId="30633"/>
    <cellStyle name="20% - Accent2 2 2 2 2 4 3" xfId="39510"/>
    <cellStyle name="20% - Accent2 2 2 2 2 5" xfId="23976"/>
    <cellStyle name="20% - Accent2 2 2 2 2 6" xfId="32853"/>
    <cellStyle name="20% - Accent2 2 2 2 3" xfId="12278"/>
    <cellStyle name="20% - Accent2 2 2 2 3 2" xfId="14632"/>
    <cellStyle name="20% - Accent2 2 2 2 3 2 2" xfId="25462"/>
    <cellStyle name="20% - Accent2 2 2 2 3 2 3" xfId="34339"/>
    <cellStyle name="20% - Accent2 2 2 2 3 3" xfId="16851"/>
    <cellStyle name="20% - Accent2 2 2 2 3 3 2" xfId="27681"/>
    <cellStyle name="20% - Accent2 2 2 2 3 3 3" xfId="36558"/>
    <cellStyle name="20% - Accent2 2 2 2 3 4" xfId="19256"/>
    <cellStyle name="20% - Accent2 2 2 2 3 4 2" xfId="29900"/>
    <cellStyle name="20% - Accent2 2 2 2 3 4 3" xfId="38777"/>
    <cellStyle name="20% - Accent2 2 2 2 3 5" xfId="23243"/>
    <cellStyle name="20% - Accent2 2 2 2 3 6" xfId="32120"/>
    <cellStyle name="20% - Accent2 2 2 2 4" xfId="13756"/>
    <cellStyle name="20% - Accent2 2 2 2 4 2" xfId="24719"/>
    <cellStyle name="20% - Accent2 2 2 2 4 3" xfId="33596"/>
    <cellStyle name="20% - Accent2 2 2 2 5" xfId="16108"/>
    <cellStyle name="20% - Accent2 2 2 2 5 2" xfId="26938"/>
    <cellStyle name="20% - Accent2 2 2 2 5 3" xfId="35815"/>
    <cellStyle name="20% - Accent2 2 2 2 6" xfId="18329"/>
    <cellStyle name="20% - Accent2 2 2 2 6 2" xfId="29157"/>
    <cellStyle name="20% - Accent2 2 2 2 6 3" xfId="38034"/>
    <cellStyle name="20% - Accent2 2 2 2 7" xfId="22500"/>
    <cellStyle name="20% - Accent2 2 2 2 8" xfId="31375"/>
    <cellStyle name="20% - Accent2 2 2 3" xfId="8455"/>
    <cellStyle name="20% - Accent2 2 2 3 2" xfId="13012"/>
    <cellStyle name="20% - Accent2 2 2 3 2 2" xfId="15366"/>
    <cellStyle name="20% - Accent2 2 2 3 2 2 2" xfId="26196"/>
    <cellStyle name="20% - Accent2 2 2 3 2 2 3" xfId="35073"/>
    <cellStyle name="20% - Accent2 2 2 3 2 3" xfId="17585"/>
    <cellStyle name="20% - Accent2 2 2 3 2 3 2" xfId="28415"/>
    <cellStyle name="20% - Accent2 2 2 3 2 3 3" xfId="37292"/>
    <cellStyle name="20% - Accent2 2 2 3 2 4" xfId="19990"/>
    <cellStyle name="20% - Accent2 2 2 3 2 4 2" xfId="30634"/>
    <cellStyle name="20% - Accent2 2 2 3 2 4 3" xfId="39511"/>
    <cellStyle name="20% - Accent2 2 2 3 2 5" xfId="23977"/>
    <cellStyle name="20% - Accent2 2 2 3 2 6" xfId="32854"/>
    <cellStyle name="20% - Accent2 2 2 3 3" xfId="12279"/>
    <cellStyle name="20% - Accent2 2 2 3 3 2" xfId="14633"/>
    <cellStyle name="20% - Accent2 2 2 3 3 2 2" xfId="25463"/>
    <cellStyle name="20% - Accent2 2 2 3 3 2 3" xfId="34340"/>
    <cellStyle name="20% - Accent2 2 2 3 3 3" xfId="16852"/>
    <cellStyle name="20% - Accent2 2 2 3 3 3 2" xfId="27682"/>
    <cellStyle name="20% - Accent2 2 2 3 3 3 3" xfId="36559"/>
    <cellStyle name="20% - Accent2 2 2 3 3 4" xfId="19257"/>
    <cellStyle name="20% - Accent2 2 2 3 3 4 2" xfId="29901"/>
    <cellStyle name="20% - Accent2 2 2 3 3 4 3" xfId="38778"/>
    <cellStyle name="20% - Accent2 2 2 3 3 5" xfId="23244"/>
    <cellStyle name="20% - Accent2 2 2 3 3 6" xfId="32121"/>
    <cellStyle name="20% - Accent2 2 2 3 4" xfId="13757"/>
    <cellStyle name="20% - Accent2 2 2 3 4 2" xfId="24720"/>
    <cellStyle name="20% - Accent2 2 2 3 4 3" xfId="33597"/>
    <cellStyle name="20% - Accent2 2 2 3 5" xfId="16109"/>
    <cellStyle name="20% - Accent2 2 2 3 5 2" xfId="26939"/>
    <cellStyle name="20% - Accent2 2 2 3 5 3" xfId="35816"/>
    <cellStyle name="20% - Accent2 2 2 3 6" xfId="18330"/>
    <cellStyle name="20% - Accent2 2 2 3 6 2" xfId="29158"/>
    <cellStyle name="20% - Accent2 2 2 3 6 3" xfId="38035"/>
    <cellStyle name="20% - Accent2 2 2 3 7" xfId="22501"/>
    <cellStyle name="20% - Accent2 2 2 3 8" xfId="31376"/>
    <cellStyle name="20% - Accent2 2 2 4" xfId="8456"/>
    <cellStyle name="20% - Accent2 2 2 4 2" xfId="13013"/>
    <cellStyle name="20% - Accent2 2 2 4 2 2" xfId="15367"/>
    <cellStyle name="20% - Accent2 2 2 4 2 2 2" xfId="26197"/>
    <cellStyle name="20% - Accent2 2 2 4 2 2 3" xfId="35074"/>
    <cellStyle name="20% - Accent2 2 2 4 2 3" xfId="17586"/>
    <cellStyle name="20% - Accent2 2 2 4 2 3 2" xfId="28416"/>
    <cellStyle name="20% - Accent2 2 2 4 2 3 3" xfId="37293"/>
    <cellStyle name="20% - Accent2 2 2 4 2 4" xfId="19991"/>
    <cellStyle name="20% - Accent2 2 2 4 2 4 2" xfId="30635"/>
    <cellStyle name="20% - Accent2 2 2 4 2 4 3" xfId="39512"/>
    <cellStyle name="20% - Accent2 2 2 4 2 5" xfId="23978"/>
    <cellStyle name="20% - Accent2 2 2 4 2 6" xfId="32855"/>
    <cellStyle name="20% - Accent2 2 2 4 3" xfId="12280"/>
    <cellStyle name="20% - Accent2 2 2 4 3 2" xfId="14634"/>
    <cellStyle name="20% - Accent2 2 2 4 3 2 2" xfId="25464"/>
    <cellStyle name="20% - Accent2 2 2 4 3 2 3" xfId="34341"/>
    <cellStyle name="20% - Accent2 2 2 4 3 3" xfId="16853"/>
    <cellStyle name="20% - Accent2 2 2 4 3 3 2" xfId="27683"/>
    <cellStyle name="20% - Accent2 2 2 4 3 3 3" xfId="36560"/>
    <cellStyle name="20% - Accent2 2 2 4 3 4" xfId="19258"/>
    <cellStyle name="20% - Accent2 2 2 4 3 4 2" xfId="29902"/>
    <cellStyle name="20% - Accent2 2 2 4 3 4 3" xfId="38779"/>
    <cellStyle name="20% - Accent2 2 2 4 3 5" xfId="23245"/>
    <cellStyle name="20% - Accent2 2 2 4 3 6" xfId="32122"/>
    <cellStyle name="20% - Accent2 2 2 4 4" xfId="13758"/>
    <cellStyle name="20% - Accent2 2 2 4 4 2" xfId="24721"/>
    <cellStyle name="20% - Accent2 2 2 4 4 3" xfId="33598"/>
    <cellStyle name="20% - Accent2 2 2 4 5" xfId="16110"/>
    <cellStyle name="20% - Accent2 2 2 4 5 2" xfId="26940"/>
    <cellStyle name="20% - Accent2 2 2 4 5 3" xfId="35817"/>
    <cellStyle name="20% - Accent2 2 2 4 6" xfId="18331"/>
    <cellStyle name="20% - Accent2 2 2 4 6 2" xfId="29159"/>
    <cellStyle name="20% - Accent2 2 2 4 6 3" xfId="38036"/>
    <cellStyle name="20% - Accent2 2 2 4 7" xfId="22502"/>
    <cellStyle name="20% - Accent2 2 2 4 8" xfId="31377"/>
    <cellStyle name="20% - Accent2 2 2 5" xfId="8457"/>
    <cellStyle name="20% - Accent2 2 2 5 2" xfId="13014"/>
    <cellStyle name="20% - Accent2 2 2 5 2 2" xfId="15368"/>
    <cellStyle name="20% - Accent2 2 2 5 2 2 2" xfId="26198"/>
    <cellStyle name="20% - Accent2 2 2 5 2 2 3" xfId="35075"/>
    <cellStyle name="20% - Accent2 2 2 5 2 3" xfId="17587"/>
    <cellStyle name="20% - Accent2 2 2 5 2 3 2" xfId="28417"/>
    <cellStyle name="20% - Accent2 2 2 5 2 3 3" xfId="37294"/>
    <cellStyle name="20% - Accent2 2 2 5 2 4" xfId="19992"/>
    <cellStyle name="20% - Accent2 2 2 5 2 4 2" xfId="30636"/>
    <cellStyle name="20% - Accent2 2 2 5 2 4 3" xfId="39513"/>
    <cellStyle name="20% - Accent2 2 2 5 2 5" xfId="23979"/>
    <cellStyle name="20% - Accent2 2 2 5 2 6" xfId="32856"/>
    <cellStyle name="20% - Accent2 2 2 5 3" xfId="12281"/>
    <cellStyle name="20% - Accent2 2 2 5 3 2" xfId="14635"/>
    <cellStyle name="20% - Accent2 2 2 5 3 2 2" xfId="25465"/>
    <cellStyle name="20% - Accent2 2 2 5 3 2 3" xfId="34342"/>
    <cellStyle name="20% - Accent2 2 2 5 3 3" xfId="16854"/>
    <cellStyle name="20% - Accent2 2 2 5 3 3 2" xfId="27684"/>
    <cellStyle name="20% - Accent2 2 2 5 3 3 3" xfId="36561"/>
    <cellStyle name="20% - Accent2 2 2 5 3 4" xfId="19259"/>
    <cellStyle name="20% - Accent2 2 2 5 3 4 2" xfId="29903"/>
    <cellStyle name="20% - Accent2 2 2 5 3 4 3" xfId="38780"/>
    <cellStyle name="20% - Accent2 2 2 5 3 5" xfId="23246"/>
    <cellStyle name="20% - Accent2 2 2 5 3 6" xfId="32123"/>
    <cellStyle name="20% - Accent2 2 2 5 4" xfId="13759"/>
    <cellStyle name="20% - Accent2 2 2 5 4 2" xfId="24722"/>
    <cellStyle name="20% - Accent2 2 2 5 4 3" xfId="33599"/>
    <cellStyle name="20% - Accent2 2 2 5 5" xfId="16111"/>
    <cellStyle name="20% - Accent2 2 2 5 5 2" xfId="26941"/>
    <cellStyle name="20% - Accent2 2 2 5 5 3" xfId="35818"/>
    <cellStyle name="20% - Accent2 2 2 5 6" xfId="18332"/>
    <cellStyle name="20% - Accent2 2 2 5 6 2" xfId="29160"/>
    <cellStyle name="20% - Accent2 2 2 5 6 3" xfId="38037"/>
    <cellStyle name="20% - Accent2 2 2 5 7" xfId="22503"/>
    <cellStyle name="20% - Accent2 2 2 5 8" xfId="31378"/>
    <cellStyle name="20% - Accent2 2 2 6" xfId="8458"/>
    <cellStyle name="20% - Accent2 2 2 6 2" xfId="13015"/>
    <cellStyle name="20% - Accent2 2 2 6 2 2" xfId="15369"/>
    <cellStyle name="20% - Accent2 2 2 6 2 2 2" xfId="26199"/>
    <cellStyle name="20% - Accent2 2 2 6 2 2 3" xfId="35076"/>
    <cellStyle name="20% - Accent2 2 2 6 2 3" xfId="17588"/>
    <cellStyle name="20% - Accent2 2 2 6 2 3 2" xfId="28418"/>
    <cellStyle name="20% - Accent2 2 2 6 2 3 3" xfId="37295"/>
    <cellStyle name="20% - Accent2 2 2 6 2 4" xfId="19993"/>
    <cellStyle name="20% - Accent2 2 2 6 2 4 2" xfId="30637"/>
    <cellStyle name="20% - Accent2 2 2 6 2 4 3" xfId="39514"/>
    <cellStyle name="20% - Accent2 2 2 6 2 5" xfId="23980"/>
    <cellStyle name="20% - Accent2 2 2 6 2 6" xfId="32857"/>
    <cellStyle name="20% - Accent2 2 2 6 3" xfId="12282"/>
    <cellStyle name="20% - Accent2 2 2 6 3 2" xfId="14636"/>
    <cellStyle name="20% - Accent2 2 2 6 3 2 2" xfId="25466"/>
    <cellStyle name="20% - Accent2 2 2 6 3 2 3" xfId="34343"/>
    <cellStyle name="20% - Accent2 2 2 6 3 3" xfId="16855"/>
    <cellStyle name="20% - Accent2 2 2 6 3 3 2" xfId="27685"/>
    <cellStyle name="20% - Accent2 2 2 6 3 3 3" xfId="36562"/>
    <cellStyle name="20% - Accent2 2 2 6 3 4" xfId="19260"/>
    <cellStyle name="20% - Accent2 2 2 6 3 4 2" xfId="29904"/>
    <cellStyle name="20% - Accent2 2 2 6 3 4 3" xfId="38781"/>
    <cellStyle name="20% - Accent2 2 2 6 3 5" xfId="23247"/>
    <cellStyle name="20% - Accent2 2 2 6 3 6" xfId="32124"/>
    <cellStyle name="20% - Accent2 2 2 6 4" xfId="13760"/>
    <cellStyle name="20% - Accent2 2 2 6 4 2" xfId="24723"/>
    <cellStyle name="20% - Accent2 2 2 6 4 3" xfId="33600"/>
    <cellStyle name="20% - Accent2 2 2 6 5" xfId="16112"/>
    <cellStyle name="20% - Accent2 2 2 6 5 2" xfId="26942"/>
    <cellStyle name="20% - Accent2 2 2 6 5 3" xfId="35819"/>
    <cellStyle name="20% - Accent2 2 2 6 6" xfId="18333"/>
    <cellStyle name="20% - Accent2 2 2 6 6 2" xfId="29161"/>
    <cellStyle name="20% - Accent2 2 2 6 6 3" xfId="38038"/>
    <cellStyle name="20% - Accent2 2 2 6 7" xfId="22504"/>
    <cellStyle name="20% - Accent2 2 2 6 8" xfId="31379"/>
    <cellStyle name="20% - Accent2 2 2 7" xfId="8459"/>
    <cellStyle name="20% - Accent2 2 2 7 2" xfId="13016"/>
    <cellStyle name="20% - Accent2 2 2 7 2 2" xfId="15370"/>
    <cellStyle name="20% - Accent2 2 2 7 2 2 2" xfId="26200"/>
    <cellStyle name="20% - Accent2 2 2 7 2 2 3" xfId="35077"/>
    <cellStyle name="20% - Accent2 2 2 7 2 3" xfId="17589"/>
    <cellStyle name="20% - Accent2 2 2 7 2 3 2" xfId="28419"/>
    <cellStyle name="20% - Accent2 2 2 7 2 3 3" xfId="37296"/>
    <cellStyle name="20% - Accent2 2 2 7 2 4" xfId="19994"/>
    <cellStyle name="20% - Accent2 2 2 7 2 4 2" xfId="30638"/>
    <cellStyle name="20% - Accent2 2 2 7 2 4 3" xfId="39515"/>
    <cellStyle name="20% - Accent2 2 2 7 2 5" xfId="23981"/>
    <cellStyle name="20% - Accent2 2 2 7 2 6" xfId="32858"/>
    <cellStyle name="20% - Accent2 2 2 7 3" xfId="12283"/>
    <cellStyle name="20% - Accent2 2 2 7 3 2" xfId="14637"/>
    <cellStyle name="20% - Accent2 2 2 7 3 2 2" xfId="25467"/>
    <cellStyle name="20% - Accent2 2 2 7 3 2 3" xfId="34344"/>
    <cellStyle name="20% - Accent2 2 2 7 3 3" xfId="16856"/>
    <cellStyle name="20% - Accent2 2 2 7 3 3 2" xfId="27686"/>
    <cellStyle name="20% - Accent2 2 2 7 3 3 3" xfId="36563"/>
    <cellStyle name="20% - Accent2 2 2 7 3 4" xfId="19261"/>
    <cellStyle name="20% - Accent2 2 2 7 3 4 2" xfId="29905"/>
    <cellStyle name="20% - Accent2 2 2 7 3 4 3" xfId="38782"/>
    <cellStyle name="20% - Accent2 2 2 7 3 5" xfId="23248"/>
    <cellStyle name="20% - Accent2 2 2 7 3 6" xfId="32125"/>
    <cellStyle name="20% - Accent2 2 2 7 4" xfId="13761"/>
    <cellStyle name="20% - Accent2 2 2 7 4 2" xfId="24724"/>
    <cellStyle name="20% - Accent2 2 2 7 4 3" xfId="33601"/>
    <cellStyle name="20% - Accent2 2 2 7 5" xfId="16113"/>
    <cellStyle name="20% - Accent2 2 2 7 5 2" xfId="26943"/>
    <cellStyle name="20% - Accent2 2 2 7 5 3" xfId="35820"/>
    <cellStyle name="20% - Accent2 2 2 7 6" xfId="18334"/>
    <cellStyle name="20% - Accent2 2 2 7 6 2" xfId="29162"/>
    <cellStyle name="20% - Accent2 2 2 7 6 3" xfId="38039"/>
    <cellStyle name="20% - Accent2 2 2 7 7" xfId="22505"/>
    <cellStyle name="20% - Accent2 2 2 7 8" xfId="31380"/>
    <cellStyle name="20% - Accent2 2 2 8" xfId="8460"/>
    <cellStyle name="20% - Accent2 2 2 8 2" xfId="13017"/>
    <cellStyle name="20% - Accent2 2 2 8 2 2" xfId="15371"/>
    <cellStyle name="20% - Accent2 2 2 8 2 2 2" xfId="26201"/>
    <cellStyle name="20% - Accent2 2 2 8 2 2 3" xfId="35078"/>
    <cellStyle name="20% - Accent2 2 2 8 2 3" xfId="17590"/>
    <cellStyle name="20% - Accent2 2 2 8 2 3 2" xfId="28420"/>
    <cellStyle name="20% - Accent2 2 2 8 2 3 3" xfId="37297"/>
    <cellStyle name="20% - Accent2 2 2 8 2 4" xfId="19995"/>
    <cellStyle name="20% - Accent2 2 2 8 2 4 2" xfId="30639"/>
    <cellStyle name="20% - Accent2 2 2 8 2 4 3" xfId="39516"/>
    <cellStyle name="20% - Accent2 2 2 8 2 5" xfId="23982"/>
    <cellStyle name="20% - Accent2 2 2 8 2 6" xfId="32859"/>
    <cellStyle name="20% - Accent2 2 2 8 3" xfId="12284"/>
    <cellStyle name="20% - Accent2 2 2 8 3 2" xfId="14638"/>
    <cellStyle name="20% - Accent2 2 2 8 3 2 2" xfId="25468"/>
    <cellStyle name="20% - Accent2 2 2 8 3 2 3" xfId="34345"/>
    <cellStyle name="20% - Accent2 2 2 8 3 3" xfId="16857"/>
    <cellStyle name="20% - Accent2 2 2 8 3 3 2" xfId="27687"/>
    <cellStyle name="20% - Accent2 2 2 8 3 3 3" xfId="36564"/>
    <cellStyle name="20% - Accent2 2 2 8 3 4" xfId="19262"/>
    <cellStyle name="20% - Accent2 2 2 8 3 4 2" xfId="29906"/>
    <cellStyle name="20% - Accent2 2 2 8 3 4 3" xfId="38783"/>
    <cellStyle name="20% - Accent2 2 2 8 3 5" xfId="23249"/>
    <cellStyle name="20% - Accent2 2 2 8 3 6" xfId="32126"/>
    <cellStyle name="20% - Accent2 2 2 8 4" xfId="13762"/>
    <cellStyle name="20% - Accent2 2 2 8 4 2" xfId="24725"/>
    <cellStyle name="20% - Accent2 2 2 8 4 3" xfId="33602"/>
    <cellStyle name="20% - Accent2 2 2 8 5" xfId="16114"/>
    <cellStyle name="20% - Accent2 2 2 8 5 2" xfId="26944"/>
    <cellStyle name="20% - Accent2 2 2 8 5 3" xfId="35821"/>
    <cellStyle name="20% - Accent2 2 2 8 6" xfId="18335"/>
    <cellStyle name="20% - Accent2 2 2 8 6 2" xfId="29163"/>
    <cellStyle name="20% - Accent2 2 2 8 6 3" xfId="38040"/>
    <cellStyle name="20% - Accent2 2 2 8 7" xfId="22506"/>
    <cellStyle name="20% - Accent2 2 2 8 8" xfId="31381"/>
    <cellStyle name="20% - Accent2 2 2 9" xfId="8461"/>
    <cellStyle name="20% - Accent2 2 2 9 2" xfId="13018"/>
    <cellStyle name="20% - Accent2 2 2 9 2 2" xfId="15372"/>
    <cellStyle name="20% - Accent2 2 2 9 2 2 2" xfId="26202"/>
    <cellStyle name="20% - Accent2 2 2 9 2 2 3" xfId="35079"/>
    <cellStyle name="20% - Accent2 2 2 9 2 3" xfId="17591"/>
    <cellStyle name="20% - Accent2 2 2 9 2 3 2" xfId="28421"/>
    <cellStyle name="20% - Accent2 2 2 9 2 3 3" xfId="37298"/>
    <cellStyle name="20% - Accent2 2 2 9 2 4" xfId="19996"/>
    <cellStyle name="20% - Accent2 2 2 9 2 4 2" xfId="30640"/>
    <cellStyle name="20% - Accent2 2 2 9 2 4 3" xfId="39517"/>
    <cellStyle name="20% - Accent2 2 2 9 2 5" xfId="23983"/>
    <cellStyle name="20% - Accent2 2 2 9 2 6" xfId="32860"/>
    <cellStyle name="20% - Accent2 2 2 9 3" xfId="12285"/>
    <cellStyle name="20% - Accent2 2 2 9 3 2" xfId="14639"/>
    <cellStyle name="20% - Accent2 2 2 9 3 2 2" xfId="25469"/>
    <cellStyle name="20% - Accent2 2 2 9 3 2 3" xfId="34346"/>
    <cellStyle name="20% - Accent2 2 2 9 3 3" xfId="16858"/>
    <cellStyle name="20% - Accent2 2 2 9 3 3 2" xfId="27688"/>
    <cellStyle name="20% - Accent2 2 2 9 3 3 3" xfId="36565"/>
    <cellStyle name="20% - Accent2 2 2 9 3 4" xfId="19263"/>
    <cellStyle name="20% - Accent2 2 2 9 3 4 2" xfId="29907"/>
    <cellStyle name="20% - Accent2 2 2 9 3 4 3" xfId="38784"/>
    <cellStyle name="20% - Accent2 2 2 9 3 5" xfId="23250"/>
    <cellStyle name="20% - Accent2 2 2 9 3 6" xfId="32127"/>
    <cellStyle name="20% - Accent2 2 2 9 4" xfId="13763"/>
    <cellStyle name="20% - Accent2 2 2 9 4 2" xfId="24726"/>
    <cellStyle name="20% - Accent2 2 2 9 4 3" xfId="33603"/>
    <cellStyle name="20% - Accent2 2 2 9 5" xfId="16115"/>
    <cellStyle name="20% - Accent2 2 2 9 5 2" xfId="26945"/>
    <cellStyle name="20% - Accent2 2 2 9 5 3" xfId="35822"/>
    <cellStyle name="20% - Accent2 2 2 9 6" xfId="18336"/>
    <cellStyle name="20% - Accent2 2 2 9 6 2" xfId="29164"/>
    <cellStyle name="20% - Accent2 2 2 9 6 3" xfId="38041"/>
    <cellStyle name="20% - Accent2 2 2 9 7" xfId="22507"/>
    <cellStyle name="20% - Accent2 2 2 9 8" xfId="31382"/>
    <cellStyle name="20% - Accent2 2 3" xfId="8462"/>
    <cellStyle name="20% - Accent2 2 3 10" xfId="13019"/>
    <cellStyle name="20% - Accent2 2 3 10 2" xfId="15373"/>
    <cellStyle name="20% - Accent2 2 3 10 2 2" xfId="26203"/>
    <cellStyle name="20% - Accent2 2 3 10 2 3" xfId="35080"/>
    <cellStyle name="20% - Accent2 2 3 10 3" xfId="17592"/>
    <cellStyle name="20% - Accent2 2 3 10 3 2" xfId="28422"/>
    <cellStyle name="20% - Accent2 2 3 10 3 3" xfId="37299"/>
    <cellStyle name="20% - Accent2 2 3 10 4" xfId="19997"/>
    <cellStyle name="20% - Accent2 2 3 10 4 2" xfId="30641"/>
    <cellStyle name="20% - Accent2 2 3 10 4 3" xfId="39518"/>
    <cellStyle name="20% - Accent2 2 3 10 5" xfId="23984"/>
    <cellStyle name="20% - Accent2 2 3 10 6" xfId="32861"/>
    <cellStyle name="20% - Accent2 2 3 11" xfId="12286"/>
    <cellStyle name="20% - Accent2 2 3 11 2" xfId="14640"/>
    <cellStyle name="20% - Accent2 2 3 11 2 2" xfId="25470"/>
    <cellStyle name="20% - Accent2 2 3 11 2 3" xfId="34347"/>
    <cellStyle name="20% - Accent2 2 3 11 3" xfId="16859"/>
    <cellStyle name="20% - Accent2 2 3 11 3 2" xfId="27689"/>
    <cellStyle name="20% - Accent2 2 3 11 3 3" xfId="36566"/>
    <cellStyle name="20% - Accent2 2 3 11 4" xfId="19264"/>
    <cellStyle name="20% - Accent2 2 3 11 4 2" xfId="29908"/>
    <cellStyle name="20% - Accent2 2 3 11 4 3" xfId="38785"/>
    <cellStyle name="20% - Accent2 2 3 11 5" xfId="23251"/>
    <cellStyle name="20% - Accent2 2 3 11 6" xfId="32128"/>
    <cellStyle name="20% - Accent2 2 3 12" xfId="13764"/>
    <cellStyle name="20% - Accent2 2 3 12 2" xfId="24727"/>
    <cellStyle name="20% - Accent2 2 3 12 3" xfId="33604"/>
    <cellStyle name="20% - Accent2 2 3 13" xfId="16116"/>
    <cellStyle name="20% - Accent2 2 3 13 2" xfId="26946"/>
    <cellStyle name="20% - Accent2 2 3 13 3" xfId="35823"/>
    <cellStyle name="20% - Accent2 2 3 14" xfId="18337"/>
    <cellStyle name="20% - Accent2 2 3 14 2" xfId="29165"/>
    <cellStyle name="20% - Accent2 2 3 14 3" xfId="38042"/>
    <cellStyle name="20% - Accent2 2 3 15" xfId="22508"/>
    <cellStyle name="20% - Accent2 2 3 16" xfId="31383"/>
    <cellStyle name="20% - Accent2 2 3 2" xfId="8463"/>
    <cellStyle name="20% - Accent2 2 3 2 2" xfId="13020"/>
    <cellStyle name="20% - Accent2 2 3 2 2 2" xfId="15374"/>
    <cellStyle name="20% - Accent2 2 3 2 2 2 2" xfId="26204"/>
    <cellStyle name="20% - Accent2 2 3 2 2 2 3" xfId="35081"/>
    <cellStyle name="20% - Accent2 2 3 2 2 3" xfId="17593"/>
    <cellStyle name="20% - Accent2 2 3 2 2 3 2" xfId="28423"/>
    <cellStyle name="20% - Accent2 2 3 2 2 3 3" xfId="37300"/>
    <cellStyle name="20% - Accent2 2 3 2 2 4" xfId="19998"/>
    <cellStyle name="20% - Accent2 2 3 2 2 4 2" xfId="30642"/>
    <cellStyle name="20% - Accent2 2 3 2 2 4 3" xfId="39519"/>
    <cellStyle name="20% - Accent2 2 3 2 2 5" xfId="23985"/>
    <cellStyle name="20% - Accent2 2 3 2 2 6" xfId="32862"/>
    <cellStyle name="20% - Accent2 2 3 2 3" xfId="12287"/>
    <cellStyle name="20% - Accent2 2 3 2 3 2" xfId="14641"/>
    <cellStyle name="20% - Accent2 2 3 2 3 2 2" xfId="25471"/>
    <cellStyle name="20% - Accent2 2 3 2 3 2 3" xfId="34348"/>
    <cellStyle name="20% - Accent2 2 3 2 3 3" xfId="16860"/>
    <cellStyle name="20% - Accent2 2 3 2 3 3 2" xfId="27690"/>
    <cellStyle name="20% - Accent2 2 3 2 3 3 3" xfId="36567"/>
    <cellStyle name="20% - Accent2 2 3 2 3 4" xfId="19265"/>
    <cellStyle name="20% - Accent2 2 3 2 3 4 2" xfId="29909"/>
    <cellStyle name="20% - Accent2 2 3 2 3 4 3" xfId="38786"/>
    <cellStyle name="20% - Accent2 2 3 2 3 5" xfId="23252"/>
    <cellStyle name="20% - Accent2 2 3 2 3 6" xfId="32129"/>
    <cellStyle name="20% - Accent2 2 3 2 4" xfId="13765"/>
    <cellStyle name="20% - Accent2 2 3 2 4 2" xfId="24728"/>
    <cellStyle name="20% - Accent2 2 3 2 4 3" xfId="33605"/>
    <cellStyle name="20% - Accent2 2 3 2 5" xfId="16117"/>
    <cellStyle name="20% - Accent2 2 3 2 5 2" xfId="26947"/>
    <cellStyle name="20% - Accent2 2 3 2 5 3" xfId="35824"/>
    <cellStyle name="20% - Accent2 2 3 2 6" xfId="18338"/>
    <cellStyle name="20% - Accent2 2 3 2 6 2" xfId="29166"/>
    <cellStyle name="20% - Accent2 2 3 2 6 3" xfId="38043"/>
    <cellStyle name="20% - Accent2 2 3 2 7" xfId="22509"/>
    <cellStyle name="20% - Accent2 2 3 2 8" xfId="31384"/>
    <cellStyle name="20% - Accent2 2 3 3" xfId="8464"/>
    <cellStyle name="20% - Accent2 2 3 3 2" xfId="13021"/>
    <cellStyle name="20% - Accent2 2 3 3 2 2" xfId="15375"/>
    <cellStyle name="20% - Accent2 2 3 3 2 2 2" xfId="26205"/>
    <cellStyle name="20% - Accent2 2 3 3 2 2 3" xfId="35082"/>
    <cellStyle name="20% - Accent2 2 3 3 2 3" xfId="17594"/>
    <cellStyle name="20% - Accent2 2 3 3 2 3 2" xfId="28424"/>
    <cellStyle name="20% - Accent2 2 3 3 2 3 3" xfId="37301"/>
    <cellStyle name="20% - Accent2 2 3 3 2 4" xfId="19999"/>
    <cellStyle name="20% - Accent2 2 3 3 2 4 2" xfId="30643"/>
    <cellStyle name="20% - Accent2 2 3 3 2 4 3" xfId="39520"/>
    <cellStyle name="20% - Accent2 2 3 3 2 5" xfId="23986"/>
    <cellStyle name="20% - Accent2 2 3 3 2 6" xfId="32863"/>
    <cellStyle name="20% - Accent2 2 3 3 3" xfId="12288"/>
    <cellStyle name="20% - Accent2 2 3 3 3 2" xfId="14642"/>
    <cellStyle name="20% - Accent2 2 3 3 3 2 2" xfId="25472"/>
    <cellStyle name="20% - Accent2 2 3 3 3 2 3" xfId="34349"/>
    <cellStyle name="20% - Accent2 2 3 3 3 3" xfId="16861"/>
    <cellStyle name="20% - Accent2 2 3 3 3 3 2" xfId="27691"/>
    <cellStyle name="20% - Accent2 2 3 3 3 3 3" xfId="36568"/>
    <cellStyle name="20% - Accent2 2 3 3 3 4" xfId="19266"/>
    <cellStyle name="20% - Accent2 2 3 3 3 4 2" xfId="29910"/>
    <cellStyle name="20% - Accent2 2 3 3 3 4 3" xfId="38787"/>
    <cellStyle name="20% - Accent2 2 3 3 3 5" xfId="23253"/>
    <cellStyle name="20% - Accent2 2 3 3 3 6" xfId="32130"/>
    <cellStyle name="20% - Accent2 2 3 3 4" xfId="13766"/>
    <cellStyle name="20% - Accent2 2 3 3 4 2" xfId="24729"/>
    <cellStyle name="20% - Accent2 2 3 3 4 3" xfId="33606"/>
    <cellStyle name="20% - Accent2 2 3 3 5" xfId="16118"/>
    <cellStyle name="20% - Accent2 2 3 3 5 2" xfId="26948"/>
    <cellStyle name="20% - Accent2 2 3 3 5 3" xfId="35825"/>
    <cellStyle name="20% - Accent2 2 3 3 6" xfId="18339"/>
    <cellStyle name="20% - Accent2 2 3 3 6 2" xfId="29167"/>
    <cellStyle name="20% - Accent2 2 3 3 6 3" xfId="38044"/>
    <cellStyle name="20% - Accent2 2 3 3 7" xfId="22510"/>
    <cellStyle name="20% - Accent2 2 3 3 8" xfId="31385"/>
    <cellStyle name="20% - Accent2 2 3 4" xfId="8465"/>
    <cellStyle name="20% - Accent2 2 3 4 2" xfId="13022"/>
    <cellStyle name="20% - Accent2 2 3 4 2 2" xfId="15376"/>
    <cellStyle name="20% - Accent2 2 3 4 2 2 2" xfId="26206"/>
    <cellStyle name="20% - Accent2 2 3 4 2 2 3" xfId="35083"/>
    <cellStyle name="20% - Accent2 2 3 4 2 3" xfId="17595"/>
    <cellStyle name="20% - Accent2 2 3 4 2 3 2" xfId="28425"/>
    <cellStyle name="20% - Accent2 2 3 4 2 3 3" xfId="37302"/>
    <cellStyle name="20% - Accent2 2 3 4 2 4" xfId="20000"/>
    <cellStyle name="20% - Accent2 2 3 4 2 4 2" xfId="30644"/>
    <cellStyle name="20% - Accent2 2 3 4 2 4 3" xfId="39521"/>
    <cellStyle name="20% - Accent2 2 3 4 2 5" xfId="23987"/>
    <cellStyle name="20% - Accent2 2 3 4 2 6" xfId="32864"/>
    <cellStyle name="20% - Accent2 2 3 4 3" xfId="12289"/>
    <cellStyle name="20% - Accent2 2 3 4 3 2" xfId="14643"/>
    <cellStyle name="20% - Accent2 2 3 4 3 2 2" xfId="25473"/>
    <cellStyle name="20% - Accent2 2 3 4 3 2 3" xfId="34350"/>
    <cellStyle name="20% - Accent2 2 3 4 3 3" xfId="16862"/>
    <cellStyle name="20% - Accent2 2 3 4 3 3 2" xfId="27692"/>
    <cellStyle name="20% - Accent2 2 3 4 3 3 3" xfId="36569"/>
    <cellStyle name="20% - Accent2 2 3 4 3 4" xfId="19267"/>
    <cellStyle name="20% - Accent2 2 3 4 3 4 2" xfId="29911"/>
    <cellStyle name="20% - Accent2 2 3 4 3 4 3" xfId="38788"/>
    <cellStyle name="20% - Accent2 2 3 4 3 5" xfId="23254"/>
    <cellStyle name="20% - Accent2 2 3 4 3 6" xfId="32131"/>
    <cellStyle name="20% - Accent2 2 3 4 4" xfId="13767"/>
    <cellStyle name="20% - Accent2 2 3 4 4 2" xfId="24730"/>
    <cellStyle name="20% - Accent2 2 3 4 4 3" xfId="33607"/>
    <cellStyle name="20% - Accent2 2 3 4 5" xfId="16119"/>
    <cellStyle name="20% - Accent2 2 3 4 5 2" xfId="26949"/>
    <cellStyle name="20% - Accent2 2 3 4 5 3" xfId="35826"/>
    <cellStyle name="20% - Accent2 2 3 4 6" xfId="18340"/>
    <cellStyle name="20% - Accent2 2 3 4 6 2" xfId="29168"/>
    <cellStyle name="20% - Accent2 2 3 4 6 3" xfId="38045"/>
    <cellStyle name="20% - Accent2 2 3 4 7" xfId="22511"/>
    <cellStyle name="20% - Accent2 2 3 4 8" xfId="31386"/>
    <cellStyle name="20% - Accent2 2 3 5" xfId="8466"/>
    <cellStyle name="20% - Accent2 2 3 5 2" xfId="13023"/>
    <cellStyle name="20% - Accent2 2 3 5 2 2" xfId="15377"/>
    <cellStyle name="20% - Accent2 2 3 5 2 2 2" xfId="26207"/>
    <cellStyle name="20% - Accent2 2 3 5 2 2 3" xfId="35084"/>
    <cellStyle name="20% - Accent2 2 3 5 2 3" xfId="17596"/>
    <cellStyle name="20% - Accent2 2 3 5 2 3 2" xfId="28426"/>
    <cellStyle name="20% - Accent2 2 3 5 2 3 3" xfId="37303"/>
    <cellStyle name="20% - Accent2 2 3 5 2 4" xfId="20001"/>
    <cellStyle name="20% - Accent2 2 3 5 2 4 2" xfId="30645"/>
    <cellStyle name="20% - Accent2 2 3 5 2 4 3" xfId="39522"/>
    <cellStyle name="20% - Accent2 2 3 5 2 5" xfId="23988"/>
    <cellStyle name="20% - Accent2 2 3 5 2 6" xfId="32865"/>
    <cellStyle name="20% - Accent2 2 3 5 3" xfId="12290"/>
    <cellStyle name="20% - Accent2 2 3 5 3 2" xfId="14644"/>
    <cellStyle name="20% - Accent2 2 3 5 3 2 2" xfId="25474"/>
    <cellStyle name="20% - Accent2 2 3 5 3 2 3" xfId="34351"/>
    <cellStyle name="20% - Accent2 2 3 5 3 3" xfId="16863"/>
    <cellStyle name="20% - Accent2 2 3 5 3 3 2" xfId="27693"/>
    <cellStyle name="20% - Accent2 2 3 5 3 3 3" xfId="36570"/>
    <cellStyle name="20% - Accent2 2 3 5 3 4" xfId="19268"/>
    <cellStyle name="20% - Accent2 2 3 5 3 4 2" xfId="29912"/>
    <cellStyle name="20% - Accent2 2 3 5 3 4 3" xfId="38789"/>
    <cellStyle name="20% - Accent2 2 3 5 3 5" xfId="23255"/>
    <cellStyle name="20% - Accent2 2 3 5 3 6" xfId="32132"/>
    <cellStyle name="20% - Accent2 2 3 5 4" xfId="13768"/>
    <cellStyle name="20% - Accent2 2 3 5 4 2" xfId="24731"/>
    <cellStyle name="20% - Accent2 2 3 5 4 3" xfId="33608"/>
    <cellStyle name="20% - Accent2 2 3 5 5" xfId="16120"/>
    <cellStyle name="20% - Accent2 2 3 5 5 2" xfId="26950"/>
    <cellStyle name="20% - Accent2 2 3 5 5 3" xfId="35827"/>
    <cellStyle name="20% - Accent2 2 3 5 6" xfId="18341"/>
    <cellStyle name="20% - Accent2 2 3 5 6 2" xfId="29169"/>
    <cellStyle name="20% - Accent2 2 3 5 6 3" xfId="38046"/>
    <cellStyle name="20% - Accent2 2 3 5 7" xfId="22512"/>
    <cellStyle name="20% - Accent2 2 3 5 8" xfId="31387"/>
    <cellStyle name="20% - Accent2 2 3 6" xfId="8467"/>
    <cellStyle name="20% - Accent2 2 3 6 2" xfId="13024"/>
    <cellStyle name="20% - Accent2 2 3 6 2 2" xfId="15378"/>
    <cellStyle name="20% - Accent2 2 3 6 2 2 2" xfId="26208"/>
    <cellStyle name="20% - Accent2 2 3 6 2 2 3" xfId="35085"/>
    <cellStyle name="20% - Accent2 2 3 6 2 3" xfId="17597"/>
    <cellStyle name="20% - Accent2 2 3 6 2 3 2" xfId="28427"/>
    <cellStyle name="20% - Accent2 2 3 6 2 3 3" xfId="37304"/>
    <cellStyle name="20% - Accent2 2 3 6 2 4" xfId="20002"/>
    <cellStyle name="20% - Accent2 2 3 6 2 4 2" xfId="30646"/>
    <cellStyle name="20% - Accent2 2 3 6 2 4 3" xfId="39523"/>
    <cellStyle name="20% - Accent2 2 3 6 2 5" xfId="23989"/>
    <cellStyle name="20% - Accent2 2 3 6 2 6" xfId="32866"/>
    <cellStyle name="20% - Accent2 2 3 6 3" xfId="12291"/>
    <cellStyle name="20% - Accent2 2 3 6 3 2" xfId="14645"/>
    <cellStyle name="20% - Accent2 2 3 6 3 2 2" xfId="25475"/>
    <cellStyle name="20% - Accent2 2 3 6 3 2 3" xfId="34352"/>
    <cellStyle name="20% - Accent2 2 3 6 3 3" xfId="16864"/>
    <cellStyle name="20% - Accent2 2 3 6 3 3 2" xfId="27694"/>
    <cellStyle name="20% - Accent2 2 3 6 3 3 3" xfId="36571"/>
    <cellStyle name="20% - Accent2 2 3 6 3 4" xfId="19269"/>
    <cellStyle name="20% - Accent2 2 3 6 3 4 2" xfId="29913"/>
    <cellStyle name="20% - Accent2 2 3 6 3 4 3" xfId="38790"/>
    <cellStyle name="20% - Accent2 2 3 6 3 5" xfId="23256"/>
    <cellStyle name="20% - Accent2 2 3 6 3 6" xfId="32133"/>
    <cellStyle name="20% - Accent2 2 3 6 4" xfId="13769"/>
    <cellStyle name="20% - Accent2 2 3 6 4 2" xfId="24732"/>
    <cellStyle name="20% - Accent2 2 3 6 4 3" xfId="33609"/>
    <cellStyle name="20% - Accent2 2 3 6 5" xfId="16121"/>
    <cellStyle name="20% - Accent2 2 3 6 5 2" xfId="26951"/>
    <cellStyle name="20% - Accent2 2 3 6 5 3" xfId="35828"/>
    <cellStyle name="20% - Accent2 2 3 6 6" xfId="18342"/>
    <cellStyle name="20% - Accent2 2 3 6 6 2" xfId="29170"/>
    <cellStyle name="20% - Accent2 2 3 6 6 3" xfId="38047"/>
    <cellStyle name="20% - Accent2 2 3 6 7" xfId="22513"/>
    <cellStyle name="20% - Accent2 2 3 6 8" xfId="31388"/>
    <cellStyle name="20% - Accent2 2 3 7" xfId="8468"/>
    <cellStyle name="20% - Accent2 2 3 7 2" xfId="13025"/>
    <cellStyle name="20% - Accent2 2 3 7 2 2" xfId="15379"/>
    <cellStyle name="20% - Accent2 2 3 7 2 2 2" xfId="26209"/>
    <cellStyle name="20% - Accent2 2 3 7 2 2 3" xfId="35086"/>
    <cellStyle name="20% - Accent2 2 3 7 2 3" xfId="17598"/>
    <cellStyle name="20% - Accent2 2 3 7 2 3 2" xfId="28428"/>
    <cellStyle name="20% - Accent2 2 3 7 2 3 3" xfId="37305"/>
    <cellStyle name="20% - Accent2 2 3 7 2 4" xfId="20003"/>
    <cellStyle name="20% - Accent2 2 3 7 2 4 2" xfId="30647"/>
    <cellStyle name="20% - Accent2 2 3 7 2 4 3" xfId="39524"/>
    <cellStyle name="20% - Accent2 2 3 7 2 5" xfId="23990"/>
    <cellStyle name="20% - Accent2 2 3 7 2 6" xfId="32867"/>
    <cellStyle name="20% - Accent2 2 3 7 3" xfId="12292"/>
    <cellStyle name="20% - Accent2 2 3 7 3 2" xfId="14646"/>
    <cellStyle name="20% - Accent2 2 3 7 3 2 2" xfId="25476"/>
    <cellStyle name="20% - Accent2 2 3 7 3 2 3" xfId="34353"/>
    <cellStyle name="20% - Accent2 2 3 7 3 3" xfId="16865"/>
    <cellStyle name="20% - Accent2 2 3 7 3 3 2" xfId="27695"/>
    <cellStyle name="20% - Accent2 2 3 7 3 3 3" xfId="36572"/>
    <cellStyle name="20% - Accent2 2 3 7 3 4" xfId="19270"/>
    <cellStyle name="20% - Accent2 2 3 7 3 4 2" xfId="29914"/>
    <cellStyle name="20% - Accent2 2 3 7 3 4 3" xfId="38791"/>
    <cellStyle name="20% - Accent2 2 3 7 3 5" xfId="23257"/>
    <cellStyle name="20% - Accent2 2 3 7 3 6" xfId="32134"/>
    <cellStyle name="20% - Accent2 2 3 7 4" xfId="13770"/>
    <cellStyle name="20% - Accent2 2 3 7 4 2" xfId="24733"/>
    <cellStyle name="20% - Accent2 2 3 7 4 3" xfId="33610"/>
    <cellStyle name="20% - Accent2 2 3 7 5" xfId="16122"/>
    <cellStyle name="20% - Accent2 2 3 7 5 2" xfId="26952"/>
    <cellStyle name="20% - Accent2 2 3 7 5 3" xfId="35829"/>
    <cellStyle name="20% - Accent2 2 3 7 6" xfId="18343"/>
    <cellStyle name="20% - Accent2 2 3 7 6 2" xfId="29171"/>
    <cellStyle name="20% - Accent2 2 3 7 6 3" xfId="38048"/>
    <cellStyle name="20% - Accent2 2 3 7 7" xfId="22514"/>
    <cellStyle name="20% - Accent2 2 3 7 8" xfId="31389"/>
    <cellStyle name="20% - Accent2 2 3 8" xfId="8469"/>
    <cellStyle name="20% - Accent2 2 3 8 2" xfId="13026"/>
    <cellStyle name="20% - Accent2 2 3 8 2 2" xfId="15380"/>
    <cellStyle name="20% - Accent2 2 3 8 2 2 2" xfId="26210"/>
    <cellStyle name="20% - Accent2 2 3 8 2 2 3" xfId="35087"/>
    <cellStyle name="20% - Accent2 2 3 8 2 3" xfId="17599"/>
    <cellStyle name="20% - Accent2 2 3 8 2 3 2" xfId="28429"/>
    <cellStyle name="20% - Accent2 2 3 8 2 3 3" xfId="37306"/>
    <cellStyle name="20% - Accent2 2 3 8 2 4" xfId="20004"/>
    <cellStyle name="20% - Accent2 2 3 8 2 4 2" xfId="30648"/>
    <cellStyle name="20% - Accent2 2 3 8 2 4 3" xfId="39525"/>
    <cellStyle name="20% - Accent2 2 3 8 2 5" xfId="23991"/>
    <cellStyle name="20% - Accent2 2 3 8 2 6" xfId="32868"/>
    <cellStyle name="20% - Accent2 2 3 8 3" xfId="12293"/>
    <cellStyle name="20% - Accent2 2 3 8 3 2" xfId="14647"/>
    <cellStyle name="20% - Accent2 2 3 8 3 2 2" xfId="25477"/>
    <cellStyle name="20% - Accent2 2 3 8 3 2 3" xfId="34354"/>
    <cellStyle name="20% - Accent2 2 3 8 3 3" xfId="16866"/>
    <cellStyle name="20% - Accent2 2 3 8 3 3 2" xfId="27696"/>
    <cellStyle name="20% - Accent2 2 3 8 3 3 3" xfId="36573"/>
    <cellStyle name="20% - Accent2 2 3 8 3 4" xfId="19271"/>
    <cellStyle name="20% - Accent2 2 3 8 3 4 2" xfId="29915"/>
    <cellStyle name="20% - Accent2 2 3 8 3 4 3" xfId="38792"/>
    <cellStyle name="20% - Accent2 2 3 8 3 5" xfId="23258"/>
    <cellStyle name="20% - Accent2 2 3 8 3 6" xfId="32135"/>
    <cellStyle name="20% - Accent2 2 3 8 4" xfId="13771"/>
    <cellStyle name="20% - Accent2 2 3 8 4 2" xfId="24734"/>
    <cellStyle name="20% - Accent2 2 3 8 4 3" xfId="33611"/>
    <cellStyle name="20% - Accent2 2 3 8 5" xfId="16123"/>
    <cellStyle name="20% - Accent2 2 3 8 5 2" xfId="26953"/>
    <cellStyle name="20% - Accent2 2 3 8 5 3" xfId="35830"/>
    <cellStyle name="20% - Accent2 2 3 8 6" xfId="18344"/>
    <cellStyle name="20% - Accent2 2 3 8 6 2" xfId="29172"/>
    <cellStyle name="20% - Accent2 2 3 8 6 3" xfId="38049"/>
    <cellStyle name="20% - Accent2 2 3 8 7" xfId="22515"/>
    <cellStyle name="20% - Accent2 2 3 8 8" xfId="31390"/>
    <cellStyle name="20% - Accent2 2 3 9" xfId="8470"/>
    <cellStyle name="20% - Accent2 2 3 9 2" xfId="13027"/>
    <cellStyle name="20% - Accent2 2 3 9 2 2" xfId="15381"/>
    <cellStyle name="20% - Accent2 2 3 9 2 2 2" xfId="26211"/>
    <cellStyle name="20% - Accent2 2 3 9 2 2 3" xfId="35088"/>
    <cellStyle name="20% - Accent2 2 3 9 2 3" xfId="17600"/>
    <cellStyle name="20% - Accent2 2 3 9 2 3 2" xfId="28430"/>
    <cellStyle name="20% - Accent2 2 3 9 2 3 3" xfId="37307"/>
    <cellStyle name="20% - Accent2 2 3 9 2 4" xfId="20005"/>
    <cellStyle name="20% - Accent2 2 3 9 2 4 2" xfId="30649"/>
    <cellStyle name="20% - Accent2 2 3 9 2 4 3" xfId="39526"/>
    <cellStyle name="20% - Accent2 2 3 9 2 5" xfId="23992"/>
    <cellStyle name="20% - Accent2 2 3 9 2 6" xfId="32869"/>
    <cellStyle name="20% - Accent2 2 3 9 3" xfId="12294"/>
    <cellStyle name="20% - Accent2 2 3 9 3 2" xfId="14648"/>
    <cellStyle name="20% - Accent2 2 3 9 3 2 2" xfId="25478"/>
    <cellStyle name="20% - Accent2 2 3 9 3 2 3" xfId="34355"/>
    <cellStyle name="20% - Accent2 2 3 9 3 3" xfId="16867"/>
    <cellStyle name="20% - Accent2 2 3 9 3 3 2" xfId="27697"/>
    <cellStyle name="20% - Accent2 2 3 9 3 3 3" xfId="36574"/>
    <cellStyle name="20% - Accent2 2 3 9 3 4" xfId="19272"/>
    <cellStyle name="20% - Accent2 2 3 9 3 4 2" xfId="29916"/>
    <cellStyle name="20% - Accent2 2 3 9 3 4 3" xfId="38793"/>
    <cellStyle name="20% - Accent2 2 3 9 3 5" xfId="23259"/>
    <cellStyle name="20% - Accent2 2 3 9 3 6" xfId="32136"/>
    <cellStyle name="20% - Accent2 2 3 9 4" xfId="13772"/>
    <cellStyle name="20% - Accent2 2 3 9 4 2" xfId="24735"/>
    <cellStyle name="20% - Accent2 2 3 9 4 3" xfId="33612"/>
    <cellStyle name="20% - Accent2 2 3 9 5" xfId="16124"/>
    <cellStyle name="20% - Accent2 2 3 9 5 2" xfId="26954"/>
    <cellStyle name="20% - Accent2 2 3 9 5 3" xfId="35831"/>
    <cellStyle name="20% - Accent2 2 3 9 6" xfId="18345"/>
    <cellStyle name="20% - Accent2 2 3 9 6 2" xfId="29173"/>
    <cellStyle name="20% - Accent2 2 3 9 6 3" xfId="38050"/>
    <cellStyle name="20% - Accent2 2 3 9 7" xfId="22516"/>
    <cellStyle name="20% - Accent2 2 3 9 8" xfId="31391"/>
    <cellStyle name="20% - Accent2 2 4" xfId="8471"/>
    <cellStyle name="20% - Accent2 2 4 10" xfId="13028"/>
    <cellStyle name="20% - Accent2 2 4 10 2" xfId="15382"/>
    <cellStyle name="20% - Accent2 2 4 10 2 2" xfId="26212"/>
    <cellStyle name="20% - Accent2 2 4 10 2 3" xfId="35089"/>
    <cellStyle name="20% - Accent2 2 4 10 3" xfId="17601"/>
    <cellStyle name="20% - Accent2 2 4 10 3 2" xfId="28431"/>
    <cellStyle name="20% - Accent2 2 4 10 3 3" xfId="37308"/>
    <cellStyle name="20% - Accent2 2 4 10 4" xfId="20006"/>
    <cellStyle name="20% - Accent2 2 4 10 4 2" xfId="30650"/>
    <cellStyle name="20% - Accent2 2 4 10 4 3" xfId="39527"/>
    <cellStyle name="20% - Accent2 2 4 10 5" xfId="23993"/>
    <cellStyle name="20% - Accent2 2 4 10 6" xfId="32870"/>
    <cellStyle name="20% - Accent2 2 4 11" xfId="12295"/>
    <cellStyle name="20% - Accent2 2 4 11 2" xfId="14649"/>
    <cellStyle name="20% - Accent2 2 4 11 2 2" xfId="25479"/>
    <cellStyle name="20% - Accent2 2 4 11 2 3" xfId="34356"/>
    <cellStyle name="20% - Accent2 2 4 11 3" xfId="16868"/>
    <cellStyle name="20% - Accent2 2 4 11 3 2" xfId="27698"/>
    <cellStyle name="20% - Accent2 2 4 11 3 3" xfId="36575"/>
    <cellStyle name="20% - Accent2 2 4 11 4" xfId="19273"/>
    <cellStyle name="20% - Accent2 2 4 11 4 2" xfId="29917"/>
    <cellStyle name="20% - Accent2 2 4 11 4 3" xfId="38794"/>
    <cellStyle name="20% - Accent2 2 4 11 5" xfId="23260"/>
    <cellStyle name="20% - Accent2 2 4 11 6" xfId="32137"/>
    <cellStyle name="20% - Accent2 2 4 12" xfId="13773"/>
    <cellStyle name="20% - Accent2 2 4 12 2" xfId="24736"/>
    <cellStyle name="20% - Accent2 2 4 12 3" xfId="33613"/>
    <cellStyle name="20% - Accent2 2 4 13" xfId="16125"/>
    <cellStyle name="20% - Accent2 2 4 13 2" xfId="26955"/>
    <cellStyle name="20% - Accent2 2 4 13 3" xfId="35832"/>
    <cellStyle name="20% - Accent2 2 4 14" xfId="18346"/>
    <cellStyle name="20% - Accent2 2 4 14 2" xfId="29174"/>
    <cellStyle name="20% - Accent2 2 4 14 3" xfId="38051"/>
    <cellStyle name="20% - Accent2 2 4 15" xfId="22517"/>
    <cellStyle name="20% - Accent2 2 4 16" xfId="31392"/>
    <cellStyle name="20% - Accent2 2 4 2" xfId="8472"/>
    <cellStyle name="20% - Accent2 2 4 2 2" xfId="13029"/>
    <cellStyle name="20% - Accent2 2 4 2 2 2" xfId="15383"/>
    <cellStyle name="20% - Accent2 2 4 2 2 2 2" xfId="26213"/>
    <cellStyle name="20% - Accent2 2 4 2 2 2 3" xfId="35090"/>
    <cellStyle name="20% - Accent2 2 4 2 2 3" xfId="17602"/>
    <cellStyle name="20% - Accent2 2 4 2 2 3 2" xfId="28432"/>
    <cellStyle name="20% - Accent2 2 4 2 2 3 3" xfId="37309"/>
    <cellStyle name="20% - Accent2 2 4 2 2 4" xfId="20007"/>
    <cellStyle name="20% - Accent2 2 4 2 2 4 2" xfId="30651"/>
    <cellStyle name="20% - Accent2 2 4 2 2 4 3" xfId="39528"/>
    <cellStyle name="20% - Accent2 2 4 2 2 5" xfId="23994"/>
    <cellStyle name="20% - Accent2 2 4 2 2 6" xfId="32871"/>
    <cellStyle name="20% - Accent2 2 4 2 3" xfId="12296"/>
    <cellStyle name="20% - Accent2 2 4 2 3 2" xfId="14650"/>
    <cellStyle name="20% - Accent2 2 4 2 3 2 2" xfId="25480"/>
    <cellStyle name="20% - Accent2 2 4 2 3 2 3" xfId="34357"/>
    <cellStyle name="20% - Accent2 2 4 2 3 3" xfId="16869"/>
    <cellStyle name="20% - Accent2 2 4 2 3 3 2" xfId="27699"/>
    <cellStyle name="20% - Accent2 2 4 2 3 3 3" xfId="36576"/>
    <cellStyle name="20% - Accent2 2 4 2 3 4" xfId="19274"/>
    <cellStyle name="20% - Accent2 2 4 2 3 4 2" xfId="29918"/>
    <cellStyle name="20% - Accent2 2 4 2 3 4 3" xfId="38795"/>
    <cellStyle name="20% - Accent2 2 4 2 3 5" xfId="23261"/>
    <cellStyle name="20% - Accent2 2 4 2 3 6" xfId="32138"/>
    <cellStyle name="20% - Accent2 2 4 2 4" xfId="13774"/>
    <cellStyle name="20% - Accent2 2 4 2 4 2" xfId="24737"/>
    <cellStyle name="20% - Accent2 2 4 2 4 3" xfId="33614"/>
    <cellStyle name="20% - Accent2 2 4 2 5" xfId="16126"/>
    <cellStyle name="20% - Accent2 2 4 2 5 2" xfId="26956"/>
    <cellStyle name="20% - Accent2 2 4 2 5 3" xfId="35833"/>
    <cellStyle name="20% - Accent2 2 4 2 6" xfId="18347"/>
    <cellStyle name="20% - Accent2 2 4 2 6 2" xfId="29175"/>
    <cellStyle name="20% - Accent2 2 4 2 6 3" xfId="38052"/>
    <cellStyle name="20% - Accent2 2 4 2 7" xfId="22518"/>
    <cellStyle name="20% - Accent2 2 4 2 8" xfId="31393"/>
    <cellStyle name="20% - Accent2 2 4 3" xfId="8473"/>
    <cellStyle name="20% - Accent2 2 4 3 2" xfId="13030"/>
    <cellStyle name="20% - Accent2 2 4 3 2 2" xfId="15384"/>
    <cellStyle name="20% - Accent2 2 4 3 2 2 2" xfId="26214"/>
    <cellStyle name="20% - Accent2 2 4 3 2 2 3" xfId="35091"/>
    <cellStyle name="20% - Accent2 2 4 3 2 3" xfId="17603"/>
    <cellStyle name="20% - Accent2 2 4 3 2 3 2" xfId="28433"/>
    <cellStyle name="20% - Accent2 2 4 3 2 3 3" xfId="37310"/>
    <cellStyle name="20% - Accent2 2 4 3 2 4" xfId="20008"/>
    <cellStyle name="20% - Accent2 2 4 3 2 4 2" xfId="30652"/>
    <cellStyle name="20% - Accent2 2 4 3 2 4 3" xfId="39529"/>
    <cellStyle name="20% - Accent2 2 4 3 2 5" xfId="23995"/>
    <cellStyle name="20% - Accent2 2 4 3 2 6" xfId="32872"/>
    <cellStyle name="20% - Accent2 2 4 3 3" xfId="12297"/>
    <cellStyle name="20% - Accent2 2 4 3 3 2" xfId="14651"/>
    <cellStyle name="20% - Accent2 2 4 3 3 2 2" xfId="25481"/>
    <cellStyle name="20% - Accent2 2 4 3 3 2 3" xfId="34358"/>
    <cellStyle name="20% - Accent2 2 4 3 3 3" xfId="16870"/>
    <cellStyle name="20% - Accent2 2 4 3 3 3 2" xfId="27700"/>
    <cellStyle name="20% - Accent2 2 4 3 3 3 3" xfId="36577"/>
    <cellStyle name="20% - Accent2 2 4 3 3 4" xfId="19275"/>
    <cellStyle name="20% - Accent2 2 4 3 3 4 2" xfId="29919"/>
    <cellStyle name="20% - Accent2 2 4 3 3 4 3" xfId="38796"/>
    <cellStyle name="20% - Accent2 2 4 3 3 5" xfId="23262"/>
    <cellStyle name="20% - Accent2 2 4 3 3 6" xfId="32139"/>
    <cellStyle name="20% - Accent2 2 4 3 4" xfId="13775"/>
    <cellStyle name="20% - Accent2 2 4 3 4 2" xfId="24738"/>
    <cellStyle name="20% - Accent2 2 4 3 4 3" xfId="33615"/>
    <cellStyle name="20% - Accent2 2 4 3 5" xfId="16127"/>
    <cellStyle name="20% - Accent2 2 4 3 5 2" xfId="26957"/>
    <cellStyle name="20% - Accent2 2 4 3 5 3" xfId="35834"/>
    <cellStyle name="20% - Accent2 2 4 3 6" xfId="18348"/>
    <cellStyle name="20% - Accent2 2 4 3 6 2" xfId="29176"/>
    <cellStyle name="20% - Accent2 2 4 3 6 3" xfId="38053"/>
    <cellStyle name="20% - Accent2 2 4 3 7" xfId="22519"/>
    <cellStyle name="20% - Accent2 2 4 3 8" xfId="31394"/>
    <cellStyle name="20% - Accent2 2 4 4" xfId="8474"/>
    <cellStyle name="20% - Accent2 2 4 4 2" xfId="13031"/>
    <cellStyle name="20% - Accent2 2 4 4 2 2" xfId="15385"/>
    <cellStyle name="20% - Accent2 2 4 4 2 2 2" xfId="26215"/>
    <cellStyle name="20% - Accent2 2 4 4 2 2 3" xfId="35092"/>
    <cellStyle name="20% - Accent2 2 4 4 2 3" xfId="17604"/>
    <cellStyle name="20% - Accent2 2 4 4 2 3 2" xfId="28434"/>
    <cellStyle name="20% - Accent2 2 4 4 2 3 3" xfId="37311"/>
    <cellStyle name="20% - Accent2 2 4 4 2 4" xfId="20009"/>
    <cellStyle name="20% - Accent2 2 4 4 2 4 2" xfId="30653"/>
    <cellStyle name="20% - Accent2 2 4 4 2 4 3" xfId="39530"/>
    <cellStyle name="20% - Accent2 2 4 4 2 5" xfId="23996"/>
    <cellStyle name="20% - Accent2 2 4 4 2 6" xfId="32873"/>
    <cellStyle name="20% - Accent2 2 4 4 3" xfId="12298"/>
    <cellStyle name="20% - Accent2 2 4 4 3 2" xfId="14652"/>
    <cellStyle name="20% - Accent2 2 4 4 3 2 2" xfId="25482"/>
    <cellStyle name="20% - Accent2 2 4 4 3 2 3" xfId="34359"/>
    <cellStyle name="20% - Accent2 2 4 4 3 3" xfId="16871"/>
    <cellStyle name="20% - Accent2 2 4 4 3 3 2" xfId="27701"/>
    <cellStyle name="20% - Accent2 2 4 4 3 3 3" xfId="36578"/>
    <cellStyle name="20% - Accent2 2 4 4 3 4" xfId="19276"/>
    <cellStyle name="20% - Accent2 2 4 4 3 4 2" xfId="29920"/>
    <cellStyle name="20% - Accent2 2 4 4 3 4 3" xfId="38797"/>
    <cellStyle name="20% - Accent2 2 4 4 3 5" xfId="23263"/>
    <cellStyle name="20% - Accent2 2 4 4 3 6" xfId="32140"/>
    <cellStyle name="20% - Accent2 2 4 4 4" xfId="13776"/>
    <cellStyle name="20% - Accent2 2 4 4 4 2" xfId="24739"/>
    <cellStyle name="20% - Accent2 2 4 4 4 3" xfId="33616"/>
    <cellStyle name="20% - Accent2 2 4 4 5" xfId="16128"/>
    <cellStyle name="20% - Accent2 2 4 4 5 2" xfId="26958"/>
    <cellStyle name="20% - Accent2 2 4 4 5 3" xfId="35835"/>
    <cellStyle name="20% - Accent2 2 4 4 6" xfId="18349"/>
    <cellStyle name="20% - Accent2 2 4 4 6 2" xfId="29177"/>
    <cellStyle name="20% - Accent2 2 4 4 6 3" xfId="38054"/>
    <cellStyle name="20% - Accent2 2 4 4 7" xfId="22520"/>
    <cellStyle name="20% - Accent2 2 4 4 8" xfId="31395"/>
    <cellStyle name="20% - Accent2 2 4 5" xfId="8475"/>
    <cellStyle name="20% - Accent2 2 4 5 2" xfId="13032"/>
    <cellStyle name="20% - Accent2 2 4 5 2 2" xfId="15386"/>
    <cellStyle name="20% - Accent2 2 4 5 2 2 2" xfId="26216"/>
    <cellStyle name="20% - Accent2 2 4 5 2 2 3" xfId="35093"/>
    <cellStyle name="20% - Accent2 2 4 5 2 3" xfId="17605"/>
    <cellStyle name="20% - Accent2 2 4 5 2 3 2" xfId="28435"/>
    <cellStyle name="20% - Accent2 2 4 5 2 3 3" xfId="37312"/>
    <cellStyle name="20% - Accent2 2 4 5 2 4" xfId="20010"/>
    <cellStyle name="20% - Accent2 2 4 5 2 4 2" xfId="30654"/>
    <cellStyle name="20% - Accent2 2 4 5 2 4 3" xfId="39531"/>
    <cellStyle name="20% - Accent2 2 4 5 2 5" xfId="23997"/>
    <cellStyle name="20% - Accent2 2 4 5 2 6" xfId="32874"/>
    <cellStyle name="20% - Accent2 2 4 5 3" xfId="12299"/>
    <cellStyle name="20% - Accent2 2 4 5 3 2" xfId="14653"/>
    <cellStyle name="20% - Accent2 2 4 5 3 2 2" xfId="25483"/>
    <cellStyle name="20% - Accent2 2 4 5 3 2 3" xfId="34360"/>
    <cellStyle name="20% - Accent2 2 4 5 3 3" xfId="16872"/>
    <cellStyle name="20% - Accent2 2 4 5 3 3 2" xfId="27702"/>
    <cellStyle name="20% - Accent2 2 4 5 3 3 3" xfId="36579"/>
    <cellStyle name="20% - Accent2 2 4 5 3 4" xfId="19277"/>
    <cellStyle name="20% - Accent2 2 4 5 3 4 2" xfId="29921"/>
    <cellStyle name="20% - Accent2 2 4 5 3 4 3" xfId="38798"/>
    <cellStyle name="20% - Accent2 2 4 5 3 5" xfId="23264"/>
    <cellStyle name="20% - Accent2 2 4 5 3 6" xfId="32141"/>
    <cellStyle name="20% - Accent2 2 4 5 4" xfId="13777"/>
    <cellStyle name="20% - Accent2 2 4 5 4 2" xfId="24740"/>
    <cellStyle name="20% - Accent2 2 4 5 4 3" xfId="33617"/>
    <cellStyle name="20% - Accent2 2 4 5 5" xfId="16129"/>
    <cellStyle name="20% - Accent2 2 4 5 5 2" xfId="26959"/>
    <cellStyle name="20% - Accent2 2 4 5 5 3" xfId="35836"/>
    <cellStyle name="20% - Accent2 2 4 5 6" xfId="18350"/>
    <cellStyle name="20% - Accent2 2 4 5 6 2" xfId="29178"/>
    <cellStyle name="20% - Accent2 2 4 5 6 3" xfId="38055"/>
    <cellStyle name="20% - Accent2 2 4 5 7" xfId="22521"/>
    <cellStyle name="20% - Accent2 2 4 5 8" xfId="31396"/>
    <cellStyle name="20% - Accent2 2 4 6" xfId="8476"/>
    <cellStyle name="20% - Accent2 2 4 6 2" xfId="13033"/>
    <cellStyle name="20% - Accent2 2 4 6 2 2" xfId="15387"/>
    <cellStyle name="20% - Accent2 2 4 6 2 2 2" xfId="26217"/>
    <cellStyle name="20% - Accent2 2 4 6 2 2 3" xfId="35094"/>
    <cellStyle name="20% - Accent2 2 4 6 2 3" xfId="17606"/>
    <cellStyle name="20% - Accent2 2 4 6 2 3 2" xfId="28436"/>
    <cellStyle name="20% - Accent2 2 4 6 2 3 3" xfId="37313"/>
    <cellStyle name="20% - Accent2 2 4 6 2 4" xfId="20011"/>
    <cellStyle name="20% - Accent2 2 4 6 2 4 2" xfId="30655"/>
    <cellStyle name="20% - Accent2 2 4 6 2 4 3" xfId="39532"/>
    <cellStyle name="20% - Accent2 2 4 6 2 5" xfId="23998"/>
    <cellStyle name="20% - Accent2 2 4 6 2 6" xfId="32875"/>
    <cellStyle name="20% - Accent2 2 4 6 3" xfId="12300"/>
    <cellStyle name="20% - Accent2 2 4 6 3 2" xfId="14654"/>
    <cellStyle name="20% - Accent2 2 4 6 3 2 2" xfId="25484"/>
    <cellStyle name="20% - Accent2 2 4 6 3 2 3" xfId="34361"/>
    <cellStyle name="20% - Accent2 2 4 6 3 3" xfId="16873"/>
    <cellStyle name="20% - Accent2 2 4 6 3 3 2" xfId="27703"/>
    <cellStyle name="20% - Accent2 2 4 6 3 3 3" xfId="36580"/>
    <cellStyle name="20% - Accent2 2 4 6 3 4" xfId="19278"/>
    <cellStyle name="20% - Accent2 2 4 6 3 4 2" xfId="29922"/>
    <cellStyle name="20% - Accent2 2 4 6 3 4 3" xfId="38799"/>
    <cellStyle name="20% - Accent2 2 4 6 3 5" xfId="23265"/>
    <cellStyle name="20% - Accent2 2 4 6 3 6" xfId="32142"/>
    <cellStyle name="20% - Accent2 2 4 6 4" xfId="13778"/>
    <cellStyle name="20% - Accent2 2 4 6 4 2" xfId="24741"/>
    <cellStyle name="20% - Accent2 2 4 6 4 3" xfId="33618"/>
    <cellStyle name="20% - Accent2 2 4 6 5" xfId="16130"/>
    <cellStyle name="20% - Accent2 2 4 6 5 2" xfId="26960"/>
    <cellStyle name="20% - Accent2 2 4 6 5 3" xfId="35837"/>
    <cellStyle name="20% - Accent2 2 4 6 6" xfId="18351"/>
    <cellStyle name="20% - Accent2 2 4 6 6 2" xfId="29179"/>
    <cellStyle name="20% - Accent2 2 4 6 6 3" xfId="38056"/>
    <cellStyle name="20% - Accent2 2 4 6 7" xfId="22522"/>
    <cellStyle name="20% - Accent2 2 4 6 8" xfId="31397"/>
    <cellStyle name="20% - Accent2 2 4 7" xfId="8477"/>
    <cellStyle name="20% - Accent2 2 4 7 2" xfId="13034"/>
    <cellStyle name="20% - Accent2 2 4 7 2 2" xfId="15388"/>
    <cellStyle name="20% - Accent2 2 4 7 2 2 2" xfId="26218"/>
    <cellStyle name="20% - Accent2 2 4 7 2 2 3" xfId="35095"/>
    <cellStyle name="20% - Accent2 2 4 7 2 3" xfId="17607"/>
    <cellStyle name="20% - Accent2 2 4 7 2 3 2" xfId="28437"/>
    <cellStyle name="20% - Accent2 2 4 7 2 3 3" xfId="37314"/>
    <cellStyle name="20% - Accent2 2 4 7 2 4" xfId="20012"/>
    <cellStyle name="20% - Accent2 2 4 7 2 4 2" xfId="30656"/>
    <cellStyle name="20% - Accent2 2 4 7 2 4 3" xfId="39533"/>
    <cellStyle name="20% - Accent2 2 4 7 2 5" xfId="23999"/>
    <cellStyle name="20% - Accent2 2 4 7 2 6" xfId="32876"/>
    <cellStyle name="20% - Accent2 2 4 7 3" xfId="12301"/>
    <cellStyle name="20% - Accent2 2 4 7 3 2" xfId="14655"/>
    <cellStyle name="20% - Accent2 2 4 7 3 2 2" xfId="25485"/>
    <cellStyle name="20% - Accent2 2 4 7 3 2 3" xfId="34362"/>
    <cellStyle name="20% - Accent2 2 4 7 3 3" xfId="16874"/>
    <cellStyle name="20% - Accent2 2 4 7 3 3 2" xfId="27704"/>
    <cellStyle name="20% - Accent2 2 4 7 3 3 3" xfId="36581"/>
    <cellStyle name="20% - Accent2 2 4 7 3 4" xfId="19279"/>
    <cellStyle name="20% - Accent2 2 4 7 3 4 2" xfId="29923"/>
    <cellStyle name="20% - Accent2 2 4 7 3 4 3" xfId="38800"/>
    <cellStyle name="20% - Accent2 2 4 7 3 5" xfId="23266"/>
    <cellStyle name="20% - Accent2 2 4 7 3 6" xfId="32143"/>
    <cellStyle name="20% - Accent2 2 4 7 4" xfId="13779"/>
    <cellStyle name="20% - Accent2 2 4 7 4 2" xfId="24742"/>
    <cellStyle name="20% - Accent2 2 4 7 4 3" xfId="33619"/>
    <cellStyle name="20% - Accent2 2 4 7 5" xfId="16131"/>
    <cellStyle name="20% - Accent2 2 4 7 5 2" xfId="26961"/>
    <cellStyle name="20% - Accent2 2 4 7 5 3" xfId="35838"/>
    <cellStyle name="20% - Accent2 2 4 7 6" xfId="18352"/>
    <cellStyle name="20% - Accent2 2 4 7 6 2" xfId="29180"/>
    <cellStyle name="20% - Accent2 2 4 7 6 3" xfId="38057"/>
    <cellStyle name="20% - Accent2 2 4 7 7" xfId="22523"/>
    <cellStyle name="20% - Accent2 2 4 7 8" xfId="31398"/>
    <cellStyle name="20% - Accent2 2 4 8" xfId="8478"/>
    <cellStyle name="20% - Accent2 2 4 8 2" xfId="13035"/>
    <cellStyle name="20% - Accent2 2 4 8 2 2" xfId="15389"/>
    <cellStyle name="20% - Accent2 2 4 8 2 2 2" xfId="26219"/>
    <cellStyle name="20% - Accent2 2 4 8 2 2 3" xfId="35096"/>
    <cellStyle name="20% - Accent2 2 4 8 2 3" xfId="17608"/>
    <cellStyle name="20% - Accent2 2 4 8 2 3 2" xfId="28438"/>
    <cellStyle name="20% - Accent2 2 4 8 2 3 3" xfId="37315"/>
    <cellStyle name="20% - Accent2 2 4 8 2 4" xfId="20013"/>
    <cellStyle name="20% - Accent2 2 4 8 2 4 2" xfId="30657"/>
    <cellStyle name="20% - Accent2 2 4 8 2 4 3" xfId="39534"/>
    <cellStyle name="20% - Accent2 2 4 8 2 5" xfId="24000"/>
    <cellStyle name="20% - Accent2 2 4 8 2 6" xfId="32877"/>
    <cellStyle name="20% - Accent2 2 4 8 3" xfId="12302"/>
    <cellStyle name="20% - Accent2 2 4 8 3 2" xfId="14656"/>
    <cellStyle name="20% - Accent2 2 4 8 3 2 2" xfId="25486"/>
    <cellStyle name="20% - Accent2 2 4 8 3 2 3" xfId="34363"/>
    <cellStyle name="20% - Accent2 2 4 8 3 3" xfId="16875"/>
    <cellStyle name="20% - Accent2 2 4 8 3 3 2" xfId="27705"/>
    <cellStyle name="20% - Accent2 2 4 8 3 3 3" xfId="36582"/>
    <cellStyle name="20% - Accent2 2 4 8 3 4" xfId="19280"/>
    <cellStyle name="20% - Accent2 2 4 8 3 4 2" xfId="29924"/>
    <cellStyle name="20% - Accent2 2 4 8 3 4 3" xfId="38801"/>
    <cellStyle name="20% - Accent2 2 4 8 3 5" xfId="23267"/>
    <cellStyle name="20% - Accent2 2 4 8 3 6" xfId="32144"/>
    <cellStyle name="20% - Accent2 2 4 8 4" xfId="13780"/>
    <cellStyle name="20% - Accent2 2 4 8 4 2" xfId="24743"/>
    <cellStyle name="20% - Accent2 2 4 8 4 3" xfId="33620"/>
    <cellStyle name="20% - Accent2 2 4 8 5" xfId="16132"/>
    <cellStyle name="20% - Accent2 2 4 8 5 2" xfId="26962"/>
    <cellStyle name="20% - Accent2 2 4 8 5 3" xfId="35839"/>
    <cellStyle name="20% - Accent2 2 4 8 6" xfId="18353"/>
    <cellStyle name="20% - Accent2 2 4 8 6 2" xfId="29181"/>
    <cellStyle name="20% - Accent2 2 4 8 6 3" xfId="38058"/>
    <cellStyle name="20% - Accent2 2 4 8 7" xfId="22524"/>
    <cellStyle name="20% - Accent2 2 4 8 8" xfId="31399"/>
    <cellStyle name="20% - Accent2 2 4 9" xfId="8479"/>
    <cellStyle name="20% - Accent2 2 4 9 2" xfId="13036"/>
    <cellStyle name="20% - Accent2 2 4 9 2 2" xfId="15390"/>
    <cellStyle name="20% - Accent2 2 4 9 2 2 2" xfId="26220"/>
    <cellStyle name="20% - Accent2 2 4 9 2 2 3" xfId="35097"/>
    <cellStyle name="20% - Accent2 2 4 9 2 3" xfId="17609"/>
    <cellStyle name="20% - Accent2 2 4 9 2 3 2" xfId="28439"/>
    <cellStyle name="20% - Accent2 2 4 9 2 3 3" xfId="37316"/>
    <cellStyle name="20% - Accent2 2 4 9 2 4" xfId="20014"/>
    <cellStyle name="20% - Accent2 2 4 9 2 4 2" xfId="30658"/>
    <cellStyle name="20% - Accent2 2 4 9 2 4 3" xfId="39535"/>
    <cellStyle name="20% - Accent2 2 4 9 2 5" xfId="24001"/>
    <cellStyle name="20% - Accent2 2 4 9 2 6" xfId="32878"/>
    <cellStyle name="20% - Accent2 2 4 9 3" xfId="12303"/>
    <cellStyle name="20% - Accent2 2 4 9 3 2" xfId="14657"/>
    <cellStyle name="20% - Accent2 2 4 9 3 2 2" xfId="25487"/>
    <cellStyle name="20% - Accent2 2 4 9 3 2 3" xfId="34364"/>
    <cellStyle name="20% - Accent2 2 4 9 3 3" xfId="16876"/>
    <cellStyle name="20% - Accent2 2 4 9 3 3 2" xfId="27706"/>
    <cellStyle name="20% - Accent2 2 4 9 3 3 3" xfId="36583"/>
    <cellStyle name="20% - Accent2 2 4 9 3 4" xfId="19281"/>
    <cellStyle name="20% - Accent2 2 4 9 3 4 2" xfId="29925"/>
    <cellStyle name="20% - Accent2 2 4 9 3 4 3" xfId="38802"/>
    <cellStyle name="20% - Accent2 2 4 9 3 5" xfId="23268"/>
    <cellStyle name="20% - Accent2 2 4 9 3 6" xfId="32145"/>
    <cellStyle name="20% - Accent2 2 4 9 4" xfId="13781"/>
    <cellStyle name="20% - Accent2 2 4 9 4 2" xfId="24744"/>
    <cellStyle name="20% - Accent2 2 4 9 4 3" xfId="33621"/>
    <cellStyle name="20% - Accent2 2 4 9 5" xfId="16133"/>
    <cellStyle name="20% - Accent2 2 4 9 5 2" xfId="26963"/>
    <cellStyle name="20% - Accent2 2 4 9 5 3" xfId="35840"/>
    <cellStyle name="20% - Accent2 2 4 9 6" xfId="18354"/>
    <cellStyle name="20% - Accent2 2 4 9 6 2" xfId="29182"/>
    <cellStyle name="20% - Accent2 2 4 9 6 3" xfId="38059"/>
    <cellStyle name="20% - Accent2 2 4 9 7" xfId="22525"/>
    <cellStyle name="20% - Accent2 2 4 9 8" xfId="31400"/>
    <cellStyle name="20% - Accent2 2 5" xfId="8480"/>
    <cellStyle name="20% - Accent2 2 5 10" xfId="13037"/>
    <cellStyle name="20% - Accent2 2 5 10 2" xfId="15391"/>
    <cellStyle name="20% - Accent2 2 5 10 2 2" xfId="26221"/>
    <cellStyle name="20% - Accent2 2 5 10 2 3" xfId="35098"/>
    <cellStyle name="20% - Accent2 2 5 10 3" xfId="17610"/>
    <cellStyle name="20% - Accent2 2 5 10 3 2" xfId="28440"/>
    <cellStyle name="20% - Accent2 2 5 10 3 3" xfId="37317"/>
    <cellStyle name="20% - Accent2 2 5 10 4" xfId="20015"/>
    <cellStyle name="20% - Accent2 2 5 10 4 2" xfId="30659"/>
    <cellStyle name="20% - Accent2 2 5 10 4 3" xfId="39536"/>
    <cellStyle name="20% - Accent2 2 5 10 5" xfId="24002"/>
    <cellStyle name="20% - Accent2 2 5 10 6" xfId="32879"/>
    <cellStyle name="20% - Accent2 2 5 11" xfId="12304"/>
    <cellStyle name="20% - Accent2 2 5 11 2" xfId="14658"/>
    <cellStyle name="20% - Accent2 2 5 11 2 2" xfId="25488"/>
    <cellStyle name="20% - Accent2 2 5 11 2 3" xfId="34365"/>
    <cellStyle name="20% - Accent2 2 5 11 3" xfId="16877"/>
    <cellStyle name="20% - Accent2 2 5 11 3 2" xfId="27707"/>
    <cellStyle name="20% - Accent2 2 5 11 3 3" xfId="36584"/>
    <cellStyle name="20% - Accent2 2 5 11 4" xfId="19282"/>
    <cellStyle name="20% - Accent2 2 5 11 4 2" xfId="29926"/>
    <cellStyle name="20% - Accent2 2 5 11 4 3" xfId="38803"/>
    <cellStyle name="20% - Accent2 2 5 11 5" xfId="23269"/>
    <cellStyle name="20% - Accent2 2 5 11 6" xfId="32146"/>
    <cellStyle name="20% - Accent2 2 5 12" xfId="13782"/>
    <cellStyle name="20% - Accent2 2 5 12 2" xfId="24745"/>
    <cellStyle name="20% - Accent2 2 5 12 3" xfId="33622"/>
    <cellStyle name="20% - Accent2 2 5 13" xfId="16134"/>
    <cellStyle name="20% - Accent2 2 5 13 2" xfId="26964"/>
    <cellStyle name="20% - Accent2 2 5 13 3" xfId="35841"/>
    <cellStyle name="20% - Accent2 2 5 14" xfId="18355"/>
    <cellStyle name="20% - Accent2 2 5 14 2" xfId="29183"/>
    <cellStyle name="20% - Accent2 2 5 14 3" xfId="38060"/>
    <cellStyle name="20% - Accent2 2 5 15" xfId="22526"/>
    <cellStyle name="20% - Accent2 2 5 16" xfId="31401"/>
    <cellStyle name="20% - Accent2 2 5 2" xfId="8481"/>
    <cellStyle name="20% - Accent2 2 5 2 2" xfId="13038"/>
    <cellStyle name="20% - Accent2 2 5 2 2 2" xfId="15392"/>
    <cellStyle name="20% - Accent2 2 5 2 2 2 2" xfId="26222"/>
    <cellStyle name="20% - Accent2 2 5 2 2 2 3" xfId="35099"/>
    <cellStyle name="20% - Accent2 2 5 2 2 3" xfId="17611"/>
    <cellStyle name="20% - Accent2 2 5 2 2 3 2" xfId="28441"/>
    <cellStyle name="20% - Accent2 2 5 2 2 3 3" xfId="37318"/>
    <cellStyle name="20% - Accent2 2 5 2 2 4" xfId="20016"/>
    <cellStyle name="20% - Accent2 2 5 2 2 4 2" xfId="30660"/>
    <cellStyle name="20% - Accent2 2 5 2 2 4 3" xfId="39537"/>
    <cellStyle name="20% - Accent2 2 5 2 2 5" xfId="24003"/>
    <cellStyle name="20% - Accent2 2 5 2 2 6" xfId="32880"/>
    <cellStyle name="20% - Accent2 2 5 2 3" xfId="12305"/>
    <cellStyle name="20% - Accent2 2 5 2 3 2" xfId="14659"/>
    <cellStyle name="20% - Accent2 2 5 2 3 2 2" xfId="25489"/>
    <cellStyle name="20% - Accent2 2 5 2 3 2 3" xfId="34366"/>
    <cellStyle name="20% - Accent2 2 5 2 3 3" xfId="16878"/>
    <cellStyle name="20% - Accent2 2 5 2 3 3 2" xfId="27708"/>
    <cellStyle name="20% - Accent2 2 5 2 3 3 3" xfId="36585"/>
    <cellStyle name="20% - Accent2 2 5 2 3 4" xfId="19283"/>
    <cellStyle name="20% - Accent2 2 5 2 3 4 2" xfId="29927"/>
    <cellStyle name="20% - Accent2 2 5 2 3 4 3" xfId="38804"/>
    <cellStyle name="20% - Accent2 2 5 2 3 5" xfId="23270"/>
    <cellStyle name="20% - Accent2 2 5 2 3 6" xfId="32147"/>
    <cellStyle name="20% - Accent2 2 5 2 4" xfId="13783"/>
    <cellStyle name="20% - Accent2 2 5 2 4 2" xfId="24746"/>
    <cellStyle name="20% - Accent2 2 5 2 4 3" xfId="33623"/>
    <cellStyle name="20% - Accent2 2 5 2 5" xfId="16135"/>
    <cellStyle name="20% - Accent2 2 5 2 5 2" xfId="26965"/>
    <cellStyle name="20% - Accent2 2 5 2 5 3" xfId="35842"/>
    <cellStyle name="20% - Accent2 2 5 2 6" xfId="18356"/>
    <cellStyle name="20% - Accent2 2 5 2 6 2" xfId="29184"/>
    <cellStyle name="20% - Accent2 2 5 2 6 3" xfId="38061"/>
    <cellStyle name="20% - Accent2 2 5 2 7" xfId="22527"/>
    <cellStyle name="20% - Accent2 2 5 2 8" xfId="31402"/>
    <cellStyle name="20% - Accent2 2 5 3" xfId="8482"/>
    <cellStyle name="20% - Accent2 2 5 3 2" xfId="13039"/>
    <cellStyle name="20% - Accent2 2 5 3 2 2" xfId="15393"/>
    <cellStyle name="20% - Accent2 2 5 3 2 2 2" xfId="26223"/>
    <cellStyle name="20% - Accent2 2 5 3 2 2 3" xfId="35100"/>
    <cellStyle name="20% - Accent2 2 5 3 2 3" xfId="17612"/>
    <cellStyle name="20% - Accent2 2 5 3 2 3 2" xfId="28442"/>
    <cellStyle name="20% - Accent2 2 5 3 2 3 3" xfId="37319"/>
    <cellStyle name="20% - Accent2 2 5 3 2 4" xfId="20017"/>
    <cellStyle name="20% - Accent2 2 5 3 2 4 2" xfId="30661"/>
    <cellStyle name="20% - Accent2 2 5 3 2 4 3" xfId="39538"/>
    <cellStyle name="20% - Accent2 2 5 3 2 5" xfId="24004"/>
    <cellStyle name="20% - Accent2 2 5 3 2 6" xfId="32881"/>
    <cellStyle name="20% - Accent2 2 5 3 3" xfId="12306"/>
    <cellStyle name="20% - Accent2 2 5 3 3 2" xfId="14660"/>
    <cellStyle name="20% - Accent2 2 5 3 3 2 2" xfId="25490"/>
    <cellStyle name="20% - Accent2 2 5 3 3 2 3" xfId="34367"/>
    <cellStyle name="20% - Accent2 2 5 3 3 3" xfId="16879"/>
    <cellStyle name="20% - Accent2 2 5 3 3 3 2" xfId="27709"/>
    <cellStyle name="20% - Accent2 2 5 3 3 3 3" xfId="36586"/>
    <cellStyle name="20% - Accent2 2 5 3 3 4" xfId="19284"/>
    <cellStyle name="20% - Accent2 2 5 3 3 4 2" xfId="29928"/>
    <cellStyle name="20% - Accent2 2 5 3 3 4 3" xfId="38805"/>
    <cellStyle name="20% - Accent2 2 5 3 3 5" xfId="23271"/>
    <cellStyle name="20% - Accent2 2 5 3 3 6" xfId="32148"/>
    <cellStyle name="20% - Accent2 2 5 3 4" xfId="13784"/>
    <cellStyle name="20% - Accent2 2 5 3 4 2" xfId="24747"/>
    <cellStyle name="20% - Accent2 2 5 3 4 3" xfId="33624"/>
    <cellStyle name="20% - Accent2 2 5 3 5" xfId="16136"/>
    <cellStyle name="20% - Accent2 2 5 3 5 2" xfId="26966"/>
    <cellStyle name="20% - Accent2 2 5 3 5 3" xfId="35843"/>
    <cellStyle name="20% - Accent2 2 5 3 6" xfId="18357"/>
    <cellStyle name="20% - Accent2 2 5 3 6 2" xfId="29185"/>
    <cellStyle name="20% - Accent2 2 5 3 6 3" xfId="38062"/>
    <cellStyle name="20% - Accent2 2 5 3 7" xfId="22528"/>
    <cellStyle name="20% - Accent2 2 5 3 8" xfId="31403"/>
    <cellStyle name="20% - Accent2 2 5 4" xfId="8483"/>
    <cellStyle name="20% - Accent2 2 5 4 2" xfId="13040"/>
    <cellStyle name="20% - Accent2 2 5 4 2 2" xfId="15394"/>
    <cellStyle name="20% - Accent2 2 5 4 2 2 2" xfId="26224"/>
    <cellStyle name="20% - Accent2 2 5 4 2 2 3" xfId="35101"/>
    <cellStyle name="20% - Accent2 2 5 4 2 3" xfId="17613"/>
    <cellStyle name="20% - Accent2 2 5 4 2 3 2" xfId="28443"/>
    <cellStyle name="20% - Accent2 2 5 4 2 3 3" xfId="37320"/>
    <cellStyle name="20% - Accent2 2 5 4 2 4" xfId="20018"/>
    <cellStyle name="20% - Accent2 2 5 4 2 4 2" xfId="30662"/>
    <cellStyle name="20% - Accent2 2 5 4 2 4 3" xfId="39539"/>
    <cellStyle name="20% - Accent2 2 5 4 2 5" xfId="24005"/>
    <cellStyle name="20% - Accent2 2 5 4 2 6" xfId="32882"/>
    <cellStyle name="20% - Accent2 2 5 4 3" xfId="12307"/>
    <cellStyle name="20% - Accent2 2 5 4 3 2" xfId="14661"/>
    <cellStyle name="20% - Accent2 2 5 4 3 2 2" xfId="25491"/>
    <cellStyle name="20% - Accent2 2 5 4 3 2 3" xfId="34368"/>
    <cellStyle name="20% - Accent2 2 5 4 3 3" xfId="16880"/>
    <cellStyle name="20% - Accent2 2 5 4 3 3 2" xfId="27710"/>
    <cellStyle name="20% - Accent2 2 5 4 3 3 3" xfId="36587"/>
    <cellStyle name="20% - Accent2 2 5 4 3 4" xfId="19285"/>
    <cellStyle name="20% - Accent2 2 5 4 3 4 2" xfId="29929"/>
    <cellStyle name="20% - Accent2 2 5 4 3 4 3" xfId="38806"/>
    <cellStyle name="20% - Accent2 2 5 4 3 5" xfId="23272"/>
    <cellStyle name="20% - Accent2 2 5 4 3 6" xfId="32149"/>
    <cellStyle name="20% - Accent2 2 5 4 4" xfId="13785"/>
    <cellStyle name="20% - Accent2 2 5 4 4 2" xfId="24748"/>
    <cellStyle name="20% - Accent2 2 5 4 4 3" xfId="33625"/>
    <cellStyle name="20% - Accent2 2 5 4 5" xfId="16137"/>
    <cellStyle name="20% - Accent2 2 5 4 5 2" xfId="26967"/>
    <cellStyle name="20% - Accent2 2 5 4 5 3" xfId="35844"/>
    <cellStyle name="20% - Accent2 2 5 4 6" xfId="18358"/>
    <cellStyle name="20% - Accent2 2 5 4 6 2" xfId="29186"/>
    <cellStyle name="20% - Accent2 2 5 4 6 3" xfId="38063"/>
    <cellStyle name="20% - Accent2 2 5 4 7" xfId="22529"/>
    <cellStyle name="20% - Accent2 2 5 4 8" xfId="31404"/>
    <cellStyle name="20% - Accent2 2 5 5" xfId="8484"/>
    <cellStyle name="20% - Accent2 2 5 5 2" xfId="13041"/>
    <cellStyle name="20% - Accent2 2 5 5 2 2" xfId="15395"/>
    <cellStyle name="20% - Accent2 2 5 5 2 2 2" xfId="26225"/>
    <cellStyle name="20% - Accent2 2 5 5 2 2 3" xfId="35102"/>
    <cellStyle name="20% - Accent2 2 5 5 2 3" xfId="17614"/>
    <cellStyle name="20% - Accent2 2 5 5 2 3 2" xfId="28444"/>
    <cellStyle name="20% - Accent2 2 5 5 2 3 3" xfId="37321"/>
    <cellStyle name="20% - Accent2 2 5 5 2 4" xfId="20019"/>
    <cellStyle name="20% - Accent2 2 5 5 2 4 2" xfId="30663"/>
    <cellStyle name="20% - Accent2 2 5 5 2 4 3" xfId="39540"/>
    <cellStyle name="20% - Accent2 2 5 5 2 5" xfId="24006"/>
    <cellStyle name="20% - Accent2 2 5 5 2 6" xfId="32883"/>
    <cellStyle name="20% - Accent2 2 5 5 3" xfId="12308"/>
    <cellStyle name="20% - Accent2 2 5 5 3 2" xfId="14662"/>
    <cellStyle name="20% - Accent2 2 5 5 3 2 2" xfId="25492"/>
    <cellStyle name="20% - Accent2 2 5 5 3 2 3" xfId="34369"/>
    <cellStyle name="20% - Accent2 2 5 5 3 3" xfId="16881"/>
    <cellStyle name="20% - Accent2 2 5 5 3 3 2" xfId="27711"/>
    <cellStyle name="20% - Accent2 2 5 5 3 3 3" xfId="36588"/>
    <cellStyle name="20% - Accent2 2 5 5 3 4" xfId="19286"/>
    <cellStyle name="20% - Accent2 2 5 5 3 4 2" xfId="29930"/>
    <cellStyle name="20% - Accent2 2 5 5 3 4 3" xfId="38807"/>
    <cellStyle name="20% - Accent2 2 5 5 3 5" xfId="23273"/>
    <cellStyle name="20% - Accent2 2 5 5 3 6" xfId="32150"/>
    <cellStyle name="20% - Accent2 2 5 5 4" xfId="13786"/>
    <cellStyle name="20% - Accent2 2 5 5 4 2" xfId="24749"/>
    <cellStyle name="20% - Accent2 2 5 5 4 3" xfId="33626"/>
    <cellStyle name="20% - Accent2 2 5 5 5" xfId="16138"/>
    <cellStyle name="20% - Accent2 2 5 5 5 2" xfId="26968"/>
    <cellStyle name="20% - Accent2 2 5 5 5 3" xfId="35845"/>
    <cellStyle name="20% - Accent2 2 5 5 6" xfId="18359"/>
    <cellStyle name="20% - Accent2 2 5 5 6 2" xfId="29187"/>
    <cellStyle name="20% - Accent2 2 5 5 6 3" xfId="38064"/>
    <cellStyle name="20% - Accent2 2 5 5 7" xfId="22530"/>
    <cellStyle name="20% - Accent2 2 5 5 8" xfId="31405"/>
    <cellStyle name="20% - Accent2 2 5 6" xfId="8485"/>
    <cellStyle name="20% - Accent2 2 5 6 2" xfId="13042"/>
    <cellStyle name="20% - Accent2 2 5 6 2 2" xfId="15396"/>
    <cellStyle name="20% - Accent2 2 5 6 2 2 2" xfId="26226"/>
    <cellStyle name="20% - Accent2 2 5 6 2 2 3" xfId="35103"/>
    <cellStyle name="20% - Accent2 2 5 6 2 3" xfId="17615"/>
    <cellStyle name="20% - Accent2 2 5 6 2 3 2" xfId="28445"/>
    <cellStyle name="20% - Accent2 2 5 6 2 3 3" xfId="37322"/>
    <cellStyle name="20% - Accent2 2 5 6 2 4" xfId="20020"/>
    <cellStyle name="20% - Accent2 2 5 6 2 4 2" xfId="30664"/>
    <cellStyle name="20% - Accent2 2 5 6 2 4 3" xfId="39541"/>
    <cellStyle name="20% - Accent2 2 5 6 2 5" xfId="24007"/>
    <cellStyle name="20% - Accent2 2 5 6 2 6" xfId="32884"/>
    <cellStyle name="20% - Accent2 2 5 6 3" xfId="12309"/>
    <cellStyle name="20% - Accent2 2 5 6 3 2" xfId="14663"/>
    <cellStyle name="20% - Accent2 2 5 6 3 2 2" xfId="25493"/>
    <cellStyle name="20% - Accent2 2 5 6 3 2 3" xfId="34370"/>
    <cellStyle name="20% - Accent2 2 5 6 3 3" xfId="16882"/>
    <cellStyle name="20% - Accent2 2 5 6 3 3 2" xfId="27712"/>
    <cellStyle name="20% - Accent2 2 5 6 3 3 3" xfId="36589"/>
    <cellStyle name="20% - Accent2 2 5 6 3 4" xfId="19287"/>
    <cellStyle name="20% - Accent2 2 5 6 3 4 2" xfId="29931"/>
    <cellStyle name="20% - Accent2 2 5 6 3 4 3" xfId="38808"/>
    <cellStyle name="20% - Accent2 2 5 6 3 5" xfId="23274"/>
    <cellStyle name="20% - Accent2 2 5 6 3 6" xfId="32151"/>
    <cellStyle name="20% - Accent2 2 5 6 4" xfId="13787"/>
    <cellStyle name="20% - Accent2 2 5 6 4 2" xfId="24750"/>
    <cellStyle name="20% - Accent2 2 5 6 4 3" xfId="33627"/>
    <cellStyle name="20% - Accent2 2 5 6 5" xfId="16139"/>
    <cellStyle name="20% - Accent2 2 5 6 5 2" xfId="26969"/>
    <cellStyle name="20% - Accent2 2 5 6 5 3" xfId="35846"/>
    <cellStyle name="20% - Accent2 2 5 6 6" xfId="18360"/>
    <cellStyle name="20% - Accent2 2 5 6 6 2" xfId="29188"/>
    <cellStyle name="20% - Accent2 2 5 6 6 3" xfId="38065"/>
    <cellStyle name="20% - Accent2 2 5 6 7" xfId="22531"/>
    <cellStyle name="20% - Accent2 2 5 6 8" xfId="31406"/>
    <cellStyle name="20% - Accent2 2 5 7" xfId="8486"/>
    <cellStyle name="20% - Accent2 2 5 7 2" xfId="13043"/>
    <cellStyle name="20% - Accent2 2 5 7 2 2" xfId="15397"/>
    <cellStyle name="20% - Accent2 2 5 7 2 2 2" xfId="26227"/>
    <cellStyle name="20% - Accent2 2 5 7 2 2 3" xfId="35104"/>
    <cellStyle name="20% - Accent2 2 5 7 2 3" xfId="17616"/>
    <cellStyle name="20% - Accent2 2 5 7 2 3 2" xfId="28446"/>
    <cellStyle name="20% - Accent2 2 5 7 2 3 3" xfId="37323"/>
    <cellStyle name="20% - Accent2 2 5 7 2 4" xfId="20021"/>
    <cellStyle name="20% - Accent2 2 5 7 2 4 2" xfId="30665"/>
    <cellStyle name="20% - Accent2 2 5 7 2 4 3" xfId="39542"/>
    <cellStyle name="20% - Accent2 2 5 7 2 5" xfId="24008"/>
    <cellStyle name="20% - Accent2 2 5 7 2 6" xfId="32885"/>
    <cellStyle name="20% - Accent2 2 5 7 3" xfId="12310"/>
    <cellStyle name="20% - Accent2 2 5 7 3 2" xfId="14664"/>
    <cellStyle name="20% - Accent2 2 5 7 3 2 2" xfId="25494"/>
    <cellStyle name="20% - Accent2 2 5 7 3 2 3" xfId="34371"/>
    <cellStyle name="20% - Accent2 2 5 7 3 3" xfId="16883"/>
    <cellStyle name="20% - Accent2 2 5 7 3 3 2" xfId="27713"/>
    <cellStyle name="20% - Accent2 2 5 7 3 3 3" xfId="36590"/>
    <cellStyle name="20% - Accent2 2 5 7 3 4" xfId="19288"/>
    <cellStyle name="20% - Accent2 2 5 7 3 4 2" xfId="29932"/>
    <cellStyle name="20% - Accent2 2 5 7 3 4 3" xfId="38809"/>
    <cellStyle name="20% - Accent2 2 5 7 3 5" xfId="23275"/>
    <cellStyle name="20% - Accent2 2 5 7 3 6" xfId="32152"/>
    <cellStyle name="20% - Accent2 2 5 7 4" xfId="13788"/>
    <cellStyle name="20% - Accent2 2 5 7 4 2" xfId="24751"/>
    <cellStyle name="20% - Accent2 2 5 7 4 3" xfId="33628"/>
    <cellStyle name="20% - Accent2 2 5 7 5" xfId="16140"/>
    <cellStyle name="20% - Accent2 2 5 7 5 2" xfId="26970"/>
    <cellStyle name="20% - Accent2 2 5 7 5 3" xfId="35847"/>
    <cellStyle name="20% - Accent2 2 5 7 6" xfId="18361"/>
    <cellStyle name="20% - Accent2 2 5 7 6 2" xfId="29189"/>
    <cellStyle name="20% - Accent2 2 5 7 6 3" xfId="38066"/>
    <cellStyle name="20% - Accent2 2 5 7 7" xfId="22532"/>
    <cellStyle name="20% - Accent2 2 5 7 8" xfId="31407"/>
    <cellStyle name="20% - Accent2 2 5 8" xfId="8487"/>
    <cellStyle name="20% - Accent2 2 5 8 2" xfId="13044"/>
    <cellStyle name="20% - Accent2 2 5 8 2 2" xfId="15398"/>
    <cellStyle name="20% - Accent2 2 5 8 2 2 2" xfId="26228"/>
    <cellStyle name="20% - Accent2 2 5 8 2 2 3" xfId="35105"/>
    <cellStyle name="20% - Accent2 2 5 8 2 3" xfId="17617"/>
    <cellStyle name="20% - Accent2 2 5 8 2 3 2" xfId="28447"/>
    <cellStyle name="20% - Accent2 2 5 8 2 3 3" xfId="37324"/>
    <cellStyle name="20% - Accent2 2 5 8 2 4" xfId="20022"/>
    <cellStyle name="20% - Accent2 2 5 8 2 4 2" xfId="30666"/>
    <cellStyle name="20% - Accent2 2 5 8 2 4 3" xfId="39543"/>
    <cellStyle name="20% - Accent2 2 5 8 2 5" xfId="24009"/>
    <cellStyle name="20% - Accent2 2 5 8 2 6" xfId="32886"/>
    <cellStyle name="20% - Accent2 2 5 8 3" xfId="12311"/>
    <cellStyle name="20% - Accent2 2 5 8 3 2" xfId="14665"/>
    <cellStyle name="20% - Accent2 2 5 8 3 2 2" xfId="25495"/>
    <cellStyle name="20% - Accent2 2 5 8 3 2 3" xfId="34372"/>
    <cellStyle name="20% - Accent2 2 5 8 3 3" xfId="16884"/>
    <cellStyle name="20% - Accent2 2 5 8 3 3 2" xfId="27714"/>
    <cellStyle name="20% - Accent2 2 5 8 3 3 3" xfId="36591"/>
    <cellStyle name="20% - Accent2 2 5 8 3 4" xfId="19289"/>
    <cellStyle name="20% - Accent2 2 5 8 3 4 2" xfId="29933"/>
    <cellStyle name="20% - Accent2 2 5 8 3 4 3" xfId="38810"/>
    <cellStyle name="20% - Accent2 2 5 8 3 5" xfId="23276"/>
    <cellStyle name="20% - Accent2 2 5 8 3 6" xfId="32153"/>
    <cellStyle name="20% - Accent2 2 5 8 4" xfId="13789"/>
    <cellStyle name="20% - Accent2 2 5 8 4 2" xfId="24752"/>
    <cellStyle name="20% - Accent2 2 5 8 4 3" xfId="33629"/>
    <cellStyle name="20% - Accent2 2 5 8 5" xfId="16141"/>
    <cellStyle name="20% - Accent2 2 5 8 5 2" xfId="26971"/>
    <cellStyle name="20% - Accent2 2 5 8 5 3" xfId="35848"/>
    <cellStyle name="20% - Accent2 2 5 8 6" xfId="18362"/>
    <cellStyle name="20% - Accent2 2 5 8 6 2" xfId="29190"/>
    <cellStyle name="20% - Accent2 2 5 8 6 3" xfId="38067"/>
    <cellStyle name="20% - Accent2 2 5 8 7" xfId="22533"/>
    <cellStyle name="20% - Accent2 2 5 8 8" xfId="31408"/>
    <cellStyle name="20% - Accent2 2 5 9" xfId="8488"/>
    <cellStyle name="20% - Accent2 2 5 9 2" xfId="13045"/>
    <cellStyle name="20% - Accent2 2 5 9 2 2" xfId="15399"/>
    <cellStyle name="20% - Accent2 2 5 9 2 2 2" xfId="26229"/>
    <cellStyle name="20% - Accent2 2 5 9 2 2 3" xfId="35106"/>
    <cellStyle name="20% - Accent2 2 5 9 2 3" xfId="17618"/>
    <cellStyle name="20% - Accent2 2 5 9 2 3 2" xfId="28448"/>
    <cellStyle name="20% - Accent2 2 5 9 2 3 3" xfId="37325"/>
    <cellStyle name="20% - Accent2 2 5 9 2 4" xfId="20023"/>
    <cellStyle name="20% - Accent2 2 5 9 2 4 2" xfId="30667"/>
    <cellStyle name="20% - Accent2 2 5 9 2 4 3" xfId="39544"/>
    <cellStyle name="20% - Accent2 2 5 9 2 5" xfId="24010"/>
    <cellStyle name="20% - Accent2 2 5 9 2 6" xfId="32887"/>
    <cellStyle name="20% - Accent2 2 5 9 3" xfId="12312"/>
    <cellStyle name="20% - Accent2 2 5 9 3 2" xfId="14666"/>
    <cellStyle name="20% - Accent2 2 5 9 3 2 2" xfId="25496"/>
    <cellStyle name="20% - Accent2 2 5 9 3 2 3" xfId="34373"/>
    <cellStyle name="20% - Accent2 2 5 9 3 3" xfId="16885"/>
    <cellStyle name="20% - Accent2 2 5 9 3 3 2" xfId="27715"/>
    <cellStyle name="20% - Accent2 2 5 9 3 3 3" xfId="36592"/>
    <cellStyle name="20% - Accent2 2 5 9 3 4" xfId="19290"/>
    <cellStyle name="20% - Accent2 2 5 9 3 4 2" xfId="29934"/>
    <cellStyle name="20% - Accent2 2 5 9 3 4 3" xfId="38811"/>
    <cellStyle name="20% - Accent2 2 5 9 3 5" xfId="23277"/>
    <cellStyle name="20% - Accent2 2 5 9 3 6" xfId="32154"/>
    <cellStyle name="20% - Accent2 2 5 9 4" xfId="13790"/>
    <cellStyle name="20% - Accent2 2 5 9 4 2" xfId="24753"/>
    <cellStyle name="20% - Accent2 2 5 9 4 3" xfId="33630"/>
    <cellStyle name="20% - Accent2 2 5 9 5" xfId="16142"/>
    <cellStyle name="20% - Accent2 2 5 9 5 2" xfId="26972"/>
    <cellStyle name="20% - Accent2 2 5 9 5 3" xfId="35849"/>
    <cellStyle name="20% - Accent2 2 5 9 6" xfId="18363"/>
    <cellStyle name="20% - Accent2 2 5 9 6 2" xfId="29191"/>
    <cellStyle name="20% - Accent2 2 5 9 6 3" xfId="38068"/>
    <cellStyle name="20% - Accent2 2 5 9 7" xfId="22534"/>
    <cellStyle name="20% - Accent2 2 5 9 8" xfId="31409"/>
    <cellStyle name="20% - Accent2 2 6" xfId="8489"/>
    <cellStyle name="20% - Accent2 2 6 10" xfId="18364"/>
    <cellStyle name="20% - Accent2 2 6 10 2" xfId="29192"/>
    <cellStyle name="20% - Accent2 2 6 10 3" xfId="38069"/>
    <cellStyle name="20% - Accent2 2 6 11" xfId="22535"/>
    <cellStyle name="20% - Accent2 2 6 12" xfId="31410"/>
    <cellStyle name="20% - Accent2 2 6 2" xfId="8490"/>
    <cellStyle name="20% - Accent2 2 6 2 2" xfId="13047"/>
    <cellStyle name="20% - Accent2 2 6 2 2 2" xfId="15401"/>
    <cellStyle name="20% - Accent2 2 6 2 2 2 2" xfId="26231"/>
    <cellStyle name="20% - Accent2 2 6 2 2 2 3" xfId="35108"/>
    <cellStyle name="20% - Accent2 2 6 2 2 3" xfId="17620"/>
    <cellStyle name="20% - Accent2 2 6 2 2 3 2" xfId="28450"/>
    <cellStyle name="20% - Accent2 2 6 2 2 3 3" xfId="37327"/>
    <cellStyle name="20% - Accent2 2 6 2 2 4" xfId="20025"/>
    <cellStyle name="20% - Accent2 2 6 2 2 4 2" xfId="30669"/>
    <cellStyle name="20% - Accent2 2 6 2 2 4 3" xfId="39546"/>
    <cellStyle name="20% - Accent2 2 6 2 2 5" xfId="24012"/>
    <cellStyle name="20% - Accent2 2 6 2 2 6" xfId="32889"/>
    <cellStyle name="20% - Accent2 2 6 2 3" xfId="12314"/>
    <cellStyle name="20% - Accent2 2 6 2 3 2" xfId="14668"/>
    <cellStyle name="20% - Accent2 2 6 2 3 2 2" xfId="25498"/>
    <cellStyle name="20% - Accent2 2 6 2 3 2 3" xfId="34375"/>
    <cellStyle name="20% - Accent2 2 6 2 3 3" xfId="16887"/>
    <cellStyle name="20% - Accent2 2 6 2 3 3 2" xfId="27717"/>
    <cellStyle name="20% - Accent2 2 6 2 3 3 3" xfId="36594"/>
    <cellStyle name="20% - Accent2 2 6 2 3 4" xfId="19292"/>
    <cellStyle name="20% - Accent2 2 6 2 3 4 2" xfId="29936"/>
    <cellStyle name="20% - Accent2 2 6 2 3 4 3" xfId="38813"/>
    <cellStyle name="20% - Accent2 2 6 2 3 5" xfId="23279"/>
    <cellStyle name="20% - Accent2 2 6 2 3 6" xfId="32156"/>
    <cellStyle name="20% - Accent2 2 6 2 4" xfId="13792"/>
    <cellStyle name="20% - Accent2 2 6 2 4 2" xfId="24755"/>
    <cellStyle name="20% - Accent2 2 6 2 4 3" xfId="33632"/>
    <cellStyle name="20% - Accent2 2 6 2 5" xfId="16144"/>
    <cellStyle name="20% - Accent2 2 6 2 5 2" xfId="26974"/>
    <cellStyle name="20% - Accent2 2 6 2 5 3" xfId="35851"/>
    <cellStyle name="20% - Accent2 2 6 2 6" xfId="18365"/>
    <cellStyle name="20% - Accent2 2 6 2 6 2" xfId="29193"/>
    <cellStyle name="20% - Accent2 2 6 2 6 3" xfId="38070"/>
    <cellStyle name="20% - Accent2 2 6 2 7" xfId="22536"/>
    <cellStyle name="20% - Accent2 2 6 2 8" xfId="31411"/>
    <cellStyle name="20% - Accent2 2 6 3" xfId="8491"/>
    <cellStyle name="20% - Accent2 2 6 3 2" xfId="13048"/>
    <cellStyle name="20% - Accent2 2 6 3 2 2" xfId="15402"/>
    <cellStyle name="20% - Accent2 2 6 3 2 2 2" xfId="26232"/>
    <cellStyle name="20% - Accent2 2 6 3 2 2 3" xfId="35109"/>
    <cellStyle name="20% - Accent2 2 6 3 2 3" xfId="17621"/>
    <cellStyle name="20% - Accent2 2 6 3 2 3 2" xfId="28451"/>
    <cellStyle name="20% - Accent2 2 6 3 2 3 3" xfId="37328"/>
    <cellStyle name="20% - Accent2 2 6 3 2 4" xfId="20026"/>
    <cellStyle name="20% - Accent2 2 6 3 2 4 2" xfId="30670"/>
    <cellStyle name="20% - Accent2 2 6 3 2 4 3" xfId="39547"/>
    <cellStyle name="20% - Accent2 2 6 3 2 5" xfId="24013"/>
    <cellStyle name="20% - Accent2 2 6 3 2 6" xfId="32890"/>
    <cellStyle name="20% - Accent2 2 6 3 3" xfId="12315"/>
    <cellStyle name="20% - Accent2 2 6 3 3 2" xfId="14669"/>
    <cellStyle name="20% - Accent2 2 6 3 3 2 2" xfId="25499"/>
    <cellStyle name="20% - Accent2 2 6 3 3 2 3" xfId="34376"/>
    <cellStyle name="20% - Accent2 2 6 3 3 3" xfId="16888"/>
    <cellStyle name="20% - Accent2 2 6 3 3 3 2" xfId="27718"/>
    <cellStyle name="20% - Accent2 2 6 3 3 3 3" xfId="36595"/>
    <cellStyle name="20% - Accent2 2 6 3 3 4" xfId="19293"/>
    <cellStyle name="20% - Accent2 2 6 3 3 4 2" xfId="29937"/>
    <cellStyle name="20% - Accent2 2 6 3 3 4 3" xfId="38814"/>
    <cellStyle name="20% - Accent2 2 6 3 3 5" xfId="23280"/>
    <cellStyle name="20% - Accent2 2 6 3 3 6" xfId="32157"/>
    <cellStyle name="20% - Accent2 2 6 3 4" xfId="13793"/>
    <cellStyle name="20% - Accent2 2 6 3 4 2" xfId="24756"/>
    <cellStyle name="20% - Accent2 2 6 3 4 3" xfId="33633"/>
    <cellStyle name="20% - Accent2 2 6 3 5" xfId="16145"/>
    <cellStyle name="20% - Accent2 2 6 3 5 2" xfId="26975"/>
    <cellStyle name="20% - Accent2 2 6 3 5 3" xfId="35852"/>
    <cellStyle name="20% - Accent2 2 6 3 6" xfId="18366"/>
    <cellStyle name="20% - Accent2 2 6 3 6 2" xfId="29194"/>
    <cellStyle name="20% - Accent2 2 6 3 6 3" xfId="38071"/>
    <cellStyle name="20% - Accent2 2 6 3 7" xfId="22537"/>
    <cellStyle name="20% - Accent2 2 6 3 8" xfId="31412"/>
    <cellStyle name="20% - Accent2 2 6 4" xfId="8492"/>
    <cellStyle name="20% - Accent2 2 6 4 2" xfId="13049"/>
    <cellStyle name="20% - Accent2 2 6 4 2 2" xfId="15403"/>
    <cellStyle name="20% - Accent2 2 6 4 2 2 2" xfId="26233"/>
    <cellStyle name="20% - Accent2 2 6 4 2 2 3" xfId="35110"/>
    <cellStyle name="20% - Accent2 2 6 4 2 3" xfId="17622"/>
    <cellStyle name="20% - Accent2 2 6 4 2 3 2" xfId="28452"/>
    <cellStyle name="20% - Accent2 2 6 4 2 3 3" xfId="37329"/>
    <cellStyle name="20% - Accent2 2 6 4 2 4" xfId="20027"/>
    <cellStyle name="20% - Accent2 2 6 4 2 4 2" xfId="30671"/>
    <cellStyle name="20% - Accent2 2 6 4 2 4 3" xfId="39548"/>
    <cellStyle name="20% - Accent2 2 6 4 2 5" xfId="24014"/>
    <cellStyle name="20% - Accent2 2 6 4 2 6" xfId="32891"/>
    <cellStyle name="20% - Accent2 2 6 4 3" xfId="12316"/>
    <cellStyle name="20% - Accent2 2 6 4 3 2" xfId="14670"/>
    <cellStyle name="20% - Accent2 2 6 4 3 2 2" xfId="25500"/>
    <cellStyle name="20% - Accent2 2 6 4 3 2 3" xfId="34377"/>
    <cellStyle name="20% - Accent2 2 6 4 3 3" xfId="16889"/>
    <cellStyle name="20% - Accent2 2 6 4 3 3 2" xfId="27719"/>
    <cellStyle name="20% - Accent2 2 6 4 3 3 3" xfId="36596"/>
    <cellStyle name="20% - Accent2 2 6 4 3 4" xfId="19294"/>
    <cellStyle name="20% - Accent2 2 6 4 3 4 2" xfId="29938"/>
    <cellStyle name="20% - Accent2 2 6 4 3 4 3" xfId="38815"/>
    <cellStyle name="20% - Accent2 2 6 4 3 5" xfId="23281"/>
    <cellStyle name="20% - Accent2 2 6 4 3 6" xfId="32158"/>
    <cellStyle name="20% - Accent2 2 6 4 4" xfId="13794"/>
    <cellStyle name="20% - Accent2 2 6 4 4 2" xfId="24757"/>
    <cellStyle name="20% - Accent2 2 6 4 4 3" xfId="33634"/>
    <cellStyle name="20% - Accent2 2 6 4 5" xfId="16146"/>
    <cellStyle name="20% - Accent2 2 6 4 5 2" xfId="26976"/>
    <cellStyle name="20% - Accent2 2 6 4 5 3" xfId="35853"/>
    <cellStyle name="20% - Accent2 2 6 4 6" xfId="18367"/>
    <cellStyle name="20% - Accent2 2 6 4 6 2" xfId="29195"/>
    <cellStyle name="20% - Accent2 2 6 4 6 3" xfId="38072"/>
    <cellStyle name="20% - Accent2 2 6 4 7" xfId="22538"/>
    <cellStyle name="20% - Accent2 2 6 4 8" xfId="31413"/>
    <cellStyle name="20% - Accent2 2 6 5" xfId="8493"/>
    <cellStyle name="20% - Accent2 2 6 5 2" xfId="13050"/>
    <cellStyle name="20% - Accent2 2 6 5 2 2" xfId="15404"/>
    <cellStyle name="20% - Accent2 2 6 5 2 2 2" xfId="26234"/>
    <cellStyle name="20% - Accent2 2 6 5 2 2 3" xfId="35111"/>
    <cellStyle name="20% - Accent2 2 6 5 2 3" xfId="17623"/>
    <cellStyle name="20% - Accent2 2 6 5 2 3 2" xfId="28453"/>
    <cellStyle name="20% - Accent2 2 6 5 2 3 3" xfId="37330"/>
    <cellStyle name="20% - Accent2 2 6 5 2 4" xfId="20028"/>
    <cellStyle name="20% - Accent2 2 6 5 2 4 2" xfId="30672"/>
    <cellStyle name="20% - Accent2 2 6 5 2 4 3" xfId="39549"/>
    <cellStyle name="20% - Accent2 2 6 5 2 5" xfId="24015"/>
    <cellStyle name="20% - Accent2 2 6 5 2 6" xfId="32892"/>
    <cellStyle name="20% - Accent2 2 6 5 3" xfId="12317"/>
    <cellStyle name="20% - Accent2 2 6 5 3 2" xfId="14671"/>
    <cellStyle name="20% - Accent2 2 6 5 3 2 2" xfId="25501"/>
    <cellStyle name="20% - Accent2 2 6 5 3 2 3" xfId="34378"/>
    <cellStyle name="20% - Accent2 2 6 5 3 3" xfId="16890"/>
    <cellStyle name="20% - Accent2 2 6 5 3 3 2" xfId="27720"/>
    <cellStyle name="20% - Accent2 2 6 5 3 3 3" xfId="36597"/>
    <cellStyle name="20% - Accent2 2 6 5 3 4" xfId="19295"/>
    <cellStyle name="20% - Accent2 2 6 5 3 4 2" xfId="29939"/>
    <cellStyle name="20% - Accent2 2 6 5 3 4 3" xfId="38816"/>
    <cellStyle name="20% - Accent2 2 6 5 3 5" xfId="23282"/>
    <cellStyle name="20% - Accent2 2 6 5 3 6" xfId="32159"/>
    <cellStyle name="20% - Accent2 2 6 5 4" xfId="13795"/>
    <cellStyle name="20% - Accent2 2 6 5 4 2" xfId="24758"/>
    <cellStyle name="20% - Accent2 2 6 5 4 3" xfId="33635"/>
    <cellStyle name="20% - Accent2 2 6 5 5" xfId="16147"/>
    <cellStyle name="20% - Accent2 2 6 5 5 2" xfId="26977"/>
    <cellStyle name="20% - Accent2 2 6 5 5 3" xfId="35854"/>
    <cellStyle name="20% - Accent2 2 6 5 6" xfId="18368"/>
    <cellStyle name="20% - Accent2 2 6 5 6 2" xfId="29196"/>
    <cellStyle name="20% - Accent2 2 6 5 6 3" xfId="38073"/>
    <cellStyle name="20% - Accent2 2 6 5 7" xfId="22539"/>
    <cellStyle name="20% - Accent2 2 6 5 8" xfId="31414"/>
    <cellStyle name="20% - Accent2 2 6 6" xfId="13046"/>
    <cellStyle name="20% - Accent2 2 6 6 2" xfId="15400"/>
    <cellStyle name="20% - Accent2 2 6 6 2 2" xfId="26230"/>
    <cellStyle name="20% - Accent2 2 6 6 2 3" xfId="35107"/>
    <cellStyle name="20% - Accent2 2 6 6 3" xfId="17619"/>
    <cellStyle name="20% - Accent2 2 6 6 3 2" xfId="28449"/>
    <cellStyle name="20% - Accent2 2 6 6 3 3" xfId="37326"/>
    <cellStyle name="20% - Accent2 2 6 6 4" xfId="20024"/>
    <cellStyle name="20% - Accent2 2 6 6 4 2" xfId="30668"/>
    <cellStyle name="20% - Accent2 2 6 6 4 3" xfId="39545"/>
    <cellStyle name="20% - Accent2 2 6 6 5" xfId="24011"/>
    <cellStyle name="20% - Accent2 2 6 6 6" xfId="32888"/>
    <cellStyle name="20% - Accent2 2 6 7" xfId="12313"/>
    <cellStyle name="20% - Accent2 2 6 7 2" xfId="14667"/>
    <cellStyle name="20% - Accent2 2 6 7 2 2" xfId="25497"/>
    <cellStyle name="20% - Accent2 2 6 7 2 3" xfId="34374"/>
    <cellStyle name="20% - Accent2 2 6 7 3" xfId="16886"/>
    <cellStyle name="20% - Accent2 2 6 7 3 2" xfId="27716"/>
    <cellStyle name="20% - Accent2 2 6 7 3 3" xfId="36593"/>
    <cellStyle name="20% - Accent2 2 6 7 4" xfId="19291"/>
    <cellStyle name="20% - Accent2 2 6 7 4 2" xfId="29935"/>
    <cellStyle name="20% - Accent2 2 6 7 4 3" xfId="38812"/>
    <cellStyle name="20% - Accent2 2 6 7 5" xfId="23278"/>
    <cellStyle name="20% - Accent2 2 6 7 6" xfId="32155"/>
    <cellStyle name="20% - Accent2 2 6 8" xfId="13791"/>
    <cellStyle name="20% - Accent2 2 6 8 2" xfId="24754"/>
    <cellStyle name="20% - Accent2 2 6 8 3" xfId="33631"/>
    <cellStyle name="20% - Accent2 2 6 9" xfId="16143"/>
    <cellStyle name="20% - Accent2 2 6 9 2" xfId="26973"/>
    <cellStyle name="20% - Accent2 2 6 9 3" xfId="35850"/>
    <cellStyle name="20% - Accent2 2 7" xfId="8494"/>
    <cellStyle name="20% - Accent2 2 7 2" xfId="13051"/>
    <cellStyle name="20% - Accent2 2 7 2 2" xfId="15405"/>
    <cellStyle name="20% - Accent2 2 7 2 2 2" xfId="26235"/>
    <cellStyle name="20% - Accent2 2 7 2 2 3" xfId="35112"/>
    <cellStyle name="20% - Accent2 2 7 2 3" xfId="17624"/>
    <cellStyle name="20% - Accent2 2 7 2 3 2" xfId="28454"/>
    <cellStyle name="20% - Accent2 2 7 2 3 3" xfId="37331"/>
    <cellStyle name="20% - Accent2 2 7 2 4" xfId="20029"/>
    <cellStyle name="20% - Accent2 2 7 2 4 2" xfId="30673"/>
    <cellStyle name="20% - Accent2 2 7 2 4 3" xfId="39550"/>
    <cellStyle name="20% - Accent2 2 7 2 5" xfId="24016"/>
    <cellStyle name="20% - Accent2 2 7 2 6" xfId="32893"/>
    <cellStyle name="20% - Accent2 2 7 3" xfId="12318"/>
    <cellStyle name="20% - Accent2 2 7 3 2" xfId="14672"/>
    <cellStyle name="20% - Accent2 2 7 3 2 2" xfId="25502"/>
    <cellStyle name="20% - Accent2 2 7 3 2 3" xfId="34379"/>
    <cellStyle name="20% - Accent2 2 7 3 3" xfId="16891"/>
    <cellStyle name="20% - Accent2 2 7 3 3 2" xfId="27721"/>
    <cellStyle name="20% - Accent2 2 7 3 3 3" xfId="36598"/>
    <cellStyle name="20% - Accent2 2 7 3 4" xfId="19296"/>
    <cellStyle name="20% - Accent2 2 7 3 4 2" xfId="29940"/>
    <cellStyle name="20% - Accent2 2 7 3 4 3" xfId="38817"/>
    <cellStyle name="20% - Accent2 2 7 3 5" xfId="23283"/>
    <cellStyle name="20% - Accent2 2 7 3 6" xfId="32160"/>
    <cellStyle name="20% - Accent2 2 7 4" xfId="13796"/>
    <cellStyle name="20% - Accent2 2 7 4 2" xfId="24759"/>
    <cellStyle name="20% - Accent2 2 7 4 3" xfId="33636"/>
    <cellStyle name="20% - Accent2 2 7 5" xfId="16148"/>
    <cellStyle name="20% - Accent2 2 7 5 2" xfId="26978"/>
    <cellStyle name="20% - Accent2 2 7 5 3" xfId="35855"/>
    <cellStyle name="20% - Accent2 2 7 6" xfId="18369"/>
    <cellStyle name="20% - Accent2 2 7 6 2" xfId="29197"/>
    <cellStyle name="20% - Accent2 2 7 6 3" xfId="38074"/>
    <cellStyle name="20% - Accent2 2 7 7" xfId="22540"/>
    <cellStyle name="20% - Accent2 2 7 8" xfId="31415"/>
    <cellStyle name="20% - Accent2 2 8" xfId="8495"/>
    <cellStyle name="20% - Accent2 2 8 2" xfId="13052"/>
    <cellStyle name="20% - Accent2 2 8 2 2" xfId="15406"/>
    <cellStyle name="20% - Accent2 2 8 2 2 2" xfId="26236"/>
    <cellStyle name="20% - Accent2 2 8 2 2 3" xfId="35113"/>
    <cellStyle name="20% - Accent2 2 8 2 3" xfId="17625"/>
    <cellStyle name="20% - Accent2 2 8 2 3 2" xfId="28455"/>
    <cellStyle name="20% - Accent2 2 8 2 3 3" xfId="37332"/>
    <cellStyle name="20% - Accent2 2 8 2 4" xfId="20030"/>
    <cellStyle name="20% - Accent2 2 8 2 4 2" xfId="30674"/>
    <cellStyle name="20% - Accent2 2 8 2 4 3" xfId="39551"/>
    <cellStyle name="20% - Accent2 2 8 2 5" xfId="24017"/>
    <cellStyle name="20% - Accent2 2 8 2 6" xfId="32894"/>
    <cellStyle name="20% - Accent2 2 8 3" xfId="12319"/>
    <cellStyle name="20% - Accent2 2 8 3 2" xfId="14673"/>
    <cellStyle name="20% - Accent2 2 8 3 2 2" xfId="25503"/>
    <cellStyle name="20% - Accent2 2 8 3 2 3" xfId="34380"/>
    <cellStyle name="20% - Accent2 2 8 3 3" xfId="16892"/>
    <cellStyle name="20% - Accent2 2 8 3 3 2" xfId="27722"/>
    <cellStyle name="20% - Accent2 2 8 3 3 3" xfId="36599"/>
    <cellStyle name="20% - Accent2 2 8 3 4" xfId="19297"/>
    <cellStyle name="20% - Accent2 2 8 3 4 2" xfId="29941"/>
    <cellStyle name="20% - Accent2 2 8 3 4 3" xfId="38818"/>
    <cellStyle name="20% - Accent2 2 8 3 5" xfId="23284"/>
    <cellStyle name="20% - Accent2 2 8 3 6" xfId="32161"/>
    <cellStyle name="20% - Accent2 2 8 4" xfId="13797"/>
    <cellStyle name="20% - Accent2 2 8 4 2" xfId="24760"/>
    <cellStyle name="20% - Accent2 2 8 4 3" xfId="33637"/>
    <cellStyle name="20% - Accent2 2 8 5" xfId="16149"/>
    <cellStyle name="20% - Accent2 2 8 5 2" xfId="26979"/>
    <cellStyle name="20% - Accent2 2 8 5 3" xfId="35856"/>
    <cellStyle name="20% - Accent2 2 8 6" xfId="18370"/>
    <cellStyle name="20% - Accent2 2 8 6 2" xfId="29198"/>
    <cellStyle name="20% - Accent2 2 8 6 3" xfId="38075"/>
    <cellStyle name="20% - Accent2 2 8 7" xfId="22541"/>
    <cellStyle name="20% - Accent2 2 8 8" xfId="31416"/>
    <cellStyle name="20% - Accent2 2 9" xfId="8496"/>
    <cellStyle name="20% - Accent2 2 9 2" xfId="13053"/>
    <cellStyle name="20% - Accent2 2 9 2 2" xfId="15407"/>
    <cellStyle name="20% - Accent2 2 9 2 2 2" xfId="26237"/>
    <cellStyle name="20% - Accent2 2 9 2 2 3" xfId="35114"/>
    <cellStyle name="20% - Accent2 2 9 2 3" xfId="17626"/>
    <cellStyle name="20% - Accent2 2 9 2 3 2" xfId="28456"/>
    <cellStyle name="20% - Accent2 2 9 2 3 3" xfId="37333"/>
    <cellStyle name="20% - Accent2 2 9 2 4" xfId="20031"/>
    <cellStyle name="20% - Accent2 2 9 2 4 2" xfId="30675"/>
    <cellStyle name="20% - Accent2 2 9 2 4 3" xfId="39552"/>
    <cellStyle name="20% - Accent2 2 9 2 5" xfId="24018"/>
    <cellStyle name="20% - Accent2 2 9 2 6" xfId="32895"/>
    <cellStyle name="20% - Accent2 2 9 3" xfId="12320"/>
    <cellStyle name="20% - Accent2 2 9 3 2" xfId="14674"/>
    <cellStyle name="20% - Accent2 2 9 3 2 2" xfId="25504"/>
    <cellStyle name="20% - Accent2 2 9 3 2 3" xfId="34381"/>
    <cellStyle name="20% - Accent2 2 9 3 3" xfId="16893"/>
    <cellStyle name="20% - Accent2 2 9 3 3 2" xfId="27723"/>
    <cellStyle name="20% - Accent2 2 9 3 3 3" xfId="36600"/>
    <cellStyle name="20% - Accent2 2 9 3 4" xfId="19298"/>
    <cellStyle name="20% - Accent2 2 9 3 4 2" xfId="29942"/>
    <cellStyle name="20% - Accent2 2 9 3 4 3" xfId="38819"/>
    <cellStyle name="20% - Accent2 2 9 3 5" xfId="23285"/>
    <cellStyle name="20% - Accent2 2 9 3 6" xfId="32162"/>
    <cellStyle name="20% - Accent2 2 9 4" xfId="13798"/>
    <cellStyle name="20% - Accent2 2 9 4 2" xfId="24761"/>
    <cellStyle name="20% - Accent2 2 9 4 3" xfId="33638"/>
    <cellStyle name="20% - Accent2 2 9 5" xfId="16150"/>
    <cellStyle name="20% - Accent2 2 9 5 2" xfId="26980"/>
    <cellStyle name="20% - Accent2 2 9 5 3" xfId="35857"/>
    <cellStyle name="20% - Accent2 2 9 6" xfId="18371"/>
    <cellStyle name="20% - Accent2 2 9 6 2" xfId="29199"/>
    <cellStyle name="20% - Accent2 2 9 6 3" xfId="38076"/>
    <cellStyle name="20% - Accent2 2 9 7" xfId="22542"/>
    <cellStyle name="20% - Accent2 2 9 8" xfId="31417"/>
    <cellStyle name="20% - Accent2 20" xfId="8497"/>
    <cellStyle name="20% - Accent2 21" xfId="8498"/>
    <cellStyle name="20% - Accent2 22" xfId="8499"/>
    <cellStyle name="20% - Accent2 23" xfId="8500"/>
    <cellStyle name="20% - Accent2 24" xfId="8501"/>
    <cellStyle name="20% - Accent2 25" xfId="8502"/>
    <cellStyle name="20% - Accent2 26" xfId="8503"/>
    <cellStyle name="20% - Accent2 3" xfId="27"/>
    <cellStyle name="20% - Accent2 3 10" xfId="8505"/>
    <cellStyle name="20% - Accent2 3 11" xfId="8504"/>
    <cellStyle name="20% - Accent2 3 2" xfId="28"/>
    <cellStyle name="20% - Accent2 3 2 2" xfId="13054"/>
    <cellStyle name="20% - Accent2 3 2 2 2" xfId="15408"/>
    <cellStyle name="20% - Accent2 3 2 2 2 2" xfId="26238"/>
    <cellStyle name="20% - Accent2 3 2 2 2 3" xfId="35115"/>
    <cellStyle name="20% - Accent2 3 2 2 3" xfId="17627"/>
    <cellStyle name="20% - Accent2 3 2 2 3 2" xfId="28457"/>
    <cellStyle name="20% - Accent2 3 2 2 3 3" xfId="37334"/>
    <cellStyle name="20% - Accent2 3 2 2 4" xfId="20032"/>
    <cellStyle name="20% - Accent2 3 2 2 4 2" xfId="30676"/>
    <cellStyle name="20% - Accent2 3 2 2 4 3" xfId="39553"/>
    <cellStyle name="20% - Accent2 3 2 2 5" xfId="24019"/>
    <cellStyle name="20% - Accent2 3 2 2 6" xfId="32896"/>
    <cellStyle name="20% - Accent2 3 2 3" xfId="12321"/>
    <cellStyle name="20% - Accent2 3 2 3 2" xfId="14675"/>
    <cellStyle name="20% - Accent2 3 2 3 2 2" xfId="25505"/>
    <cellStyle name="20% - Accent2 3 2 3 2 3" xfId="34382"/>
    <cellStyle name="20% - Accent2 3 2 3 3" xfId="16894"/>
    <cellStyle name="20% - Accent2 3 2 3 3 2" xfId="27724"/>
    <cellStyle name="20% - Accent2 3 2 3 3 3" xfId="36601"/>
    <cellStyle name="20% - Accent2 3 2 3 4" xfId="19299"/>
    <cellStyle name="20% - Accent2 3 2 3 4 2" xfId="29943"/>
    <cellStyle name="20% - Accent2 3 2 3 4 3" xfId="38820"/>
    <cellStyle name="20% - Accent2 3 2 3 5" xfId="23286"/>
    <cellStyle name="20% - Accent2 3 2 3 6" xfId="32163"/>
    <cellStyle name="20% - Accent2 3 2 4" xfId="13799"/>
    <cellStyle name="20% - Accent2 3 2 4 2" xfId="24762"/>
    <cellStyle name="20% - Accent2 3 2 4 3" xfId="33639"/>
    <cellStyle name="20% - Accent2 3 2 5" xfId="16151"/>
    <cellStyle name="20% - Accent2 3 2 5 2" xfId="26981"/>
    <cellStyle name="20% - Accent2 3 2 5 3" xfId="35858"/>
    <cellStyle name="20% - Accent2 3 2 6" xfId="18372"/>
    <cellStyle name="20% - Accent2 3 2 6 2" xfId="29200"/>
    <cellStyle name="20% - Accent2 3 2 6 3" xfId="38077"/>
    <cellStyle name="20% - Accent2 3 2 7" xfId="22543"/>
    <cellStyle name="20% - Accent2 3 2 8" xfId="31418"/>
    <cellStyle name="20% - Accent2 3 2 9" xfId="8506"/>
    <cellStyle name="20% - Accent2 3 3" xfId="8507"/>
    <cellStyle name="20% - Accent2 3 3 2" xfId="13055"/>
    <cellStyle name="20% - Accent2 3 3 2 2" xfId="15409"/>
    <cellStyle name="20% - Accent2 3 3 2 2 2" xfId="26239"/>
    <cellStyle name="20% - Accent2 3 3 2 2 3" xfId="35116"/>
    <cellStyle name="20% - Accent2 3 3 2 3" xfId="17628"/>
    <cellStyle name="20% - Accent2 3 3 2 3 2" xfId="28458"/>
    <cellStyle name="20% - Accent2 3 3 2 3 3" xfId="37335"/>
    <cellStyle name="20% - Accent2 3 3 2 4" xfId="20033"/>
    <cellStyle name="20% - Accent2 3 3 2 4 2" xfId="30677"/>
    <cellStyle name="20% - Accent2 3 3 2 4 3" xfId="39554"/>
    <cellStyle name="20% - Accent2 3 3 2 5" xfId="24020"/>
    <cellStyle name="20% - Accent2 3 3 2 6" xfId="32897"/>
    <cellStyle name="20% - Accent2 3 3 3" xfId="12322"/>
    <cellStyle name="20% - Accent2 3 3 3 2" xfId="14676"/>
    <cellStyle name="20% - Accent2 3 3 3 2 2" xfId="25506"/>
    <cellStyle name="20% - Accent2 3 3 3 2 3" xfId="34383"/>
    <cellStyle name="20% - Accent2 3 3 3 3" xfId="16895"/>
    <cellStyle name="20% - Accent2 3 3 3 3 2" xfId="27725"/>
    <cellStyle name="20% - Accent2 3 3 3 3 3" xfId="36602"/>
    <cellStyle name="20% - Accent2 3 3 3 4" xfId="19300"/>
    <cellStyle name="20% - Accent2 3 3 3 4 2" xfId="29944"/>
    <cellStyle name="20% - Accent2 3 3 3 4 3" xfId="38821"/>
    <cellStyle name="20% - Accent2 3 3 3 5" xfId="23287"/>
    <cellStyle name="20% - Accent2 3 3 3 6" xfId="32164"/>
    <cellStyle name="20% - Accent2 3 3 4" xfId="13800"/>
    <cellStyle name="20% - Accent2 3 3 4 2" xfId="24763"/>
    <cellStyle name="20% - Accent2 3 3 4 3" xfId="33640"/>
    <cellStyle name="20% - Accent2 3 3 5" xfId="16152"/>
    <cellStyle name="20% - Accent2 3 3 5 2" xfId="26982"/>
    <cellStyle name="20% - Accent2 3 3 5 3" xfId="35859"/>
    <cellStyle name="20% - Accent2 3 3 6" xfId="18373"/>
    <cellStyle name="20% - Accent2 3 3 6 2" xfId="29201"/>
    <cellStyle name="20% - Accent2 3 3 6 3" xfId="38078"/>
    <cellStyle name="20% - Accent2 3 3 7" xfId="22544"/>
    <cellStyle name="20% - Accent2 3 3 8" xfId="31419"/>
    <cellStyle name="20% - Accent2 3 4" xfId="8508"/>
    <cellStyle name="20% - Accent2 3 4 2" xfId="13056"/>
    <cellStyle name="20% - Accent2 3 4 2 2" xfId="15410"/>
    <cellStyle name="20% - Accent2 3 4 2 2 2" xfId="26240"/>
    <cellStyle name="20% - Accent2 3 4 2 2 3" xfId="35117"/>
    <cellStyle name="20% - Accent2 3 4 2 3" xfId="17629"/>
    <cellStyle name="20% - Accent2 3 4 2 3 2" xfId="28459"/>
    <cellStyle name="20% - Accent2 3 4 2 3 3" xfId="37336"/>
    <cellStyle name="20% - Accent2 3 4 2 4" xfId="20034"/>
    <cellStyle name="20% - Accent2 3 4 2 4 2" xfId="30678"/>
    <cellStyle name="20% - Accent2 3 4 2 4 3" xfId="39555"/>
    <cellStyle name="20% - Accent2 3 4 2 5" xfId="24021"/>
    <cellStyle name="20% - Accent2 3 4 2 6" xfId="32898"/>
    <cellStyle name="20% - Accent2 3 4 3" xfId="12323"/>
    <cellStyle name="20% - Accent2 3 4 3 2" xfId="14677"/>
    <cellStyle name="20% - Accent2 3 4 3 2 2" xfId="25507"/>
    <cellStyle name="20% - Accent2 3 4 3 2 3" xfId="34384"/>
    <cellStyle name="20% - Accent2 3 4 3 3" xfId="16896"/>
    <cellStyle name="20% - Accent2 3 4 3 3 2" xfId="27726"/>
    <cellStyle name="20% - Accent2 3 4 3 3 3" xfId="36603"/>
    <cellStyle name="20% - Accent2 3 4 3 4" xfId="19301"/>
    <cellStyle name="20% - Accent2 3 4 3 4 2" xfId="29945"/>
    <cellStyle name="20% - Accent2 3 4 3 4 3" xfId="38822"/>
    <cellStyle name="20% - Accent2 3 4 3 5" xfId="23288"/>
    <cellStyle name="20% - Accent2 3 4 3 6" xfId="32165"/>
    <cellStyle name="20% - Accent2 3 4 4" xfId="13801"/>
    <cellStyle name="20% - Accent2 3 4 4 2" xfId="24764"/>
    <cellStyle name="20% - Accent2 3 4 4 3" xfId="33641"/>
    <cellStyle name="20% - Accent2 3 4 5" xfId="16153"/>
    <cellStyle name="20% - Accent2 3 4 5 2" xfId="26983"/>
    <cellStyle name="20% - Accent2 3 4 5 3" xfId="35860"/>
    <cellStyle name="20% - Accent2 3 4 6" xfId="18374"/>
    <cellStyle name="20% - Accent2 3 4 6 2" xfId="29202"/>
    <cellStyle name="20% - Accent2 3 4 6 3" xfId="38079"/>
    <cellStyle name="20% - Accent2 3 4 7" xfId="22545"/>
    <cellStyle name="20% - Accent2 3 4 8" xfId="31420"/>
    <cellStyle name="20% - Accent2 3 5" xfId="8509"/>
    <cellStyle name="20% - Accent2 3 5 2" xfId="13057"/>
    <cellStyle name="20% - Accent2 3 5 2 2" xfId="15411"/>
    <cellStyle name="20% - Accent2 3 5 2 2 2" xfId="26241"/>
    <cellStyle name="20% - Accent2 3 5 2 2 3" xfId="35118"/>
    <cellStyle name="20% - Accent2 3 5 2 3" xfId="17630"/>
    <cellStyle name="20% - Accent2 3 5 2 3 2" xfId="28460"/>
    <cellStyle name="20% - Accent2 3 5 2 3 3" xfId="37337"/>
    <cellStyle name="20% - Accent2 3 5 2 4" xfId="20035"/>
    <cellStyle name="20% - Accent2 3 5 2 4 2" xfId="30679"/>
    <cellStyle name="20% - Accent2 3 5 2 4 3" xfId="39556"/>
    <cellStyle name="20% - Accent2 3 5 2 5" xfId="24022"/>
    <cellStyle name="20% - Accent2 3 5 2 6" xfId="32899"/>
    <cellStyle name="20% - Accent2 3 5 3" xfId="12324"/>
    <cellStyle name="20% - Accent2 3 5 3 2" xfId="14678"/>
    <cellStyle name="20% - Accent2 3 5 3 2 2" xfId="25508"/>
    <cellStyle name="20% - Accent2 3 5 3 2 3" xfId="34385"/>
    <cellStyle name="20% - Accent2 3 5 3 3" xfId="16897"/>
    <cellStyle name="20% - Accent2 3 5 3 3 2" xfId="27727"/>
    <cellStyle name="20% - Accent2 3 5 3 3 3" xfId="36604"/>
    <cellStyle name="20% - Accent2 3 5 3 4" xfId="19302"/>
    <cellStyle name="20% - Accent2 3 5 3 4 2" xfId="29946"/>
    <cellStyle name="20% - Accent2 3 5 3 4 3" xfId="38823"/>
    <cellStyle name="20% - Accent2 3 5 3 5" xfId="23289"/>
    <cellStyle name="20% - Accent2 3 5 3 6" xfId="32166"/>
    <cellStyle name="20% - Accent2 3 5 4" xfId="13802"/>
    <cellStyle name="20% - Accent2 3 5 4 2" xfId="24765"/>
    <cellStyle name="20% - Accent2 3 5 4 3" xfId="33642"/>
    <cellStyle name="20% - Accent2 3 5 5" xfId="16154"/>
    <cellStyle name="20% - Accent2 3 5 5 2" xfId="26984"/>
    <cellStyle name="20% - Accent2 3 5 5 3" xfId="35861"/>
    <cellStyle name="20% - Accent2 3 5 6" xfId="18375"/>
    <cellStyle name="20% - Accent2 3 5 6 2" xfId="29203"/>
    <cellStyle name="20% - Accent2 3 5 6 3" xfId="38080"/>
    <cellStyle name="20% - Accent2 3 5 7" xfId="22546"/>
    <cellStyle name="20% - Accent2 3 5 8" xfId="31421"/>
    <cellStyle name="20% - Accent2 3 6" xfId="8510"/>
    <cellStyle name="20% - Accent2 3 7" xfId="8511"/>
    <cellStyle name="20% - Accent2 3 8" xfId="8512"/>
    <cellStyle name="20% - Accent2 3 9" xfId="8513"/>
    <cellStyle name="20% - Accent2 4" xfId="8514"/>
    <cellStyle name="20% - Accent2 4 2" xfId="8515"/>
    <cellStyle name="20% - Accent2 4 3" xfId="8516"/>
    <cellStyle name="20% - Accent2 4 4" xfId="8517"/>
    <cellStyle name="20% - Accent2 4 5" xfId="8518"/>
    <cellStyle name="20% - Accent2 4 6" xfId="8519"/>
    <cellStyle name="20% - Accent2 5" xfId="8520"/>
    <cellStyle name="20% - Accent2 5 2" xfId="8521"/>
    <cellStyle name="20% - Accent2 5 3" xfId="8522"/>
    <cellStyle name="20% - Accent2 5 4" xfId="8523"/>
    <cellStyle name="20% - Accent2 5 5" xfId="8524"/>
    <cellStyle name="20% - Accent2 5 6" xfId="8525"/>
    <cellStyle name="20% - Accent2 6" xfId="8526"/>
    <cellStyle name="20% - Accent2 6 2" xfId="8527"/>
    <cellStyle name="20% - Accent2 6 3" xfId="8528"/>
    <cellStyle name="20% - Accent2 6 4" xfId="8529"/>
    <cellStyle name="20% - Accent2 6 5" xfId="8530"/>
    <cellStyle name="20% - Accent2 6 6" xfId="8531"/>
    <cellStyle name="20% - Accent2 7" xfId="8532"/>
    <cellStyle name="20% - Accent2 7 10" xfId="16155"/>
    <cellStyle name="20% - Accent2 7 10 2" xfId="26985"/>
    <cellStyle name="20% - Accent2 7 10 3" xfId="35862"/>
    <cellStyle name="20% - Accent2 7 11" xfId="18376"/>
    <cellStyle name="20% - Accent2 7 11 2" xfId="29204"/>
    <cellStyle name="20% - Accent2 7 11 3" xfId="38081"/>
    <cellStyle name="20% - Accent2 7 12" xfId="22547"/>
    <cellStyle name="20% - Accent2 7 13" xfId="31422"/>
    <cellStyle name="20% - Accent2 7 2" xfId="8533"/>
    <cellStyle name="20% - Accent2 7 3" xfId="8534"/>
    <cellStyle name="20% - Accent2 7 4" xfId="8535"/>
    <cellStyle name="20% - Accent2 7 5" xfId="8536"/>
    <cellStyle name="20% - Accent2 7 6" xfId="8537"/>
    <cellStyle name="20% - Accent2 7 7" xfId="13058"/>
    <cellStyle name="20% - Accent2 7 7 2" xfId="15412"/>
    <cellStyle name="20% - Accent2 7 7 2 2" xfId="26242"/>
    <cellStyle name="20% - Accent2 7 7 2 3" xfId="35119"/>
    <cellStyle name="20% - Accent2 7 7 3" xfId="17631"/>
    <cellStyle name="20% - Accent2 7 7 3 2" xfId="28461"/>
    <cellStyle name="20% - Accent2 7 7 3 3" xfId="37338"/>
    <cellStyle name="20% - Accent2 7 7 4" xfId="20036"/>
    <cellStyle name="20% - Accent2 7 7 4 2" xfId="30680"/>
    <cellStyle name="20% - Accent2 7 7 4 3" xfId="39557"/>
    <cellStyle name="20% - Accent2 7 7 5" xfId="24023"/>
    <cellStyle name="20% - Accent2 7 7 6" xfId="32900"/>
    <cellStyle name="20% - Accent2 7 8" xfId="12325"/>
    <cellStyle name="20% - Accent2 7 8 2" xfId="14679"/>
    <cellStyle name="20% - Accent2 7 8 2 2" xfId="25509"/>
    <cellStyle name="20% - Accent2 7 8 2 3" xfId="34386"/>
    <cellStyle name="20% - Accent2 7 8 3" xfId="16898"/>
    <cellStyle name="20% - Accent2 7 8 3 2" xfId="27728"/>
    <cellStyle name="20% - Accent2 7 8 3 3" xfId="36605"/>
    <cellStyle name="20% - Accent2 7 8 4" xfId="19303"/>
    <cellStyle name="20% - Accent2 7 8 4 2" xfId="29947"/>
    <cellStyle name="20% - Accent2 7 8 4 3" xfId="38824"/>
    <cellStyle name="20% - Accent2 7 8 5" xfId="23290"/>
    <cellStyle name="20% - Accent2 7 8 6" xfId="32167"/>
    <cellStyle name="20% - Accent2 7 9" xfId="13803"/>
    <cellStyle name="20% - Accent2 7 9 2" xfId="24766"/>
    <cellStyle name="20% - Accent2 7 9 3" xfId="33643"/>
    <cellStyle name="20% - Accent2 8" xfId="8538"/>
    <cellStyle name="20% - Accent2 8 2" xfId="8539"/>
    <cellStyle name="20% - Accent2 8 3" xfId="8540"/>
    <cellStyle name="20% - Accent2 8 4" xfId="8541"/>
    <cellStyle name="20% - Accent2 8 5" xfId="8542"/>
    <cellStyle name="20% - Accent2 8 6" xfId="8543"/>
    <cellStyle name="20% - Accent2 9" xfId="8544"/>
    <cellStyle name="20% - Accent2 9 2" xfId="8545"/>
    <cellStyle name="20% - Accent2 9 3" xfId="8546"/>
    <cellStyle name="20% - Accent2 9 4" xfId="8547"/>
    <cellStyle name="20% - Accent2 9 5" xfId="8548"/>
    <cellStyle name="20% - Accent3 10" xfId="8549"/>
    <cellStyle name="20% - Accent3 10 2" xfId="8550"/>
    <cellStyle name="20% - Accent3 10 3" xfId="8551"/>
    <cellStyle name="20% - Accent3 10 4" xfId="8552"/>
    <cellStyle name="20% - Accent3 10 5" xfId="8553"/>
    <cellStyle name="20% - Accent3 11" xfId="8554"/>
    <cellStyle name="20% - Accent3 11 2" xfId="8555"/>
    <cellStyle name="20% - Accent3 11 3" xfId="8556"/>
    <cellStyle name="20% - Accent3 11 4" xfId="8557"/>
    <cellStyle name="20% - Accent3 11 5" xfId="8558"/>
    <cellStyle name="20% - Accent3 12" xfId="8559"/>
    <cellStyle name="20% - Accent3 12 2" xfId="8560"/>
    <cellStyle name="20% - Accent3 12 3" xfId="8561"/>
    <cellStyle name="20% - Accent3 12 4" xfId="8562"/>
    <cellStyle name="20% - Accent3 12 5" xfId="8563"/>
    <cellStyle name="20% - Accent3 13" xfId="8564"/>
    <cellStyle name="20% - Accent3 14" xfId="8565"/>
    <cellStyle name="20% - Accent3 15" xfId="8566"/>
    <cellStyle name="20% - Accent3 16" xfId="8567"/>
    <cellStyle name="20% - Accent3 17" xfId="8568"/>
    <cellStyle name="20% - Accent3 18" xfId="8569"/>
    <cellStyle name="20% - Accent3 19" xfId="8570"/>
    <cellStyle name="20% - Accent3 2" xfId="29"/>
    <cellStyle name="20% - Accent3 2 10" xfId="8572"/>
    <cellStyle name="20% - Accent3 2 10 2" xfId="13059"/>
    <cellStyle name="20% - Accent3 2 10 2 2" xfId="15413"/>
    <cellStyle name="20% - Accent3 2 10 2 2 2" xfId="26243"/>
    <cellStyle name="20% - Accent3 2 10 2 2 3" xfId="35120"/>
    <cellStyle name="20% - Accent3 2 10 2 3" xfId="17632"/>
    <cellStyle name="20% - Accent3 2 10 2 3 2" xfId="28462"/>
    <cellStyle name="20% - Accent3 2 10 2 3 3" xfId="37339"/>
    <cellStyle name="20% - Accent3 2 10 2 4" xfId="20037"/>
    <cellStyle name="20% - Accent3 2 10 2 4 2" xfId="30681"/>
    <cellStyle name="20% - Accent3 2 10 2 4 3" xfId="39558"/>
    <cellStyle name="20% - Accent3 2 10 2 5" xfId="24024"/>
    <cellStyle name="20% - Accent3 2 10 2 6" xfId="32901"/>
    <cellStyle name="20% - Accent3 2 10 3" xfId="12326"/>
    <cellStyle name="20% - Accent3 2 10 3 2" xfId="14680"/>
    <cellStyle name="20% - Accent3 2 10 3 2 2" xfId="25510"/>
    <cellStyle name="20% - Accent3 2 10 3 2 3" xfId="34387"/>
    <cellStyle name="20% - Accent3 2 10 3 3" xfId="16899"/>
    <cellStyle name="20% - Accent3 2 10 3 3 2" xfId="27729"/>
    <cellStyle name="20% - Accent3 2 10 3 3 3" xfId="36606"/>
    <cellStyle name="20% - Accent3 2 10 3 4" xfId="19304"/>
    <cellStyle name="20% - Accent3 2 10 3 4 2" xfId="29948"/>
    <cellStyle name="20% - Accent3 2 10 3 4 3" xfId="38825"/>
    <cellStyle name="20% - Accent3 2 10 3 5" xfId="23291"/>
    <cellStyle name="20% - Accent3 2 10 3 6" xfId="32168"/>
    <cellStyle name="20% - Accent3 2 10 4" xfId="13804"/>
    <cellStyle name="20% - Accent3 2 10 4 2" xfId="24767"/>
    <cellStyle name="20% - Accent3 2 10 4 3" xfId="33644"/>
    <cellStyle name="20% - Accent3 2 10 5" xfId="16156"/>
    <cellStyle name="20% - Accent3 2 10 5 2" xfId="26986"/>
    <cellStyle name="20% - Accent3 2 10 5 3" xfId="35863"/>
    <cellStyle name="20% - Accent3 2 10 6" xfId="18377"/>
    <cellStyle name="20% - Accent3 2 10 6 2" xfId="29205"/>
    <cellStyle name="20% - Accent3 2 10 6 3" xfId="38082"/>
    <cellStyle name="20% - Accent3 2 10 7" xfId="22548"/>
    <cellStyle name="20% - Accent3 2 10 8" xfId="31423"/>
    <cellStyle name="20% - Accent3 2 11" xfId="8573"/>
    <cellStyle name="20% - Accent3 2 11 2" xfId="8574"/>
    <cellStyle name="20% - Accent3 2 11 2 2" xfId="13060"/>
    <cellStyle name="20% - Accent3 2 11 2 2 2" xfId="15414"/>
    <cellStyle name="20% - Accent3 2 11 2 2 2 2" xfId="26244"/>
    <cellStyle name="20% - Accent3 2 11 2 2 2 3" xfId="35121"/>
    <cellStyle name="20% - Accent3 2 11 2 2 3" xfId="17633"/>
    <cellStyle name="20% - Accent3 2 11 2 2 3 2" xfId="28463"/>
    <cellStyle name="20% - Accent3 2 11 2 2 3 3" xfId="37340"/>
    <cellStyle name="20% - Accent3 2 11 2 2 4" xfId="20038"/>
    <cellStyle name="20% - Accent3 2 11 2 2 4 2" xfId="30682"/>
    <cellStyle name="20% - Accent3 2 11 2 2 4 3" xfId="39559"/>
    <cellStyle name="20% - Accent3 2 11 2 2 5" xfId="24025"/>
    <cellStyle name="20% - Accent3 2 11 2 2 6" xfId="32902"/>
    <cellStyle name="20% - Accent3 2 11 2 3" xfId="12327"/>
    <cellStyle name="20% - Accent3 2 11 2 3 2" xfId="14681"/>
    <cellStyle name="20% - Accent3 2 11 2 3 2 2" xfId="25511"/>
    <cellStyle name="20% - Accent3 2 11 2 3 2 3" xfId="34388"/>
    <cellStyle name="20% - Accent3 2 11 2 3 3" xfId="16900"/>
    <cellStyle name="20% - Accent3 2 11 2 3 3 2" xfId="27730"/>
    <cellStyle name="20% - Accent3 2 11 2 3 3 3" xfId="36607"/>
    <cellStyle name="20% - Accent3 2 11 2 3 4" xfId="19305"/>
    <cellStyle name="20% - Accent3 2 11 2 3 4 2" xfId="29949"/>
    <cellStyle name="20% - Accent3 2 11 2 3 4 3" xfId="38826"/>
    <cellStyle name="20% - Accent3 2 11 2 3 5" xfId="23292"/>
    <cellStyle name="20% - Accent3 2 11 2 3 6" xfId="32169"/>
    <cellStyle name="20% - Accent3 2 11 2 4" xfId="13805"/>
    <cellStyle name="20% - Accent3 2 11 2 4 2" xfId="24768"/>
    <cellStyle name="20% - Accent3 2 11 2 4 3" xfId="33645"/>
    <cellStyle name="20% - Accent3 2 11 2 5" xfId="16157"/>
    <cellStyle name="20% - Accent3 2 11 2 5 2" xfId="26987"/>
    <cellStyle name="20% - Accent3 2 11 2 5 3" xfId="35864"/>
    <cellStyle name="20% - Accent3 2 11 2 6" xfId="18378"/>
    <cellStyle name="20% - Accent3 2 11 2 6 2" xfId="29206"/>
    <cellStyle name="20% - Accent3 2 11 2 6 3" xfId="38083"/>
    <cellStyle name="20% - Accent3 2 11 2 7" xfId="22549"/>
    <cellStyle name="20% - Accent3 2 11 2 8" xfId="31424"/>
    <cellStyle name="20% - Accent3 2 11 3" xfId="8575"/>
    <cellStyle name="20% - Accent3 2 11 3 2" xfId="13061"/>
    <cellStyle name="20% - Accent3 2 11 3 2 2" xfId="15415"/>
    <cellStyle name="20% - Accent3 2 11 3 2 2 2" xfId="26245"/>
    <cellStyle name="20% - Accent3 2 11 3 2 2 3" xfId="35122"/>
    <cellStyle name="20% - Accent3 2 11 3 2 3" xfId="17634"/>
    <cellStyle name="20% - Accent3 2 11 3 2 3 2" xfId="28464"/>
    <cellStyle name="20% - Accent3 2 11 3 2 3 3" xfId="37341"/>
    <cellStyle name="20% - Accent3 2 11 3 2 4" xfId="20039"/>
    <cellStyle name="20% - Accent3 2 11 3 2 4 2" xfId="30683"/>
    <cellStyle name="20% - Accent3 2 11 3 2 4 3" xfId="39560"/>
    <cellStyle name="20% - Accent3 2 11 3 2 5" xfId="24026"/>
    <cellStyle name="20% - Accent3 2 11 3 2 6" xfId="32903"/>
    <cellStyle name="20% - Accent3 2 11 3 3" xfId="12328"/>
    <cellStyle name="20% - Accent3 2 11 3 3 2" xfId="14682"/>
    <cellStyle name="20% - Accent3 2 11 3 3 2 2" xfId="25512"/>
    <cellStyle name="20% - Accent3 2 11 3 3 2 3" xfId="34389"/>
    <cellStyle name="20% - Accent3 2 11 3 3 3" xfId="16901"/>
    <cellStyle name="20% - Accent3 2 11 3 3 3 2" xfId="27731"/>
    <cellStyle name="20% - Accent3 2 11 3 3 3 3" xfId="36608"/>
    <cellStyle name="20% - Accent3 2 11 3 3 4" xfId="19306"/>
    <cellStyle name="20% - Accent3 2 11 3 3 4 2" xfId="29950"/>
    <cellStyle name="20% - Accent3 2 11 3 3 4 3" xfId="38827"/>
    <cellStyle name="20% - Accent3 2 11 3 3 5" xfId="23293"/>
    <cellStyle name="20% - Accent3 2 11 3 3 6" xfId="32170"/>
    <cellStyle name="20% - Accent3 2 11 3 4" xfId="13806"/>
    <cellStyle name="20% - Accent3 2 11 3 4 2" xfId="24769"/>
    <cellStyle name="20% - Accent3 2 11 3 4 3" xfId="33646"/>
    <cellStyle name="20% - Accent3 2 11 3 5" xfId="16158"/>
    <cellStyle name="20% - Accent3 2 11 3 5 2" xfId="26988"/>
    <cellStyle name="20% - Accent3 2 11 3 5 3" xfId="35865"/>
    <cellStyle name="20% - Accent3 2 11 3 6" xfId="18379"/>
    <cellStyle name="20% - Accent3 2 11 3 6 2" xfId="29207"/>
    <cellStyle name="20% - Accent3 2 11 3 6 3" xfId="38084"/>
    <cellStyle name="20% - Accent3 2 11 3 7" xfId="22550"/>
    <cellStyle name="20% - Accent3 2 11 3 8" xfId="31425"/>
    <cellStyle name="20% - Accent3 2 11 4" xfId="8576"/>
    <cellStyle name="20% - Accent3 2 11 4 2" xfId="13062"/>
    <cellStyle name="20% - Accent3 2 11 4 2 2" xfId="15416"/>
    <cellStyle name="20% - Accent3 2 11 4 2 2 2" xfId="26246"/>
    <cellStyle name="20% - Accent3 2 11 4 2 2 3" xfId="35123"/>
    <cellStyle name="20% - Accent3 2 11 4 2 3" xfId="17635"/>
    <cellStyle name="20% - Accent3 2 11 4 2 3 2" xfId="28465"/>
    <cellStyle name="20% - Accent3 2 11 4 2 3 3" xfId="37342"/>
    <cellStyle name="20% - Accent3 2 11 4 2 4" xfId="20040"/>
    <cellStyle name="20% - Accent3 2 11 4 2 4 2" xfId="30684"/>
    <cellStyle name="20% - Accent3 2 11 4 2 4 3" xfId="39561"/>
    <cellStyle name="20% - Accent3 2 11 4 2 5" xfId="24027"/>
    <cellStyle name="20% - Accent3 2 11 4 2 6" xfId="32904"/>
    <cellStyle name="20% - Accent3 2 11 4 3" xfId="12329"/>
    <cellStyle name="20% - Accent3 2 11 4 3 2" xfId="14683"/>
    <cellStyle name="20% - Accent3 2 11 4 3 2 2" xfId="25513"/>
    <cellStyle name="20% - Accent3 2 11 4 3 2 3" xfId="34390"/>
    <cellStyle name="20% - Accent3 2 11 4 3 3" xfId="16902"/>
    <cellStyle name="20% - Accent3 2 11 4 3 3 2" xfId="27732"/>
    <cellStyle name="20% - Accent3 2 11 4 3 3 3" xfId="36609"/>
    <cellStyle name="20% - Accent3 2 11 4 3 4" xfId="19307"/>
    <cellStyle name="20% - Accent3 2 11 4 3 4 2" xfId="29951"/>
    <cellStyle name="20% - Accent3 2 11 4 3 4 3" xfId="38828"/>
    <cellStyle name="20% - Accent3 2 11 4 3 5" xfId="23294"/>
    <cellStyle name="20% - Accent3 2 11 4 3 6" xfId="32171"/>
    <cellStyle name="20% - Accent3 2 11 4 4" xfId="13807"/>
    <cellStyle name="20% - Accent3 2 11 4 4 2" xfId="24770"/>
    <cellStyle name="20% - Accent3 2 11 4 4 3" xfId="33647"/>
    <cellStyle name="20% - Accent3 2 11 4 5" xfId="16159"/>
    <cellStyle name="20% - Accent3 2 11 4 5 2" xfId="26989"/>
    <cellStyle name="20% - Accent3 2 11 4 5 3" xfId="35866"/>
    <cellStyle name="20% - Accent3 2 11 4 6" xfId="18380"/>
    <cellStyle name="20% - Accent3 2 11 4 6 2" xfId="29208"/>
    <cellStyle name="20% - Accent3 2 11 4 6 3" xfId="38085"/>
    <cellStyle name="20% - Accent3 2 11 4 7" xfId="22551"/>
    <cellStyle name="20% - Accent3 2 11 4 8" xfId="31426"/>
    <cellStyle name="20% - Accent3 2 11 5" xfId="8577"/>
    <cellStyle name="20% - Accent3 2 11 5 2" xfId="13063"/>
    <cellStyle name="20% - Accent3 2 11 5 2 2" xfId="15417"/>
    <cellStyle name="20% - Accent3 2 11 5 2 2 2" xfId="26247"/>
    <cellStyle name="20% - Accent3 2 11 5 2 2 3" xfId="35124"/>
    <cellStyle name="20% - Accent3 2 11 5 2 3" xfId="17636"/>
    <cellStyle name="20% - Accent3 2 11 5 2 3 2" xfId="28466"/>
    <cellStyle name="20% - Accent3 2 11 5 2 3 3" xfId="37343"/>
    <cellStyle name="20% - Accent3 2 11 5 2 4" xfId="20041"/>
    <cellStyle name="20% - Accent3 2 11 5 2 4 2" xfId="30685"/>
    <cellStyle name="20% - Accent3 2 11 5 2 4 3" xfId="39562"/>
    <cellStyle name="20% - Accent3 2 11 5 2 5" xfId="24028"/>
    <cellStyle name="20% - Accent3 2 11 5 2 6" xfId="32905"/>
    <cellStyle name="20% - Accent3 2 11 5 3" xfId="12330"/>
    <cellStyle name="20% - Accent3 2 11 5 3 2" xfId="14684"/>
    <cellStyle name="20% - Accent3 2 11 5 3 2 2" xfId="25514"/>
    <cellStyle name="20% - Accent3 2 11 5 3 2 3" xfId="34391"/>
    <cellStyle name="20% - Accent3 2 11 5 3 3" xfId="16903"/>
    <cellStyle name="20% - Accent3 2 11 5 3 3 2" xfId="27733"/>
    <cellStyle name="20% - Accent3 2 11 5 3 3 3" xfId="36610"/>
    <cellStyle name="20% - Accent3 2 11 5 3 4" xfId="19308"/>
    <cellStyle name="20% - Accent3 2 11 5 3 4 2" xfId="29952"/>
    <cellStyle name="20% - Accent3 2 11 5 3 4 3" xfId="38829"/>
    <cellStyle name="20% - Accent3 2 11 5 3 5" xfId="23295"/>
    <cellStyle name="20% - Accent3 2 11 5 3 6" xfId="32172"/>
    <cellStyle name="20% - Accent3 2 11 5 4" xfId="13808"/>
    <cellStyle name="20% - Accent3 2 11 5 4 2" xfId="24771"/>
    <cellStyle name="20% - Accent3 2 11 5 4 3" xfId="33648"/>
    <cellStyle name="20% - Accent3 2 11 5 5" xfId="16160"/>
    <cellStyle name="20% - Accent3 2 11 5 5 2" xfId="26990"/>
    <cellStyle name="20% - Accent3 2 11 5 5 3" xfId="35867"/>
    <cellStyle name="20% - Accent3 2 11 5 6" xfId="18381"/>
    <cellStyle name="20% - Accent3 2 11 5 6 2" xfId="29209"/>
    <cellStyle name="20% - Accent3 2 11 5 6 3" xfId="38086"/>
    <cellStyle name="20% - Accent3 2 11 5 7" xfId="22552"/>
    <cellStyle name="20% - Accent3 2 11 5 8" xfId="31427"/>
    <cellStyle name="20% - Accent3 2 12" xfId="8578"/>
    <cellStyle name="20% - Accent3 2 13" xfId="8579"/>
    <cellStyle name="20% - Accent3 2 14" xfId="8580"/>
    <cellStyle name="20% - Accent3 2 15" xfId="8581"/>
    <cellStyle name="20% - Accent3 2 15 2" xfId="13064"/>
    <cellStyle name="20% - Accent3 2 15 2 2" xfId="15418"/>
    <cellStyle name="20% - Accent3 2 15 2 2 2" xfId="26248"/>
    <cellStyle name="20% - Accent3 2 15 2 2 3" xfId="35125"/>
    <cellStyle name="20% - Accent3 2 15 2 3" xfId="17637"/>
    <cellStyle name="20% - Accent3 2 15 2 3 2" xfId="28467"/>
    <cellStyle name="20% - Accent3 2 15 2 3 3" xfId="37344"/>
    <cellStyle name="20% - Accent3 2 15 2 4" xfId="20042"/>
    <cellStyle name="20% - Accent3 2 15 2 4 2" xfId="30686"/>
    <cellStyle name="20% - Accent3 2 15 2 4 3" xfId="39563"/>
    <cellStyle name="20% - Accent3 2 15 2 5" xfId="24029"/>
    <cellStyle name="20% - Accent3 2 15 2 6" xfId="32906"/>
    <cellStyle name="20% - Accent3 2 15 3" xfId="12331"/>
    <cellStyle name="20% - Accent3 2 15 3 2" xfId="14685"/>
    <cellStyle name="20% - Accent3 2 15 3 2 2" xfId="25515"/>
    <cellStyle name="20% - Accent3 2 15 3 2 3" xfId="34392"/>
    <cellStyle name="20% - Accent3 2 15 3 3" xfId="16904"/>
    <cellStyle name="20% - Accent3 2 15 3 3 2" xfId="27734"/>
    <cellStyle name="20% - Accent3 2 15 3 3 3" xfId="36611"/>
    <cellStyle name="20% - Accent3 2 15 3 4" xfId="19309"/>
    <cellStyle name="20% - Accent3 2 15 3 4 2" xfId="29953"/>
    <cellStyle name="20% - Accent3 2 15 3 4 3" xfId="38830"/>
    <cellStyle name="20% - Accent3 2 15 3 5" xfId="23296"/>
    <cellStyle name="20% - Accent3 2 15 3 6" xfId="32173"/>
    <cellStyle name="20% - Accent3 2 15 4" xfId="13809"/>
    <cellStyle name="20% - Accent3 2 15 4 2" xfId="24772"/>
    <cellStyle name="20% - Accent3 2 15 4 3" xfId="33649"/>
    <cellStyle name="20% - Accent3 2 15 5" xfId="16161"/>
    <cellStyle name="20% - Accent3 2 15 5 2" xfId="26991"/>
    <cellStyle name="20% - Accent3 2 15 5 3" xfId="35868"/>
    <cellStyle name="20% - Accent3 2 15 6" xfId="18382"/>
    <cellStyle name="20% - Accent3 2 15 6 2" xfId="29210"/>
    <cellStyle name="20% - Accent3 2 15 6 3" xfId="38087"/>
    <cellStyle name="20% - Accent3 2 15 7" xfId="22553"/>
    <cellStyle name="20% - Accent3 2 15 8" xfId="31428"/>
    <cellStyle name="20% - Accent3 2 16" xfId="8582"/>
    <cellStyle name="20% - Accent3 2 17" xfId="8571"/>
    <cellStyle name="20% - Accent3 2 2" xfId="30"/>
    <cellStyle name="20% - Accent3 2 2 10" xfId="13065"/>
    <cellStyle name="20% - Accent3 2 2 10 2" xfId="15419"/>
    <cellStyle name="20% - Accent3 2 2 10 2 2" xfId="26249"/>
    <cellStyle name="20% - Accent3 2 2 10 2 3" xfId="35126"/>
    <cellStyle name="20% - Accent3 2 2 10 3" xfId="17638"/>
    <cellStyle name="20% - Accent3 2 2 10 3 2" xfId="28468"/>
    <cellStyle name="20% - Accent3 2 2 10 3 3" xfId="37345"/>
    <cellStyle name="20% - Accent3 2 2 10 4" xfId="20043"/>
    <cellStyle name="20% - Accent3 2 2 10 4 2" xfId="30687"/>
    <cellStyle name="20% - Accent3 2 2 10 4 3" xfId="39564"/>
    <cellStyle name="20% - Accent3 2 2 10 5" xfId="24030"/>
    <cellStyle name="20% - Accent3 2 2 10 6" xfId="32907"/>
    <cellStyle name="20% - Accent3 2 2 11" xfId="12332"/>
    <cellStyle name="20% - Accent3 2 2 11 2" xfId="14686"/>
    <cellStyle name="20% - Accent3 2 2 11 2 2" xfId="25516"/>
    <cellStyle name="20% - Accent3 2 2 11 2 3" xfId="34393"/>
    <cellStyle name="20% - Accent3 2 2 11 3" xfId="16905"/>
    <cellStyle name="20% - Accent3 2 2 11 3 2" xfId="27735"/>
    <cellStyle name="20% - Accent3 2 2 11 3 3" xfId="36612"/>
    <cellStyle name="20% - Accent3 2 2 11 4" xfId="19310"/>
    <cellStyle name="20% - Accent3 2 2 11 4 2" xfId="29954"/>
    <cellStyle name="20% - Accent3 2 2 11 4 3" xfId="38831"/>
    <cellStyle name="20% - Accent3 2 2 11 5" xfId="23297"/>
    <cellStyle name="20% - Accent3 2 2 11 6" xfId="32174"/>
    <cellStyle name="20% - Accent3 2 2 12" xfId="13810"/>
    <cellStyle name="20% - Accent3 2 2 12 2" xfId="24773"/>
    <cellStyle name="20% - Accent3 2 2 12 3" xfId="33650"/>
    <cellStyle name="20% - Accent3 2 2 13" xfId="16162"/>
    <cellStyle name="20% - Accent3 2 2 13 2" xfId="26992"/>
    <cellStyle name="20% - Accent3 2 2 13 3" xfId="35869"/>
    <cellStyle name="20% - Accent3 2 2 14" xfId="18383"/>
    <cellStyle name="20% - Accent3 2 2 14 2" xfId="29211"/>
    <cellStyle name="20% - Accent3 2 2 14 3" xfId="38088"/>
    <cellStyle name="20% - Accent3 2 2 15" xfId="22554"/>
    <cellStyle name="20% - Accent3 2 2 16" xfId="31429"/>
    <cellStyle name="20% - Accent3 2 2 17" xfId="8583"/>
    <cellStyle name="20% - Accent3 2 2 2" xfId="8584"/>
    <cellStyle name="20% - Accent3 2 2 2 2" xfId="13066"/>
    <cellStyle name="20% - Accent3 2 2 2 2 2" xfId="15420"/>
    <cellStyle name="20% - Accent3 2 2 2 2 2 2" xfId="26250"/>
    <cellStyle name="20% - Accent3 2 2 2 2 2 3" xfId="35127"/>
    <cellStyle name="20% - Accent3 2 2 2 2 3" xfId="17639"/>
    <cellStyle name="20% - Accent3 2 2 2 2 3 2" xfId="28469"/>
    <cellStyle name="20% - Accent3 2 2 2 2 3 3" xfId="37346"/>
    <cellStyle name="20% - Accent3 2 2 2 2 4" xfId="20044"/>
    <cellStyle name="20% - Accent3 2 2 2 2 4 2" xfId="30688"/>
    <cellStyle name="20% - Accent3 2 2 2 2 4 3" xfId="39565"/>
    <cellStyle name="20% - Accent3 2 2 2 2 5" xfId="24031"/>
    <cellStyle name="20% - Accent3 2 2 2 2 6" xfId="32908"/>
    <cellStyle name="20% - Accent3 2 2 2 3" xfId="12333"/>
    <cellStyle name="20% - Accent3 2 2 2 3 2" xfId="14687"/>
    <cellStyle name="20% - Accent3 2 2 2 3 2 2" xfId="25517"/>
    <cellStyle name="20% - Accent3 2 2 2 3 2 3" xfId="34394"/>
    <cellStyle name="20% - Accent3 2 2 2 3 3" xfId="16906"/>
    <cellStyle name="20% - Accent3 2 2 2 3 3 2" xfId="27736"/>
    <cellStyle name="20% - Accent3 2 2 2 3 3 3" xfId="36613"/>
    <cellStyle name="20% - Accent3 2 2 2 3 4" xfId="19311"/>
    <cellStyle name="20% - Accent3 2 2 2 3 4 2" xfId="29955"/>
    <cellStyle name="20% - Accent3 2 2 2 3 4 3" xfId="38832"/>
    <cellStyle name="20% - Accent3 2 2 2 3 5" xfId="23298"/>
    <cellStyle name="20% - Accent3 2 2 2 3 6" xfId="32175"/>
    <cellStyle name="20% - Accent3 2 2 2 4" xfId="13811"/>
    <cellStyle name="20% - Accent3 2 2 2 4 2" xfId="24774"/>
    <cellStyle name="20% - Accent3 2 2 2 4 3" xfId="33651"/>
    <cellStyle name="20% - Accent3 2 2 2 5" xfId="16163"/>
    <cellStyle name="20% - Accent3 2 2 2 5 2" xfId="26993"/>
    <cellStyle name="20% - Accent3 2 2 2 5 3" xfId="35870"/>
    <cellStyle name="20% - Accent3 2 2 2 6" xfId="18384"/>
    <cellStyle name="20% - Accent3 2 2 2 6 2" xfId="29212"/>
    <cellStyle name="20% - Accent3 2 2 2 6 3" xfId="38089"/>
    <cellStyle name="20% - Accent3 2 2 2 7" xfId="22555"/>
    <cellStyle name="20% - Accent3 2 2 2 8" xfId="31430"/>
    <cellStyle name="20% - Accent3 2 2 3" xfId="8585"/>
    <cellStyle name="20% - Accent3 2 2 3 2" xfId="13067"/>
    <cellStyle name="20% - Accent3 2 2 3 2 2" xfId="15421"/>
    <cellStyle name="20% - Accent3 2 2 3 2 2 2" xfId="26251"/>
    <cellStyle name="20% - Accent3 2 2 3 2 2 3" xfId="35128"/>
    <cellStyle name="20% - Accent3 2 2 3 2 3" xfId="17640"/>
    <cellStyle name="20% - Accent3 2 2 3 2 3 2" xfId="28470"/>
    <cellStyle name="20% - Accent3 2 2 3 2 3 3" xfId="37347"/>
    <cellStyle name="20% - Accent3 2 2 3 2 4" xfId="20045"/>
    <cellStyle name="20% - Accent3 2 2 3 2 4 2" xfId="30689"/>
    <cellStyle name="20% - Accent3 2 2 3 2 4 3" xfId="39566"/>
    <cellStyle name="20% - Accent3 2 2 3 2 5" xfId="24032"/>
    <cellStyle name="20% - Accent3 2 2 3 2 6" xfId="32909"/>
    <cellStyle name="20% - Accent3 2 2 3 3" xfId="12334"/>
    <cellStyle name="20% - Accent3 2 2 3 3 2" xfId="14688"/>
    <cellStyle name="20% - Accent3 2 2 3 3 2 2" xfId="25518"/>
    <cellStyle name="20% - Accent3 2 2 3 3 2 3" xfId="34395"/>
    <cellStyle name="20% - Accent3 2 2 3 3 3" xfId="16907"/>
    <cellStyle name="20% - Accent3 2 2 3 3 3 2" xfId="27737"/>
    <cellStyle name="20% - Accent3 2 2 3 3 3 3" xfId="36614"/>
    <cellStyle name="20% - Accent3 2 2 3 3 4" xfId="19312"/>
    <cellStyle name="20% - Accent3 2 2 3 3 4 2" xfId="29956"/>
    <cellStyle name="20% - Accent3 2 2 3 3 4 3" xfId="38833"/>
    <cellStyle name="20% - Accent3 2 2 3 3 5" xfId="23299"/>
    <cellStyle name="20% - Accent3 2 2 3 3 6" xfId="32176"/>
    <cellStyle name="20% - Accent3 2 2 3 4" xfId="13812"/>
    <cellStyle name="20% - Accent3 2 2 3 4 2" xfId="24775"/>
    <cellStyle name="20% - Accent3 2 2 3 4 3" xfId="33652"/>
    <cellStyle name="20% - Accent3 2 2 3 5" xfId="16164"/>
    <cellStyle name="20% - Accent3 2 2 3 5 2" xfId="26994"/>
    <cellStyle name="20% - Accent3 2 2 3 5 3" xfId="35871"/>
    <cellStyle name="20% - Accent3 2 2 3 6" xfId="18385"/>
    <cellStyle name="20% - Accent3 2 2 3 6 2" xfId="29213"/>
    <cellStyle name="20% - Accent3 2 2 3 6 3" xfId="38090"/>
    <cellStyle name="20% - Accent3 2 2 3 7" xfId="22556"/>
    <cellStyle name="20% - Accent3 2 2 3 8" xfId="31431"/>
    <cellStyle name="20% - Accent3 2 2 4" xfId="8586"/>
    <cellStyle name="20% - Accent3 2 2 4 2" xfId="13068"/>
    <cellStyle name="20% - Accent3 2 2 4 2 2" xfId="15422"/>
    <cellStyle name="20% - Accent3 2 2 4 2 2 2" xfId="26252"/>
    <cellStyle name="20% - Accent3 2 2 4 2 2 3" xfId="35129"/>
    <cellStyle name="20% - Accent3 2 2 4 2 3" xfId="17641"/>
    <cellStyle name="20% - Accent3 2 2 4 2 3 2" xfId="28471"/>
    <cellStyle name="20% - Accent3 2 2 4 2 3 3" xfId="37348"/>
    <cellStyle name="20% - Accent3 2 2 4 2 4" xfId="20046"/>
    <cellStyle name="20% - Accent3 2 2 4 2 4 2" xfId="30690"/>
    <cellStyle name="20% - Accent3 2 2 4 2 4 3" xfId="39567"/>
    <cellStyle name="20% - Accent3 2 2 4 2 5" xfId="24033"/>
    <cellStyle name="20% - Accent3 2 2 4 2 6" xfId="32910"/>
    <cellStyle name="20% - Accent3 2 2 4 3" xfId="12335"/>
    <cellStyle name="20% - Accent3 2 2 4 3 2" xfId="14689"/>
    <cellStyle name="20% - Accent3 2 2 4 3 2 2" xfId="25519"/>
    <cellStyle name="20% - Accent3 2 2 4 3 2 3" xfId="34396"/>
    <cellStyle name="20% - Accent3 2 2 4 3 3" xfId="16908"/>
    <cellStyle name="20% - Accent3 2 2 4 3 3 2" xfId="27738"/>
    <cellStyle name="20% - Accent3 2 2 4 3 3 3" xfId="36615"/>
    <cellStyle name="20% - Accent3 2 2 4 3 4" xfId="19313"/>
    <cellStyle name="20% - Accent3 2 2 4 3 4 2" xfId="29957"/>
    <cellStyle name="20% - Accent3 2 2 4 3 4 3" xfId="38834"/>
    <cellStyle name="20% - Accent3 2 2 4 3 5" xfId="23300"/>
    <cellStyle name="20% - Accent3 2 2 4 3 6" xfId="32177"/>
    <cellStyle name="20% - Accent3 2 2 4 4" xfId="13813"/>
    <cellStyle name="20% - Accent3 2 2 4 4 2" xfId="24776"/>
    <cellStyle name="20% - Accent3 2 2 4 4 3" xfId="33653"/>
    <cellStyle name="20% - Accent3 2 2 4 5" xfId="16165"/>
    <cellStyle name="20% - Accent3 2 2 4 5 2" xfId="26995"/>
    <cellStyle name="20% - Accent3 2 2 4 5 3" xfId="35872"/>
    <cellStyle name="20% - Accent3 2 2 4 6" xfId="18386"/>
    <cellStyle name="20% - Accent3 2 2 4 6 2" xfId="29214"/>
    <cellStyle name="20% - Accent3 2 2 4 6 3" xfId="38091"/>
    <cellStyle name="20% - Accent3 2 2 4 7" xfId="22557"/>
    <cellStyle name="20% - Accent3 2 2 4 8" xfId="31432"/>
    <cellStyle name="20% - Accent3 2 2 5" xfId="8587"/>
    <cellStyle name="20% - Accent3 2 2 5 2" xfId="13069"/>
    <cellStyle name="20% - Accent3 2 2 5 2 2" xfId="15423"/>
    <cellStyle name="20% - Accent3 2 2 5 2 2 2" xfId="26253"/>
    <cellStyle name="20% - Accent3 2 2 5 2 2 3" xfId="35130"/>
    <cellStyle name="20% - Accent3 2 2 5 2 3" xfId="17642"/>
    <cellStyle name="20% - Accent3 2 2 5 2 3 2" xfId="28472"/>
    <cellStyle name="20% - Accent3 2 2 5 2 3 3" xfId="37349"/>
    <cellStyle name="20% - Accent3 2 2 5 2 4" xfId="20047"/>
    <cellStyle name="20% - Accent3 2 2 5 2 4 2" xfId="30691"/>
    <cellStyle name="20% - Accent3 2 2 5 2 4 3" xfId="39568"/>
    <cellStyle name="20% - Accent3 2 2 5 2 5" xfId="24034"/>
    <cellStyle name="20% - Accent3 2 2 5 2 6" xfId="32911"/>
    <cellStyle name="20% - Accent3 2 2 5 3" xfId="12336"/>
    <cellStyle name="20% - Accent3 2 2 5 3 2" xfId="14690"/>
    <cellStyle name="20% - Accent3 2 2 5 3 2 2" xfId="25520"/>
    <cellStyle name="20% - Accent3 2 2 5 3 2 3" xfId="34397"/>
    <cellStyle name="20% - Accent3 2 2 5 3 3" xfId="16909"/>
    <cellStyle name="20% - Accent3 2 2 5 3 3 2" xfId="27739"/>
    <cellStyle name="20% - Accent3 2 2 5 3 3 3" xfId="36616"/>
    <cellStyle name="20% - Accent3 2 2 5 3 4" xfId="19314"/>
    <cellStyle name="20% - Accent3 2 2 5 3 4 2" xfId="29958"/>
    <cellStyle name="20% - Accent3 2 2 5 3 4 3" xfId="38835"/>
    <cellStyle name="20% - Accent3 2 2 5 3 5" xfId="23301"/>
    <cellStyle name="20% - Accent3 2 2 5 3 6" xfId="32178"/>
    <cellStyle name="20% - Accent3 2 2 5 4" xfId="13814"/>
    <cellStyle name="20% - Accent3 2 2 5 4 2" xfId="24777"/>
    <cellStyle name="20% - Accent3 2 2 5 4 3" xfId="33654"/>
    <cellStyle name="20% - Accent3 2 2 5 5" xfId="16166"/>
    <cellStyle name="20% - Accent3 2 2 5 5 2" xfId="26996"/>
    <cellStyle name="20% - Accent3 2 2 5 5 3" xfId="35873"/>
    <cellStyle name="20% - Accent3 2 2 5 6" xfId="18387"/>
    <cellStyle name="20% - Accent3 2 2 5 6 2" xfId="29215"/>
    <cellStyle name="20% - Accent3 2 2 5 6 3" xfId="38092"/>
    <cellStyle name="20% - Accent3 2 2 5 7" xfId="22558"/>
    <cellStyle name="20% - Accent3 2 2 5 8" xfId="31433"/>
    <cellStyle name="20% - Accent3 2 2 6" xfId="8588"/>
    <cellStyle name="20% - Accent3 2 2 6 2" xfId="13070"/>
    <cellStyle name="20% - Accent3 2 2 6 2 2" xfId="15424"/>
    <cellStyle name="20% - Accent3 2 2 6 2 2 2" xfId="26254"/>
    <cellStyle name="20% - Accent3 2 2 6 2 2 3" xfId="35131"/>
    <cellStyle name="20% - Accent3 2 2 6 2 3" xfId="17643"/>
    <cellStyle name="20% - Accent3 2 2 6 2 3 2" xfId="28473"/>
    <cellStyle name="20% - Accent3 2 2 6 2 3 3" xfId="37350"/>
    <cellStyle name="20% - Accent3 2 2 6 2 4" xfId="20048"/>
    <cellStyle name="20% - Accent3 2 2 6 2 4 2" xfId="30692"/>
    <cellStyle name="20% - Accent3 2 2 6 2 4 3" xfId="39569"/>
    <cellStyle name="20% - Accent3 2 2 6 2 5" xfId="24035"/>
    <cellStyle name="20% - Accent3 2 2 6 2 6" xfId="32912"/>
    <cellStyle name="20% - Accent3 2 2 6 3" xfId="12337"/>
    <cellStyle name="20% - Accent3 2 2 6 3 2" xfId="14691"/>
    <cellStyle name="20% - Accent3 2 2 6 3 2 2" xfId="25521"/>
    <cellStyle name="20% - Accent3 2 2 6 3 2 3" xfId="34398"/>
    <cellStyle name="20% - Accent3 2 2 6 3 3" xfId="16910"/>
    <cellStyle name="20% - Accent3 2 2 6 3 3 2" xfId="27740"/>
    <cellStyle name="20% - Accent3 2 2 6 3 3 3" xfId="36617"/>
    <cellStyle name="20% - Accent3 2 2 6 3 4" xfId="19315"/>
    <cellStyle name="20% - Accent3 2 2 6 3 4 2" xfId="29959"/>
    <cellStyle name="20% - Accent3 2 2 6 3 4 3" xfId="38836"/>
    <cellStyle name="20% - Accent3 2 2 6 3 5" xfId="23302"/>
    <cellStyle name="20% - Accent3 2 2 6 3 6" xfId="32179"/>
    <cellStyle name="20% - Accent3 2 2 6 4" xfId="13815"/>
    <cellStyle name="20% - Accent3 2 2 6 4 2" xfId="24778"/>
    <cellStyle name="20% - Accent3 2 2 6 4 3" xfId="33655"/>
    <cellStyle name="20% - Accent3 2 2 6 5" xfId="16167"/>
    <cellStyle name="20% - Accent3 2 2 6 5 2" xfId="26997"/>
    <cellStyle name="20% - Accent3 2 2 6 5 3" xfId="35874"/>
    <cellStyle name="20% - Accent3 2 2 6 6" xfId="18388"/>
    <cellStyle name="20% - Accent3 2 2 6 6 2" xfId="29216"/>
    <cellStyle name="20% - Accent3 2 2 6 6 3" xfId="38093"/>
    <cellStyle name="20% - Accent3 2 2 6 7" xfId="22559"/>
    <cellStyle name="20% - Accent3 2 2 6 8" xfId="31434"/>
    <cellStyle name="20% - Accent3 2 2 7" xfId="8589"/>
    <cellStyle name="20% - Accent3 2 2 7 2" xfId="13071"/>
    <cellStyle name="20% - Accent3 2 2 7 2 2" xfId="15425"/>
    <cellStyle name="20% - Accent3 2 2 7 2 2 2" xfId="26255"/>
    <cellStyle name="20% - Accent3 2 2 7 2 2 3" xfId="35132"/>
    <cellStyle name="20% - Accent3 2 2 7 2 3" xfId="17644"/>
    <cellStyle name="20% - Accent3 2 2 7 2 3 2" xfId="28474"/>
    <cellStyle name="20% - Accent3 2 2 7 2 3 3" xfId="37351"/>
    <cellStyle name="20% - Accent3 2 2 7 2 4" xfId="20049"/>
    <cellStyle name="20% - Accent3 2 2 7 2 4 2" xfId="30693"/>
    <cellStyle name="20% - Accent3 2 2 7 2 4 3" xfId="39570"/>
    <cellStyle name="20% - Accent3 2 2 7 2 5" xfId="24036"/>
    <cellStyle name="20% - Accent3 2 2 7 2 6" xfId="32913"/>
    <cellStyle name="20% - Accent3 2 2 7 3" xfId="12338"/>
    <cellStyle name="20% - Accent3 2 2 7 3 2" xfId="14692"/>
    <cellStyle name="20% - Accent3 2 2 7 3 2 2" xfId="25522"/>
    <cellStyle name="20% - Accent3 2 2 7 3 2 3" xfId="34399"/>
    <cellStyle name="20% - Accent3 2 2 7 3 3" xfId="16911"/>
    <cellStyle name="20% - Accent3 2 2 7 3 3 2" xfId="27741"/>
    <cellStyle name="20% - Accent3 2 2 7 3 3 3" xfId="36618"/>
    <cellStyle name="20% - Accent3 2 2 7 3 4" xfId="19316"/>
    <cellStyle name="20% - Accent3 2 2 7 3 4 2" xfId="29960"/>
    <cellStyle name="20% - Accent3 2 2 7 3 4 3" xfId="38837"/>
    <cellStyle name="20% - Accent3 2 2 7 3 5" xfId="23303"/>
    <cellStyle name="20% - Accent3 2 2 7 3 6" xfId="32180"/>
    <cellStyle name="20% - Accent3 2 2 7 4" xfId="13816"/>
    <cellStyle name="20% - Accent3 2 2 7 4 2" xfId="24779"/>
    <cellStyle name="20% - Accent3 2 2 7 4 3" xfId="33656"/>
    <cellStyle name="20% - Accent3 2 2 7 5" xfId="16168"/>
    <cellStyle name="20% - Accent3 2 2 7 5 2" xfId="26998"/>
    <cellStyle name="20% - Accent3 2 2 7 5 3" xfId="35875"/>
    <cellStyle name="20% - Accent3 2 2 7 6" xfId="18389"/>
    <cellStyle name="20% - Accent3 2 2 7 6 2" xfId="29217"/>
    <cellStyle name="20% - Accent3 2 2 7 6 3" xfId="38094"/>
    <cellStyle name="20% - Accent3 2 2 7 7" xfId="22560"/>
    <cellStyle name="20% - Accent3 2 2 7 8" xfId="31435"/>
    <cellStyle name="20% - Accent3 2 2 8" xfId="8590"/>
    <cellStyle name="20% - Accent3 2 2 8 2" xfId="13072"/>
    <cellStyle name="20% - Accent3 2 2 8 2 2" xfId="15426"/>
    <cellStyle name="20% - Accent3 2 2 8 2 2 2" xfId="26256"/>
    <cellStyle name="20% - Accent3 2 2 8 2 2 3" xfId="35133"/>
    <cellStyle name="20% - Accent3 2 2 8 2 3" xfId="17645"/>
    <cellStyle name="20% - Accent3 2 2 8 2 3 2" xfId="28475"/>
    <cellStyle name="20% - Accent3 2 2 8 2 3 3" xfId="37352"/>
    <cellStyle name="20% - Accent3 2 2 8 2 4" xfId="20050"/>
    <cellStyle name="20% - Accent3 2 2 8 2 4 2" xfId="30694"/>
    <cellStyle name="20% - Accent3 2 2 8 2 4 3" xfId="39571"/>
    <cellStyle name="20% - Accent3 2 2 8 2 5" xfId="24037"/>
    <cellStyle name="20% - Accent3 2 2 8 2 6" xfId="32914"/>
    <cellStyle name="20% - Accent3 2 2 8 3" xfId="12339"/>
    <cellStyle name="20% - Accent3 2 2 8 3 2" xfId="14693"/>
    <cellStyle name="20% - Accent3 2 2 8 3 2 2" xfId="25523"/>
    <cellStyle name="20% - Accent3 2 2 8 3 2 3" xfId="34400"/>
    <cellStyle name="20% - Accent3 2 2 8 3 3" xfId="16912"/>
    <cellStyle name="20% - Accent3 2 2 8 3 3 2" xfId="27742"/>
    <cellStyle name="20% - Accent3 2 2 8 3 3 3" xfId="36619"/>
    <cellStyle name="20% - Accent3 2 2 8 3 4" xfId="19317"/>
    <cellStyle name="20% - Accent3 2 2 8 3 4 2" xfId="29961"/>
    <cellStyle name="20% - Accent3 2 2 8 3 4 3" xfId="38838"/>
    <cellStyle name="20% - Accent3 2 2 8 3 5" xfId="23304"/>
    <cellStyle name="20% - Accent3 2 2 8 3 6" xfId="32181"/>
    <cellStyle name="20% - Accent3 2 2 8 4" xfId="13817"/>
    <cellStyle name="20% - Accent3 2 2 8 4 2" xfId="24780"/>
    <cellStyle name="20% - Accent3 2 2 8 4 3" xfId="33657"/>
    <cellStyle name="20% - Accent3 2 2 8 5" xfId="16169"/>
    <cellStyle name="20% - Accent3 2 2 8 5 2" xfId="26999"/>
    <cellStyle name="20% - Accent3 2 2 8 5 3" xfId="35876"/>
    <cellStyle name="20% - Accent3 2 2 8 6" xfId="18390"/>
    <cellStyle name="20% - Accent3 2 2 8 6 2" xfId="29218"/>
    <cellStyle name="20% - Accent3 2 2 8 6 3" xfId="38095"/>
    <cellStyle name="20% - Accent3 2 2 8 7" xfId="22561"/>
    <cellStyle name="20% - Accent3 2 2 8 8" xfId="31436"/>
    <cellStyle name="20% - Accent3 2 2 9" xfId="8591"/>
    <cellStyle name="20% - Accent3 2 2 9 2" xfId="13073"/>
    <cellStyle name="20% - Accent3 2 2 9 2 2" xfId="15427"/>
    <cellStyle name="20% - Accent3 2 2 9 2 2 2" xfId="26257"/>
    <cellStyle name="20% - Accent3 2 2 9 2 2 3" xfId="35134"/>
    <cellStyle name="20% - Accent3 2 2 9 2 3" xfId="17646"/>
    <cellStyle name="20% - Accent3 2 2 9 2 3 2" xfId="28476"/>
    <cellStyle name="20% - Accent3 2 2 9 2 3 3" xfId="37353"/>
    <cellStyle name="20% - Accent3 2 2 9 2 4" xfId="20051"/>
    <cellStyle name="20% - Accent3 2 2 9 2 4 2" xfId="30695"/>
    <cellStyle name="20% - Accent3 2 2 9 2 4 3" xfId="39572"/>
    <cellStyle name="20% - Accent3 2 2 9 2 5" xfId="24038"/>
    <cellStyle name="20% - Accent3 2 2 9 2 6" xfId="32915"/>
    <cellStyle name="20% - Accent3 2 2 9 3" xfId="12340"/>
    <cellStyle name="20% - Accent3 2 2 9 3 2" xfId="14694"/>
    <cellStyle name="20% - Accent3 2 2 9 3 2 2" xfId="25524"/>
    <cellStyle name="20% - Accent3 2 2 9 3 2 3" xfId="34401"/>
    <cellStyle name="20% - Accent3 2 2 9 3 3" xfId="16913"/>
    <cellStyle name="20% - Accent3 2 2 9 3 3 2" xfId="27743"/>
    <cellStyle name="20% - Accent3 2 2 9 3 3 3" xfId="36620"/>
    <cellStyle name="20% - Accent3 2 2 9 3 4" xfId="19318"/>
    <cellStyle name="20% - Accent3 2 2 9 3 4 2" xfId="29962"/>
    <cellStyle name="20% - Accent3 2 2 9 3 4 3" xfId="38839"/>
    <cellStyle name="20% - Accent3 2 2 9 3 5" xfId="23305"/>
    <cellStyle name="20% - Accent3 2 2 9 3 6" xfId="32182"/>
    <cellStyle name="20% - Accent3 2 2 9 4" xfId="13818"/>
    <cellStyle name="20% - Accent3 2 2 9 4 2" xfId="24781"/>
    <cellStyle name="20% - Accent3 2 2 9 4 3" xfId="33658"/>
    <cellStyle name="20% - Accent3 2 2 9 5" xfId="16170"/>
    <cellStyle name="20% - Accent3 2 2 9 5 2" xfId="27000"/>
    <cellStyle name="20% - Accent3 2 2 9 5 3" xfId="35877"/>
    <cellStyle name="20% - Accent3 2 2 9 6" xfId="18391"/>
    <cellStyle name="20% - Accent3 2 2 9 6 2" xfId="29219"/>
    <cellStyle name="20% - Accent3 2 2 9 6 3" xfId="38096"/>
    <cellStyle name="20% - Accent3 2 2 9 7" xfId="22562"/>
    <cellStyle name="20% - Accent3 2 2 9 8" xfId="31437"/>
    <cellStyle name="20% - Accent3 2 3" xfId="8592"/>
    <cellStyle name="20% - Accent3 2 3 10" xfId="13074"/>
    <cellStyle name="20% - Accent3 2 3 10 2" xfId="15428"/>
    <cellStyle name="20% - Accent3 2 3 10 2 2" xfId="26258"/>
    <cellStyle name="20% - Accent3 2 3 10 2 3" xfId="35135"/>
    <cellStyle name="20% - Accent3 2 3 10 3" xfId="17647"/>
    <cellStyle name="20% - Accent3 2 3 10 3 2" xfId="28477"/>
    <cellStyle name="20% - Accent3 2 3 10 3 3" xfId="37354"/>
    <cellStyle name="20% - Accent3 2 3 10 4" xfId="20052"/>
    <cellStyle name="20% - Accent3 2 3 10 4 2" xfId="30696"/>
    <cellStyle name="20% - Accent3 2 3 10 4 3" xfId="39573"/>
    <cellStyle name="20% - Accent3 2 3 10 5" xfId="24039"/>
    <cellStyle name="20% - Accent3 2 3 10 6" xfId="32916"/>
    <cellStyle name="20% - Accent3 2 3 11" xfId="12341"/>
    <cellStyle name="20% - Accent3 2 3 11 2" xfId="14695"/>
    <cellStyle name="20% - Accent3 2 3 11 2 2" xfId="25525"/>
    <cellStyle name="20% - Accent3 2 3 11 2 3" xfId="34402"/>
    <cellStyle name="20% - Accent3 2 3 11 3" xfId="16914"/>
    <cellStyle name="20% - Accent3 2 3 11 3 2" xfId="27744"/>
    <cellStyle name="20% - Accent3 2 3 11 3 3" xfId="36621"/>
    <cellStyle name="20% - Accent3 2 3 11 4" xfId="19319"/>
    <cellStyle name="20% - Accent3 2 3 11 4 2" xfId="29963"/>
    <cellStyle name="20% - Accent3 2 3 11 4 3" xfId="38840"/>
    <cellStyle name="20% - Accent3 2 3 11 5" xfId="23306"/>
    <cellStyle name="20% - Accent3 2 3 11 6" xfId="32183"/>
    <cellStyle name="20% - Accent3 2 3 12" xfId="13819"/>
    <cellStyle name="20% - Accent3 2 3 12 2" xfId="24782"/>
    <cellStyle name="20% - Accent3 2 3 12 3" xfId="33659"/>
    <cellStyle name="20% - Accent3 2 3 13" xfId="16171"/>
    <cellStyle name="20% - Accent3 2 3 13 2" xfId="27001"/>
    <cellStyle name="20% - Accent3 2 3 13 3" xfId="35878"/>
    <cellStyle name="20% - Accent3 2 3 14" xfId="18392"/>
    <cellStyle name="20% - Accent3 2 3 14 2" xfId="29220"/>
    <cellStyle name="20% - Accent3 2 3 14 3" xfId="38097"/>
    <cellStyle name="20% - Accent3 2 3 15" xfId="22563"/>
    <cellStyle name="20% - Accent3 2 3 16" xfId="31438"/>
    <cellStyle name="20% - Accent3 2 3 2" xfId="8593"/>
    <cellStyle name="20% - Accent3 2 3 2 2" xfId="13075"/>
    <cellStyle name="20% - Accent3 2 3 2 2 2" xfId="15429"/>
    <cellStyle name="20% - Accent3 2 3 2 2 2 2" xfId="26259"/>
    <cellStyle name="20% - Accent3 2 3 2 2 2 3" xfId="35136"/>
    <cellStyle name="20% - Accent3 2 3 2 2 3" xfId="17648"/>
    <cellStyle name="20% - Accent3 2 3 2 2 3 2" xfId="28478"/>
    <cellStyle name="20% - Accent3 2 3 2 2 3 3" xfId="37355"/>
    <cellStyle name="20% - Accent3 2 3 2 2 4" xfId="20053"/>
    <cellStyle name="20% - Accent3 2 3 2 2 4 2" xfId="30697"/>
    <cellStyle name="20% - Accent3 2 3 2 2 4 3" xfId="39574"/>
    <cellStyle name="20% - Accent3 2 3 2 2 5" xfId="24040"/>
    <cellStyle name="20% - Accent3 2 3 2 2 6" xfId="32917"/>
    <cellStyle name="20% - Accent3 2 3 2 3" xfId="12342"/>
    <cellStyle name="20% - Accent3 2 3 2 3 2" xfId="14696"/>
    <cellStyle name="20% - Accent3 2 3 2 3 2 2" xfId="25526"/>
    <cellStyle name="20% - Accent3 2 3 2 3 2 3" xfId="34403"/>
    <cellStyle name="20% - Accent3 2 3 2 3 3" xfId="16915"/>
    <cellStyle name="20% - Accent3 2 3 2 3 3 2" xfId="27745"/>
    <cellStyle name="20% - Accent3 2 3 2 3 3 3" xfId="36622"/>
    <cellStyle name="20% - Accent3 2 3 2 3 4" xfId="19320"/>
    <cellStyle name="20% - Accent3 2 3 2 3 4 2" xfId="29964"/>
    <cellStyle name="20% - Accent3 2 3 2 3 4 3" xfId="38841"/>
    <cellStyle name="20% - Accent3 2 3 2 3 5" xfId="23307"/>
    <cellStyle name="20% - Accent3 2 3 2 3 6" xfId="32184"/>
    <cellStyle name="20% - Accent3 2 3 2 4" xfId="13820"/>
    <cellStyle name="20% - Accent3 2 3 2 4 2" xfId="24783"/>
    <cellStyle name="20% - Accent3 2 3 2 4 3" xfId="33660"/>
    <cellStyle name="20% - Accent3 2 3 2 5" xfId="16172"/>
    <cellStyle name="20% - Accent3 2 3 2 5 2" xfId="27002"/>
    <cellStyle name="20% - Accent3 2 3 2 5 3" xfId="35879"/>
    <cellStyle name="20% - Accent3 2 3 2 6" xfId="18393"/>
    <cellStyle name="20% - Accent3 2 3 2 6 2" xfId="29221"/>
    <cellStyle name="20% - Accent3 2 3 2 6 3" xfId="38098"/>
    <cellStyle name="20% - Accent3 2 3 2 7" xfId="22564"/>
    <cellStyle name="20% - Accent3 2 3 2 8" xfId="31439"/>
    <cellStyle name="20% - Accent3 2 3 3" xfId="8594"/>
    <cellStyle name="20% - Accent3 2 3 3 2" xfId="13076"/>
    <cellStyle name="20% - Accent3 2 3 3 2 2" xfId="15430"/>
    <cellStyle name="20% - Accent3 2 3 3 2 2 2" xfId="26260"/>
    <cellStyle name="20% - Accent3 2 3 3 2 2 3" xfId="35137"/>
    <cellStyle name="20% - Accent3 2 3 3 2 3" xfId="17649"/>
    <cellStyle name="20% - Accent3 2 3 3 2 3 2" xfId="28479"/>
    <cellStyle name="20% - Accent3 2 3 3 2 3 3" xfId="37356"/>
    <cellStyle name="20% - Accent3 2 3 3 2 4" xfId="20054"/>
    <cellStyle name="20% - Accent3 2 3 3 2 4 2" xfId="30698"/>
    <cellStyle name="20% - Accent3 2 3 3 2 4 3" xfId="39575"/>
    <cellStyle name="20% - Accent3 2 3 3 2 5" xfId="24041"/>
    <cellStyle name="20% - Accent3 2 3 3 2 6" xfId="32918"/>
    <cellStyle name="20% - Accent3 2 3 3 3" xfId="12343"/>
    <cellStyle name="20% - Accent3 2 3 3 3 2" xfId="14697"/>
    <cellStyle name="20% - Accent3 2 3 3 3 2 2" xfId="25527"/>
    <cellStyle name="20% - Accent3 2 3 3 3 2 3" xfId="34404"/>
    <cellStyle name="20% - Accent3 2 3 3 3 3" xfId="16916"/>
    <cellStyle name="20% - Accent3 2 3 3 3 3 2" xfId="27746"/>
    <cellStyle name="20% - Accent3 2 3 3 3 3 3" xfId="36623"/>
    <cellStyle name="20% - Accent3 2 3 3 3 4" xfId="19321"/>
    <cellStyle name="20% - Accent3 2 3 3 3 4 2" xfId="29965"/>
    <cellStyle name="20% - Accent3 2 3 3 3 4 3" xfId="38842"/>
    <cellStyle name="20% - Accent3 2 3 3 3 5" xfId="23308"/>
    <cellStyle name="20% - Accent3 2 3 3 3 6" xfId="32185"/>
    <cellStyle name="20% - Accent3 2 3 3 4" xfId="13821"/>
    <cellStyle name="20% - Accent3 2 3 3 4 2" xfId="24784"/>
    <cellStyle name="20% - Accent3 2 3 3 4 3" xfId="33661"/>
    <cellStyle name="20% - Accent3 2 3 3 5" xfId="16173"/>
    <cellStyle name="20% - Accent3 2 3 3 5 2" xfId="27003"/>
    <cellStyle name="20% - Accent3 2 3 3 5 3" xfId="35880"/>
    <cellStyle name="20% - Accent3 2 3 3 6" xfId="18394"/>
    <cellStyle name="20% - Accent3 2 3 3 6 2" xfId="29222"/>
    <cellStyle name="20% - Accent3 2 3 3 6 3" xfId="38099"/>
    <cellStyle name="20% - Accent3 2 3 3 7" xfId="22565"/>
    <cellStyle name="20% - Accent3 2 3 3 8" xfId="31440"/>
    <cellStyle name="20% - Accent3 2 3 4" xfId="8595"/>
    <cellStyle name="20% - Accent3 2 3 4 2" xfId="13077"/>
    <cellStyle name="20% - Accent3 2 3 4 2 2" xfId="15431"/>
    <cellStyle name="20% - Accent3 2 3 4 2 2 2" xfId="26261"/>
    <cellStyle name="20% - Accent3 2 3 4 2 2 3" xfId="35138"/>
    <cellStyle name="20% - Accent3 2 3 4 2 3" xfId="17650"/>
    <cellStyle name="20% - Accent3 2 3 4 2 3 2" xfId="28480"/>
    <cellStyle name="20% - Accent3 2 3 4 2 3 3" xfId="37357"/>
    <cellStyle name="20% - Accent3 2 3 4 2 4" xfId="20055"/>
    <cellStyle name="20% - Accent3 2 3 4 2 4 2" xfId="30699"/>
    <cellStyle name="20% - Accent3 2 3 4 2 4 3" xfId="39576"/>
    <cellStyle name="20% - Accent3 2 3 4 2 5" xfId="24042"/>
    <cellStyle name="20% - Accent3 2 3 4 2 6" xfId="32919"/>
    <cellStyle name="20% - Accent3 2 3 4 3" xfId="12344"/>
    <cellStyle name="20% - Accent3 2 3 4 3 2" xfId="14698"/>
    <cellStyle name="20% - Accent3 2 3 4 3 2 2" xfId="25528"/>
    <cellStyle name="20% - Accent3 2 3 4 3 2 3" xfId="34405"/>
    <cellStyle name="20% - Accent3 2 3 4 3 3" xfId="16917"/>
    <cellStyle name="20% - Accent3 2 3 4 3 3 2" xfId="27747"/>
    <cellStyle name="20% - Accent3 2 3 4 3 3 3" xfId="36624"/>
    <cellStyle name="20% - Accent3 2 3 4 3 4" xfId="19322"/>
    <cellStyle name="20% - Accent3 2 3 4 3 4 2" xfId="29966"/>
    <cellStyle name="20% - Accent3 2 3 4 3 4 3" xfId="38843"/>
    <cellStyle name="20% - Accent3 2 3 4 3 5" xfId="23309"/>
    <cellStyle name="20% - Accent3 2 3 4 3 6" xfId="32186"/>
    <cellStyle name="20% - Accent3 2 3 4 4" xfId="13822"/>
    <cellStyle name="20% - Accent3 2 3 4 4 2" xfId="24785"/>
    <cellStyle name="20% - Accent3 2 3 4 4 3" xfId="33662"/>
    <cellStyle name="20% - Accent3 2 3 4 5" xfId="16174"/>
    <cellStyle name="20% - Accent3 2 3 4 5 2" xfId="27004"/>
    <cellStyle name="20% - Accent3 2 3 4 5 3" xfId="35881"/>
    <cellStyle name="20% - Accent3 2 3 4 6" xfId="18395"/>
    <cellStyle name="20% - Accent3 2 3 4 6 2" xfId="29223"/>
    <cellStyle name="20% - Accent3 2 3 4 6 3" xfId="38100"/>
    <cellStyle name="20% - Accent3 2 3 4 7" xfId="22566"/>
    <cellStyle name="20% - Accent3 2 3 4 8" xfId="31441"/>
    <cellStyle name="20% - Accent3 2 3 5" xfId="8596"/>
    <cellStyle name="20% - Accent3 2 3 5 2" xfId="13078"/>
    <cellStyle name="20% - Accent3 2 3 5 2 2" xfId="15432"/>
    <cellStyle name="20% - Accent3 2 3 5 2 2 2" xfId="26262"/>
    <cellStyle name="20% - Accent3 2 3 5 2 2 3" xfId="35139"/>
    <cellStyle name="20% - Accent3 2 3 5 2 3" xfId="17651"/>
    <cellStyle name="20% - Accent3 2 3 5 2 3 2" xfId="28481"/>
    <cellStyle name="20% - Accent3 2 3 5 2 3 3" xfId="37358"/>
    <cellStyle name="20% - Accent3 2 3 5 2 4" xfId="20056"/>
    <cellStyle name="20% - Accent3 2 3 5 2 4 2" xfId="30700"/>
    <cellStyle name="20% - Accent3 2 3 5 2 4 3" xfId="39577"/>
    <cellStyle name="20% - Accent3 2 3 5 2 5" xfId="24043"/>
    <cellStyle name="20% - Accent3 2 3 5 2 6" xfId="32920"/>
    <cellStyle name="20% - Accent3 2 3 5 3" xfId="12345"/>
    <cellStyle name="20% - Accent3 2 3 5 3 2" xfId="14699"/>
    <cellStyle name="20% - Accent3 2 3 5 3 2 2" xfId="25529"/>
    <cellStyle name="20% - Accent3 2 3 5 3 2 3" xfId="34406"/>
    <cellStyle name="20% - Accent3 2 3 5 3 3" xfId="16918"/>
    <cellStyle name="20% - Accent3 2 3 5 3 3 2" xfId="27748"/>
    <cellStyle name="20% - Accent3 2 3 5 3 3 3" xfId="36625"/>
    <cellStyle name="20% - Accent3 2 3 5 3 4" xfId="19323"/>
    <cellStyle name="20% - Accent3 2 3 5 3 4 2" xfId="29967"/>
    <cellStyle name="20% - Accent3 2 3 5 3 4 3" xfId="38844"/>
    <cellStyle name="20% - Accent3 2 3 5 3 5" xfId="23310"/>
    <cellStyle name="20% - Accent3 2 3 5 3 6" xfId="32187"/>
    <cellStyle name="20% - Accent3 2 3 5 4" xfId="13823"/>
    <cellStyle name="20% - Accent3 2 3 5 4 2" xfId="24786"/>
    <cellStyle name="20% - Accent3 2 3 5 4 3" xfId="33663"/>
    <cellStyle name="20% - Accent3 2 3 5 5" xfId="16175"/>
    <cellStyle name="20% - Accent3 2 3 5 5 2" xfId="27005"/>
    <cellStyle name="20% - Accent3 2 3 5 5 3" xfId="35882"/>
    <cellStyle name="20% - Accent3 2 3 5 6" xfId="18396"/>
    <cellStyle name="20% - Accent3 2 3 5 6 2" xfId="29224"/>
    <cellStyle name="20% - Accent3 2 3 5 6 3" xfId="38101"/>
    <cellStyle name="20% - Accent3 2 3 5 7" xfId="22567"/>
    <cellStyle name="20% - Accent3 2 3 5 8" xfId="31442"/>
    <cellStyle name="20% - Accent3 2 3 6" xfId="8597"/>
    <cellStyle name="20% - Accent3 2 3 6 2" xfId="13079"/>
    <cellStyle name="20% - Accent3 2 3 6 2 2" xfId="15433"/>
    <cellStyle name="20% - Accent3 2 3 6 2 2 2" xfId="26263"/>
    <cellStyle name="20% - Accent3 2 3 6 2 2 3" xfId="35140"/>
    <cellStyle name="20% - Accent3 2 3 6 2 3" xfId="17652"/>
    <cellStyle name="20% - Accent3 2 3 6 2 3 2" xfId="28482"/>
    <cellStyle name="20% - Accent3 2 3 6 2 3 3" xfId="37359"/>
    <cellStyle name="20% - Accent3 2 3 6 2 4" xfId="20057"/>
    <cellStyle name="20% - Accent3 2 3 6 2 4 2" xfId="30701"/>
    <cellStyle name="20% - Accent3 2 3 6 2 4 3" xfId="39578"/>
    <cellStyle name="20% - Accent3 2 3 6 2 5" xfId="24044"/>
    <cellStyle name="20% - Accent3 2 3 6 2 6" xfId="32921"/>
    <cellStyle name="20% - Accent3 2 3 6 3" xfId="12346"/>
    <cellStyle name="20% - Accent3 2 3 6 3 2" xfId="14700"/>
    <cellStyle name="20% - Accent3 2 3 6 3 2 2" xfId="25530"/>
    <cellStyle name="20% - Accent3 2 3 6 3 2 3" xfId="34407"/>
    <cellStyle name="20% - Accent3 2 3 6 3 3" xfId="16919"/>
    <cellStyle name="20% - Accent3 2 3 6 3 3 2" xfId="27749"/>
    <cellStyle name="20% - Accent3 2 3 6 3 3 3" xfId="36626"/>
    <cellStyle name="20% - Accent3 2 3 6 3 4" xfId="19324"/>
    <cellStyle name="20% - Accent3 2 3 6 3 4 2" xfId="29968"/>
    <cellStyle name="20% - Accent3 2 3 6 3 4 3" xfId="38845"/>
    <cellStyle name="20% - Accent3 2 3 6 3 5" xfId="23311"/>
    <cellStyle name="20% - Accent3 2 3 6 3 6" xfId="32188"/>
    <cellStyle name="20% - Accent3 2 3 6 4" xfId="13824"/>
    <cellStyle name="20% - Accent3 2 3 6 4 2" xfId="24787"/>
    <cellStyle name="20% - Accent3 2 3 6 4 3" xfId="33664"/>
    <cellStyle name="20% - Accent3 2 3 6 5" xfId="16176"/>
    <cellStyle name="20% - Accent3 2 3 6 5 2" xfId="27006"/>
    <cellStyle name="20% - Accent3 2 3 6 5 3" xfId="35883"/>
    <cellStyle name="20% - Accent3 2 3 6 6" xfId="18397"/>
    <cellStyle name="20% - Accent3 2 3 6 6 2" xfId="29225"/>
    <cellStyle name="20% - Accent3 2 3 6 6 3" xfId="38102"/>
    <cellStyle name="20% - Accent3 2 3 6 7" xfId="22568"/>
    <cellStyle name="20% - Accent3 2 3 6 8" xfId="31443"/>
    <cellStyle name="20% - Accent3 2 3 7" xfId="8598"/>
    <cellStyle name="20% - Accent3 2 3 7 2" xfId="13080"/>
    <cellStyle name="20% - Accent3 2 3 7 2 2" xfId="15434"/>
    <cellStyle name="20% - Accent3 2 3 7 2 2 2" xfId="26264"/>
    <cellStyle name="20% - Accent3 2 3 7 2 2 3" xfId="35141"/>
    <cellStyle name="20% - Accent3 2 3 7 2 3" xfId="17653"/>
    <cellStyle name="20% - Accent3 2 3 7 2 3 2" xfId="28483"/>
    <cellStyle name="20% - Accent3 2 3 7 2 3 3" xfId="37360"/>
    <cellStyle name="20% - Accent3 2 3 7 2 4" xfId="20058"/>
    <cellStyle name="20% - Accent3 2 3 7 2 4 2" xfId="30702"/>
    <cellStyle name="20% - Accent3 2 3 7 2 4 3" xfId="39579"/>
    <cellStyle name="20% - Accent3 2 3 7 2 5" xfId="24045"/>
    <cellStyle name="20% - Accent3 2 3 7 2 6" xfId="32922"/>
    <cellStyle name="20% - Accent3 2 3 7 3" xfId="12347"/>
    <cellStyle name="20% - Accent3 2 3 7 3 2" xfId="14701"/>
    <cellStyle name="20% - Accent3 2 3 7 3 2 2" xfId="25531"/>
    <cellStyle name="20% - Accent3 2 3 7 3 2 3" xfId="34408"/>
    <cellStyle name="20% - Accent3 2 3 7 3 3" xfId="16920"/>
    <cellStyle name="20% - Accent3 2 3 7 3 3 2" xfId="27750"/>
    <cellStyle name="20% - Accent3 2 3 7 3 3 3" xfId="36627"/>
    <cellStyle name="20% - Accent3 2 3 7 3 4" xfId="19325"/>
    <cellStyle name="20% - Accent3 2 3 7 3 4 2" xfId="29969"/>
    <cellStyle name="20% - Accent3 2 3 7 3 4 3" xfId="38846"/>
    <cellStyle name="20% - Accent3 2 3 7 3 5" xfId="23312"/>
    <cellStyle name="20% - Accent3 2 3 7 3 6" xfId="32189"/>
    <cellStyle name="20% - Accent3 2 3 7 4" xfId="13825"/>
    <cellStyle name="20% - Accent3 2 3 7 4 2" xfId="24788"/>
    <cellStyle name="20% - Accent3 2 3 7 4 3" xfId="33665"/>
    <cellStyle name="20% - Accent3 2 3 7 5" xfId="16177"/>
    <cellStyle name="20% - Accent3 2 3 7 5 2" xfId="27007"/>
    <cellStyle name="20% - Accent3 2 3 7 5 3" xfId="35884"/>
    <cellStyle name="20% - Accent3 2 3 7 6" xfId="18398"/>
    <cellStyle name="20% - Accent3 2 3 7 6 2" xfId="29226"/>
    <cellStyle name="20% - Accent3 2 3 7 6 3" xfId="38103"/>
    <cellStyle name="20% - Accent3 2 3 7 7" xfId="22569"/>
    <cellStyle name="20% - Accent3 2 3 7 8" xfId="31444"/>
    <cellStyle name="20% - Accent3 2 3 8" xfId="8599"/>
    <cellStyle name="20% - Accent3 2 3 8 2" xfId="13081"/>
    <cellStyle name="20% - Accent3 2 3 8 2 2" xfId="15435"/>
    <cellStyle name="20% - Accent3 2 3 8 2 2 2" xfId="26265"/>
    <cellStyle name="20% - Accent3 2 3 8 2 2 3" xfId="35142"/>
    <cellStyle name="20% - Accent3 2 3 8 2 3" xfId="17654"/>
    <cellStyle name="20% - Accent3 2 3 8 2 3 2" xfId="28484"/>
    <cellStyle name="20% - Accent3 2 3 8 2 3 3" xfId="37361"/>
    <cellStyle name="20% - Accent3 2 3 8 2 4" xfId="20059"/>
    <cellStyle name="20% - Accent3 2 3 8 2 4 2" xfId="30703"/>
    <cellStyle name="20% - Accent3 2 3 8 2 4 3" xfId="39580"/>
    <cellStyle name="20% - Accent3 2 3 8 2 5" xfId="24046"/>
    <cellStyle name="20% - Accent3 2 3 8 2 6" xfId="32923"/>
    <cellStyle name="20% - Accent3 2 3 8 3" xfId="12348"/>
    <cellStyle name="20% - Accent3 2 3 8 3 2" xfId="14702"/>
    <cellStyle name="20% - Accent3 2 3 8 3 2 2" xfId="25532"/>
    <cellStyle name="20% - Accent3 2 3 8 3 2 3" xfId="34409"/>
    <cellStyle name="20% - Accent3 2 3 8 3 3" xfId="16921"/>
    <cellStyle name="20% - Accent3 2 3 8 3 3 2" xfId="27751"/>
    <cellStyle name="20% - Accent3 2 3 8 3 3 3" xfId="36628"/>
    <cellStyle name="20% - Accent3 2 3 8 3 4" xfId="19326"/>
    <cellStyle name="20% - Accent3 2 3 8 3 4 2" xfId="29970"/>
    <cellStyle name="20% - Accent3 2 3 8 3 4 3" xfId="38847"/>
    <cellStyle name="20% - Accent3 2 3 8 3 5" xfId="23313"/>
    <cellStyle name="20% - Accent3 2 3 8 3 6" xfId="32190"/>
    <cellStyle name="20% - Accent3 2 3 8 4" xfId="13826"/>
    <cellStyle name="20% - Accent3 2 3 8 4 2" xfId="24789"/>
    <cellStyle name="20% - Accent3 2 3 8 4 3" xfId="33666"/>
    <cellStyle name="20% - Accent3 2 3 8 5" xfId="16178"/>
    <cellStyle name="20% - Accent3 2 3 8 5 2" xfId="27008"/>
    <cellStyle name="20% - Accent3 2 3 8 5 3" xfId="35885"/>
    <cellStyle name="20% - Accent3 2 3 8 6" xfId="18399"/>
    <cellStyle name="20% - Accent3 2 3 8 6 2" xfId="29227"/>
    <cellStyle name="20% - Accent3 2 3 8 6 3" xfId="38104"/>
    <cellStyle name="20% - Accent3 2 3 8 7" xfId="22570"/>
    <cellStyle name="20% - Accent3 2 3 8 8" xfId="31445"/>
    <cellStyle name="20% - Accent3 2 3 9" xfId="8600"/>
    <cellStyle name="20% - Accent3 2 3 9 2" xfId="13082"/>
    <cellStyle name="20% - Accent3 2 3 9 2 2" xfId="15436"/>
    <cellStyle name="20% - Accent3 2 3 9 2 2 2" xfId="26266"/>
    <cellStyle name="20% - Accent3 2 3 9 2 2 3" xfId="35143"/>
    <cellStyle name="20% - Accent3 2 3 9 2 3" xfId="17655"/>
    <cellStyle name="20% - Accent3 2 3 9 2 3 2" xfId="28485"/>
    <cellStyle name="20% - Accent3 2 3 9 2 3 3" xfId="37362"/>
    <cellStyle name="20% - Accent3 2 3 9 2 4" xfId="20060"/>
    <cellStyle name="20% - Accent3 2 3 9 2 4 2" xfId="30704"/>
    <cellStyle name="20% - Accent3 2 3 9 2 4 3" xfId="39581"/>
    <cellStyle name="20% - Accent3 2 3 9 2 5" xfId="24047"/>
    <cellStyle name="20% - Accent3 2 3 9 2 6" xfId="32924"/>
    <cellStyle name="20% - Accent3 2 3 9 3" xfId="12349"/>
    <cellStyle name="20% - Accent3 2 3 9 3 2" xfId="14703"/>
    <cellStyle name="20% - Accent3 2 3 9 3 2 2" xfId="25533"/>
    <cellStyle name="20% - Accent3 2 3 9 3 2 3" xfId="34410"/>
    <cellStyle name="20% - Accent3 2 3 9 3 3" xfId="16922"/>
    <cellStyle name="20% - Accent3 2 3 9 3 3 2" xfId="27752"/>
    <cellStyle name="20% - Accent3 2 3 9 3 3 3" xfId="36629"/>
    <cellStyle name="20% - Accent3 2 3 9 3 4" xfId="19327"/>
    <cellStyle name="20% - Accent3 2 3 9 3 4 2" xfId="29971"/>
    <cellStyle name="20% - Accent3 2 3 9 3 4 3" xfId="38848"/>
    <cellStyle name="20% - Accent3 2 3 9 3 5" xfId="23314"/>
    <cellStyle name="20% - Accent3 2 3 9 3 6" xfId="32191"/>
    <cellStyle name="20% - Accent3 2 3 9 4" xfId="13827"/>
    <cellStyle name="20% - Accent3 2 3 9 4 2" xfId="24790"/>
    <cellStyle name="20% - Accent3 2 3 9 4 3" xfId="33667"/>
    <cellStyle name="20% - Accent3 2 3 9 5" xfId="16179"/>
    <cellStyle name="20% - Accent3 2 3 9 5 2" xfId="27009"/>
    <cellStyle name="20% - Accent3 2 3 9 5 3" xfId="35886"/>
    <cellStyle name="20% - Accent3 2 3 9 6" xfId="18400"/>
    <cellStyle name="20% - Accent3 2 3 9 6 2" xfId="29228"/>
    <cellStyle name="20% - Accent3 2 3 9 6 3" xfId="38105"/>
    <cellStyle name="20% - Accent3 2 3 9 7" xfId="22571"/>
    <cellStyle name="20% - Accent3 2 3 9 8" xfId="31446"/>
    <cellStyle name="20% - Accent3 2 4" xfId="8601"/>
    <cellStyle name="20% - Accent3 2 4 10" xfId="13083"/>
    <cellStyle name="20% - Accent3 2 4 10 2" xfId="15437"/>
    <cellStyle name="20% - Accent3 2 4 10 2 2" xfId="26267"/>
    <cellStyle name="20% - Accent3 2 4 10 2 3" xfId="35144"/>
    <cellStyle name="20% - Accent3 2 4 10 3" xfId="17656"/>
    <cellStyle name="20% - Accent3 2 4 10 3 2" xfId="28486"/>
    <cellStyle name="20% - Accent3 2 4 10 3 3" xfId="37363"/>
    <cellStyle name="20% - Accent3 2 4 10 4" xfId="20061"/>
    <cellStyle name="20% - Accent3 2 4 10 4 2" xfId="30705"/>
    <cellStyle name="20% - Accent3 2 4 10 4 3" xfId="39582"/>
    <cellStyle name="20% - Accent3 2 4 10 5" xfId="24048"/>
    <cellStyle name="20% - Accent3 2 4 10 6" xfId="32925"/>
    <cellStyle name="20% - Accent3 2 4 11" xfId="12350"/>
    <cellStyle name="20% - Accent3 2 4 11 2" xfId="14704"/>
    <cellStyle name="20% - Accent3 2 4 11 2 2" xfId="25534"/>
    <cellStyle name="20% - Accent3 2 4 11 2 3" xfId="34411"/>
    <cellStyle name="20% - Accent3 2 4 11 3" xfId="16923"/>
    <cellStyle name="20% - Accent3 2 4 11 3 2" xfId="27753"/>
    <cellStyle name="20% - Accent3 2 4 11 3 3" xfId="36630"/>
    <cellStyle name="20% - Accent3 2 4 11 4" xfId="19328"/>
    <cellStyle name="20% - Accent3 2 4 11 4 2" xfId="29972"/>
    <cellStyle name="20% - Accent3 2 4 11 4 3" xfId="38849"/>
    <cellStyle name="20% - Accent3 2 4 11 5" xfId="23315"/>
    <cellStyle name="20% - Accent3 2 4 11 6" xfId="32192"/>
    <cellStyle name="20% - Accent3 2 4 12" xfId="13828"/>
    <cellStyle name="20% - Accent3 2 4 12 2" xfId="24791"/>
    <cellStyle name="20% - Accent3 2 4 12 3" xfId="33668"/>
    <cellStyle name="20% - Accent3 2 4 13" xfId="16180"/>
    <cellStyle name="20% - Accent3 2 4 13 2" xfId="27010"/>
    <cellStyle name="20% - Accent3 2 4 13 3" xfId="35887"/>
    <cellStyle name="20% - Accent3 2 4 14" xfId="18401"/>
    <cellStyle name="20% - Accent3 2 4 14 2" xfId="29229"/>
    <cellStyle name="20% - Accent3 2 4 14 3" xfId="38106"/>
    <cellStyle name="20% - Accent3 2 4 15" xfId="22572"/>
    <cellStyle name="20% - Accent3 2 4 16" xfId="31447"/>
    <cellStyle name="20% - Accent3 2 4 2" xfId="8602"/>
    <cellStyle name="20% - Accent3 2 4 2 2" xfId="13084"/>
    <cellStyle name="20% - Accent3 2 4 2 2 2" xfId="15438"/>
    <cellStyle name="20% - Accent3 2 4 2 2 2 2" xfId="26268"/>
    <cellStyle name="20% - Accent3 2 4 2 2 2 3" xfId="35145"/>
    <cellStyle name="20% - Accent3 2 4 2 2 3" xfId="17657"/>
    <cellStyle name="20% - Accent3 2 4 2 2 3 2" xfId="28487"/>
    <cellStyle name="20% - Accent3 2 4 2 2 3 3" xfId="37364"/>
    <cellStyle name="20% - Accent3 2 4 2 2 4" xfId="20062"/>
    <cellStyle name="20% - Accent3 2 4 2 2 4 2" xfId="30706"/>
    <cellStyle name="20% - Accent3 2 4 2 2 4 3" xfId="39583"/>
    <cellStyle name="20% - Accent3 2 4 2 2 5" xfId="24049"/>
    <cellStyle name="20% - Accent3 2 4 2 2 6" xfId="32926"/>
    <cellStyle name="20% - Accent3 2 4 2 3" xfId="12351"/>
    <cellStyle name="20% - Accent3 2 4 2 3 2" xfId="14705"/>
    <cellStyle name="20% - Accent3 2 4 2 3 2 2" xfId="25535"/>
    <cellStyle name="20% - Accent3 2 4 2 3 2 3" xfId="34412"/>
    <cellStyle name="20% - Accent3 2 4 2 3 3" xfId="16924"/>
    <cellStyle name="20% - Accent3 2 4 2 3 3 2" xfId="27754"/>
    <cellStyle name="20% - Accent3 2 4 2 3 3 3" xfId="36631"/>
    <cellStyle name="20% - Accent3 2 4 2 3 4" xfId="19329"/>
    <cellStyle name="20% - Accent3 2 4 2 3 4 2" xfId="29973"/>
    <cellStyle name="20% - Accent3 2 4 2 3 4 3" xfId="38850"/>
    <cellStyle name="20% - Accent3 2 4 2 3 5" xfId="23316"/>
    <cellStyle name="20% - Accent3 2 4 2 3 6" xfId="32193"/>
    <cellStyle name="20% - Accent3 2 4 2 4" xfId="13829"/>
    <cellStyle name="20% - Accent3 2 4 2 4 2" xfId="24792"/>
    <cellStyle name="20% - Accent3 2 4 2 4 3" xfId="33669"/>
    <cellStyle name="20% - Accent3 2 4 2 5" xfId="16181"/>
    <cellStyle name="20% - Accent3 2 4 2 5 2" xfId="27011"/>
    <cellStyle name="20% - Accent3 2 4 2 5 3" xfId="35888"/>
    <cellStyle name="20% - Accent3 2 4 2 6" xfId="18402"/>
    <cellStyle name="20% - Accent3 2 4 2 6 2" xfId="29230"/>
    <cellStyle name="20% - Accent3 2 4 2 6 3" xfId="38107"/>
    <cellStyle name="20% - Accent3 2 4 2 7" xfId="22573"/>
    <cellStyle name="20% - Accent3 2 4 2 8" xfId="31448"/>
    <cellStyle name="20% - Accent3 2 4 3" xfId="8603"/>
    <cellStyle name="20% - Accent3 2 4 3 2" xfId="13085"/>
    <cellStyle name="20% - Accent3 2 4 3 2 2" xfId="15439"/>
    <cellStyle name="20% - Accent3 2 4 3 2 2 2" xfId="26269"/>
    <cellStyle name="20% - Accent3 2 4 3 2 2 3" xfId="35146"/>
    <cellStyle name="20% - Accent3 2 4 3 2 3" xfId="17658"/>
    <cellStyle name="20% - Accent3 2 4 3 2 3 2" xfId="28488"/>
    <cellStyle name="20% - Accent3 2 4 3 2 3 3" xfId="37365"/>
    <cellStyle name="20% - Accent3 2 4 3 2 4" xfId="20063"/>
    <cellStyle name="20% - Accent3 2 4 3 2 4 2" xfId="30707"/>
    <cellStyle name="20% - Accent3 2 4 3 2 4 3" xfId="39584"/>
    <cellStyle name="20% - Accent3 2 4 3 2 5" xfId="24050"/>
    <cellStyle name="20% - Accent3 2 4 3 2 6" xfId="32927"/>
    <cellStyle name="20% - Accent3 2 4 3 3" xfId="12352"/>
    <cellStyle name="20% - Accent3 2 4 3 3 2" xfId="14706"/>
    <cellStyle name="20% - Accent3 2 4 3 3 2 2" xfId="25536"/>
    <cellStyle name="20% - Accent3 2 4 3 3 2 3" xfId="34413"/>
    <cellStyle name="20% - Accent3 2 4 3 3 3" xfId="16925"/>
    <cellStyle name="20% - Accent3 2 4 3 3 3 2" xfId="27755"/>
    <cellStyle name="20% - Accent3 2 4 3 3 3 3" xfId="36632"/>
    <cellStyle name="20% - Accent3 2 4 3 3 4" xfId="19330"/>
    <cellStyle name="20% - Accent3 2 4 3 3 4 2" xfId="29974"/>
    <cellStyle name="20% - Accent3 2 4 3 3 4 3" xfId="38851"/>
    <cellStyle name="20% - Accent3 2 4 3 3 5" xfId="23317"/>
    <cellStyle name="20% - Accent3 2 4 3 3 6" xfId="32194"/>
    <cellStyle name="20% - Accent3 2 4 3 4" xfId="13830"/>
    <cellStyle name="20% - Accent3 2 4 3 4 2" xfId="24793"/>
    <cellStyle name="20% - Accent3 2 4 3 4 3" xfId="33670"/>
    <cellStyle name="20% - Accent3 2 4 3 5" xfId="16182"/>
    <cellStyle name="20% - Accent3 2 4 3 5 2" xfId="27012"/>
    <cellStyle name="20% - Accent3 2 4 3 5 3" xfId="35889"/>
    <cellStyle name="20% - Accent3 2 4 3 6" xfId="18403"/>
    <cellStyle name="20% - Accent3 2 4 3 6 2" xfId="29231"/>
    <cellStyle name="20% - Accent3 2 4 3 6 3" xfId="38108"/>
    <cellStyle name="20% - Accent3 2 4 3 7" xfId="22574"/>
    <cellStyle name="20% - Accent3 2 4 3 8" xfId="31449"/>
    <cellStyle name="20% - Accent3 2 4 4" xfId="8604"/>
    <cellStyle name="20% - Accent3 2 4 4 2" xfId="13086"/>
    <cellStyle name="20% - Accent3 2 4 4 2 2" xfId="15440"/>
    <cellStyle name="20% - Accent3 2 4 4 2 2 2" xfId="26270"/>
    <cellStyle name="20% - Accent3 2 4 4 2 2 3" xfId="35147"/>
    <cellStyle name="20% - Accent3 2 4 4 2 3" xfId="17659"/>
    <cellStyle name="20% - Accent3 2 4 4 2 3 2" xfId="28489"/>
    <cellStyle name="20% - Accent3 2 4 4 2 3 3" xfId="37366"/>
    <cellStyle name="20% - Accent3 2 4 4 2 4" xfId="20064"/>
    <cellStyle name="20% - Accent3 2 4 4 2 4 2" xfId="30708"/>
    <cellStyle name="20% - Accent3 2 4 4 2 4 3" xfId="39585"/>
    <cellStyle name="20% - Accent3 2 4 4 2 5" xfId="24051"/>
    <cellStyle name="20% - Accent3 2 4 4 2 6" xfId="32928"/>
    <cellStyle name="20% - Accent3 2 4 4 3" xfId="12353"/>
    <cellStyle name="20% - Accent3 2 4 4 3 2" xfId="14707"/>
    <cellStyle name="20% - Accent3 2 4 4 3 2 2" xfId="25537"/>
    <cellStyle name="20% - Accent3 2 4 4 3 2 3" xfId="34414"/>
    <cellStyle name="20% - Accent3 2 4 4 3 3" xfId="16926"/>
    <cellStyle name="20% - Accent3 2 4 4 3 3 2" xfId="27756"/>
    <cellStyle name="20% - Accent3 2 4 4 3 3 3" xfId="36633"/>
    <cellStyle name="20% - Accent3 2 4 4 3 4" xfId="19331"/>
    <cellStyle name="20% - Accent3 2 4 4 3 4 2" xfId="29975"/>
    <cellStyle name="20% - Accent3 2 4 4 3 4 3" xfId="38852"/>
    <cellStyle name="20% - Accent3 2 4 4 3 5" xfId="23318"/>
    <cellStyle name="20% - Accent3 2 4 4 3 6" xfId="32195"/>
    <cellStyle name="20% - Accent3 2 4 4 4" xfId="13831"/>
    <cellStyle name="20% - Accent3 2 4 4 4 2" xfId="24794"/>
    <cellStyle name="20% - Accent3 2 4 4 4 3" xfId="33671"/>
    <cellStyle name="20% - Accent3 2 4 4 5" xfId="16183"/>
    <cellStyle name="20% - Accent3 2 4 4 5 2" xfId="27013"/>
    <cellStyle name="20% - Accent3 2 4 4 5 3" xfId="35890"/>
    <cellStyle name="20% - Accent3 2 4 4 6" xfId="18404"/>
    <cellStyle name="20% - Accent3 2 4 4 6 2" xfId="29232"/>
    <cellStyle name="20% - Accent3 2 4 4 6 3" xfId="38109"/>
    <cellStyle name="20% - Accent3 2 4 4 7" xfId="22575"/>
    <cellStyle name="20% - Accent3 2 4 4 8" xfId="31450"/>
    <cellStyle name="20% - Accent3 2 4 5" xfId="8605"/>
    <cellStyle name="20% - Accent3 2 4 5 2" xfId="13087"/>
    <cellStyle name="20% - Accent3 2 4 5 2 2" xfId="15441"/>
    <cellStyle name="20% - Accent3 2 4 5 2 2 2" xfId="26271"/>
    <cellStyle name="20% - Accent3 2 4 5 2 2 3" xfId="35148"/>
    <cellStyle name="20% - Accent3 2 4 5 2 3" xfId="17660"/>
    <cellStyle name="20% - Accent3 2 4 5 2 3 2" xfId="28490"/>
    <cellStyle name="20% - Accent3 2 4 5 2 3 3" xfId="37367"/>
    <cellStyle name="20% - Accent3 2 4 5 2 4" xfId="20065"/>
    <cellStyle name="20% - Accent3 2 4 5 2 4 2" xfId="30709"/>
    <cellStyle name="20% - Accent3 2 4 5 2 4 3" xfId="39586"/>
    <cellStyle name="20% - Accent3 2 4 5 2 5" xfId="24052"/>
    <cellStyle name="20% - Accent3 2 4 5 2 6" xfId="32929"/>
    <cellStyle name="20% - Accent3 2 4 5 3" xfId="12354"/>
    <cellStyle name="20% - Accent3 2 4 5 3 2" xfId="14708"/>
    <cellStyle name="20% - Accent3 2 4 5 3 2 2" xfId="25538"/>
    <cellStyle name="20% - Accent3 2 4 5 3 2 3" xfId="34415"/>
    <cellStyle name="20% - Accent3 2 4 5 3 3" xfId="16927"/>
    <cellStyle name="20% - Accent3 2 4 5 3 3 2" xfId="27757"/>
    <cellStyle name="20% - Accent3 2 4 5 3 3 3" xfId="36634"/>
    <cellStyle name="20% - Accent3 2 4 5 3 4" xfId="19332"/>
    <cellStyle name="20% - Accent3 2 4 5 3 4 2" xfId="29976"/>
    <cellStyle name="20% - Accent3 2 4 5 3 4 3" xfId="38853"/>
    <cellStyle name="20% - Accent3 2 4 5 3 5" xfId="23319"/>
    <cellStyle name="20% - Accent3 2 4 5 3 6" xfId="32196"/>
    <cellStyle name="20% - Accent3 2 4 5 4" xfId="13832"/>
    <cellStyle name="20% - Accent3 2 4 5 4 2" xfId="24795"/>
    <cellStyle name="20% - Accent3 2 4 5 4 3" xfId="33672"/>
    <cellStyle name="20% - Accent3 2 4 5 5" xfId="16184"/>
    <cellStyle name="20% - Accent3 2 4 5 5 2" xfId="27014"/>
    <cellStyle name="20% - Accent3 2 4 5 5 3" xfId="35891"/>
    <cellStyle name="20% - Accent3 2 4 5 6" xfId="18405"/>
    <cellStyle name="20% - Accent3 2 4 5 6 2" xfId="29233"/>
    <cellStyle name="20% - Accent3 2 4 5 6 3" xfId="38110"/>
    <cellStyle name="20% - Accent3 2 4 5 7" xfId="22576"/>
    <cellStyle name="20% - Accent3 2 4 5 8" xfId="31451"/>
    <cellStyle name="20% - Accent3 2 4 6" xfId="8606"/>
    <cellStyle name="20% - Accent3 2 4 6 2" xfId="13088"/>
    <cellStyle name="20% - Accent3 2 4 6 2 2" xfId="15442"/>
    <cellStyle name="20% - Accent3 2 4 6 2 2 2" xfId="26272"/>
    <cellStyle name="20% - Accent3 2 4 6 2 2 3" xfId="35149"/>
    <cellStyle name="20% - Accent3 2 4 6 2 3" xfId="17661"/>
    <cellStyle name="20% - Accent3 2 4 6 2 3 2" xfId="28491"/>
    <cellStyle name="20% - Accent3 2 4 6 2 3 3" xfId="37368"/>
    <cellStyle name="20% - Accent3 2 4 6 2 4" xfId="20066"/>
    <cellStyle name="20% - Accent3 2 4 6 2 4 2" xfId="30710"/>
    <cellStyle name="20% - Accent3 2 4 6 2 4 3" xfId="39587"/>
    <cellStyle name="20% - Accent3 2 4 6 2 5" xfId="24053"/>
    <cellStyle name="20% - Accent3 2 4 6 2 6" xfId="32930"/>
    <cellStyle name="20% - Accent3 2 4 6 3" xfId="12355"/>
    <cellStyle name="20% - Accent3 2 4 6 3 2" xfId="14709"/>
    <cellStyle name="20% - Accent3 2 4 6 3 2 2" xfId="25539"/>
    <cellStyle name="20% - Accent3 2 4 6 3 2 3" xfId="34416"/>
    <cellStyle name="20% - Accent3 2 4 6 3 3" xfId="16928"/>
    <cellStyle name="20% - Accent3 2 4 6 3 3 2" xfId="27758"/>
    <cellStyle name="20% - Accent3 2 4 6 3 3 3" xfId="36635"/>
    <cellStyle name="20% - Accent3 2 4 6 3 4" xfId="19333"/>
    <cellStyle name="20% - Accent3 2 4 6 3 4 2" xfId="29977"/>
    <cellStyle name="20% - Accent3 2 4 6 3 4 3" xfId="38854"/>
    <cellStyle name="20% - Accent3 2 4 6 3 5" xfId="23320"/>
    <cellStyle name="20% - Accent3 2 4 6 3 6" xfId="32197"/>
    <cellStyle name="20% - Accent3 2 4 6 4" xfId="13833"/>
    <cellStyle name="20% - Accent3 2 4 6 4 2" xfId="24796"/>
    <cellStyle name="20% - Accent3 2 4 6 4 3" xfId="33673"/>
    <cellStyle name="20% - Accent3 2 4 6 5" xfId="16185"/>
    <cellStyle name="20% - Accent3 2 4 6 5 2" xfId="27015"/>
    <cellStyle name="20% - Accent3 2 4 6 5 3" xfId="35892"/>
    <cellStyle name="20% - Accent3 2 4 6 6" xfId="18406"/>
    <cellStyle name="20% - Accent3 2 4 6 6 2" xfId="29234"/>
    <cellStyle name="20% - Accent3 2 4 6 6 3" xfId="38111"/>
    <cellStyle name="20% - Accent3 2 4 6 7" xfId="22577"/>
    <cellStyle name="20% - Accent3 2 4 6 8" xfId="31452"/>
    <cellStyle name="20% - Accent3 2 4 7" xfId="8607"/>
    <cellStyle name="20% - Accent3 2 4 7 2" xfId="13089"/>
    <cellStyle name="20% - Accent3 2 4 7 2 2" xfId="15443"/>
    <cellStyle name="20% - Accent3 2 4 7 2 2 2" xfId="26273"/>
    <cellStyle name="20% - Accent3 2 4 7 2 2 3" xfId="35150"/>
    <cellStyle name="20% - Accent3 2 4 7 2 3" xfId="17662"/>
    <cellStyle name="20% - Accent3 2 4 7 2 3 2" xfId="28492"/>
    <cellStyle name="20% - Accent3 2 4 7 2 3 3" xfId="37369"/>
    <cellStyle name="20% - Accent3 2 4 7 2 4" xfId="20067"/>
    <cellStyle name="20% - Accent3 2 4 7 2 4 2" xfId="30711"/>
    <cellStyle name="20% - Accent3 2 4 7 2 4 3" xfId="39588"/>
    <cellStyle name="20% - Accent3 2 4 7 2 5" xfId="24054"/>
    <cellStyle name="20% - Accent3 2 4 7 2 6" xfId="32931"/>
    <cellStyle name="20% - Accent3 2 4 7 3" xfId="12356"/>
    <cellStyle name="20% - Accent3 2 4 7 3 2" xfId="14710"/>
    <cellStyle name="20% - Accent3 2 4 7 3 2 2" xfId="25540"/>
    <cellStyle name="20% - Accent3 2 4 7 3 2 3" xfId="34417"/>
    <cellStyle name="20% - Accent3 2 4 7 3 3" xfId="16929"/>
    <cellStyle name="20% - Accent3 2 4 7 3 3 2" xfId="27759"/>
    <cellStyle name="20% - Accent3 2 4 7 3 3 3" xfId="36636"/>
    <cellStyle name="20% - Accent3 2 4 7 3 4" xfId="19334"/>
    <cellStyle name="20% - Accent3 2 4 7 3 4 2" xfId="29978"/>
    <cellStyle name="20% - Accent3 2 4 7 3 4 3" xfId="38855"/>
    <cellStyle name="20% - Accent3 2 4 7 3 5" xfId="23321"/>
    <cellStyle name="20% - Accent3 2 4 7 3 6" xfId="32198"/>
    <cellStyle name="20% - Accent3 2 4 7 4" xfId="13834"/>
    <cellStyle name="20% - Accent3 2 4 7 4 2" xfId="24797"/>
    <cellStyle name="20% - Accent3 2 4 7 4 3" xfId="33674"/>
    <cellStyle name="20% - Accent3 2 4 7 5" xfId="16186"/>
    <cellStyle name="20% - Accent3 2 4 7 5 2" xfId="27016"/>
    <cellStyle name="20% - Accent3 2 4 7 5 3" xfId="35893"/>
    <cellStyle name="20% - Accent3 2 4 7 6" xfId="18407"/>
    <cellStyle name="20% - Accent3 2 4 7 6 2" xfId="29235"/>
    <cellStyle name="20% - Accent3 2 4 7 6 3" xfId="38112"/>
    <cellStyle name="20% - Accent3 2 4 7 7" xfId="22578"/>
    <cellStyle name="20% - Accent3 2 4 7 8" xfId="31453"/>
    <cellStyle name="20% - Accent3 2 4 8" xfId="8608"/>
    <cellStyle name="20% - Accent3 2 4 8 2" xfId="13090"/>
    <cellStyle name="20% - Accent3 2 4 8 2 2" xfId="15444"/>
    <cellStyle name="20% - Accent3 2 4 8 2 2 2" xfId="26274"/>
    <cellStyle name="20% - Accent3 2 4 8 2 2 3" xfId="35151"/>
    <cellStyle name="20% - Accent3 2 4 8 2 3" xfId="17663"/>
    <cellStyle name="20% - Accent3 2 4 8 2 3 2" xfId="28493"/>
    <cellStyle name="20% - Accent3 2 4 8 2 3 3" xfId="37370"/>
    <cellStyle name="20% - Accent3 2 4 8 2 4" xfId="20068"/>
    <cellStyle name="20% - Accent3 2 4 8 2 4 2" xfId="30712"/>
    <cellStyle name="20% - Accent3 2 4 8 2 4 3" xfId="39589"/>
    <cellStyle name="20% - Accent3 2 4 8 2 5" xfId="24055"/>
    <cellStyle name="20% - Accent3 2 4 8 2 6" xfId="32932"/>
    <cellStyle name="20% - Accent3 2 4 8 3" xfId="12357"/>
    <cellStyle name="20% - Accent3 2 4 8 3 2" xfId="14711"/>
    <cellStyle name="20% - Accent3 2 4 8 3 2 2" xfId="25541"/>
    <cellStyle name="20% - Accent3 2 4 8 3 2 3" xfId="34418"/>
    <cellStyle name="20% - Accent3 2 4 8 3 3" xfId="16930"/>
    <cellStyle name="20% - Accent3 2 4 8 3 3 2" xfId="27760"/>
    <cellStyle name="20% - Accent3 2 4 8 3 3 3" xfId="36637"/>
    <cellStyle name="20% - Accent3 2 4 8 3 4" xfId="19335"/>
    <cellStyle name="20% - Accent3 2 4 8 3 4 2" xfId="29979"/>
    <cellStyle name="20% - Accent3 2 4 8 3 4 3" xfId="38856"/>
    <cellStyle name="20% - Accent3 2 4 8 3 5" xfId="23322"/>
    <cellStyle name="20% - Accent3 2 4 8 3 6" xfId="32199"/>
    <cellStyle name="20% - Accent3 2 4 8 4" xfId="13835"/>
    <cellStyle name="20% - Accent3 2 4 8 4 2" xfId="24798"/>
    <cellStyle name="20% - Accent3 2 4 8 4 3" xfId="33675"/>
    <cellStyle name="20% - Accent3 2 4 8 5" xfId="16187"/>
    <cellStyle name="20% - Accent3 2 4 8 5 2" xfId="27017"/>
    <cellStyle name="20% - Accent3 2 4 8 5 3" xfId="35894"/>
    <cellStyle name="20% - Accent3 2 4 8 6" xfId="18408"/>
    <cellStyle name="20% - Accent3 2 4 8 6 2" xfId="29236"/>
    <cellStyle name="20% - Accent3 2 4 8 6 3" xfId="38113"/>
    <cellStyle name="20% - Accent3 2 4 8 7" xfId="22579"/>
    <cellStyle name="20% - Accent3 2 4 8 8" xfId="31454"/>
    <cellStyle name="20% - Accent3 2 4 9" xfId="8609"/>
    <cellStyle name="20% - Accent3 2 4 9 2" xfId="13091"/>
    <cellStyle name="20% - Accent3 2 4 9 2 2" xfId="15445"/>
    <cellStyle name="20% - Accent3 2 4 9 2 2 2" xfId="26275"/>
    <cellStyle name="20% - Accent3 2 4 9 2 2 3" xfId="35152"/>
    <cellStyle name="20% - Accent3 2 4 9 2 3" xfId="17664"/>
    <cellStyle name="20% - Accent3 2 4 9 2 3 2" xfId="28494"/>
    <cellStyle name="20% - Accent3 2 4 9 2 3 3" xfId="37371"/>
    <cellStyle name="20% - Accent3 2 4 9 2 4" xfId="20069"/>
    <cellStyle name="20% - Accent3 2 4 9 2 4 2" xfId="30713"/>
    <cellStyle name="20% - Accent3 2 4 9 2 4 3" xfId="39590"/>
    <cellStyle name="20% - Accent3 2 4 9 2 5" xfId="24056"/>
    <cellStyle name="20% - Accent3 2 4 9 2 6" xfId="32933"/>
    <cellStyle name="20% - Accent3 2 4 9 3" xfId="12358"/>
    <cellStyle name="20% - Accent3 2 4 9 3 2" xfId="14712"/>
    <cellStyle name="20% - Accent3 2 4 9 3 2 2" xfId="25542"/>
    <cellStyle name="20% - Accent3 2 4 9 3 2 3" xfId="34419"/>
    <cellStyle name="20% - Accent3 2 4 9 3 3" xfId="16931"/>
    <cellStyle name="20% - Accent3 2 4 9 3 3 2" xfId="27761"/>
    <cellStyle name="20% - Accent3 2 4 9 3 3 3" xfId="36638"/>
    <cellStyle name="20% - Accent3 2 4 9 3 4" xfId="19336"/>
    <cellStyle name="20% - Accent3 2 4 9 3 4 2" xfId="29980"/>
    <cellStyle name="20% - Accent3 2 4 9 3 4 3" xfId="38857"/>
    <cellStyle name="20% - Accent3 2 4 9 3 5" xfId="23323"/>
    <cellStyle name="20% - Accent3 2 4 9 3 6" xfId="32200"/>
    <cellStyle name="20% - Accent3 2 4 9 4" xfId="13836"/>
    <cellStyle name="20% - Accent3 2 4 9 4 2" xfId="24799"/>
    <cellStyle name="20% - Accent3 2 4 9 4 3" xfId="33676"/>
    <cellStyle name="20% - Accent3 2 4 9 5" xfId="16188"/>
    <cellStyle name="20% - Accent3 2 4 9 5 2" xfId="27018"/>
    <cellStyle name="20% - Accent3 2 4 9 5 3" xfId="35895"/>
    <cellStyle name="20% - Accent3 2 4 9 6" xfId="18409"/>
    <cellStyle name="20% - Accent3 2 4 9 6 2" xfId="29237"/>
    <cellStyle name="20% - Accent3 2 4 9 6 3" xfId="38114"/>
    <cellStyle name="20% - Accent3 2 4 9 7" xfId="22580"/>
    <cellStyle name="20% - Accent3 2 4 9 8" xfId="31455"/>
    <cellStyle name="20% - Accent3 2 5" xfId="8610"/>
    <cellStyle name="20% - Accent3 2 5 10" xfId="13092"/>
    <cellStyle name="20% - Accent3 2 5 10 2" xfId="15446"/>
    <cellStyle name="20% - Accent3 2 5 10 2 2" xfId="26276"/>
    <cellStyle name="20% - Accent3 2 5 10 2 3" xfId="35153"/>
    <cellStyle name="20% - Accent3 2 5 10 3" xfId="17665"/>
    <cellStyle name="20% - Accent3 2 5 10 3 2" xfId="28495"/>
    <cellStyle name="20% - Accent3 2 5 10 3 3" xfId="37372"/>
    <cellStyle name="20% - Accent3 2 5 10 4" xfId="20070"/>
    <cellStyle name="20% - Accent3 2 5 10 4 2" xfId="30714"/>
    <cellStyle name="20% - Accent3 2 5 10 4 3" xfId="39591"/>
    <cellStyle name="20% - Accent3 2 5 10 5" xfId="24057"/>
    <cellStyle name="20% - Accent3 2 5 10 6" xfId="32934"/>
    <cellStyle name="20% - Accent3 2 5 11" xfId="12359"/>
    <cellStyle name="20% - Accent3 2 5 11 2" xfId="14713"/>
    <cellStyle name="20% - Accent3 2 5 11 2 2" xfId="25543"/>
    <cellStyle name="20% - Accent3 2 5 11 2 3" xfId="34420"/>
    <cellStyle name="20% - Accent3 2 5 11 3" xfId="16932"/>
    <cellStyle name="20% - Accent3 2 5 11 3 2" xfId="27762"/>
    <cellStyle name="20% - Accent3 2 5 11 3 3" xfId="36639"/>
    <cellStyle name="20% - Accent3 2 5 11 4" xfId="19337"/>
    <cellStyle name="20% - Accent3 2 5 11 4 2" xfId="29981"/>
    <cellStyle name="20% - Accent3 2 5 11 4 3" xfId="38858"/>
    <cellStyle name="20% - Accent3 2 5 11 5" xfId="23324"/>
    <cellStyle name="20% - Accent3 2 5 11 6" xfId="32201"/>
    <cellStyle name="20% - Accent3 2 5 12" xfId="13837"/>
    <cellStyle name="20% - Accent3 2 5 12 2" xfId="24800"/>
    <cellStyle name="20% - Accent3 2 5 12 3" xfId="33677"/>
    <cellStyle name="20% - Accent3 2 5 13" xfId="16189"/>
    <cellStyle name="20% - Accent3 2 5 13 2" xfId="27019"/>
    <cellStyle name="20% - Accent3 2 5 13 3" xfId="35896"/>
    <cellStyle name="20% - Accent3 2 5 14" xfId="18410"/>
    <cellStyle name="20% - Accent3 2 5 14 2" xfId="29238"/>
    <cellStyle name="20% - Accent3 2 5 14 3" xfId="38115"/>
    <cellStyle name="20% - Accent3 2 5 15" xfId="22581"/>
    <cellStyle name="20% - Accent3 2 5 16" xfId="31456"/>
    <cellStyle name="20% - Accent3 2 5 2" xfId="8611"/>
    <cellStyle name="20% - Accent3 2 5 2 2" xfId="13093"/>
    <cellStyle name="20% - Accent3 2 5 2 2 2" xfId="15447"/>
    <cellStyle name="20% - Accent3 2 5 2 2 2 2" xfId="26277"/>
    <cellStyle name="20% - Accent3 2 5 2 2 2 3" xfId="35154"/>
    <cellStyle name="20% - Accent3 2 5 2 2 3" xfId="17666"/>
    <cellStyle name="20% - Accent3 2 5 2 2 3 2" xfId="28496"/>
    <cellStyle name="20% - Accent3 2 5 2 2 3 3" xfId="37373"/>
    <cellStyle name="20% - Accent3 2 5 2 2 4" xfId="20071"/>
    <cellStyle name="20% - Accent3 2 5 2 2 4 2" xfId="30715"/>
    <cellStyle name="20% - Accent3 2 5 2 2 4 3" xfId="39592"/>
    <cellStyle name="20% - Accent3 2 5 2 2 5" xfId="24058"/>
    <cellStyle name="20% - Accent3 2 5 2 2 6" xfId="32935"/>
    <cellStyle name="20% - Accent3 2 5 2 3" xfId="12360"/>
    <cellStyle name="20% - Accent3 2 5 2 3 2" xfId="14714"/>
    <cellStyle name="20% - Accent3 2 5 2 3 2 2" xfId="25544"/>
    <cellStyle name="20% - Accent3 2 5 2 3 2 3" xfId="34421"/>
    <cellStyle name="20% - Accent3 2 5 2 3 3" xfId="16933"/>
    <cellStyle name="20% - Accent3 2 5 2 3 3 2" xfId="27763"/>
    <cellStyle name="20% - Accent3 2 5 2 3 3 3" xfId="36640"/>
    <cellStyle name="20% - Accent3 2 5 2 3 4" xfId="19338"/>
    <cellStyle name="20% - Accent3 2 5 2 3 4 2" xfId="29982"/>
    <cellStyle name="20% - Accent3 2 5 2 3 4 3" xfId="38859"/>
    <cellStyle name="20% - Accent3 2 5 2 3 5" xfId="23325"/>
    <cellStyle name="20% - Accent3 2 5 2 3 6" xfId="32202"/>
    <cellStyle name="20% - Accent3 2 5 2 4" xfId="13838"/>
    <cellStyle name="20% - Accent3 2 5 2 4 2" xfId="24801"/>
    <cellStyle name="20% - Accent3 2 5 2 4 3" xfId="33678"/>
    <cellStyle name="20% - Accent3 2 5 2 5" xfId="16190"/>
    <cellStyle name="20% - Accent3 2 5 2 5 2" xfId="27020"/>
    <cellStyle name="20% - Accent3 2 5 2 5 3" xfId="35897"/>
    <cellStyle name="20% - Accent3 2 5 2 6" xfId="18411"/>
    <cellStyle name="20% - Accent3 2 5 2 6 2" xfId="29239"/>
    <cellStyle name="20% - Accent3 2 5 2 6 3" xfId="38116"/>
    <cellStyle name="20% - Accent3 2 5 2 7" xfId="22582"/>
    <cellStyle name="20% - Accent3 2 5 2 8" xfId="31457"/>
    <cellStyle name="20% - Accent3 2 5 3" xfId="8612"/>
    <cellStyle name="20% - Accent3 2 5 3 2" xfId="13094"/>
    <cellStyle name="20% - Accent3 2 5 3 2 2" xfId="15448"/>
    <cellStyle name="20% - Accent3 2 5 3 2 2 2" xfId="26278"/>
    <cellStyle name="20% - Accent3 2 5 3 2 2 3" xfId="35155"/>
    <cellStyle name="20% - Accent3 2 5 3 2 3" xfId="17667"/>
    <cellStyle name="20% - Accent3 2 5 3 2 3 2" xfId="28497"/>
    <cellStyle name="20% - Accent3 2 5 3 2 3 3" xfId="37374"/>
    <cellStyle name="20% - Accent3 2 5 3 2 4" xfId="20072"/>
    <cellStyle name="20% - Accent3 2 5 3 2 4 2" xfId="30716"/>
    <cellStyle name="20% - Accent3 2 5 3 2 4 3" xfId="39593"/>
    <cellStyle name="20% - Accent3 2 5 3 2 5" xfId="24059"/>
    <cellStyle name="20% - Accent3 2 5 3 2 6" xfId="32936"/>
    <cellStyle name="20% - Accent3 2 5 3 3" xfId="12361"/>
    <cellStyle name="20% - Accent3 2 5 3 3 2" xfId="14715"/>
    <cellStyle name="20% - Accent3 2 5 3 3 2 2" xfId="25545"/>
    <cellStyle name="20% - Accent3 2 5 3 3 2 3" xfId="34422"/>
    <cellStyle name="20% - Accent3 2 5 3 3 3" xfId="16934"/>
    <cellStyle name="20% - Accent3 2 5 3 3 3 2" xfId="27764"/>
    <cellStyle name="20% - Accent3 2 5 3 3 3 3" xfId="36641"/>
    <cellStyle name="20% - Accent3 2 5 3 3 4" xfId="19339"/>
    <cellStyle name="20% - Accent3 2 5 3 3 4 2" xfId="29983"/>
    <cellStyle name="20% - Accent3 2 5 3 3 4 3" xfId="38860"/>
    <cellStyle name="20% - Accent3 2 5 3 3 5" xfId="23326"/>
    <cellStyle name="20% - Accent3 2 5 3 3 6" xfId="32203"/>
    <cellStyle name="20% - Accent3 2 5 3 4" xfId="13839"/>
    <cellStyle name="20% - Accent3 2 5 3 4 2" xfId="24802"/>
    <cellStyle name="20% - Accent3 2 5 3 4 3" xfId="33679"/>
    <cellStyle name="20% - Accent3 2 5 3 5" xfId="16191"/>
    <cellStyle name="20% - Accent3 2 5 3 5 2" xfId="27021"/>
    <cellStyle name="20% - Accent3 2 5 3 5 3" xfId="35898"/>
    <cellStyle name="20% - Accent3 2 5 3 6" xfId="18412"/>
    <cellStyle name="20% - Accent3 2 5 3 6 2" xfId="29240"/>
    <cellStyle name="20% - Accent3 2 5 3 6 3" xfId="38117"/>
    <cellStyle name="20% - Accent3 2 5 3 7" xfId="22583"/>
    <cellStyle name="20% - Accent3 2 5 3 8" xfId="31458"/>
    <cellStyle name="20% - Accent3 2 5 4" xfId="8613"/>
    <cellStyle name="20% - Accent3 2 5 4 2" xfId="13095"/>
    <cellStyle name="20% - Accent3 2 5 4 2 2" xfId="15449"/>
    <cellStyle name="20% - Accent3 2 5 4 2 2 2" xfId="26279"/>
    <cellStyle name="20% - Accent3 2 5 4 2 2 3" xfId="35156"/>
    <cellStyle name="20% - Accent3 2 5 4 2 3" xfId="17668"/>
    <cellStyle name="20% - Accent3 2 5 4 2 3 2" xfId="28498"/>
    <cellStyle name="20% - Accent3 2 5 4 2 3 3" xfId="37375"/>
    <cellStyle name="20% - Accent3 2 5 4 2 4" xfId="20073"/>
    <cellStyle name="20% - Accent3 2 5 4 2 4 2" xfId="30717"/>
    <cellStyle name="20% - Accent3 2 5 4 2 4 3" xfId="39594"/>
    <cellStyle name="20% - Accent3 2 5 4 2 5" xfId="24060"/>
    <cellStyle name="20% - Accent3 2 5 4 2 6" xfId="32937"/>
    <cellStyle name="20% - Accent3 2 5 4 3" xfId="12362"/>
    <cellStyle name="20% - Accent3 2 5 4 3 2" xfId="14716"/>
    <cellStyle name="20% - Accent3 2 5 4 3 2 2" xfId="25546"/>
    <cellStyle name="20% - Accent3 2 5 4 3 2 3" xfId="34423"/>
    <cellStyle name="20% - Accent3 2 5 4 3 3" xfId="16935"/>
    <cellStyle name="20% - Accent3 2 5 4 3 3 2" xfId="27765"/>
    <cellStyle name="20% - Accent3 2 5 4 3 3 3" xfId="36642"/>
    <cellStyle name="20% - Accent3 2 5 4 3 4" xfId="19340"/>
    <cellStyle name="20% - Accent3 2 5 4 3 4 2" xfId="29984"/>
    <cellStyle name="20% - Accent3 2 5 4 3 4 3" xfId="38861"/>
    <cellStyle name="20% - Accent3 2 5 4 3 5" xfId="23327"/>
    <cellStyle name="20% - Accent3 2 5 4 3 6" xfId="32204"/>
    <cellStyle name="20% - Accent3 2 5 4 4" xfId="13840"/>
    <cellStyle name="20% - Accent3 2 5 4 4 2" xfId="24803"/>
    <cellStyle name="20% - Accent3 2 5 4 4 3" xfId="33680"/>
    <cellStyle name="20% - Accent3 2 5 4 5" xfId="16192"/>
    <cellStyle name="20% - Accent3 2 5 4 5 2" xfId="27022"/>
    <cellStyle name="20% - Accent3 2 5 4 5 3" xfId="35899"/>
    <cellStyle name="20% - Accent3 2 5 4 6" xfId="18413"/>
    <cellStyle name="20% - Accent3 2 5 4 6 2" xfId="29241"/>
    <cellStyle name="20% - Accent3 2 5 4 6 3" xfId="38118"/>
    <cellStyle name="20% - Accent3 2 5 4 7" xfId="22584"/>
    <cellStyle name="20% - Accent3 2 5 4 8" xfId="31459"/>
    <cellStyle name="20% - Accent3 2 5 5" xfId="8614"/>
    <cellStyle name="20% - Accent3 2 5 5 2" xfId="13096"/>
    <cellStyle name="20% - Accent3 2 5 5 2 2" xfId="15450"/>
    <cellStyle name="20% - Accent3 2 5 5 2 2 2" xfId="26280"/>
    <cellStyle name="20% - Accent3 2 5 5 2 2 3" xfId="35157"/>
    <cellStyle name="20% - Accent3 2 5 5 2 3" xfId="17669"/>
    <cellStyle name="20% - Accent3 2 5 5 2 3 2" xfId="28499"/>
    <cellStyle name="20% - Accent3 2 5 5 2 3 3" xfId="37376"/>
    <cellStyle name="20% - Accent3 2 5 5 2 4" xfId="20074"/>
    <cellStyle name="20% - Accent3 2 5 5 2 4 2" xfId="30718"/>
    <cellStyle name="20% - Accent3 2 5 5 2 4 3" xfId="39595"/>
    <cellStyle name="20% - Accent3 2 5 5 2 5" xfId="24061"/>
    <cellStyle name="20% - Accent3 2 5 5 2 6" xfId="32938"/>
    <cellStyle name="20% - Accent3 2 5 5 3" xfId="12363"/>
    <cellStyle name="20% - Accent3 2 5 5 3 2" xfId="14717"/>
    <cellStyle name="20% - Accent3 2 5 5 3 2 2" xfId="25547"/>
    <cellStyle name="20% - Accent3 2 5 5 3 2 3" xfId="34424"/>
    <cellStyle name="20% - Accent3 2 5 5 3 3" xfId="16936"/>
    <cellStyle name="20% - Accent3 2 5 5 3 3 2" xfId="27766"/>
    <cellStyle name="20% - Accent3 2 5 5 3 3 3" xfId="36643"/>
    <cellStyle name="20% - Accent3 2 5 5 3 4" xfId="19341"/>
    <cellStyle name="20% - Accent3 2 5 5 3 4 2" xfId="29985"/>
    <cellStyle name="20% - Accent3 2 5 5 3 4 3" xfId="38862"/>
    <cellStyle name="20% - Accent3 2 5 5 3 5" xfId="23328"/>
    <cellStyle name="20% - Accent3 2 5 5 3 6" xfId="32205"/>
    <cellStyle name="20% - Accent3 2 5 5 4" xfId="13841"/>
    <cellStyle name="20% - Accent3 2 5 5 4 2" xfId="24804"/>
    <cellStyle name="20% - Accent3 2 5 5 4 3" xfId="33681"/>
    <cellStyle name="20% - Accent3 2 5 5 5" xfId="16193"/>
    <cellStyle name="20% - Accent3 2 5 5 5 2" xfId="27023"/>
    <cellStyle name="20% - Accent3 2 5 5 5 3" xfId="35900"/>
    <cellStyle name="20% - Accent3 2 5 5 6" xfId="18414"/>
    <cellStyle name="20% - Accent3 2 5 5 6 2" xfId="29242"/>
    <cellStyle name="20% - Accent3 2 5 5 6 3" xfId="38119"/>
    <cellStyle name="20% - Accent3 2 5 5 7" xfId="22585"/>
    <cellStyle name="20% - Accent3 2 5 5 8" xfId="31460"/>
    <cellStyle name="20% - Accent3 2 5 6" xfId="8615"/>
    <cellStyle name="20% - Accent3 2 5 6 2" xfId="13097"/>
    <cellStyle name="20% - Accent3 2 5 6 2 2" xfId="15451"/>
    <cellStyle name="20% - Accent3 2 5 6 2 2 2" xfId="26281"/>
    <cellStyle name="20% - Accent3 2 5 6 2 2 3" xfId="35158"/>
    <cellStyle name="20% - Accent3 2 5 6 2 3" xfId="17670"/>
    <cellStyle name="20% - Accent3 2 5 6 2 3 2" xfId="28500"/>
    <cellStyle name="20% - Accent3 2 5 6 2 3 3" xfId="37377"/>
    <cellStyle name="20% - Accent3 2 5 6 2 4" xfId="20075"/>
    <cellStyle name="20% - Accent3 2 5 6 2 4 2" xfId="30719"/>
    <cellStyle name="20% - Accent3 2 5 6 2 4 3" xfId="39596"/>
    <cellStyle name="20% - Accent3 2 5 6 2 5" xfId="24062"/>
    <cellStyle name="20% - Accent3 2 5 6 2 6" xfId="32939"/>
    <cellStyle name="20% - Accent3 2 5 6 3" xfId="12364"/>
    <cellStyle name="20% - Accent3 2 5 6 3 2" xfId="14718"/>
    <cellStyle name="20% - Accent3 2 5 6 3 2 2" xfId="25548"/>
    <cellStyle name="20% - Accent3 2 5 6 3 2 3" xfId="34425"/>
    <cellStyle name="20% - Accent3 2 5 6 3 3" xfId="16937"/>
    <cellStyle name="20% - Accent3 2 5 6 3 3 2" xfId="27767"/>
    <cellStyle name="20% - Accent3 2 5 6 3 3 3" xfId="36644"/>
    <cellStyle name="20% - Accent3 2 5 6 3 4" xfId="19342"/>
    <cellStyle name="20% - Accent3 2 5 6 3 4 2" xfId="29986"/>
    <cellStyle name="20% - Accent3 2 5 6 3 4 3" xfId="38863"/>
    <cellStyle name="20% - Accent3 2 5 6 3 5" xfId="23329"/>
    <cellStyle name="20% - Accent3 2 5 6 3 6" xfId="32206"/>
    <cellStyle name="20% - Accent3 2 5 6 4" xfId="13842"/>
    <cellStyle name="20% - Accent3 2 5 6 4 2" xfId="24805"/>
    <cellStyle name="20% - Accent3 2 5 6 4 3" xfId="33682"/>
    <cellStyle name="20% - Accent3 2 5 6 5" xfId="16194"/>
    <cellStyle name="20% - Accent3 2 5 6 5 2" xfId="27024"/>
    <cellStyle name="20% - Accent3 2 5 6 5 3" xfId="35901"/>
    <cellStyle name="20% - Accent3 2 5 6 6" xfId="18415"/>
    <cellStyle name="20% - Accent3 2 5 6 6 2" xfId="29243"/>
    <cellStyle name="20% - Accent3 2 5 6 6 3" xfId="38120"/>
    <cellStyle name="20% - Accent3 2 5 6 7" xfId="22586"/>
    <cellStyle name="20% - Accent3 2 5 6 8" xfId="31461"/>
    <cellStyle name="20% - Accent3 2 5 7" xfId="8616"/>
    <cellStyle name="20% - Accent3 2 5 7 2" xfId="13098"/>
    <cellStyle name="20% - Accent3 2 5 7 2 2" xfId="15452"/>
    <cellStyle name="20% - Accent3 2 5 7 2 2 2" xfId="26282"/>
    <cellStyle name="20% - Accent3 2 5 7 2 2 3" xfId="35159"/>
    <cellStyle name="20% - Accent3 2 5 7 2 3" xfId="17671"/>
    <cellStyle name="20% - Accent3 2 5 7 2 3 2" xfId="28501"/>
    <cellStyle name="20% - Accent3 2 5 7 2 3 3" xfId="37378"/>
    <cellStyle name="20% - Accent3 2 5 7 2 4" xfId="20076"/>
    <cellStyle name="20% - Accent3 2 5 7 2 4 2" xfId="30720"/>
    <cellStyle name="20% - Accent3 2 5 7 2 4 3" xfId="39597"/>
    <cellStyle name="20% - Accent3 2 5 7 2 5" xfId="24063"/>
    <cellStyle name="20% - Accent3 2 5 7 2 6" xfId="32940"/>
    <cellStyle name="20% - Accent3 2 5 7 3" xfId="12365"/>
    <cellStyle name="20% - Accent3 2 5 7 3 2" xfId="14719"/>
    <cellStyle name="20% - Accent3 2 5 7 3 2 2" xfId="25549"/>
    <cellStyle name="20% - Accent3 2 5 7 3 2 3" xfId="34426"/>
    <cellStyle name="20% - Accent3 2 5 7 3 3" xfId="16938"/>
    <cellStyle name="20% - Accent3 2 5 7 3 3 2" xfId="27768"/>
    <cellStyle name="20% - Accent3 2 5 7 3 3 3" xfId="36645"/>
    <cellStyle name="20% - Accent3 2 5 7 3 4" xfId="19343"/>
    <cellStyle name="20% - Accent3 2 5 7 3 4 2" xfId="29987"/>
    <cellStyle name="20% - Accent3 2 5 7 3 4 3" xfId="38864"/>
    <cellStyle name="20% - Accent3 2 5 7 3 5" xfId="23330"/>
    <cellStyle name="20% - Accent3 2 5 7 3 6" xfId="32207"/>
    <cellStyle name="20% - Accent3 2 5 7 4" xfId="13843"/>
    <cellStyle name="20% - Accent3 2 5 7 4 2" xfId="24806"/>
    <cellStyle name="20% - Accent3 2 5 7 4 3" xfId="33683"/>
    <cellStyle name="20% - Accent3 2 5 7 5" xfId="16195"/>
    <cellStyle name="20% - Accent3 2 5 7 5 2" xfId="27025"/>
    <cellStyle name="20% - Accent3 2 5 7 5 3" xfId="35902"/>
    <cellStyle name="20% - Accent3 2 5 7 6" xfId="18416"/>
    <cellStyle name="20% - Accent3 2 5 7 6 2" xfId="29244"/>
    <cellStyle name="20% - Accent3 2 5 7 6 3" xfId="38121"/>
    <cellStyle name="20% - Accent3 2 5 7 7" xfId="22587"/>
    <cellStyle name="20% - Accent3 2 5 7 8" xfId="31462"/>
    <cellStyle name="20% - Accent3 2 5 8" xfId="8617"/>
    <cellStyle name="20% - Accent3 2 5 8 2" xfId="13099"/>
    <cellStyle name="20% - Accent3 2 5 8 2 2" xfId="15453"/>
    <cellStyle name="20% - Accent3 2 5 8 2 2 2" xfId="26283"/>
    <cellStyle name="20% - Accent3 2 5 8 2 2 3" xfId="35160"/>
    <cellStyle name="20% - Accent3 2 5 8 2 3" xfId="17672"/>
    <cellStyle name="20% - Accent3 2 5 8 2 3 2" xfId="28502"/>
    <cellStyle name="20% - Accent3 2 5 8 2 3 3" xfId="37379"/>
    <cellStyle name="20% - Accent3 2 5 8 2 4" xfId="20077"/>
    <cellStyle name="20% - Accent3 2 5 8 2 4 2" xfId="30721"/>
    <cellStyle name="20% - Accent3 2 5 8 2 4 3" xfId="39598"/>
    <cellStyle name="20% - Accent3 2 5 8 2 5" xfId="24064"/>
    <cellStyle name="20% - Accent3 2 5 8 2 6" xfId="32941"/>
    <cellStyle name="20% - Accent3 2 5 8 3" xfId="12366"/>
    <cellStyle name="20% - Accent3 2 5 8 3 2" xfId="14720"/>
    <cellStyle name="20% - Accent3 2 5 8 3 2 2" xfId="25550"/>
    <cellStyle name="20% - Accent3 2 5 8 3 2 3" xfId="34427"/>
    <cellStyle name="20% - Accent3 2 5 8 3 3" xfId="16939"/>
    <cellStyle name="20% - Accent3 2 5 8 3 3 2" xfId="27769"/>
    <cellStyle name="20% - Accent3 2 5 8 3 3 3" xfId="36646"/>
    <cellStyle name="20% - Accent3 2 5 8 3 4" xfId="19344"/>
    <cellStyle name="20% - Accent3 2 5 8 3 4 2" xfId="29988"/>
    <cellStyle name="20% - Accent3 2 5 8 3 4 3" xfId="38865"/>
    <cellStyle name="20% - Accent3 2 5 8 3 5" xfId="23331"/>
    <cellStyle name="20% - Accent3 2 5 8 3 6" xfId="32208"/>
    <cellStyle name="20% - Accent3 2 5 8 4" xfId="13844"/>
    <cellStyle name="20% - Accent3 2 5 8 4 2" xfId="24807"/>
    <cellStyle name="20% - Accent3 2 5 8 4 3" xfId="33684"/>
    <cellStyle name="20% - Accent3 2 5 8 5" xfId="16196"/>
    <cellStyle name="20% - Accent3 2 5 8 5 2" xfId="27026"/>
    <cellStyle name="20% - Accent3 2 5 8 5 3" xfId="35903"/>
    <cellStyle name="20% - Accent3 2 5 8 6" xfId="18417"/>
    <cellStyle name="20% - Accent3 2 5 8 6 2" xfId="29245"/>
    <cellStyle name="20% - Accent3 2 5 8 6 3" xfId="38122"/>
    <cellStyle name="20% - Accent3 2 5 8 7" xfId="22588"/>
    <cellStyle name="20% - Accent3 2 5 8 8" xfId="31463"/>
    <cellStyle name="20% - Accent3 2 5 9" xfId="8618"/>
    <cellStyle name="20% - Accent3 2 5 9 2" xfId="13100"/>
    <cellStyle name="20% - Accent3 2 5 9 2 2" xfId="15454"/>
    <cellStyle name="20% - Accent3 2 5 9 2 2 2" xfId="26284"/>
    <cellStyle name="20% - Accent3 2 5 9 2 2 3" xfId="35161"/>
    <cellStyle name="20% - Accent3 2 5 9 2 3" xfId="17673"/>
    <cellStyle name="20% - Accent3 2 5 9 2 3 2" xfId="28503"/>
    <cellStyle name="20% - Accent3 2 5 9 2 3 3" xfId="37380"/>
    <cellStyle name="20% - Accent3 2 5 9 2 4" xfId="20078"/>
    <cellStyle name="20% - Accent3 2 5 9 2 4 2" xfId="30722"/>
    <cellStyle name="20% - Accent3 2 5 9 2 4 3" xfId="39599"/>
    <cellStyle name="20% - Accent3 2 5 9 2 5" xfId="24065"/>
    <cellStyle name="20% - Accent3 2 5 9 2 6" xfId="32942"/>
    <cellStyle name="20% - Accent3 2 5 9 3" xfId="12367"/>
    <cellStyle name="20% - Accent3 2 5 9 3 2" xfId="14721"/>
    <cellStyle name="20% - Accent3 2 5 9 3 2 2" xfId="25551"/>
    <cellStyle name="20% - Accent3 2 5 9 3 2 3" xfId="34428"/>
    <cellStyle name="20% - Accent3 2 5 9 3 3" xfId="16940"/>
    <cellStyle name="20% - Accent3 2 5 9 3 3 2" xfId="27770"/>
    <cellStyle name="20% - Accent3 2 5 9 3 3 3" xfId="36647"/>
    <cellStyle name="20% - Accent3 2 5 9 3 4" xfId="19345"/>
    <cellStyle name="20% - Accent3 2 5 9 3 4 2" xfId="29989"/>
    <cellStyle name="20% - Accent3 2 5 9 3 4 3" xfId="38866"/>
    <cellStyle name="20% - Accent3 2 5 9 3 5" xfId="23332"/>
    <cellStyle name="20% - Accent3 2 5 9 3 6" xfId="32209"/>
    <cellStyle name="20% - Accent3 2 5 9 4" xfId="13845"/>
    <cellStyle name="20% - Accent3 2 5 9 4 2" xfId="24808"/>
    <cellStyle name="20% - Accent3 2 5 9 4 3" xfId="33685"/>
    <cellStyle name="20% - Accent3 2 5 9 5" xfId="16197"/>
    <cellStyle name="20% - Accent3 2 5 9 5 2" xfId="27027"/>
    <cellStyle name="20% - Accent3 2 5 9 5 3" xfId="35904"/>
    <cellStyle name="20% - Accent3 2 5 9 6" xfId="18418"/>
    <cellStyle name="20% - Accent3 2 5 9 6 2" xfId="29246"/>
    <cellStyle name="20% - Accent3 2 5 9 6 3" xfId="38123"/>
    <cellStyle name="20% - Accent3 2 5 9 7" xfId="22589"/>
    <cellStyle name="20% - Accent3 2 5 9 8" xfId="31464"/>
    <cellStyle name="20% - Accent3 2 6" xfId="8619"/>
    <cellStyle name="20% - Accent3 2 6 10" xfId="18419"/>
    <cellStyle name="20% - Accent3 2 6 10 2" xfId="29247"/>
    <cellStyle name="20% - Accent3 2 6 10 3" xfId="38124"/>
    <cellStyle name="20% - Accent3 2 6 11" xfId="22590"/>
    <cellStyle name="20% - Accent3 2 6 12" xfId="31465"/>
    <cellStyle name="20% - Accent3 2 6 2" xfId="8620"/>
    <cellStyle name="20% - Accent3 2 6 2 2" xfId="13102"/>
    <cellStyle name="20% - Accent3 2 6 2 2 2" xfId="15456"/>
    <cellStyle name="20% - Accent3 2 6 2 2 2 2" xfId="26286"/>
    <cellStyle name="20% - Accent3 2 6 2 2 2 3" xfId="35163"/>
    <cellStyle name="20% - Accent3 2 6 2 2 3" xfId="17675"/>
    <cellStyle name="20% - Accent3 2 6 2 2 3 2" xfId="28505"/>
    <cellStyle name="20% - Accent3 2 6 2 2 3 3" xfId="37382"/>
    <cellStyle name="20% - Accent3 2 6 2 2 4" xfId="20080"/>
    <cellStyle name="20% - Accent3 2 6 2 2 4 2" xfId="30724"/>
    <cellStyle name="20% - Accent3 2 6 2 2 4 3" xfId="39601"/>
    <cellStyle name="20% - Accent3 2 6 2 2 5" xfId="24067"/>
    <cellStyle name="20% - Accent3 2 6 2 2 6" xfId="32944"/>
    <cellStyle name="20% - Accent3 2 6 2 3" xfId="12369"/>
    <cellStyle name="20% - Accent3 2 6 2 3 2" xfId="14723"/>
    <cellStyle name="20% - Accent3 2 6 2 3 2 2" xfId="25553"/>
    <cellStyle name="20% - Accent3 2 6 2 3 2 3" xfId="34430"/>
    <cellStyle name="20% - Accent3 2 6 2 3 3" xfId="16942"/>
    <cellStyle name="20% - Accent3 2 6 2 3 3 2" xfId="27772"/>
    <cellStyle name="20% - Accent3 2 6 2 3 3 3" xfId="36649"/>
    <cellStyle name="20% - Accent3 2 6 2 3 4" xfId="19347"/>
    <cellStyle name="20% - Accent3 2 6 2 3 4 2" xfId="29991"/>
    <cellStyle name="20% - Accent3 2 6 2 3 4 3" xfId="38868"/>
    <cellStyle name="20% - Accent3 2 6 2 3 5" xfId="23334"/>
    <cellStyle name="20% - Accent3 2 6 2 3 6" xfId="32211"/>
    <cellStyle name="20% - Accent3 2 6 2 4" xfId="13847"/>
    <cellStyle name="20% - Accent3 2 6 2 4 2" xfId="24810"/>
    <cellStyle name="20% - Accent3 2 6 2 4 3" xfId="33687"/>
    <cellStyle name="20% - Accent3 2 6 2 5" xfId="16199"/>
    <cellStyle name="20% - Accent3 2 6 2 5 2" xfId="27029"/>
    <cellStyle name="20% - Accent3 2 6 2 5 3" xfId="35906"/>
    <cellStyle name="20% - Accent3 2 6 2 6" xfId="18420"/>
    <cellStyle name="20% - Accent3 2 6 2 6 2" xfId="29248"/>
    <cellStyle name="20% - Accent3 2 6 2 6 3" xfId="38125"/>
    <cellStyle name="20% - Accent3 2 6 2 7" xfId="22591"/>
    <cellStyle name="20% - Accent3 2 6 2 8" xfId="31466"/>
    <cellStyle name="20% - Accent3 2 6 3" xfId="8621"/>
    <cellStyle name="20% - Accent3 2 6 3 2" xfId="13103"/>
    <cellStyle name="20% - Accent3 2 6 3 2 2" xfId="15457"/>
    <cellStyle name="20% - Accent3 2 6 3 2 2 2" xfId="26287"/>
    <cellStyle name="20% - Accent3 2 6 3 2 2 3" xfId="35164"/>
    <cellStyle name="20% - Accent3 2 6 3 2 3" xfId="17676"/>
    <cellStyle name="20% - Accent3 2 6 3 2 3 2" xfId="28506"/>
    <cellStyle name="20% - Accent3 2 6 3 2 3 3" xfId="37383"/>
    <cellStyle name="20% - Accent3 2 6 3 2 4" xfId="20081"/>
    <cellStyle name="20% - Accent3 2 6 3 2 4 2" xfId="30725"/>
    <cellStyle name="20% - Accent3 2 6 3 2 4 3" xfId="39602"/>
    <cellStyle name="20% - Accent3 2 6 3 2 5" xfId="24068"/>
    <cellStyle name="20% - Accent3 2 6 3 2 6" xfId="32945"/>
    <cellStyle name="20% - Accent3 2 6 3 3" xfId="12370"/>
    <cellStyle name="20% - Accent3 2 6 3 3 2" xfId="14724"/>
    <cellStyle name="20% - Accent3 2 6 3 3 2 2" xfId="25554"/>
    <cellStyle name="20% - Accent3 2 6 3 3 2 3" xfId="34431"/>
    <cellStyle name="20% - Accent3 2 6 3 3 3" xfId="16943"/>
    <cellStyle name="20% - Accent3 2 6 3 3 3 2" xfId="27773"/>
    <cellStyle name="20% - Accent3 2 6 3 3 3 3" xfId="36650"/>
    <cellStyle name="20% - Accent3 2 6 3 3 4" xfId="19348"/>
    <cellStyle name="20% - Accent3 2 6 3 3 4 2" xfId="29992"/>
    <cellStyle name="20% - Accent3 2 6 3 3 4 3" xfId="38869"/>
    <cellStyle name="20% - Accent3 2 6 3 3 5" xfId="23335"/>
    <cellStyle name="20% - Accent3 2 6 3 3 6" xfId="32212"/>
    <cellStyle name="20% - Accent3 2 6 3 4" xfId="13848"/>
    <cellStyle name="20% - Accent3 2 6 3 4 2" xfId="24811"/>
    <cellStyle name="20% - Accent3 2 6 3 4 3" xfId="33688"/>
    <cellStyle name="20% - Accent3 2 6 3 5" xfId="16200"/>
    <cellStyle name="20% - Accent3 2 6 3 5 2" xfId="27030"/>
    <cellStyle name="20% - Accent3 2 6 3 5 3" xfId="35907"/>
    <cellStyle name="20% - Accent3 2 6 3 6" xfId="18421"/>
    <cellStyle name="20% - Accent3 2 6 3 6 2" xfId="29249"/>
    <cellStyle name="20% - Accent3 2 6 3 6 3" xfId="38126"/>
    <cellStyle name="20% - Accent3 2 6 3 7" xfId="22592"/>
    <cellStyle name="20% - Accent3 2 6 3 8" xfId="31467"/>
    <cellStyle name="20% - Accent3 2 6 4" xfId="8622"/>
    <cellStyle name="20% - Accent3 2 6 4 2" xfId="13104"/>
    <cellStyle name="20% - Accent3 2 6 4 2 2" xfId="15458"/>
    <cellStyle name="20% - Accent3 2 6 4 2 2 2" xfId="26288"/>
    <cellStyle name="20% - Accent3 2 6 4 2 2 3" xfId="35165"/>
    <cellStyle name="20% - Accent3 2 6 4 2 3" xfId="17677"/>
    <cellStyle name="20% - Accent3 2 6 4 2 3 2" xfId="28507"/>
    <cellStyle name="20% - Accent3 2 6 4 2 3 3" xfId="37384"/>
    <cellStyle name="20% - Accent3 2 6 4 2 4" xfId="20082"/>
    <cellStyle name="20% - Accent3 2 6 4 2 4 2" xfId="30726"/>
    <cellStyle name="20% - Accent3 2 6 4 2 4 3" xfId="39603"/>
    <cellStyle name="20% - Accent3 2 6 4 2 5" xfId="24069"/>
    <cellStyle name="20% - Accent3 2 6 4 2 6" xfId="32946"/>
    <cellStyle name="20% - Accent3 2 6 4 3" xfId="12371"/>
    <cellStyle name="20% - Accent3 2 6 4 3 2" xfId="14725"/>
    <cellStyle name="20% - Accent3 2 6 4 3 2 2" xfId="25555"/>
    <cellStyle name="20% - Accent3 2 6 4 3 2 3" xfId="34432"/>
    <cellStyle name="20% - Accent3 2 6 4 3 3" xfId="16944"/>
    <cellStyle name="20% - Accent3 2 6 4 3 3 2" xfId="27774"/>
    <cellStyle name="20% - Accent3 2 6 4 3 3 3" xfId="36651"/>
    <cellStyle name="20% - Accent3 2 6 4 3 4" xfId="19349"/>
    <cellStyle name="20% - Accent3 2 6 4 3 4 2" xfId="29993"/>
    <cellStyle name="20% - Accent3 2 6 4 3 4 3" xfId="38870"/>
    <cellStyle name="20% - Accent3 2 6 4 3 5" xfId="23336"/>
    <cellStyle name="20% - Accent3 2 6 4 3 6" xfId="32213"/>
    <cellStyle name="20% - Accent3 2 6 4 4" xfId="13849"/>
    <cellStyle name="20% - Accent3 2 6 4 4 2" xfId="24812"/>
    <cellStyle name="20% - Accent3 2 6 4 4 3" xfId="33689"/>
    <cellStyle name="20% - Accent3 2 6 4 5" xfId="16201"/>
    <cellStyle name="20% - Accent3 2 6 4 5 2" xfId="27031"/>
    <cellStyle name="20% - Accent3 2 6 4 5 3" xfId="35908"/>
    <cellStyle name="20% - Accent3 2 6 4 6" xfId="18422"/>
    <cellStyle name="20% - Accent3 2 6 4 6 2" xfId="29250"/>
    <cellStyle name="20% - Accent3 2 6 4 6 3" xfId="38127"/>
    <cellStyle name="20% - Accent3 2 6 4 7" xfId="22593"/>
    <cellStyle name="20% - Accent3 2 6 4 8" xfId="31468"/>
    <cellStyle name="20% - Accent3 2 6 5" xfId="8623"/>
    <cellStyle name="20% - Accent3 2 6 5 2" xfId="13105"/>
    <cellStyle name="20% - Accent3 2 6 5 2 2" xfId="15459"/>
    <cellStyle name="20% - Accent3 2 6 5 2 2 2" xfId="26289"/>
    <cellStyle name="20% - Accent3 2 6 5 2 2 3" xfId="35166"/>
    <cellStyle name="20% - Accent3 2 6 5 2 3" xfId="17678"/>
    <cellStyle name="20% - Accent3 2 6 5 2 3 2" xfId="28508"/>
    <cellStyle name="20% - Accent3 2 6 5 2 3 3" xfId="37385"/>
    <cellStyle name="20% - Accent3 2 6 5 2 4" xfId="20083"/>
    <cellStyle name="20% - Accent3 2 6 5 2 4 2" xfId="30727"/>
    <cellStyle name="20% - Accent3 2 6 5 2 4 3" xfId="39604"/>
    <cellStyle name="20% - Accent3 2 6 5 2 5" xfId="24070"/>
    <cellStyle name="20% - Accent3 2 6 5 2 6" xfId="32947"/>
    <cellStyle name="20% - Accent3 2 6 5 3" xfId="12372"/>
    <cellStyle name="20% - Accent3 2 6 5 3 2" xfId="14726"/>
    <cellStyle name="20% - Accent3 2 6 5 3 2 2" xfId="25556"/>
    <cellStyle name="20% - Accent3 2 6 5 3 2 3" xfId="34433"/>
    <cellStyle name="20% - Accent3 2 6 5 3 3" xfId="16945"/>
    <cellStyle name="20% - Accent3 2 6 5 3 3 2" xfId="27775"/>
    <cellStyle name="20% - Accent3 2 6 5 3 3 3" xfId="36652"/>
    <cellStyle name="20% - Accent3 2 6 5 3 4" xfId="19350"/>
    <cellStyle name="20% - Accent3 2 6 5 3 4 2" xfId="29994"/>
    <cellStyle name="20% - Accent3 2 6 5 3 4 3" xfId="38871"/>
    <cellStyle name="20% - Accent3 2 6 5 3 5" xfId="23337"/>
    <cellStyle name="20% - Accent3 2 6 5 3 6" xfId="32214"/>
    <cellStyle name="20% - Accent3 2 6 5 4" xfId="13850"/>
    <cellStyle name="20% - Accent3 2 6 5 4 2" xfId="24813"/>
    <cellStyle name="20% - Accent3 2 6 5 4 3" xfId="33690"/>
    <cellStyle name="20% - Accent3 2 6 5 5" xfId="16202"/>
    <cellStyle name="20% - Accent3 2 6 5 5 2" xfId="27032"/>
    <cellStyle name="20% - Accent3 2 6 5 5 3" xfId="35909"/>
    <cellStyle name="20% - Accent3 2 6 5 6" xfId="18423"/>
    <cellStyle name="20% - Accent3 2 6 5 6 2" xfId="29251"/>
    <cellStyle name="20% - Accent3 2 6 5 6 3" xfId="38128"/>
    <cellStyle name="20% - Accent3 2 6 5 7" xfId="22594"/>
    <cellStyle name="20% - Accent3 2 6 5 8" xfId="31469"/>
    <cellStyle name="20% - Accent3 2 6 6" xfId="13101"/>
    <cellStyle name="20% - Accent3 2 6 6 2" xfId="15455"/>
    <cellStyle name="20% - Accent3 2 6 6 2 2" xfId="26285"/>
    <cellStyle name="20% - Accent3 2 6 6 2 3" xfId="35162"/>
    <cellStyle name="20% - Accent3 2 6 6 3" xfId="17674"/>
    <cellStyle name="20% - Accent3 2 6 6 3 2" xfId="28504"/>
    <cellStyle name="20% - Accent3 2 6 6 3 3" xfId="37381"/>
    <cellStyle name="20% - Accent3 2 6 6 4" xfId="20079"/>
    <cellStyle name="20% - Accent3 2 6 6 4 2" xfId="30723"/>
    <cellStyle name="20% - Accent3 2 6 6 4 3" xfId="39600"/>
    <cellStyle name="20% - Accent3 2 6 6 5" xfId="24066"/>
    <cellStyle name="20% - Accent3 2 6 6 6" xfId="32943"/>
    <cellStyle name="20% - Accent3 2 6 7" xfId="12368"/>
    <cellStyle name="20% - Accent3 2 6 7 2" xfId="14722"/>
    <cellStyle name="20% - Accent3 2 6 7 2 2" xfId="25552"/>
    <cellStyle name="20% - Accent3 2 6 7 2 3" xfId="34429"/>
    <cellStyle name="20% - Accent3 2 6 7 3" xfId="16941"/>
    <cellStyle name="20% - Accent3 2 6 7 3 2" xfId="27771"/>
    <cellStyle name="20% - Accent3 2 6 7 3 3" xfId="36648"/>
    <cellStyle name="20% - Accent3 2 6 7 4" xfId="19346"/>
    <cellStyle name="20% - Accent3 2 6 7 4 2" xfId="29990"/>
    <cellStyle name="20% - Accent3 2 6 7 4 3" xfId="38867"/>
    <cellStyle name="20% - Accent3 2 6 7 5" xfId="23333"/>
    <cellStyle name="20% - Accent3 2 6 7 6" xfId="32210"/>
    <cellStyle name="20% - Accent3 2 6 8" xfId="13846"/>
    <cellStyle name="20% - Accent3 2 6 8 2" xfId="24809"/>
    <cellStyle name="20% - Accent3 2 6 8 3" xfId="33686"/>
    <cellStyle name="20% - Accent3 2 6 9" xfId="16198"/>
    <cellStyle name="20% - Accent3 2 6 9 2" xfId="27028"/>
    <cellStyle name="20% - Accent3 2 6 9 3" xfId="35905"/>
    <cellStyle name="20% - Accent3 2 7" xfId="8624"/>
    <cellStyle name="20% - Accent3 2 7 2" xfId="13106"/>
    <cellStyle name="20% - Accent3 2 7 2 2" xfId="15460"/>
    <cellStyle name="20% - Accent3 2 7 2 2 2" xfId="26290"/>
    <cellStyle name="20% - Accent3 2 7 2 2 3" xfId="35167"/>
    <cellStyle name="20% - Accent3 2 7 2 3" xfId="17679"/>
    <cellStyle name="20% - Accent3 2 7 2 3 2" xfId="28509"/>
    <cellStyle name="20% - Accent3 2 7 2 3 3" xfId="37386"/>
    <cellStyle name="20% - Accent3 2 7 2 4" xfId="20084"/>
    <cellStyle name="20% - Accent3 2 7 2 4 2" xfId="30728"/>
    <cellStyle name="20% - Accent3 2 7 2 4 3" xfId="39605"/>
    <cellStyle name="20% - Accent3 2 7 2 5" xfId="24071"/>
    <cellStyle name="20% - Accent3 2 7 2 6" xfId="32948"/>
    <cellStyle name="20% - Accent3 2 7 3" xfId="12373"/>
    <cellStyle name="20% - Accent3 2 7 3 2" xfId="14727"/>
    <cellStyle name="20% - Accent3 2 7 3 2 2" xfId="25557"/>
    <cellStyle name="20% - Accent3 2 7 3 2 3" xfId="34434"/>
    <cellStyle name="20% - Accent3 2 7 3 3" xfId="16946"/>
    <cellStyle name="20% - Accent3 2 7 3 3 2" xfId="27776"/>
    <cellStyle name="20% - Accent3 2 7 3 3 3" xfId="36653"/>
    <cellStyle name="20% - Accent3 2 7 3 4" xfId="19351"/>
    <cellStyle name="20% - Accent3 2 7 3 4 2" xfId="29995"/>
    <cellStyle name="20% - Accent3 2 7 3 4 3" xfId="38872"/>
    <cellStyle name="20% - Accent3 2 7 3 5" xfId="23338"/>
    <cellStyle name="20% - Accent3 2 7 3 6" xfId="32215"/>
    <cellStyle name="20% - Accent3 2 7 4" xfId="13851"/>
    <cellStyle name="20% - Accent3 2 7 4 2" xfId="24814"/>
    <cellStyle name="20% - Accent3 2 7 4 3" xfId="33691"/>
    <cellStyle name="20% - Accent3 2 7 5" xfId="16203"/>
    <cellStyle name="20% - Accent3 2 7 5 2" xfId="27033"/>
    <cellStyle name="20% - Accent3 2 7 5 3" xfId="35910"/>
    <cellStyle name="20% - Accent3 2 7 6" xfId="18424"/>
    <cellStyle name="20% - Accent3 2 7 6 2" xfId="29252"/>
    <cellStyle name="20% - Accent3 2 7 6 3" xfId="38129"/>
    <cellStyle name="20% - Accent3 2 7 7" xfId="22595"/>
    <cellStyle name="20% - Accent3 2 7 8" xfId="31470"/>
    <cellStyle name="20% - Accent3 2 8" xfId="8625"/>
    <cellStyle name="20% - Accent3 2 8 2" xfId="13107"/>
    <cellStyle name="20% - Accent3 2 8 2 2" xfId="15461"/>
    <cellStyle name="20% - Accent3 2 8 2 2 2" xfId="26291"/>
    <cellStyle name="20% - Accent3 2 8 2 2 3" xfId="35168"/>
    <cellStyle name="20% - Accent3 2 8 2 3" xfId="17680"/>
    <cellStyle name="20% - Accent3 2 8 2 3 2" xfId="28510"/>
    <cellStyle name="20% - Accent3 2 8 2 3 3" xfId="37387"/>
    <cellStyle name="20% - Accent3 2 8 2 4" xfId="20085"/>
    <cellStyle name="20% - Accent3 2 8 2 4 2" xfId="30729"/>
    <cellStyle name="20% - Accent3 2 8 2 4 3" xfId="39606"/>
    <cellStyle name="20% - Accent3 2 8 2 5" xfId="24072"/>
    <cellStyle name="20% - Accent3 2 8 2 6" xfId="32949"/>
    <cellStyle name="20% - Accent3 2 8 3" xfId="12374"/>
    <cellStyle name="20% - Accent3 2 8 3 2" xfId="14728"/>
    <cellStyle name="20% - Accent3 2 8 3 2 2" xfId="25558"/>
    <cellStyle name="20% - Accent3 2 8 3 2 3" xfId="34435"/>
    <cellStyle name="20% - Accent3 2 8 3 3" xfId="16947"/>
    <cellStyle name="20% - Accent3 2 8 3 3 2" xfId="27777"/>
    <cellStyle name="20% - Accent3 2 8 3 3 3" xfId="36654"/>
    <cellStyle name="20% - Accent3 2 8 3 4" xfId="19352"/>
    <cellStyle name="20% - Accent3 2 8 3 4 2" xfId="29996"/>
    <cellStyle name="20% - Accent3 2 8 3 4 3" xfId="38873"/>
    <cellStyle name="20% - Accent3 2 8 3 5" xfId="23339"/>
    <cellStyle name="20% - Accent3 2 8 3 6" xfId="32216"/>
    <cellStyle name="20% - Accent3 2 8 4" xfId="13852"/>
    <cellStyle name="20% - Accent3 2 8 4 2" xfId="24815"/>
    <cellStyle name="20% - Accent3 2 8 4 3" xfId="33692"/>
    <cellStyle name="20% - Accent3 2 8 5" xfId="16204"/>
    <cellStyle name="20% - Accent3 2 8 5 2" xfId="27034"/>
    <cellStyle name="20% - Accent3 2 8 5 3" xfId="35911"/>
    <cellStyle name="20% - Accent3 2 8 6" xfId="18425"/>
    <cellStyle name="20% - Accent3 2 8 6 2" xfId="29253"/>
    <cellStyle name="20% - Accent3 2 8 6 3" xfId="38130"/>
    <cellStyle name="20% - Accent3 2 8 7" xfId="22596"/>
    <cellStyle name="20% - Accent3 2 8 8" xfId="31471"/>
    <cellStyle name="20% - Accent3 2 9" xfId="8626"/>
    <cellStyle name="20% - Accent3 2 9 2" xfId="13108"/>
    <cellStyle name="20% - Accent3 2 9 2 2" xfId="15462"/>
    <cellStyle name="20% - Accent3 2 9 2 2 2" xfId="26292"/>
    <cellStyle name="20% - Accent3 2 9 2 2 3" xfId="35169"/>
    <cellStyle name="20% - Accent3 2 9 2 3" xfId="17681"/>
    <cellStyle name="20% - Accent3 2 9 2 3 2" xfId="28511"/>
    <cellStyle name="20% - Accent3 2 9 2 3 3" xfId="37388"/>
    <cellStyle name="20% - Accent3 2 9 2 4" xfId="20086"/>
    <cellStyle name="20% - Accent3 2 9 2 4 2" xfId="30730"/>
    <cellStyle name="20% - Accent3 2 9 2 4 3" xfId="39607"/>
    <cellStyle name="20% - Accent3 2 9 2 5" xfId="24073"/>
    <cellStyle name="20% - Accent3 2 9 2 6" xfId="32950"/>
    <cellStyle name="20% - Accent3 2 9 3" xfId="12375"/>
    <cellStyle name="20% - Accent3 2 9 3 2" xfId="14729"/>
    <cellStyle name="20% - Accent3 2 9 3 2 2" xfId="25559"/>
    <cellStyle name="20% - Accent3 2 9 3 2 3" xfId="34436"/>
    <cellStyle name="20% - Accent3 2 9 3 3" xfId="16948"/>
    <cellStyle name="20% - Accent3 2 9 3 3 2" xfId="27778"/>
    <cellStyle name="20% - Accent3 2 9 3 3 3" xfId="36655"/>
    <cellStyle name="20% - Accent3 2 9 3 4" xfId="19353"/>
    <cellStyle name="20% - Accent3 2 9 3 4 2" xfId="29997"/>
    <cellStyle name="20% - Accent3 2 9 3 4 3" xfId="38874"/>
    <cellStyle name="20% - Accent3 2 9 3 5" xfId="23340"/>
    <cellStyle name="20% - Accent3 2 9 3 6" xfId="32217"/>
    <cellStyle name="20% - Accent3 2 9 4" xfId="13853"/>
    <cellStyle name="20% - Accent3 2 9 4 2" xfId="24816"/>
    <cellStyle name="20% - Accent3 2 9 4 3" xfId="33693"/>
    <cellStyle name="20% - Accent3 2 9 5" xfId="16205"/>
    <cellStyle name="20% - Accent3 2 9 5 2" xfId="27035"/>
    <cellStyle name="20% - Accent3 2 9 5 3" xfId="35912"/>
    <cellStyle name="20% - Accent3 2 9 6" xfId="18426"/>
    <cellStyle name="20% - Accent3 2 9 6 2" xfId="29254"/>
    <cellStyle name="20% - Accent3 2 9 6 3" xfId="38131"/>
    <cellStyle name="20% - Accent3 2 9 7" xfId="22597"/>
    <cellStyle name="20% - Accent3 2 9 8" xfId="31472"/>
    <cellStyle name="20% - Accent3 20" xfId="8627"/>
    <cellStyle name="20% - Accent3 21" xfId="8628"/>
    <cellStyle name="20% - Accent3 22" xfId="8629"/>
    <cellStyle name="20% - Accent3 23" xfId="8630"/>
    <cellStyle name="20% - Accent3 24" xfId="8631"/>
    <cellStyle name="20% - Accent3 25" xfId="8632"/>
    <cellStyle name="20% - Accent3 26" xfId="8633"/>
    <cellStyle name="20% - Accent3 3" xfId="31"/>
    <cellStyle name="20% - Accent3 3 10" xfId="8635"/>
    <cellStyle name="20% - Accent3 3 11" xfId="8634"/>
    <cellStyle name="20% - Accent3 3 2" xfId="32"/>
    <cellStyle name="20% - Accent3 3 2 2" xfId="13109"/>
    <cellStyle name="20% - Accent3 3 2 2 2" xfId="15463"/>
    <cellStyle name="20% - Accent3 3 2 2 2 2" xfId="26293"/>
    <cellStyle name="20% - Accent3 3 2 2 2 3" xfId="35170"/>
    <cellStyle name="20% - Accent3 3 2 2 3" xfId="17682"/>
    <cellStyle name="20% - Accent3 3 2 2 3 2" xfId="28512"/>
    <cellStyle name="20% - Accent3 3 2 2 3 3" xfId="37389"/>
    <cellStyle name="20% - Accent3 3 2 2 4" xfId="20087"/>
    <cellStyle name="20% - Accent3 3 2 2 4 2" xfId="30731"/>
    <cellStyle name="20% - Accent3 3 2 2 4 3" xfId="39608"/>
    <cellStyle name="20% - Accent3 3 2 2 5" xfId="24074"/>
    <cellStyle name="20% - Accent3 3 2 2 6" xfId="32951"/>
    <cellStyle name="20% - Accent3 3 2 3" xfId="12376"/>
    <cellStyle name="20% - Accent3 3 2 3 2" xfId="14730"/>
    <cellStyle name="20% - Accent3 3 2 3 2 2" xfId="25560"/>
    <cellStyle name="20% - Accent3 3 2 3 2 3" xfId="34437"/>
    <cellStyle name="20% - Accent3 3 2 3 3" xfId="16949"/>
    <cellStyle name="20% - Accent3 3 2 3 3 2" xfId="27779"/>
    <cellStyle name="20% - Accent3 3 2 3 3 3" xfId="36656"/>
    <cellStyle name="20% - Accent3 3 2 3 4" xfId="19354"/>
    <cellStyle name="20% - Accent3 3 2 3 4 2" xfId="29998"/>
    <cellStyle name="20% - Accent3 3 2 3 4 3" xfId="38875"/>
    <cellStyle name="20% - Accent3 3 2 3 5" xfId="23341"/>
    <cellStyle name="20% - Accent3 3 2 3 6" xfId="32218"/>
    <cellStyle name="20% - Accent3 3 2 4" xfId="13854"/>
    <cellStyle name="20% - Accent3 3 2 4 2" xfId="24817"/>
    <cellStyle name="20% - Accent3 3 2 4 3" xfId="33694"/>
    <cellStyle name="20% - Accent3 3 2 5" xfId="16206"/>
    <cellStyle name="20% - Accent3 3 2 5 2" xfId="27036"/>
    <cellStyle name="20% - Accent3 3 2 5 3" xfId="35913"/>
    <cellStyle name="20% - Accent3 3 2 6" xfId="18427"/>
    <cellStyle name="20% - Accent3 3 2 6 2" xfId="29255"/>
    <cellStyle name="20% - Accent3 3 2 6 3" xfId="38132"/>
    <cellStyle name="20% - Accent3 3 2 7" xfId="22598"/>
    <cellStyle name="20% - Accent3 3 2 8" xfId="31473"/>
    <cellStyle name="20% - Accent3 3 2 9" xfId="8636"/>
    <cellStyle name="20% - Accent3 3 3" xfId="8637"/>
    <cellStyle name="20% - Accent3 3 3 2" xfId="13110"/>
    <cellStyle name="20% - Accent3 3 3 2 2" xfId="15464"/>
    <cellStyle name="20% - Accent3 3 3 2 2 2" xfId="26294"/>
    <cellStyle name="20% - Accent3 3 3 2 2 3" xfId="35171"/>
    <cellStyle name="20% - Accent3 3 3 2 3" xfId="17683"/>
    <cellStyle name="20% - Accent3 3 3 2 3 2" xfId="28513"/>
    <cellStyle name="20% - Accent3 3 3 2 3 3" xfId="37390"/>
    <cellStyle name="20% - Accent3 3 3 2 4" xfId="20088"/>
    <cellStyle name="20% - Accent3 3 3 2 4 2" xfId="30732"/>
    <cellStyle name="20% - Accent3 3 3 2 4 3" xfId="39609"/>
    <cellStyle name="20% - Accent3 3 3 2 5" xfId="24075"/>
    <cellStyle name="20% - Accent3 3 3 2 6" xfId="32952"/>
    <cellStyle name="20% - Accent3 3 3 3" xfId="12377"/>
    <cellStyle name="20% - Accent3 3 3 3 2" xfId="14731"/>
    <cellStyle name="20% - Accent3 3 3 3 2 2" xfId="25561"/>
    <cellStyle name="20% - Accent3 3 3 3 2 3" xfId="34438"/>
    <cellStyle name="20% - Accent3 3 3 3 3" xfId="16950"/>
    <cellStyle name="20% - Accent3 3 3 3 3 2" xfId="27780"/>
    <cellStyle name="20% - Accent3 3 3 3 3 3" xfId="36657"/>
    <cellStyle name="20% - Accent3 3 3 3 4" xfId="19355"/>
    <cellStyle name="20% - Accent3 3 3 3 4 2" xfId="29999"/>
    <cellStyle name="20% - Accent3 3 3 3 4 3" xfId="38876"/>
    <cellStyle name="20% - Accent3 3 3 3 5" xfId="23342"/>
    <cellStyle name="20% - Accent3 3 3 3 6" xfId="32219"/>
    <cellStyle name="20% - Accent3 3 3 4" xfId="13855"/>
    <cellStyle name="20% - Accent3 3 3 4 2" xfId="24818"/>
    <cellStyle name="20% - Accent3 3 3 4 3" xfId="33695"/>
    <cellStyle name="20% - Accent3 3 3 5" xfId="16207"/>
    <cellStyle name="20% - Accent3 3 3 5 2" xfId="27037"/>
    <cellStyle name="20% - Accent3 3 3 5 3" xfId="35914"/>
    <cellStyle name="20% - Accent3 3 3 6" xfId="18428"/>
    <cellStyle name="20% - Accent3 3 3 6 2" xfId="29256"/>
    <cellStyle name="20% - Accent3 3 3 6 3" xfId="38133"/>
    <cellStyle name="20% - Accent3 3 3 7" xfId="22599"/>
    <cellStyle name="20% - Accent3 3 3 8" xfId="31474"/>
    <cellStyle name="20% - Accent3 3 4" xfId="8638"/>
    <cellStyle name="20% - Accent3 3 4 2" xfId="13111"/>
    <cellStyle name="20% - Accent3 3 4 2 2" xfId="15465"/>
    <cellStyle name="20% - Accent3 3 4 2 2 2" xfId="26295"/>
    <cellStyle name="20% - Accent3 3 4 2 2 3" xfId="35172"/>
    <cellStyle name="20% - Accent3 3 4 2 3" xfId="17684"/>
    <cellStyle name="20% - Accent3 3 4 2 3 2" xfId="28514"/>
    <cellStyle name="20% - Accent3 3 4 2 3 3" xfId="37391"/>
    <cellStyle name="20% - Accent3 3 4 2 4" xfId="20089"/>
    <cellStyle name="20% - Accent3 3 4 2 4 2" xfId="30733"/>
    <cellStyle name="20% - Accent3 3 4 2 4 3" xfId="39610"/>
    <cellStyle name="20% - Accent3 3 4 2 5" xfId="24076"/>
    <cellStyle name="20% - Accent3 3 4 2 6" xfId="32953"/>
    <cellStyle name="20% - Accent3 3 4 3" xfId="12378"/>
    <cellStyle name="20% - Accent3 3 4 3 2" xfId="14732"/>
    <cellStyle name="20% - Accent3 3 4 3 2 2" xfId="25562"/>
    <cellStyle name="20% - Accent3 3 4 3 2 3" xfId="34439"/>
    <cellStyle name="20% - Accent3 3 4 3 3" xfId="16951"/>
    <cellStyle name="20% - Accent3 3 4 3 3 2" xfId="27781"/>
    <cellStyle name="20% - Accent3 3 4 3 3 3" xfId="36658"/>
    <cellStyle name="20% - Accent3 3 4 3 4" xfId="19356"/>
    <cellStyle name="20% - Accent3 3 4 3 4 2" xfId="30000"/>
    <cellStyle name="20% - Accent3 3 4 3 4 3" xfId="38877"/>
    <cellStyle name="20% - Accent3 3 4 3 5" xfId="23343"/>
    <cellStyle name="20% - Accent3 3 4 3 6" xfId="32220"/>
    <cellStyle name="20% - Accent3 3 4 4" xfId="13856"/>
    <cellStyle name="20% - Accent3 3 4 4 2" xfId="24819"/>
    <cellStyle name="20% - Accent3 3 4 4 3" xfId="33696"/>
    <cellStyle name="20% - Accent3 3 4 5" xfId="16208"/>
    <cellStyle name="20% - Accent3 3 4 5 2" xfId="27038"/>
    <cellStyle name="20% - Accent3 3 4 5 3" xfId="35915"/>
    <cellStyle name="20% - Accent3 3 4 6" xfId="18429"/>
    <cellStyle name="20% - Accent3 3 4 6 2" xfId="29257"/>
    <cellStyle name="20% - Accent3 3 4 6 3" xfId="38134"/>
    <cellStyle name="20% - Accent3 3 4 7" xfId="22600"/>
    <cellStyle name="20% - Accent3 3 4 8" xfId="31475"/>
    <cellStyle name="20% - Accent3 3 5" xfId="8639"/>
    <cellStyle name="20% - Accent3 3 5 2" xfId="13112"/>
    <cellStyle name="20% - Accent3 3 5 2 2" xfId="15466"/>
    <cellStyle name="20% - Accent3 3 5 2 2 2" xfId="26296"/>
    <cellStyle name="20% - Accent3 3 5 2 2 3" xfId="35173"/>
    <cellStyle name="20% - Accent3 3 5 2 3" xfId="17685"/>
    <cellStyle name="20% - Accent3 3 5 2 3 2" xfId="28515"/>
    <cellStyle name="20% - Accent3 3 5 2 3 3" xfId="37392"/>
    <cellStyle name="20% - Accent3 3 5 2 4" xfId="20090"/>
    <cellStyle name="20% - Accent3 3 5 2 4 2" xfId="30734"/>
    <cellStyle name="20% - Accent3 3 5 2 4 3" xfId="39611"/>
    <cellStyle name="20% - Accent3 3 5 2 5" xfId="24077"/>
    <cellStyle name="20% - Accent3 3 5 2 6" xfId="32954"/>
    <cellStyle name="20% - Accent3 3 5 3" xfId="12379"/>
    <cellStyle name="20% - Accent3 3 5 3 2" xfId="14733"/>
    <cellStyle name="20% - Accent3 3 5 3 2 2" xfId="25563"/>
    <cellStyle name="20% - Accent3 3 5 3 2 3" xfId="34440"/>
    <cellStyle name="20% - Accent3 3 5 3 3" xfId="16952"/>
    <cellStyle name="20% - Accent3 3 5 3 3 2" xfId="27782"/>
    <cellStyle name="20% - Accent3 3 5 3 3 3" xfId="36659"/>
    <cellStyle name="20% - Accent3 3 5 3 4" xfId="19357"/>
    <cellStyle name="20% - Accent3 3 5 3 4 2" xfId="30001"/>
    <cellStyle name="20% - Accent3 3 5 3 4 3" xfId="38878"/>
    <cellStyle name="20% - Accent3 3 5 3 5" xfId="23344"/>
    <cellStyle name="20% - Accent3 3 5 3 6" xfId="32221"/>
    <cellStyle name="20% - Accent3 3 5 4" xfId="13857"/>
    <cellStyle name="20% - Accent3 3 5 4 2" xfId="24820"/>
    <cellStyle name="20% - Accent3 3 5 4 3" xfId="33697"/>
    <cellStyle name="20% - Accent3 3 5 5" xfId="16209"/>
    <cellStyle name="20% - Accent3 3 5 5 2" xfId="27039"/>
    <cellStyle name="20% - Accent3 3 5 5 3" xfId="35916"/>
    <cellStyle name="20% - Accent3 3 5 6" xfId="18430"/>
    <cellStyle name="20% - Accent3 3 5 6 2" xfId="29258"/>
    <cellStyle name="20% - Accent3 3 5 6 3" xfId="38135"/>
    <cellStyle name="20% - Accent3 3 5 7" xfId="22601"/>
    <cellStyle name="20% - Accent3 3 5 8" xfId="31476"/>
    <cellStyle name="20% - Accent3 3 6" xfId="8640"/>
    <cellStyle name="20% - Accent3 3 7" xfId="8641"/>
    <cellStyle name="20% - Accent3 3 8" xfId="8642"/>
    <cellStyle name="20% - Accent3 3 9" xfId="8643"/>
    <cellStyle name="20% - Accent3 4" xfId="8644"/>
    <cellStyle name="20% - Accent3 4 2" xfId="8645"/>
    <cellStyle name="20% - Accent3 4 3" xfId="8646"/>
    <cellStyle name="20% - Accent3 4 4" xfId="8647"/>
    <cellStyle name="20% - Accent3 4 5" xfId="8648"/>
    <cellStyle name="20% - Accent3 4 6" xfId="8649"/>
    <cellStyle name="20% - Accent3 5" xfId="8650"/>
    <cellStyle name="20% - Accent3 5 2" xfId="8651"/>
    <cellStyle name="20% - Accent3 5 3" xfId="8652"/>
    <cellStyle name="20% - Accent3 5 4" xfId="8653"/>
    <cellStyle name="20% - Accent3 5 5" xfId="8654"/>
    <cellStyle name="20% - Accent3 5 6" xfId="8655"/>
    <cellStyle name="20% - Accent3 6" xfId="8656"/>
    <cellStyle name="20% - Accent3 6 2" xfId="8657"/>
    <cellStyle name="20% - Accent3 6 3" xfId="8658"/>
    <cellStyle name="20% - Accent3 6 4" xfId="8659"/>
    <cellStyle name="20% - Accent3 6 5" xfId="8660"/>
    <cellStyle name="20% - Accent3 6 6" xfId="8661"/>
    <cellStyle name="20% - Accent3 7" xfId="8662"/>
    <cellStyle name="20% - Accent3 7 10" xfId="16210"/>
    <cellStyle name="20% - Accent3 7 10 2" xfId="27040"/>
    <cellStyle name="20% - Accent3 7 10 3" xfId="35917"/>
    <cellStyle name="20% - Accent3 7 11" xfId="18431"/>
    <cellStyle name="20% - Accent3 7 11 2" xfId="29259"/>
    <cellStyle name="20% - Accent3 7 11 3" xfId="38136"/>
    <cellStyle name="20% - Accent3 7 12" xfId="22602"/>
    <cellStyle name="20% - Accent3 7 13" xfId="31477"/>
    <cellStyle name="20% - Accent3 7 2" xfId="8663"/>
    <cellStyle name="20% - Accent3 7 3" xfId="8664"/>
    <cellStyle name="20% - Accent3 7 4" xfId="8665"/>
    <cellStyle name="20% - Accent3 7 5" xfId="8666"/>
    <cellStyle name="20% - Accent3 7 6" xfId="8667"/>
    <cellStyle name="20% - Accent3 7 7" xfId="13113"/>
    <cellStyle name="20% - Accent3 7 7 2" xfId="15467"/>
    <cellStyle name="20% - Accent3 7 7 2 2" xfId="26297"/>
    <cellStyle name="20% - Accent3 7 7 2 3" xfId="35174"/>
    <cellStyle name="20% - Accent3 7 7 3" xfId="17686"/>
    <cellStyle name="20% - Accent3 7 7 3 2" xfId="28516"/>
    <cellStyle name="20% - Accent3 7 7 3 3" xfId="37393"/>
    <cellStyle name="20% - Accent3 7 7 4" xfId="20091"/>
    <cellStyle name="20% - Accent3 7 7 4 2" xfId="30735"/>
    <cellStyle name="20% - Accent3 7 7 4 3" xfId="39612"/>
    <cellStyle name="20% - Accent3 7 7 5" xfId="24078"/>
    <cellStyle name="20% - Accent3 7 7 6" xfId="32955"/>
    <cellStyle name="20% - Accent3 7 8" xfId="12380"/>
    <cellStyle name="20% - Accent3 7 8 2" xfId="14734"/>
    <cellStyle name="20% - Accent3 7 8 2 2" xfId="25564"/>
    <cellStyle name="20% - Accent3 7 8 2 3" xfId="34441"/>
    <cellStyle name="20% - Accent3 7 8 3" xfId="16953"/>
    <cellStyle name="20% - Accent3 7 8 3 2" xfId="27783"/>
    <cellStyle name="20% - Accent3 7 8 3 3" xfId="36660"/>
    <cellStyle name="20% - Accent3 7 8 4" xfId="19358"/>
    <cellStyle name="20% - Accent3 7 8 4 2" xfId="30002"/>
    <cellStyle name="20% - Accent3 7 8 4 3" xfId="38879"/>
    <cellStyle name="20% - Accent3 7 8 5" xfId="23345"/>
    <cellStyle name="20% - Accent3 7 8 6" xfId="32222"/>
    <cellStyle name="20% - Accent3 7 9" xfId="13858"/>
    <cellStyle name="20% - Accent3 7 9 2" xfId="24821"/>
    <cellStyle name="20% - Accent3 7 9 3" xfId="33698"/>
    <cellStyle name="20% - Accent3 8" xfId="8668"/>
    <cellStyle name="20% - Accent3 8 2" xfId="8669"/>
    <cellStyle name="20% - Accent3 8 3" xfId="8670"/>
    <cellStyle name="20% - Accent3 8 4" xfId="8671"/>
    <cellStyle name="20% - Accent3 8 5" xfId="8672"/>
    <cellStyle name="20% - Accent3 8 6" xfId="8673"/>
    <cellStyle name="20% - Accent3 9" xfId="8674"/>
    <cellStyle name="20% - Accent3 9 2" xfId="8675"/>
    <cellStyle name="20% - Accent3 9 3" xfId="8676"/>
    <cellStyle name="20% - Accent3 9 4" xfId="8677"/>
    <cellStyle name="20% - Accent3 9 5" xfId="8678"/>
    <cellStyle name="20% - Accent4 10" xfId="8679"/>
    <cellStyle name="20% - Accent4 10 2" xfId="8680"/>
    <cellStyle name="20% - Accent4 10 3" xfId="8681"/>
    <cellStyle name="20% - Accent4 10 4" xfId="8682"/>
    <cellStyle name="20% - Accent4 10 5" xfId="8683"/>
    <cellStyle name="20% - Accent4 11" xfId="8684"/>
    <cellStyle name="20% - Accent4 11 2" xfId="8685"/>
    <cellStyle name="20% - Accent4 11 3" xfId="8686"/>
    <cellStyle name="20% - Accent4 11 4" xfId="8687"/>
    <cellStyle name="20% - Accent4 11 5" xfId="8688"/>
    <cellStyle name="20% - Accent4 12" xfId="8689"/>
    <cellStyle name="20% - Accent4 12 2" xfId="8690"/>
    <cellStyle name="20% - Accent4 12 3" xfId="8691"/>
    <cellStyle name="20% - Accent4 12 4" xfId="8692"/>
    <cellStyle name="20% - Accent4 12 5" xfId="8693"/>
    <cellStyle name="20% - Accent4 13" xfId="8694"/>
    <cellStyle name="20% - Accent4 14" xfId="8695"/>
    <cellStyle name="20% - Accent4 15" xfId="8696"/>
    <cellStyle name="20% - Accent4 16" xfId="8697"/>
    <cellStyle name="20% - Accent4 17" xfId="8698"/>
    <cellStyle name="20% - Accent4 18" xfId="8699"/>
    <cellStyle name="20% - Accent4 19" xfId="8700"/>
    <cellStyle name="20% - Accent4 2" xfId="33"/>
    <cellStyle name="20% - Accent4 2 10" xfId="8702"/>
    <cellStyle name="20% - Accent4 2 10 2" xfId="13114"/>
    <cellStyle name="20% - Accent4 2 10 2 2" xfId="15468"/>
    <cellStyle name="20% - Accent4 2 10 2 2 2" xfId="26298"/>
    <cellStyle name="20% - Accent4 2 10 2 2 3" xfId="35175"/>
    <cellStyle name="20% - Accent4 2 10 2 3" xfId="17687"/>
    <cellStyle name="20% - Accent4 2 10 2 3 2" xfId="28517"/>
    <cellStyle name="20% - Accent4 2 10 2 3 3" xfId="37394"/>
    <cellStyle name="20% - Accent4 2 10 2 4" xfId="20092"/>
    <cellStyle name="20% - Accent4 2 10 2 4 2" xfId="30736"/>
    <cellStyle name="20% - Accent4 2 10 2 4 3" xfId="39613"/>
    <cellStyle name="20% - Accent4 2 10 2 5" xfId="24079"/>
    <cellStyle name="20% - Accent4 2 10 2 6" xfId="32956"/>
    <cellStyle name="20% - Accent4 2 10 3" xfId="12381"/>
    <cellStyle name="20% - Accent4 2 10 3 2" xfId="14735"/>
    <cellStyle name="20% - Accent4 2 10 3 2 2" xfId="25565"/>
    <cellStyle name="20% - Accent4 2 10 3 2 3" xfId="34442"/>
    <cellStyle name="20% - Accent4 2 10 3 3" xfId="16954"/>
    <cellStyle name="20% - Accent4 2 10 3 3 2" xfId="27784"/>
    <cellStyle name="20% - Accent4 2 10 3 3 3" xfId="36661"/>
    <cellStyle name="20% - Accent4 2 10 3 4" xfId="19359"/>
    <cellStyle name="20% - Accent4 2 10 3 4 2" xfId="30003"/>
    <cellStyle name="20% - Accent4 2 10 3 4 3" xfId="38880"/>
    <cellStyle name="20% - Accent4 2 10 3 5" xfId="23346"/>
    <cellStyle name="20% - Accent4 2 10 3 6" xfId="32223"/>
    <cellStyle name="20% - Accent4 2 10 4" xfId="13859"/>
    <cellStyle name="20% - Accent4 2 10 4 2" xfId="24822"/>
    <cellStyle name="20% - Accent4 2 10 4 3" xfId="33699"/>
    <cellStyle name="20% - Accent4 2 10 5" xfId="16211"/>
    <cellStyle name="20% - Accent4 2 10 5 2" xfId="27041"/>
    <cellStyle name="20% - Accent4 2 10 5 3" xfId="35918"/>
    <cellStyle name="20% - Accent4 2 10 6" xfId="18432"/>
    <cellStyle name="20% - Accent4 2 10 6 2" xfId="29260"/>
    <cellStyle name="20% - Accent4 2 10 6 3" xfId="38137"/>
    <cellStyle name="20% - Accent4 2 10 7" xfId="22603"/>
    <cellStyle name="20% - Accent4 2 10 8" xfId="31478"/>
    <cellStyle name="20% - Accent4 2 11" xfId="8703"/>
    <cellStyle name="20% - Accent4 2 11 2" xfId="8704"/>
    <cellStyle name="20% - Accent4 2 11 2 2" xfId="13115"/>
    <cellStyle name="20% - Accent4 2 11 2 2 2" xfId="15469"/>
    <cellStyle name="20% - Accent4 2 11 2 2 2 2" xfId="26299"/>
    <cellStyle name="20% - Accent4 2 11 2 2 2 3" xfId="35176"/>
    <cellStyle name="20% - Accent4 2 11 2 2 3" xfId="17688"/>
    <cellStyle name="20% - Accent4 2 11 2 2 3 2" xfId="28518"/>
    <cellStyle name="20% - Accent4 2 11 2 2 3 3" xfId="37395"/>
    <cellStyle name="20% - Accent4 2 11 2 2 4" xfId="20093"/>
    <cellStyle name="20% - Accent4 2 11 2 2 4 2" xfId="30737"/>
    <cellStyle name="20% - Accent4 2 11 2 2 4 3" xfId="39614"/>
    <cellStyle name="20% - Accent4 2 11 2 2 5" xfId="24080"/>
    <cellStyle name="20% - Accent4 2 11 2 2 6" xfId="32957"/>
    <cellStyle name="20% - Accent4 2 11 2 3" xfId="12382"/>
    <cellStyle name="20% - Accent4 2 11 2 3 2" xfId="14736"/>
    <cellStyle name="20% - Accent4 2 11 2 3 2 2" xfId="25566"/>
    <cellStyle name="20% - Accent4 2 11 2 3 2 3" xfId="34443"/>
    <cellStyle name="20% - Accent4 2 11 2 3 3" xfId="16955"/>
    <cellStyle name="20% - Accent4 2 11 2 3 3 2" xfId="27785"/>
    <cellStyle name="20% - Accent4 2 11 2 3 3 3" xfId="36662"/>
    <cellStyle name="20% - Accent4 2 11 2 3 4" xfId="19360"/>
    <cellStyle name="20% - Accent4 2 11 2 3 4 2" xfId="30004"/>
    <cellStyle name="20% - Accent4 2 11 2 3 4 3" xfId="38881"/>
    <cellStyle name="20% - Accent4 2 11 2 3 5" xfId="23347"/>
    <cellStyle name="20% - Accent4 2 11 2 3 6" xfId="32224"/>
    <cellStyle name="20% - Accent4 2 11 2 4" xfId="13860"/>
    <cellStyle name="20% - Accent4 2 11 2 4 2" xfId="24823"/>
    <cellStyle name="20% - Accent4 2 11 2 4 3" xfId="33700"/>
    <cellStyle name="20% - Accent4 2 11 2 5" xfId="16212"/>
    <cellStyle name="20% - Accent4 2 11 2 5 2" xfId="27042"/>
    <cellStyle name="20% - Accent4 2 11 2 5 3" xfId="35919"/>
    <cellStyle name="20% - Accent4 2 11 2 6" xfId="18433"/>
    <cellStyle name="20% - Accent4 2 11 2 6 2" xfId="29261"/>
    <cellStyle name="20% - Accent4 2 11 2 6 3" xfId="38138"/>
    <cellStyle name="20% - Accent4 2 11 2 7" xfId="22604"/>
    <cellStyle name="20% - Accent4 2 11 2 8" xfId="31479"/>
    <cellStyle name="20% - Accent4 2 11 3" xfId="8705"/>
    <cellStyle name="20% - Accent4 2 11 3 2" xfId="13116"/>
    <cellStyle name="20% - Accent4 2 11 3 2 2" xfId="15470"/>
    <cellStyle name="20% - Accent4 2 11 3 2 2 2" xfId="26300"/>
    <cellStyle name="20% - Accent4 2 11 3 2 2 3" xfId="35177"/>
    <cellStyle name="20% - Accent4 2 11 3 2 3" xfId="17689"/>
    <cellStyle name="20% - Accent4 2 11 3 2 3 2" xfId="28519"/>
    <cellStyle name="20% - Accent4 2 11 3 2 3 3" xfId="37396"/>
    <cellStyle name="20% - Accent4 2 11 3 2 4" xfId="20094"/>
    <cellStyle name="20% - Accent4 2 11 3 2 4 2" xfId="30738"/>
    <cellStyle name="20% - Accent4 2 11 3 2 4 3" xfId="39615"/>
    <cellStyle name="20% - Accent4 2 11 3 2 5" xfId="24081"/>
    <cellStyle name="20% - Accent4 2 11 3 2 6" xfId="32958"/>
    <cellStyle name="20% - Accent4 2 11 3 3" xfId="12383"/>
    <cellStyle name="20% - Accent4 2 11 3 3 2" xfId="14737"/>
    <cellStyle name="20% - Accent4 2 11 3 3 2 2" xfId="25567"/>
    <cellStyle name="20% - Accent4 2 11 3 3 2 3" xfId="34444"/>
    <cellStyle name="20% - Accent4 2 11 3 3 3" xfId="16956"/>
    <cellStyle name="20% - Accent4 2 11 3 3 3 2" xfId="27786"/>
    <cellStyle name="20% - Accent4 2 11 3 3 3 3" xfId="36663"/>
    <cellStyle name="20% - Accent4 2 11 3 3 4" xfId="19361"/>
    <cellStyle name="20% - Accent4 2 11 3 3 4 2" xfId="30005"/>
    <cellStyle name="20% - Accent4 2 11 3 3 4 3" xfId="38882"/>
    <cellStyle name="20% - Accent4 2 11 3 3 5" xfId="23348"/>
    <cellStyle name="20% - Accent4 2 11 3 3 6" xfId="32225"/>
    <cellStyle name="20% - Accent4 2 11 3 4" xfId="13861"/>
    <cellStyle name="20% - Accent4 2 11 3 4 2" xfId="24824"/>
    <cellStyle name="20% - Accent4 2 11 3 4 3" xfId="33701"/>
    <cellStyle name="20% - Accent4 2 11 3 5" xfId="16213"/>
    <cellStyle name="20% - Accent4 2 11 3 5 2" xfId="27043"/>
    <cellStyle name="20% - Accent4 2 11 3 5 3" xfId="35920"/>
    <cellStyle name="20% - Accent4 2 11 3 6" xfId="18434"/>
    <cellStyle name="20% - Accent4 2 11 3 6 2" xfId="29262"/>
    <cellStyle name="20% - Accent4 2 11 3 6 3" xfId="38139"/>
    <cellStyle name="20% - Accent4 2 11 3 7" xfId="22605"/>
    <cellStyle name="20% - Accent4 2 11 3 8" xfId="31480"/>
    <cellStyle name="20% - Accent4 2 11 4" xfId="8706"/>
    <cellStyle name="20% - Accent4 2 11 4 2" xfId="13117"/>
    <cellStyle name="20% - Accent4 2 11 4 2 2" xfId="15471"/>
    <cellStyle name="20% - Accent4 2 11 4 2 2 2" xfId="26301"/>
    <cellStyle name="20% - Accent4 2 11 4 2 2 3" xfId="35178"/>
    <cellStyle name="20% - Accent4 2 11 4 2 3" xfId="17690"/>
    <cellStyle name="20% - Accent4 2 11 4 2 3 2" xfId="28520"/>
    <cellStyle name="20% - Accent4 2 11 4 2 3 3" xfId="37397"/>
    <cellStyle name="20% - Accent4 2 11 4 2 4" xfId="20095"/>
    <cellStyle name="20% - Accent4 2 11 4 2 4 2" xfId="30739"/>
    <cellStyle name="20% - Accent4 2 11 4 2 4 3" xfId="39616"/>
    <cellStyle name="20% - Accent4 2 11 4 2 5" xfId="24082"/>
    <cellStyle name="20% - Accent4 2 11 4 2 6" xfId="32959"/>
    <cellStyle name="20% - Accent4 2 11 4 3" xfId="12384"/>
    <cellStyle name="20% - Accent4 2 11 4 3 2" xfId="14738"/>
    <cellStyle name="20% - Accent4 2 11 4 3 2 2" xfId="25568"/>
    <cellStyle name="20% - Accent4 2 11 4 3 2 3" xfId="34445"/>
    <cellStyle name="20% - Accent4 2 11 4 3 3" xfId="16957"/>
    <cellStyle name="20% - Accent4 2 11 4 3 3 2" xfId="27787"/>
    <cellStyle name="20% - Accent4 2 11 4 3 3 3" xfId="36664"/>
    <cellStyle name="20% - Accent4 2 11 4 3 4" xfId="19362"/>
    <cellStyle name="20% - Accent4 2 11 4 3 4 2" xfId="30006"/>
    <cellStyle name="20% - Accent4 2 11 4 3 4 3" xfId="38883"/>
    <cellStyle name="20% - Accent4 2 11 4 3 5" xfId="23349"/>
    <cellStyle name="20% - Accent4 2 11 4 3 6" xfId="32226"/>
    <cellStyle name="20% - Accent4 2 11 4 4" xfId="13862"/>
    <cellStyle name="20% - Accent4 2 11 4 4 2" xfId="24825"/>
    <cellStyle name="20% - Accent4 2 11 4 4 3" xfId="33702"/>
    <cellStyle name="20% - Accent4 2 11 4 5" xfId="16214"/>
    <cellStyle name="20% - Accent4 2 11 4 5 2" xfId="27044"/>
    <cellStyle name="20% - Accent4 2 11 4 5 3" xfId="35921"/>
    <cellStyle name="20% - Accent4 2 11 4 6" xfId="18435"/>
    <cellStyle name="20% - Accent4 2 11 4 6 2" xfId="29263"/>
    <cellStyle name="20% - Accent4 2 11 4 6 3" xfId="38140"/>
    <cellStyle name="20% - Accent4 2 11 4 7" xfId="22606"/>
    <cellStyle name="20% - Accent4 2 11 4 8" xfId="31481"/>
    <cellStyle name="20% - Accent4 2 11 5" xfId="8707"/>
    <cellStyle name="20% - Accent4 2 11 5 2" xfId="13118"/>
    <cellStyle name="20% - Accent4 2 11 5 2 2" xfId="15472"/>
    <cellStyle name="20% - Accent4 2 11 5 2 2 2" xfId="26302"/>
    <cellStyle name="20% - Accent4 2 11 5 2 2 3" xfId="35179"/>
    <cellStyle name="20% - Accent4 2 11 5 2 3" xfId="17691"/>
    <cellStyle name="20% - Accent4 2 11 5 2 3 2" xfId="28521"/>
    <cellStyle name="20% - Accent4 2 11 5 2 3 3" xfId="37398"/>
    <cellStyle name="20% - Accent4 2 11 5 2 4" xfId="20096"/>
    <cellStyle name="20% - Accent4 2 11 5 2 4 2" xfId="30740"/>
    <cellStyle name="20% - Accent4 2 11 5 2 4 3" xfId="39617"/>
    <cellStyle name="20% - Accent4 2 11 5 2 5" xfId="24083"/>
    <cellStyle name="20% - Accent4 2 11 5 2 6" xfId="32960"/>
    <cellStyle name="20% - Accent4 2 11 5 3" xfId="12385"/>
    <cellStyle name="20% - Accent4 2 11 5 3 2" xfId="14739"/>
    <cellStyle name="20% - Accent4 2 11 5 3 2 2" xfId="25569"/>
    <cellStyle name="20% - Accent4 2 11 5 3 2 3" xfId="34446"/>
    <cellStyle name="20% - Accent4 2 11 5 3 3" xfId="16958"/>
    <cellStyle name="20% - Accent4 2 11 5 3 3 2" xfId="27788"/>
    <cellStyle name="20% - Accent4 2 11 5 3 3 3" xfId="36665"/>
    <cellStyle name="20% - Accent4 2 11 5 3 4" xfId="19363"/>
    <cellStyle name="20% - Accent4 2 11 5 3 4 2" xfId="30007"/>
    <cellStyle name="20% - Accent4 2 11 5 3 4 3" xfId="38884"/>
    <cellStyle name="20% - Accent4 2 11 5 3 5" xfId="23350"/>
    <cellStyle name="20% - Accent4 2 11 5 3 6" xfId="32227"/>
    <cellStyle name="20% - Accent4 2 11 5 4" xfId="13863"/>
    <cellStyle name="20% - Accent4 2 11 5 4 2" xfId="24826"/>
    <cellStyle name="20% - Accent4 2 11 5 4 3" xfId="33703"/>
    <cellStyle name="20% - Accent4 2 11 5 5" xfId="16215"/>
    <cellStyle name="20% - Accent4 2 11 5 5 2" xfId="27045"/>
    <cellStyle name="20% - Accent4 2 11 5 5 3" xfId="35922"/>
    <cellStyle name="20% - Accent4 2 11 5 6" xfId="18436"/>
    <cellStyle name="20% - Accent4 2 11 5 6 2" xfId="29264"/>
    <cellStyle name="20% - Accent4 2 11 5 6 3" xfId="38141"/>
    <cellStyle name="20% - Accent4 2 11 5 7" xfId="22607"/>
    <cellStyle name="20% - Accent4 2 11 5 8" xfId="31482"/>
    <cellStyle name="20% - Accent4 2 12" xfId="8708"/>
    <cellStyle name="20% - Accent4 2 13" xfId="8709"/>
    <cellStyle name="20% - Accent4 2 14" xfId="8710"/>
    <cellStyle name="20% - Accent4 2 15" xfId="8711"/>
    <cellStyle name="20% - Accent4 2 15 2" xfId="13119"/>
    <cellStyle name="20% - Accent4 2 15 2 2" xfId="15473"/>
    <cellStyle name="20% - Accent4 2 15 2 2 2" xfId="26303"/>
    <cellStyle name="20% - Accent4 2 15 2 2 3" xfId="35180"/>
    <cellStyle name="20% - Accent4 2 15 2 3" xfId="17692"/>
    <cellStyle name="20% - Accent4 2 15 2 3 2" xfId="28522"/>
    <cellStyle name="20% - Accent4 2 15 2 3 3" xfId="37399"/>
    <cellStyle name="20% - Accent4 2 15 2 4" xfId="20097"/>
    <cellStyle name="20% - Accent4 2 15 2 4 2" xfId="30741"/>
    <cellStyle name="20% - Accent4 2 15 2 4 3" xfId="39618"/>
    <cellStyle name="20% - Accent4 2 15 2 5" xfId="24084"/>
    <cellStyle name="20% - Accent4 2 15 2 6" xfId="32961"/>
    <cellStyle name="20% - Accent4 2 15 3" xfId="12386"/>
    <cellStyle name="20% - Accent4 2 15 3 2" xfId="14740"/>
    <cellStyle name="20% - Accent4 2 15 3 2 2" xfId="25570"/>
    <cellStyle name="20% - Accent4 2 15 3 2 3" xfId="34447"/>
    <cellStyle name="20% - Accent4 2 15 3 3" xfId="16959"/>
    <cellStyle name="20% - Accent4 2 15 3 3 2" xfId="27789"/>
    <cellStyle name="20% - Accent4 2 15 3 3 3" xfId="36666"/>
    <cellStyle name="20% - Accent4 2 15 3 4" xfId="19364"/>
    <cellStyle name="20% - Accent4 2 15 3 4 2" xfId="30008"/>
    <cellStyle name="20% - Accent4 2 15 3 4 3" xfId="38885"/>
    <cellStyle name="20% - Accent4 2 15 3 5" xfId="23351"/>
    <cellStyle name="20% - Accent4 2 15 3 6" xfId="32228"/>
    <cellStyle name="20% - Accent4 2 15 4" xfId="13864"/>
    <cellStyle name="20% - Accent4 2 15 4 2" xfId="24827"/>
    <cellStyle name="20% - Accent4 2 15 4 3" xfId="33704"/>
    <cellStyle name="20% - Accent4 2 15 5" xfId="16216"/>
    <cellStyle name="20% - Accent4 2 15 5 2" xfId="27046"/>
    <cellStyle name="20% - Accent4 2 15 5 3" xfId="35923"/>
    <cellStyle name="20% - Accent4 2 15 6" xfId="18437"/>
    <cellStyle name="20% - Accent4 2 15 6 2" xfId="29265"/>
    <cellStyle name="20% - Accent4 2 15 6 3" xfId="38142"/>
    <cellStyle name="20% - Accent4 2 15 7" xfId="22608"/>
    <cellStyle name="20% - Accent4 2 15 8" xfId="31483"/>
    <cellStyle name="20% - Accent4 2 16" xfId="8712"/>
    <cellStyle name="20% - Accent4 2 17" xfId="8701"/>
    <cellStyle name="20% - Accent4 2 2" xfId="34"/>
    <cellStyle name="20% - Accent4 2 2 10" xfId="13120"/>
    <cellStyle name="20% - Accent4 2 2 10 2" xfId="15474"/>
    <cellStyle name="20% - Accent4 2 2 10 2 2" xfId="26304"/>
    <cellStyle name="20% - Accent4 2 2 10 2 3" xfId="35181"/>
    <cellStyle name="20% - Accent4 2 2 10 3" xfId="17693"/>
    <cellStyle name="20% - Accent4 2 2 10 3 2" xfId="28523"/>
    <cellStyle name="20% - Accent4 2 2 10 3 3" xfId="37400"/>
    <cellStyle name="20% - Accent4 2 2 10 4" xfId="20098"/>
    <cellStyle name="20% - Accent4 2 2 10 4 2" xfId="30742"/>
    <cellStyle name="20% - Accent4 2 2 10 4 3" xfId="39619"/>
    <cellStyle name="20% - Accent4 2 2 10 5" xfId="24085"/>
    <cellStyle name="20% - Accent4 2 2 10 6" xfId="32962"/>
    <cellStyle name="20% - Accent4 2 2 11" xfId="12387"/>
    <cellStyle name="20% - Accent4 2 2 11 2" xfId="14741"/>
    <cellStyle name="20% - Accent4 2 2 11 2 2" xfId="25571"/>
    <cellStyle name="20% - Accent4 2 2 11 2 3" xfId="34448"/>
    <cellStyle name="20% - Accent4 2 2 11 3" xfId="16960"/>
    <cellStyle name="20% - Accent4 2 2 11 3 2" xfId="27790"/>
    <cellStyle name="20% - Accent4 2 2 11 3 3" xfId="36667"/>
    <cellStyle name="20% - Accent4 2 2 11 4" xfId="19365"/>
    <cellStyle name="20% - Accent4 2 2 11 4 2" xfId="30009"/>
    <cellStyle name="20% - Accent4 2 2 11 4 3" xfId="38886"/>
    <cellStyle name="20% - Accent4 2 2 11 5" xfId="23352"/>
    <cellStyle name="20% - Accent4 2 2 11 6" xfId="32229"/>
    <cellStyle name="20% - Accent4 2 2 12" xfId="13865"/>
    <cellStyle name="20% - Accent4 2 2 12 2" xfId="24828"/>
    <cellStyle name="20% - Accent4 2 2 12 3" xfId="33705"/>
    <cellStyle name="20% - Accent4 2 2 13" xfId="16217"/>
    <cellStyle name="20% - Accent4 2 2 13 2" xfId="27047"/>
    <cellStyle name="20% - Accent4 2 2 13 3" xfId="35924"/>
    <cellStyle name="20% - Accent4 2 2 14" xfId="18438"/>
    <cellStyle name="20% - Accent4 2 2 14 2" xfId="29266"/>
    <cellStyle name="20% - Accent4 2 2 14 3" xfId="38143"/>
    <cellStyle name="20% - Accent4 2 2 15" xfId="22609"/>
    <cellStyle name="20% - Accent4 2 2 16" xfId="31484"/>
    <cellStyle name="20% - Accent4 2 2 17" xfId="8713"/>
    <cellStyle name="20% - Accent4 2 2 2" xfId="8714"/>
    <cellStyle name="20% - Accent4 2 2 2 2" xfId="13121"/>
    <cellStyle name="20% - Accent4 2 2 2 2 2" xfId="15475"/>
    <cellStyle name="20% - Accent4 2 2 2 2 2 2" xfId="26305"/>
    <cellStyle name="20% - Accent4 2 2 2 2 2 3" xfId="35182"/>
    <cellStyle name="20% - Accent4 2 2 2 2 3" xfId="17694"/>
    <cellStyle name="20% - Accent4 2 2 2 2 3 2" xfId="28524"/>
    <cellStyle name="20% - Accent4 2 2 2 2 3 3" xfId="37401"/>
    <cellStyle name="20% - Accent4 2 2 2 2 4" xfId="20099"/>
    <cellStyle name="20% - Accent4 2 2 2 2 4 2" xfId="30743"/>
    <cellStyle name="20% - Accent4 2 2 2 2 4 3" xfId="39620"/>
    <cellStyle name="20% - Accent4 2 2 2 2 5" xfId="24086"/>
    <cellStyle name="20% - Accent4 2 2 2 2 6" xfId="32963"/>
    <cellStyle name="20% - Accent4 2 2 2 3" xfId="12388"/>
    <cellStyle name="20% - Accent4 2 2 2 3 2" xfId="14742"/>
    <cellStyle name="20% - Accent4 2 2 2 3 2 2" xfId="25572"/>
    <cellStyle name="20% - Accent4 2 2 2 3 2 3" xfId="34449"/>
    <cellStyle name="20% - Accent4 2 2 2 3 3" xfId="16961"/>
    <cellStyle name="20% - Accent4 2 2 2 3 3 2" xfId="27791"/>
    <cellStyle name="20% - Accent4 2 2 2 3 3 3" xfId="36668"/>
    <cellStyle name="20% - Accent4 2 2 2 3 4" xfId="19366"/>
    <cellStyle name="20% - Accent4 2 2 2 3 4 2" xfId="30010"/>
    <cellStyle name="20% - Accent4 2 2 2 3 4 3" xfId="38887"/>
    <cellStyle name="20% - Accent4 2 2 2 3 5" xfId="23353"/>
    <cellStyle name="20% - Accent4 2 2 2 3 6" xfId="32230"/>
    <cellStyle name="20% - Accent4 2 2 2 4" xfId="13866"/>
    <cellStyle name="20% - Accent4 2 2 2 4 2" xfId="24829"/>
    <cellStyle name="20% - Accent4 2 2 2 4 3" xfId="33706"/>
    <cellStyle name="20% - Accent4 2 2 2 5" xfId="16218"/>
    <cellStyle name="20% - Accent4 2 2 2 5 2" xfId="27048"/>
    <cellStyle name="20% - Accent4 2 2 2 5 3" xfId="35925"/>
    <cellStyle name="20% - Accent4 2 2 2 6" xfId="18439"/>
    <cellStyle name="20% - Accent4 2 2 2 6 2" xfId="29267"/>
    <cellStyle name="20% - Accent4 2 2 2 6 3" xfId="38144"/>
    <cellStyle name="20% - Accent4 2 2 2 7" xfId="22610"/>
    <cellStyle name="20% - Accent4 2 2 2 8" xfId="31485"/>
    <cellStyle name="20% - Accent4 2 2 3" xfId="8715"/>
    <cellStyle name="20% - Accent4 2 2 3 2" xfId="13122"/>
    <cellStyle name="20% - Accent4 2 2 3 2 2" xfId="15476"/>
    <cellStyle name="20% - Accent4 2 2 3 2 2 2" xfId="26306"/>
    <cellStyle name="20% - Accent4 2 2 3 2 2 3" xfId="35183"/>
    <cellStyle name="20% - Accent4 2 2 3 2 3" xfId="17695"/>
    <cellStyle name="20% - Accent4 2 2 3 2 3 2" xfId="28525"/>
    <cellStyle name="20% - Accent4 2 2 3 2 3 3" xfId="37402"/>
    <cellStyle name="20% - Accent4 2 2 3 2 4" xfId="20100"/>
    <cellStyle name="20% - Accent4 2 2 3 2 4 2" xfId="30744"/>
    <cellStyle name="20% - Accent4 2 2 3 2 4 3" xfId="39621"/>
    <cellStyle name="20% - Accent4 2 2 3 2 5" xfId="24087"/>
    <cellStyle name="20% - Accent4 2 2 3 2 6" xfId="32964"/>
    <cellStyle name="20% - Accent4 2 2 3 3" xfId="12389"/>
    <cellStyle name="20% - Accent4 2 2 3 3 2" xfId="14743"/>
    <cellStyle name="20% - Accent4 2 2 3 3 2 2" xfId="25573"/>
    <cellStyle name="20% - Accent4 2 2 3 3 2 3" xfId="34450"/>
    <cellStyle name="20% - Accent4 2 2 3 3 3" xfId="16962"/>
    <cellStyle name="20% - Accent4 2 2 3 3 3 2" xfId="27792"/>
    <cellStyle name="20% - Accent4 2 2 3 3 3 3" xfId="36669"/>
    <cellStyle name="20% - Accent4 2 2 3 3 4" xfId="19367"/>
    <cellStyle name="20% - Accent4 2 2 3 3 4 2" xfId="30011"/>
    <cellStyle name="20% - Accent4 2 2 3 3 4 3" xfId="38888"/>
    <cellStyle name="20% - Accent4 2 2 3 3 5" xfId="23354"/>
    <cellStyle name="20% - Accent4 2 2 3 3 6" xfId="32231"/>
    <cellStyle name="20% - Accent4 2 2 3 4" xfId="13867"/>
    <cellStyle name="20% - Accent4 2 2 3 4 2" xfId="24830"/>
    <cellStyle name="20% - Accent4 2 2 3 4 3" xfId="33707"/>
    <cellStyle name="20% - Accent4 2 2 3 5" xfId="16219"/>
    <cellStyle name="20% - Accent4 2 2 3 5 2" xfId="27049"/>
    <cellStyle name="20% - Accent4 2 2 3 5 3" xfId="35926"/>
    <cellStyle name="20% - Accent4 2 2 3 6" xfId="18440"/>
    <cellStyle name="20% - Accent4 2 2 3 6 2" xfId="29268"/>
    <cellStyle name="20% - Accent4 2 2 3 6 3" xfId="38145"/>
    <cellStyle name="20% - Accent4 2 2 3 7" xfId="22611"/>
    <cellStyle name="20% - Accent4 2 2 3 8" xfId="31486"/>
    <cellStyle name="20% - Accent4 2 2 4" xfId="8716"/>
    <cellStyle name="20% - Accent4 2 2 4 2" xfId="13123"/>
    <cellStyle name="20% - Accent4 2 2 4 2 2" xfId="15477"/>
    <cellStyle name="20% - Accent4 2 2 4 2 2 2" xfId="26307"/>
    <cellStyle name="20% - Accent4 2 2 4 2 2 3" xfId="35184"/>
    <cellStyle name="20% - Accent4 2 2 4 2 3" xfId="17696"/>
    <cellStyle name="20% - Accent4 2 2 4 2 3 2" xfId="28526"/>
    <cellStyle name="20% - Accent4 2 2 4 2 3 3" xfId="37403"/>
    <cellStyle name="20% - Accent4 2 2 4 2 4" xfId="20101"/>
    <cellStyle name="20% - Accent4 2 2 4 2 4 2" xfId="30745"/>
    <cellStyle name="20% - Accent4 2 2 4 2 4 3" xfId="39622"/>
    <cellStyle name="20% - Accent4 2 2 4 2 5" xfId="24088"/>
    <cellStyle name="20% - Accent4 2 2 4 2 6" xfId="32965"/>
    <cellStyle name="20% - Accent4 2 2 4 3" xfId="12390"/>
    <cellStyle name="20% - Accent4 2 2 4 3 2" xfId="14744"/>
    <cellStyle name="20% - Accent4 2 2 4 3 2 2" xfId="25574"/>
    <cellStyle name="20% - Accent4 2 2 4 3 2 3" xfId="34451"/>
    <cellStyle name="20% - Accent4 2 2 4 3 3" xfId="16963"/>
    <cellStyle name="20% - Accent4 2 2 4 3 3 2" xfId="27793"/>
    <cellStyle name="20% - Accent4 2 2 4 3 3 3" xfId="36670"/>
    <cellStyle name="20% - Accent4 2 2 4 3 4" xfId="19368"/>
    <cellStyle name="20% - Accent4 2 2 4 3 4 2" xfId="30012"/>
    <cellStyle name="20% - Accent4 2 2 4 3 4 3" xfId="38889"/>
    <cellStyle name="20% - Accent4 2 2 4 3 5" xfId="23355"/>
    <cellStyle name="20% - Accent4 2 2 4 3 6" xfId="32232"/>
    <cellStyle name="20% - Accent4 2 2 4 4" xfId="13868"/>
    <cellStyle name="20% - Accent4 2 2 4 4 2" xfId="24831"/>
    <cellStyle name="20% - Accent4 2 2 4 4 3" xfId="33708"/>
    <cellStyle name="20% - Accent4 2 2 4 5" xfId="16220"/>
    <cellStyle name="20% - Accent4 2 2 4 5 2" xfId="27050"/>
    <cellStyle name="20% - Accent4 2 2 4 5 3" xfId="35927"/>
    <cellStyle name="20% - Accent4 2 2 4 6" xfId="18441"/>
    <cellStyle name="20% - Accent4 2 2 4 6 2" xfId="29269"/>
    <cellStyle name="20% - Accent4 2 2 4 6 3" xfId="38146"/>
    <cellStyle name="20% - Accent4 2 2 4 7" xfId="22612"/>
    <cellStyle name="20% - Accent4 2 2 4 8" xfId="31487"/>
    <cellStyle name="20% - Accent4 2 2 5" xfId="8717"/>
    <cellStyle name="20% - Accent4 2 2 5 2" xfId="13124"/>
    <cellStyle name="20% - Accent4 2 2 5 2 2" xfId="15478"/>
    <cellStyle name="20% - Accent4 2 2 5 2 2 2" xfId="26308"/>
    <cellStyle name="20% - Accent4 2 2 5 2 2 3" xfId="35185"/>
    <cellStyle name="20% - Accent4 2 2 5 2 3" xfId="17697"/>
    <cellStyle name="20% - Accent4 2 2 5 2 3 2" xfId="28527"/>
    <cellStyle name="20% - Accent4 2 2 5 2 3 3" xfId="37404"/>
    <cellStyle name="20% - Accent4 2 2 5 2 4" xfId="20102"/>
    <cellStyle name="20% - Accent4 2 2 5 2 4 2" xfId="30746"/>
    <cellStyle name="20% - Accent4 2 2 5 2 4 3" xfId="39623"/>
    <cellStyle name="20% - Accent4 2 2 5 2 5" xfId="24089"/>
    <cellStyle name="20% - Accent4 2 2 5 2 6" xfId="32966"/>
    <cellStyle name="20% - Accent4 2 2 5 3" xfId="12391"/>
    <cellStyle name="20% - Accent4 2 2 5 3 2" xfId="14745"/>
    <cellStyle name="20% - Accent4 2 2 5 3 2 2" xfId="25575"/>
    <cellStyle name="20% - Accent4 2 2 5 3 2 3" xfId="34452"/>
    <cellStyle name="20% - Accent4 2 2 5 3 3" xfId="16964"/>
    <cellStyle name="20% - Accent4 2 2 5 3 3 2" xfId="27794"/>
    <cellStyle name="20% - Accent4 2 2 5 3 3 3" xfId="36671"/>
    <cellStyle name="20% - Accent4 2 2 5 3 4" xfId="19369"/>
    <cellStyle name="20% - Accent4 2 2 5 3 4 2" xfId="30013"/>
    <cellStyle name="20% - Accent4 2 2 5 3 4 3" xfId="38890"/>
    <cellStyle name="20% - Accent4 2 2 5 3 5" xfId="23356"/>
    <cellStyle name="20% - Accent4 2 2 5 3 6" xfId="32233"/>
    <cellStyle name="20% - Accent4 2 2 5 4" xfId="13869"/>
    <cellStyle name="20% - Accent4 2 2 5 4 2" xfId="24832"/>
    <cellStyle name="20% - Accent4 2 2 5 4 3" xfId="33709"/>
    <cellStyle name="20% - Accent4 2 2 5 5" xfId="16221"/>
    <cellStyle name="20% - Accent4 2 2 5 5 2" xfId="27051"/>
    <cellStyle name="20% - Accent4 2 2 5 5 3" xfId="35928"/>
    <cellStyle name="20% - Accent4 2 2 5 6" xfId="18442"/>
    <cellStyle name="20% - Accent4 2 2 5 6 2" xfId="29270"/>
    <cellStyle name="20% - Accent4 2 2 5 6 3" xfId="38147"/>
    <cellStyle name="20% - Accent4 2 2 5 7" xfId="22613"/>
    <cellStyle name="20% - Accent4 2 2 5 8" xfId="31488"/>
    <cellStyle name="20% - Accent4 2 2 6" xfId="8718"/>
    <cellStyle name="20% - Accent4 2 2 6 2" xfId="13125"/>
    <cellStyle name="20% - Accent4 2 2 6 2 2" xfId="15479"/>
    <cellStyle name="20% - Accent4 2 2 6 2 2 2" xfId="26309"/>
    <cellStyle name="20% - Accent4 2 2 6 2 2 3" xfId="35186"/>
    <cellStyle name="20% - Accent4 2 2 6 2 3" xfId="17698"/>
    <cellStyle name="20% - Accent4 2 2 6 2 3 2" xfId="28528"/>
    <cellStyle name="20% - Accent4 2 2 6 2 3 3" xfId="37405"/>
    <cellStyle name="20% - Accent4 2 2 6 2 4" xfId="20103"/>
    <cellStyle name="20% - Accent4 2 2 6 2 4 2" xfId="30747"/>
    <cellStyle name="20% - Accent4 2 2 6 2 4 3" xfId="39624"/>
    <cellStyle name="20% - Accent4 2 2 6 2 5" xfId="24090"/>
    <cellStyle name="20% - Accent4 2 2 6 2 6" xfId="32967"/>
    <cellStyle name="20% - Accent4 2 2 6 3" xfId="12392"/>
    <cellStyle name="20% - Accent4 2 2 6 3 2" xfId="14746"/>
    <cellStyle name="20% - Accent4 2 2 6 3 2 2" xfId="25576"/>
    <cellStyle name="20% - Accent4 2 2 6 3 2 3" xfId="34453"/>
    <cellStyle name="20% - Accent4 2 2 6 3 3" xfId="16965"/>
    <cellStyle name="20% - Accent4 2 2 6 3 3 2" xfId="27795"/>
    <cellStyle name="20% - Accent4 2 2 6 3 3 3" xfId="36672"/>
    <cellStyle name="20% - Accent4 2 2 6 3 4" xfId="19370"/>
    <cellStyle name="20% - Accent4 2 2 6 3 4 2" xfId="30014"/>
    <cellStyle name="20% - Accent4 2 2 6 3 4 3" xfId="38891"/>
    <cellStyle name="20% - Accent4 2 2 6 3 5" xfId="23357"/>
    <cellStyle name="20% - Accent4 2 2 6 3 6" xfId="32234"/>
    <cellStyle name="20% - Accent4 2 2 6 4" xfId="13870"/>
    <cellStyle name="20% - Accent4 2 2 6 4 2" xfId="24833"/>
    <cellStyle name="20% - Accent4 2 2 6 4 3" xfId="33710"/>
    <cellStyle name="20% - Accent4 2 2 6 5" xfId="16222"/>
    <cellStyle name="20% - Accent4 2 2 6 5 2" xfId="27052"/>
    <cellStyle name="20% - Accent4 2 2 6 5 3" xfId="35929"/>
    <cellStyle name="20% - Accent4 2 2 6 6" xfId="18443"/>
    <cellStyle name="20% - Accent4 2 2 6 6 2" xfId="29271"/>
    <cellStyle name="20% - Accent4 2 2 6 6 3" xfId="38148"/>
    <cellStyle name="20% - Accent4 2 2 6 7" xfId="22614"/>
    <cellStyle name="20% - Accent4 2 2 6 8" xfId="31489"/>
    <cellStyle name="20% - Accent4 2 2 7" xfId="8719"/>
    <cellStyle name="20% - Accent4 2 2 7 2" xfId="13126"/>
    <cellStyle name="20% - Accent4 2 2 7 2 2" xfId="15480"/>
    <cellStyle name="20% - Accent4 2 2 7 2 2 2" xfId="26310"/>
    <cellStyle name="20% - Accent4 2 2 7 2 2 3" xfId="35187"/>
    <cellStyle name="20% - Accent4 2 2 7 2 3" xfId="17699"/>
    <cellStyle name="20% - Accent4 2 2 7 2 3 2" xfId="28529"/>
    <cellStyle name="20% - Accent4 2 2 7 2 3 3" xfId="37406"/>
    <cellStyle name="20% - Accent4 2 2 7 2 4" xfId="20104"/>
    <cellStyle name="20% - Accent4 2 2 7 2 4 2" xfId="30748"/>
    <cellStyle name="20% - Accent4 2 2 7 2 4 3" xfId="39625"/>
    <cellStyle name="20% - Accent4 2 2 7 2 5" xfId="24091"/>
    <cellStyle name="20% - Accent4 2 2 7 2 6" xfId="32968"/>
    <cellStyle name="20% - Accent4 2 2 7 3" xfId="12393"/>
    <cellStyle name="20% - Accent4 2 2 7 3 2" xfId="14747"/>
    <cellStyle name="20% - Accent4 2 2 7 3 2 2" xfId="25577"/>
    <cellStyle name="20% - Accent4 2 2 7 3 2 3" xfId="34454"/>
    <cellStyle name="20% - Accent4 2 2 7 3 3" xfId="16966"/>
    <cellStyle name="20% - Accent4 2 2 7 3 3 2" xfId="27796"/>
    <cellStyle name="20% - Accent4 2 2 7 3 3 3" xfId="36673"/>
    <cellStyle name="20% - Accent4 2 2 7 3 4" xfId="19371"/>
    <cellStyle name="20% - Accent4 2 2 7 3 4 2" xfId="30015"/>
    <cellStyle name="20% - Accent4 2 2 7 3 4 3" xfId="38892"/>
    <cellStyle name="20% - Accent4 2 2 7 3 5" xfId="23358"/>
    <cellStyle name="20% - Accent4 2 2 7 3 6" xfId="32235"/>
    <cellStyle name="20% - Accent4 2 2 7 4" xfId="13871"/>
    <cellStyle name="20% - Accent4 2 2 7 4 2" xfId="24834"/>
    <cellStyle name="20% - Accent4 2 2 7 4 3" xfId="33711"/>
    <cellStyle name="20% - Accent4 2 2 7 5" xfId="16223"/>
    <cellStyle name="20% - Accent4 2 2 7 5 2" xfId="27053"/>
    <cellStyle name="20% - Accent4 2 2 7 5 3" xfId="35930"/>
    <cellStyle name="20% - Accent4 2 2 7 6" xfId="18444"/>
    <cellStyle name="20% - Accent4 2 2 7 6 2" xfId="29272"/>
    <cellStyle name="20% - Accent4 2 2 7 6 3" xfId="38149"/>
    <cellStyle name="20% - Accent4 2 2 7 7" xfId="22615"/>
    <cellStyle name="20% - Accent4 2 2 7 8" xfId="31490"/>
    <cellStyle name="20% - Accent4 2 2 8" xfId="8720"/>
    <cellStyle name="20% - Accent4 2 2 8 2" xfId="13127"/>
    <cellStyle name="20% - Accent4 2 2 8 2 2" xfId="15481"/>
    <cellStyle name="20% - Accent4 2 2 8 2 2 2" xfId="26311"/>
    <cellStyle name="20% - Accent4 2 2 8 2 2 3" xfId="35188"/>
    <cellStyle name="20% - Accent4 2 2 8 2 3" xfId="17700"/>
    <cellStyle name="20% - Accent4 2 2 8 2 3 2" xfId="28530"/>
    <cellStyle name="20% - Accent4 2 2 8 2 3 3" xfId="37407"/>
    <cellStyle name="20% - Accent4 2 2 8 2 4" xfId="20105"/>
    <cellStyle name="20% - Accent4 2 2 8 2 4 2" xfId="30749"/>
    <cellStyle name="20% - Accent4 2 2 8 2 4 3" xfId="39626"/>
    <cellStyle name="20% - Accent4 2 2 8 2 5" xfId="24092"/>
    <cellStyle name="20% - Accent4 2 2 8 2 6" xfId="32969"/>
    <cellStyle name="20% - Accent4 2 2 8 3" xfId="12394"/>
    <cellStyle name="20% - Accent4 2 2 8 3 2" xfId="14748"/>
    <cellStyle name="20% - Accent4 2 2 8 3 2 2" xfId="25578"/>
    <cellStyle name="20% - Accent4 2 2 8 3 2 3" xfId="34455"/>
    <cellStyle name="20% - Accent4 2 2 8 3 3" xfId="16967"/>
    <cellStyle name="20% - Accent4 2 2 8 3 3 2" xfId="27797"/>
    <cellStyle name="20% - Accent4 2 2 8 3 3 3" xfId="36674"/>
    <cellStyle name="20% - Accent4 2 2 8 3 4" xfId="19372"/>
    <cellStyle name="20% - Accent4 2 2 8 3 4 2" xfId="30016"/>
    <cellStyle name="20% - Accent4 2 2 8 3 4 3" xfId="38893"/>
    <cellStyle name="20% - Accent4 2 2 8 3 5" xfId="23359"/>
    <cellStyle name="20% - Accent4 2 2 8 3 6" xfId="32236"/>
    <cellStyle name="20% - Accent4 2 2 8 4" xfId="13872"/>
    <cellStyle name="20% - Accent4 2 2 8 4 2" xfId="24835"/>
    <cellStyle name="20% - Accent4 2 2 8 4 3" xfId="33712"/>
    <cellStyle name="20% - Accent4 2 2 8 5" xfId="16224"/>
    <cellStyle name="20% - Accent4 2 2 8 5 2" xfId="27054"/>
    <cellStyle name="20% - Accent4 2 2 8 5 3" xfId="35931"/>
    <cellStyle name="20% - Accent4 2 2 8 6" xfId="18445"/>
    <cellStyle name="20% - Accent4 2 2 8 6 2" xfId="29273"/>
    <cellStyle name="20% - Accent4 2 2 8 6 3" xfId="38150"/>
    <cellStyle name="20% - Accent4 2 2 8 7" xfId="22616"/>
    <cellStyle name="20% - Accent4 2 2 8 8" xfId="31491"/>
    <cellStyle name="20% - Accent4 2 2 9" xfId="8721"/>
    <cellStyle name="20% - Accent4 2 2 9 2" xfId="13128"/>
    <cellStyle name="20% - Accent4 2 2 9 2 2" xfId="15482"/>
    <cellStyle name="20% - Accent4 2 2 9 2 2 2" xfId="26312"/>
    <cellStyle name="20% - Accent4 2 2 9 2 2 3" xfId="35189"/>
    <cellStyle name="20% - Accent4 2 2 9 2 3" xfId="17701"/>
    <cellStyle name="20% - Accent4 2 2 9 2 3 2" xfId="28531"/>
    <cellStyle name="20% - Accent4 2 2 9 2 3 3" xfId="37408"/>
    <cellStyle name="20% - Accent4 2 2 9 2 4" xfId="20106"/>
    <cellStyle name="20% - Accent4 2 2 9 2 4 2" xfId="30750"/>
    <cellStyle name="20% - Accent4 2 2 9 2 4 3" xfId="39627"/>
    <cellStyle name="20% - Accent4 2 2 9 2 5" xfId="24093"/>
    <cellStyle name="20% - Accent4 2 2 9 2 6" xfId="32970"/>
    <cellStyle name="20% - Accent4 2 2 9 3" xfId="12395"/>
    <cellStyle name="20% - Accent4 2 2 9 3 2" xfId="14749"/>
    <cellStyle name="20% - Accent4 2 2 9 3 2 2" xfId="25579"/>
    <cellStyle name="20% - Accent4 2 2 9 3 2 3" xfId="34456"/>
    <cellStyle name="20% - Accent4 2 2 9 3 3" xfId="16968"/>
    <cellStyle name="20% - Accent4 2 2 9 3 3 2" xfId="27798"/>
    <cellStyle name="20% - Accent4 2 2 9 3 3 3" xfId="36675"/>
    <cellStyle name="20% - Accent4 2 2 9 3 4" xfId="19373"/>
    <cellStyle name="20% - Accent4 2 2 9 3 4 2" xfId="30017"/>
    <cellStyle name="20% - Accent4 2 2 9 3 4 3" xfId="38894"/>
    <cellStyle name="20% - Accent4 2 2 9 3 5" xfId="23360"/>
    <cellStyle name="20% - Accent4 2 2 9 3 6" xfId="32237"/>
    <cellStyle name="20% - Accent4 2 2 9 4" xfId="13873"/>
    <cellStyle name="20% - Accent4 2 2 9 4 2" xfId="24836"/>
    <cellStyle name="20% - Accent4 2 2 9 4 3" xfId="33713"/>
    <cellStyle name="20% - Accent4 2 2 9 5" xfId="16225"/>
    <cellStyle name="20% - Accent4 2 2 9 5 2" xfId="27055"/>
    <cellStyle name="20% - Accent4 2 2 9 5 3" xfId="35932"/>
    <cellStyle name="20% - Accent4 2 2 9 6" xfId="18446"/>
    <cellStyle name="20% - Accent4 2 2 9 6 2" xfId="29274"/>
    <cellStyle name="20% - Accent4 2 2 9 6 3" xfId="38151"/>
    <cellStyle name="20% - Accent4 2 2 9 7" xfId="22617"/>
    <cellStyle name="20% - Accent4 2 2 9 8" xfId="31492"/>
    <cellStyle name="20% - Accent4 2 3" xfId="8722"/>
    <cellStyle name="20% - Accent4 2 3 10" xfId="13129"/>
    <cellStyle name="20% - Accent4 2 3 10 2" xfId="15483"/>
    <cellStyle name="20% - Accent4 2 3 10 2 2" xfId="26313"/>
    <cellStyle name="20% - Accent4 2 3 10 2 3" xfId="35190"/>
    <cellStyle name="20% - Accent4 2 3 10 3" xfId="17702"/>
    <cellStyle name="20% - Accent4 2 3 10 3 2" xfId="28532"/>
    <cellStyle name="20% - Accent4 2 3 10 3 3" xfId="37409"/>
    <cellStyle name="20% - Accent4 2 3 10 4" xfId="20107"/>
    <cellStyle name="20% - Accent4 2 3 10 4 2" xfId="30751"/>
    <cellStyle name="20% - Accent4 2 3 10 4 3" xfId="39628"/>
    <cellStyle name="20% - Accent4 2 3 10 5" xfId="24094"/>
    <cellStyle name="20% - Accent4 2 3 10 6" xfId="32971"/>
    <cellStyle name="20% - Accent4 2 3 11" xfId="12396"/>
    <cellStyle name="20% - Accent4 2 3 11 2" xfId="14750"/>
    <cellStyle name="20% - Accent4 2 3 11 2 2" xfId="25580"/>
    <cellStyle name="20% - Accent4 2 3 11 2 3" xfId="34457"/>
    <cellStyle name="20% - Accent4 2 3 11 3" xfId="16969"/>
    <cellStyle name="20% - Accent4 2 3 11 3 2" xfId="27799"/>
    <cellStyle name="20% - Accent4 2 3 11 3 3" xfId="36676"/>
    <cellStyle name="20% - Accent4 2 3 11 4" xfId="19374"/>
    <cellStyle name="20% - Accent4 2 3 11 4 2" xfId="30018"/>
    <cellStyle name="20% - Accent4 2 3 11 4 3" xfId="38895"/>
    <cellStyle name="20% - Accent4 2 3 11 5" xfId="23361"/>
    <cellStyle name="20% - Accent4 2 3 11 6" xfId="32238"/>
    <cellStyle name="20% - Accent4 2 3 12" xfId="13874"/>
    <cellStyle name="20% - Accent4 2 3 12 2" xfId="24837"/>
    <cellStyle name="20% - Accent4 2 3 12 3" xfId="33714"/>
    <cellStyle name="20% - Accent4 2 3 13" xfId="16226"/>
    <cellStyle name="20% - Accent4 2 3 13 2" xfId="27056"/>
    <cellStyle name="20% - Accent4 2 3 13 3" xfId="35933"/>
    <cellStyle name="20% - Accent4 2 3 14" xfId="18447"/>
    <cellStyle name="20% - Accent4 2 3 14 2" xfId="29275"/>
    <cellStyle name="20% - Accent4 2 3 14 3" xfId="38152"/>
    <cellStyle name="20% - Accent4 2 3 15" xfId="22618"/>
    <cellStyle name="20% - Accent4 2 3 16" xfId="31493"/>
    <cellStyle name="20% - Accent4 2 3 2" xfId="8723"/>
    <cellStyle name="20% - Accent4 2 3 2 2" xfId="13130"/>
    <cellStyle name="20% - Accent4 2 3 2 2 2" xfId="15484"/>
    <cellStyle name="20% - Accent4 2 3 2 2 2 2" xfId="26314"/>
    <cellStyle name="20% - Accent4 2 3 2 2 2 3" xfId="35191"/>
    <cellStyle name="20% - Accent4 2 3 2 2 3" xfId="17703"/>
    <cellStyle name="20% - Accent4 2 3 2 2 3 2" xfId="28533"/>
    <cellStyle name="20% - Accent4 2 3 2 2 3 3" xfId="37410"/>
    <cellStyle name="20% - Accent4 2 3 2 2 4" xfId="20108"/>
    <cellStyle name="20% - Accent4 2 3 2 2 4 2" xfId="30752"/>
    <cellStyle name="20% - Accent4 2 3 2 2 4 3" xfId="39629"/>
    <cellStyle name="20% - Accent4 2 3 2 2 5" xfId="24095"/>
    <cellStyle name="20% - Accent4 2 3 2 2 6" xfId="32972"/>
    <cellStyle name="20% - Accent4 2 3 2 3" xfId="12397"/>
    <cellStyle name="20% - Accent4 2 3 2 3 2" xfId="14751"/>
    <cellStyle name="20% - Accent4 2 3 2 3 2 2" xfId="25581"/>
    <cellStyle name="20% - Accent4 2 3 2 3 2 3" xfId="34458"/>
    <cellStyle name="20% - Accent4 2 3 2 3 3" xfId="16970"/>
    <cellStyle name="20% - Accent4 2 3 2 3 3 2" xfId="27800"/>
    <cellStyle name="20% - Accent4 2 3 2 3 3 3" xfId="36677"/>
    <cellStyle name="20% - Accent4 2 3 2 3 4" xfId="19375"/>
    <cellStyle name="20% - Accent4 2 3 2 3 4 2" xfId="30019"/>
    <cellStyle name="20% - Accent4 2 3 2 3 4 3" xfId="38896"/>
    <cellStyle name="20% - Accent4 2 3 2 3 5" xfId="23362"/>
    <cellStyle name="20% - Accent4 2 3 2 3 6" xfId="32239"/>
    <cellStyle name="20% - Accent4 2 3 2 4" xfId="13875"/>
    <cellStyle name="20% - Accent4 2 3 2 4 2" xfId="24838"/>
    <cellStyle name="20% - Accent4 2 3 2 4 3" xfId="33715"/>
    <cellStyle name="20% - Accent4 2 3 2 5" xfId="16227"/>
    <cellStyle name="20% - Accent4 2 3 2 5 2" xfId="27057"/>
    <cellStyle name="20% - Accent4 2 3 2 5 3" xfId="35934"/>
    <cellStyle name="20% - Accent4 2 3 2 6" xfId="18448"/>
    <cellStyle name="20% - Accent4 2 3 2 6 2" xfId="29276"/>
    <cellStyle name="20% - Accent4 2 3 2 6 3" xfId="38153"/>
    <cellStyle name="20% - Accent4 2 3 2 7" xfId="22619"/>
    <cellStyle name="20% - Accent4 2 3 2 8" xfId="31494"/>
    <cellStyle name="20% - Accent4 2 3 3" xfId="8724"/>
    <cellStyle name="20% - Accent4 2 3 3 2" xfId="13131"/>
    <cellStyle name="20% - Accent4 2 3 3 2 2" xfId="15485"/>
    <cellStyle name="20% - Accent4 2 3 3 2 2 2" xfId="26315"/>
    <cellStyle name="20% - Accent4 2 3 3 2 2 3" xfId="35192"/>
    <cellStyle name="20% - Accent4 2 3 3 2 3" xfId="17704"/>
    <cellStyle name="20% - Accent4 2 3 3 2 3 2" xfId="28534"/>
    <cellStyle name="20% - Accent4 2 3 3 2 3 3" xfId="37411"/>
    <cellStyle name="20% - Accent4 2 3 3 2 4" xfId="20109"/>
    <cellStyle name="20% - Accent4 2 3 3 2 4 2" xfId="30753"/>
    <cellStyle name="20% - Accent4 2 3 3 2 4 3" xfId="39630"/>
    <cellStyle name="20% - Accent4 2 3 3 2 5" xfId="24096"/>
    <cellStyle name="20% - Accent4 2 3 3 2 6" xfId="32973"/>
    <cellStyle name="20% - Accent4 2 3 3 3" xfId="12398"/>
    <cellStyle name="20% - Accent4 2 3 3 3 2" xfId="14752"/>
    <cellStyle name="20% - Accent4 2 3 3 3 2 2" xfId="25582"/>
    <cellStyle name="20% - Accent4 2 3 3 3 2 3" xfId="34459"/>
    <cellStyle name="20% - Accent4 2 3 3 3 3" xfId="16971"/>
    <cellStyle name="20% - Accent4 2 3 3 3 3 2" xfId="27801"/>
    <cellStyle name="20% - Accent4 2 3 3 3 3 3" xfId="36678"/>
    <cellStyle name="20% - Accent4 2 3 3 3 4" xfId="19376"/>
    <cellStyle name="20% - Accent4 2 3 3 3 4 2" xfId="30020"/>
    <cellStyle name="20% - Accent4 2 3 3 3 4 3" xfId="38897"/>
    <cellStyle name="20% - Accent4 2 3 3 3 5" xfId="23363"/>
    <cellStyle name="20% - Accent4 2 3 3 3 6" xfId="32240"/>
    <cellStyle name="20% - Accent4 2 3 3 4" xfId="13876"/>
    <cellStyle name="20% - Accent4 2 3 3 4 2" xfId="24839"/>
    <cellStyle name="20% - Accent4 2 3 3 4 3" xfId="33716"/>
    <cellStyle name="20% - Accent4 2 3 3 5" xfId="16228"/>
    <cellStyle name="20% - Accent4 2 3 3 5 2" xfId="27058"/>
    <cellStyle name="20% - Accent4 2 3 3 5 3" xfId="35935"/>
    <cellStyle name="20% - Accent4 2 3 3 6" xfId="18449"/>
    <cellStyle name="20% - Accent4 2 3 3 6 2" xfId="29277"/>
    <cellStyle name="20% - Accent4 2 3 3 6 3" xfId="38154"/>
    <cellStyle name="20% - Accent4 2 3 3 7" xfId="22620"/>
    <cellStyle name="20% - Accent4 2 3 3 8" xfId="31495"/>
    <cellStyle name="20% - Accent4 2 3 4" xfId="8725"/>
    <cellStyle name="20% - Accent4 2 3 4 2" xfId="13132"/>
    <cellStyle name="20% - Accent4 2 3 4 2 2" xfId="15486"/>
    <cellStyle name="20% - Accent4 2 3 4 2 2 2" xfId="26316"/>
    <cellStyle name="20% - Accent4 2 3 4 2 2 3" xfId="35193"/>
    <cellStyle name="20% - Accent4 2 3 4 2 3" xfId="17705"/>
    <cellStyle name="20% - Accent4 2 3 4 2 3 2" xfId="28535"/>
    <cellStyle name="20% - Accent4 2 3 4 2 3 3" xfId="37412"/>
    <cellStyle name="20% - Accent4 2 3 4 2 4" xfId="20110"/>
    <cellStyle name="20% - Accent4 2 3 4 2 4 2" xfId="30754"/>
    <cellStyle name="20% - Accent4 2 3 4 2 4 3" xfId="39631"/>
    <cellStyle name="20% - Accent4 2 3 4 2 5" xfId="24097"/>
    <cellStyle name="20% - Accent4 2 3 4 2 6" xfId="32974"/>
    <cellStyle name="20% - Accent4 2 3 4 3" xfId="12399"/>
    <cellStyle name="20% - Accent4 2 3 4 3 2" xfId="14753"/>
    <cellStyle name="20% - Accent4 2 3 4 3 2 2" xfId="25583"/>
    <cellStyle name="20% - Accent4 2 3 4 3 2 3" xfId="34460"/>
    <cellStyle name="20% - Accent4 2 3 4 3 3" xfId="16972"/>
    <cellStyle name="20% - Accent4 2 3 4 3 3 2" xfId="27802"/>
    <cellStyle name="20% - Accent4 2 3 4 3 3 3" xfId="36679"/>
    <cellStyle name="20% - Accent4 2 3 4 3 4" xfId="19377"/>
    <cellStyle name="20% - Accent4 2 3 4 3 4 2" xfId="30021"/>
    <cellStyle name="20% - Accent4 2 3 4 3 4 3" xfId="38898"/>
    <cellStyle name="20% - Accent4 2 3 4 3 5" xfId="23364"/>
    <cellStyle name="20% - Accent4 2 3 4 3 6" xfId="32241"/>
    <cellStyle name="20% - Accent4 2 3 4 4" xfId="13877"/>
    <cellStyle name="20% - Accent4 2 3 4 4 2" xfId="24840"/>
    <cellStyle name="20% - Accent4 2 3 4 4 3" xfId="33717"/>
    <cellStyle name="20% - Accent4 2 3 4 5" xfId="16229"/>
    <cellStyle name="20% - Accent4 2 3 4 5 2" xfId="27059"/>
    <cellStyle name="20% - Accent4 2 3 4 5 3" xfId="35936"/>
    <cellStyle name="20% - Accent4 2 3 4 6" xfId="18450"/>
    <cellStyle name="20% - Accent4 2 3 4 6 2" xfId="29278"/>
    <cellStyle name="20% - Accent4 2 3 4 6 3" xfId="38155"/>
    <cellStyle name="20% - Accent4 2 3 4 7" xfId="22621"/>
    <cellStyle name="20% - Accent4 2 3 4 8" xfId="31496"/>
    <cellStyle name="20% - Accent4 2 3 5" xfId="8726"/>
    <cellStyle name="20% - Accent4 2 3 5 2" xfId="13133"/>
    <cellStyle name="20% - Accent4 2 3 5 2 2" xfId="15487"/>
    <cellStyle name="20% - Accent4 2 3 5 2 2 2" xfId="26317"/>
    <cellStyle name="20% - Accent4 2 3 5 2 2 3" xfId="35194"/>
    <cellStyle name="20% - Accent4 2 3 5 2 3" xfId="17706"/>
    <cellStyle name="20% - Accent4 2 3 5 2 3 2" xfId="28536"/>
    <cellStyle name="20% - Accent4 2 3 5 2 3 3" xfId="37413"/>
    <cellStyle name="20% - Accent4 2 3 5 2 4" xfId="20111"/>
    <cellStyle name="20% - Accent4 2 3 5 2 4 2" xfId="30755"/>
    <cellStyle name="20% - Accent4 2 3 5 2 4 3" xfId="39632"/>
    <cellStyle name="20% - Accent4 2 3 5 2 5" xfId="24098"/>
    <cellStyle name="20% - Accent4 2 3 5 2 6" xfId="32975"/>
    <cellStyle name="20% - Accent4 2 3 5 3" xfId="12400"/>
    <cellStyle name="20% - Accent4 2 3 5 3 2" xfId="14754"/>
    <cellStyle name="20% - Accent4 2 3 5 3 2 2" xfId="25584"/>
    <cellStyle name="20% - Accent4 2 3 5 3 2 3" xfId="34461"/>
    <cellStyle name="20% - Accent4 2 3 5 3 3" xfId="16973"/>
    <cellStyle name="20% - Accent4 2 3 5 3 3 2" xfId="27803"/>
    <cellStyle name="20% - Accent4 2 3 5 3 3 3" xfId="36680"/>
    <cellStyle name="20% - Accent4 2 3 5 3 4" xfId="19378"/>
    <cellStyle name="20% - Accent4 2 3 5 3 4 2" xfId="30022"/>
    <cellStyle name="20% - Accent4 2 3 5 3 4 3" xfId="38899"/>
    <cellStyle name="20% - Accent4 2 3 5 3 5" xfId="23365"/>
    <cellStyle name="20% - Accent4 2 3 5 3 6" xfId="32242"/>
    <cellStyle name="20% - Accent4 2 3 5 4" xfId="13878"/>
    <cellStyle name="20% - Accent4 2 3 5 4 2" xfId="24841"/>
    <cellStyle name="20% - Accent4 2 3 5 4 3" xfId="33718"/>
    <cellStyle name="20% - Accent4 2 3 5 5" xfId="16230"/>
    <cellStyle name="20% - Accent4 2 3 5 5 2" xfId="27060"/>
    <cellStyle name="20% - Accent4 2 3 5 5 3" xfId="35937"/>
    <cellStyle name="20% - Accent4 2 3 5 6" xfId="18451"/>
    <cellStyle name="20% - Accent4 2 3 5 6 2" xfId="29279"/>
    <cellStyle name="20% - Accent4 2 3 5 6 3" xfId="38156"/>
    <cellStyle name="20% - Accent4 2 3 5 7" xfId="22622"/>
    <cellStyle name="20% - Accent4 2 3 5 8" xfId="31497"/>
    <cellStyle name="20% - Accent4 2 3 6" xfId="8727"/>
    <cellStyle name="20% - Accent4 2 3 6 2" xfId="13134"/>
    <cellStyle name="20% - Accent4 2 3 6 2 2" xfId="15488"/>
    <cellStyle name="20% - Accent4 2 3 6 2 2 2" xfId="26318"/>
    <cellStyle name="20% - Accent4 2 3 6 2 2 3" xfId="35195"/>
    <cellStyle name="20% - Accent4 2 3 6 2 3" xfId="17707"/>
    <cellStyle name="20% - Accent4 2 3 6 2 3 2" xfId="28537"/>
    <cellStyle name="20% - Accent4 2 3 6 2 3 3" xfId="37414"/>
    <cellStyle name="20% - Accent4 2 3 6 2 4" xfId="20112"/>
    <cellStyle name="20% - Accent4 2 3 6 2 4 2" xfId="30756"/>
    <cellStyle name="20% - Accent4 2 3 6 2 4 3" xfId="39633"/>
    <cellStyle name="20% - Accent4 2 3 6 2 5" xfId="24099"/>
    <cellStyle name="20% - Accent4 2 3 6 2 6" xfId="32976"/>
    <cellStyle name="20% - Accent4 2 3 6 3" xfId="12401"/>
    <cellStyle name="20% - Accent4 2 3 6 3 2" xfId="14755"/>
    <cellStyle name="20% - Accent4 2 3 6 3 2 2" xfId="25585"/>
    <cellStyle name="20% - Accent4 2 3 6 3 2 3" xfId="34462"/>
    <cellStyle name="20% - Accent4 2 3 6 3 3" xfId="16974"/>
    <cellStyle name="20% - Accent4 2 3 6 3 3 2" xfId="27804"/>
    <cellStyle name="20% - Accent4 2 3 6 3 3 3" xfId="36681"/>
    <cellStyle name="20% - Accent4 2 3 6 3 4" xfId="19379"/>
    <cellStyle name="20% - Accent4 2 3 6 3 4 2" xfId="30023"/>
    <cellStyle name="20% - Accent4 2 3 6 3 4 3" xfId="38900"/>
    <cellStyle name="20% - Accent4 2 3 6 3 5" xfId="23366"/>
    <cellStyle name="20% - Accent4 2 3 6 3 6" xfId="32243"/>
    <cellStyle name="20% - Accent4 2 3 6 4" xfId="13879"/>
    <cellStyle name="20% - Accent4 2 3 6 4 2" xfId="24842"/>
    <cellStyle name="20% - Accent4 2 3 6 4 3" xfId="33719"/>
    <cellStyle name="20% - Accent4 2 3 6 5" xfId="16231"/>
    <cellStyle name="20% - Accent4 2 3 6 5 2" xfId="27061"/>
    <cellStyle name="20% - Accent4 2 3 6 5 3" xfId="35938"/>
    <cellStyle name="20% - Accent4 2 3 6 6" xfId="18452"/>
    <cellStyle name="20% - Accent4 2 3 6 6 2" xfId="29280"/>
    <cellStyle name="20% - Accent4 2 3 6 6 3" xfId="38157"/>
    <cellStyle name="20% - Accent4 2 3 6 7" xfId="22623"/>
    <cellStyle name="20% - Accent4 2 3 6 8" xfId="31498"/>
    <cellStyle name="20% - Accent4 2 3 7" xfId="8728"/>
    <cellStyle name="20% - Accent4 2 3 7 2" xfId="13135"/>
    <cellStyle name="20% - Accent4 2 3 7 2 2" xfId="15489"/>
    <cellStyle name="20% - Accent4 2 3 7 2 2 2" xfId="26319"/>
    <cellStyle name="20% - Accent4 2 3 7 2 2 3" xfId="35196"/>
    <cellStyle name="20% - Accent4 2 3 7 2 3" xfId="17708"/>
    <cellStyle name="20% - Accent4 2 3 7 2 3 2" xfId="28538"/>
    <cellStyle name="20% - Accent4 2 3 7 2 3 3" xfId="37415"/>
    <cellStyle name="20% - Accent4 2 3 7 2 4" xfId="20113"/>
    <cellStyle name="20% - Accent4 2 3 7 2 4 2" xfId="30757"/>
    <cellStyle name="20% - Accent4 2 3 7 2 4 3" xfId="39634"/>
    <cellStyle name="20% - Accent4 2 3 7 2 5" xfId="24100"/>
    <cellStyle name="20% - Accent4 2 3 7 2 6" xfId="32977"/>
    <cellStyle name="20% - Accent4 2 3 7 3" xfId="12402"/>
    <cellStyle name="20% - Accent4 2 3 7 3 2" xfId="14756"/>
    <cellStyle name="20% - Accent4 2 3 7 3 2 2" xfId="25586"/>
    <cellStyle name="20% - Accent4 2 3 7 3 2 3" xfId="34463"/>
    <cellStyle name="20% - Accent4 2 3 7 3 3" xfId="16975"/>
    <cellStyle name="20% - Accent4 2 3 7 3 3 2" xfId="27805"/>
    <cellStyle name="20% - Accent4 2 3 7 3 3 3" xfId="36682"/>
    <cellStyle name="20% - Accent4 2 3 7 3 4" xfId="19380"/>
    <cellStyle name="20% - Accent4 2 3 7 3 4 2" xfId="30024"/>
    <cellStyle name="20% - Accent4 2 3 7 3 4 3" xfId="38901"/>
    <cellStyle name="20% - Accent4 2 3 7 3 5" xfId="23367"/>
    <cellStyle name="20% - Accent4 2 3 7 3 6" xfId="32244"/>
    <cellStyle name="20% - Accent4 2 3 7 4" xfId="13880"/>
    <cellStyle name="20% - Accent4 2 3 7 4 2" xfId="24843"/>
    <cellStyle name="20% - Accent4 2 3 7 4 3" xfId="33720"/>
    <cellStyle name="20% - Accent4 2 3 7 5" xfId="16232"/>
    <cellStyle name="20% - Accent4 2 3 7 5 2" xfId="27062"/>
    <cellStyle name="20% - Accent4 2 3 7 5 3" xfId="35939"/>
    <cellStyle name="20% - Accent4 2 3 7 6" xfId="18453"/>
    <cellStyle name="20% - Accent4 2 3 7 6 2" xfId="29281"/>
    <cellStyle name="20% - Accent4 2 3 7 6 3" xfId="38158"/>
    <cellStyle name="20% - Accent4 2 3 7 7" xfId="22624"/>
    <cellStyle name="20% - Accent4 2 3 7 8" xfId="31499"/>
    <cellStyle name="20% - Accent4 2 3 8" xfId="8729"/>
    <cellStyle name="20% - Accent4 2 3 8 2" xfId="13136"/>
    <cellStyle name="20% - Accent4 2 3 8 2 2" xfId="15490"/>
    <cellStyle name="20% - Accent4 2 3 8 2 2 2" xfId="26320"/>
    <cellStyle name="20% - Accent4 2 3 8 2 2 3" xfId="35197"/>
    <cellStyle name="20% - Accent4 2 3 8 2 3" xfId="17709"/>
    <cellStyle name="20% - Accent4 2 3 8 2 3 2" xfId="28539"/>
    <cellStyle name="20% - Accent4 2 3 8 2 3 3" xfId="37416"/>
    <cellStyle name="20% - Accent4 2 3 8 2 4" xfId="20114"/>
    <cellStyle name="20% - Accent4 2 3 8 2 4 2" xfId="30758"/>
    <cellStyle name="20% - Accent4 2 3 8 2 4 3" xfId="39635"/>
    <cellStyle name="20% - Accent4 2 3 8 2 5" xfId="24101"/>
    <cellStyle name="20% - Accent4 2 3 8 2 6" xfId="32978"/>
    <cellStyle name="20% - Accent4 2 3 8 3" xfId="12403"/>
    <cellStyle name="20% - Accent4 2 3 8 3 2" xfId="14757"/>
    <cellStyle name="20% - Accent4 2 3 8 3 2 2" xfId="25587"/>
    <cellStyle name="20% - Accent4 2 3 8 3 2 3" xfId="34464"/>
    <cellStyle name="20% - Accent4 2 3 8 3 3" xfId="16976"/>
    <cellStyle name="20% - Accent4 2 3 8 3 3 2" xfId="27806"/>
    <cellStyle name="20% - Accent4 2 3 8 3 3 3" xfId="36683"/>
    <cellStyle name="20% - Accent4 2 3 8 3 4" xfId="19381"/>
    <cellStyle name="20% - Accent4 2 3 8 3 4 2" xfId="30025"/>
    <cellStyle name="20% - Accent4 2 3 8 3 4 3" xfId="38902"/>
    <cellStyle name="20% - Accent4 2 3 8 3 5" xfId="23368"/>
    <cellStyle name="20% - Accent4 2 3 8 3 6" xfId="32245"/>
    <cellStyle name="20% - Accent4 2 3 8 4" xfId="13881"/>
    <cellStyle name="20% - Accent4 2 3 8 4 2" xfId="24844"/>
    <cellStyle name="20% - Accent4 2 3 8 4 3" xfId="33721"/>
    <cellStyle name="20% - Accent4 2 3 8 5" xfId="16233"/>
    <cellStyle name="20% - Accent4 2 3 8 5 2" xfId="27063"/>
    <cellStyle name="20% - Accent4 2 3 8 5 3" xfId="35940"/>
    <cellStyle name="20% - Accent4 2 3 8 6" xfId="18454"/>
    <cellStyle name="20% - Accent4 2 3 8 6 2" xfId="29282"/>
    <cellStyle name="20% - Accent4 2 3 8 6 3" xfId="38159"/>
    <cellStyle name="20% - Accent4 2 3 8 7" xfId="22625"/>
    <cellStyle name="20% - Accent4 2 3 8 8" xfId="31500"/>
    <cellStyle name="20% - Accent4 2 3 9" xfId="8730"/>
    <cellStyle name="20% - Accent4 2 3 9 2" xfId="13137"/>
    <cellStyle name="20% - Accent4 2 3 9 2 2" xfId="15491"/>
    <cellStyle name="20% - Accent4 2 3 9 2 2 2" xfId="26321"/>
    <cellStyle name="20% - Accent4 2 3 9 2 2 3" xfId="35198"/>
    <cellStyle name="20% - Accent4 2 3 9 2 3" xfId="17710"/>
    <cellStyle name="20% - Accent4 2 3 9 2 3 2" xfId="28540"/>
    <cellStyle name="20% - Accent4 2 3 9 2 3 3" xfId="37417"/>
    <cellStyle name="20% - Accent4 2 3 9 2 4" xfId="20115"/>
    <cellStyle name="20% - Accent4 2 3 9 2 4 2" xfId="30759"/>
    <cellStyle name="20% - Accent4 2 3 9 2 4 3" xfId="39636"/>
    <cellStyle name="20% - Accent4 2 3 9 2 5" xfId="24102"/>
    <cellStyle name="20% - Accent4 2 3 9 2 6" xfId="32979"/>
    <cellStyle name="20% - Accent4 2 3 9 3" xfId="12404"/>
    <cellStyle name="20% - Accent4 2 3 9 3 2" xfId="14758"/>
    <cellStyle name="20% - Accent4 2 3 9 3 2 2" xfId="25588"/>
    <cellStyle name="20% - Accent4 2 3 9 3 2 3" xfId="34465"/>
    <cellStyle name="20% - Accent4 2 3 9 3 3" xfId="16977"/>
    <cellStyle name="20% - Accent4 2 3 9 3 3 2" xfId="27807"/>
    <cellStyle name="20% - Accent4 2 3 9 3 3 3" xfId="36684"/>
    <cellStyle name="20% - Accent4 2 3 9 3 4" xfId="19382"/>
    <cellStyle name="20% - Accent4 2 3 9 3 4 2" xfId="30026"/>
    <cellStyle name="20% - Accent4 2 3 9 3 4 3" xfId="38903"/>
    <cellStyle name="20% - Accent4 2 3 9 3 5" xfId="23369"/>
    <cellStyle name="20% - Accent4 2 3 9 3 6" xfId="32246"/>
    <cellStyle name="20% - Accent4 2 3 9 4" xfId="13882"/>
    <cellStyle name="20% - Accent4 2 3 9 4 2" xfId="24845"/>
    <cellStyle name="20% - Accent4 2 3 9 4 3" xfId="33722"/>
    <cellStyle name="20% - Accent4 2 3 9 5" xfId="16234"/>
    <cellStyle name="20% - Accent4 2 3 9 5 2" xfId="27064"/>
    <cellStyle name="20% - Accent4 2 3 9 5 3" xfId="35941"/>
    <cellStyle name="20% - Accent4 2 3 9 6" xfId="18455"/>
    <cellStyle name="20% - Accent4 2 3 9 6 2" xfId="29283"/>
    <cellStyle name="20% - Accent4 2 3 9 6 3" xfId="38160"/>
    <cellStyle name="20% - Accent4 2 3 9 7" xfId="22626"/>
    <cellStyle name="20% - Accent4 2 3 9 8" xfId="31501"/>
    <cellStyle name="20% - Accent4 2 4" xfId="8731"/>
    <cellStyle name="20% - Accent4 2 4 10" xfId="13138"/>
    <cellStyle name="20% - Accent4 2 4 10 2" xfId="15492"/>
    <cellStyle name="20% - Accent4 2 4 10 2 2" xfId="26322"/>
    <cellStyle name="20% - Accent4 2 4 10 2 3" xfId="35199"/>
    <cellStyle name="20% - Accent4 2 4 10 3" xfId="17711"/>
    <cellStyle name="20% - Accent4 2 4 10 3 2" xfId="28541"/>
    <cellStyle name="20% - Accent4 2 4 10 3 3" xfId="37418"/>
    <cellStyle name="20% - Accent4 2 4 10 4" xfId="20116"/>
    <cellStyle name="20% - Accent4 2 4 10 4 2" xfId="30760"/>
    <cellStyle name="20% - Accent4 2 4 10 4 3" xfId="39637"/>
    <cellStyle name="20% - Accent4 2 4 10 5" xfId="24103"/>
    <cellStyle name="20% - Accent4 2 4 10 6" xfId="32980"/>
    <cellStyle name="20% - Accent4 2 4 11" xfId="12405"/>
    <cellStyle name="20% - Accent4 2 4 11 2" xfId="14759"/>
    <cellStyle name="20% - Accent4 2 4 11 2 2" xfId="25589"/>
    <cellStyle name="20% - Accent4 2 4 11 2 3" xfId="34466"/>
    <cellStyle name="20% - Accent4 2 4 11 3" xfId="16978"/>
    <cellStyle name="20% - Accent4 2 4 11 3 2" xfId="27808"/>
    <cellStyle name="20% - Accent4 2 4 11 3 3" xfId="36685"/>
    <cellStyle name="20% - Accent4 2 4 11 4" xfId="19383"/>
    <cellStyle name="20% - Accent4 2 4 11 4 2" xfId="30027"/>
    <cellStyle name="20% - Accent4 2 4 11 4 3" xfId="38904"/>
    <cellStyle name="20% - Accent4 2 4 11 5" xfId="23370"/>
    <cellStyle name="20% - Accent4 2 4 11 6" xfId="32247"/>
    <cellStyle name="20% - Accent4 2 4 12" xfId="13883"/>
    <cellStyle name="20% - Accent4 2 4 12 2" xfId="24846"/>
    <cellStyle name="20% - Accent4 2 4 12 3" xfId="33723"/>
    <cellStyle name="20% - Accent4 2 4 13" xfId="16235"/>
    <cellStyle name="20% - Accent4 2 4 13 2" xfId="27065"/>
    <cellStyle name="20% - Accent4 2 4 13 3" xfId="35942"/>
    <cellStyle name="20% - Accent4 2 4 14" xfId="18456"/>
    <cellStyle name="20% - Accent4 2 4 14 2" xfId="29284"/>
    <cellStyle name="20% - Accent4 2 4 14 3" xfId="38161"/>
    <cellStyle name="20% - Accent4 2 4 15" xfId="22627"/>
    <cellStyle name="20% - Accent4 2 4 16" xfId="31502"/>
    <cellStyle name="20% - Accent4 2 4 2" xfId="8732"/>
    <cellStyle name="20% - Accent4 2 4 2 2" xfId="13139"/>
    <cellStyle name="20% - Accent4 2 4 2 2 2" xfId="15493"/>
    <cellStyle name="20% - Accent4 2 4 2 2 2 2" xfId="26323"/>
    <cellStyle name="20% - Accent4 2 4 2 2 2 3" xfId="35200"/>
    <cellStyle name="20% - Accent4 2 4 2 2 3" xfId="17712"/>
    <cellStyle name="20% - Accent4 2 4 2 2 3 2" xfId="28542"/>
    <cellStyle name="20% - Accent4 2 4 2 2 3 3" xfId="37419"/>
    <cellStyle name="20% - Accent4 2 4 2 2 4" xfId="20117"/>
    <cellStyle name="20% - Accent4 2 4 2 2 4 2" xfId="30761"/>
    <cellStyle name="20% - Accent4 2 4 2 2 4 3" xfId="39638"/>
    <cellStyle name="20% - Accent4 2 4 2 2 5" xfId="24104"/>
    <cellStyle name="20% - Accent4 2 4 2 2 6" xfId="32981"/>
    <cellStyle name="20% - Accent4 2 4 2 3" xfId="12406"/>
    <cellStyle name="20% - Accent4 2 4 2 3 2" xfId="14760"/>
    <cellStyle name="20% - Accent4 2 4 2 3 2 2" xfId="25590"/>
    <cellStyle name="20% - Accent4 2 4 2 3 2 3" xfId="34467"/>
    <cellStyle name="20% - Accent4 2 4 2 3 3" xfId="16979"/>
    <cellStyle name="20% - Accent4 2 4 2 3 3 2" xfId="27809"/>
    <cellStyle name="20% - Accent4 2 4 2 3 3 3" xfId="36686"/>
    <cellStyle name="20% - Accent4 2 4 2 3 4" xfId="19384"/>
    <cellStyle name="20% - Accent4 2 4 2 3 4 2" xfId="30028"/>
    <cellStyle name="20% - Accent4 2 4 2 3 4 3" xfId="38905"/>
    <cellStyle name="20% - Accent4 2 4 2 3 5" xfId="23371"/>
    <cellStyle name="20% - Accent4 2 4 2 3 6" xfId="32248"/>
    <cellStyle name="20% - Accent4 2 4 2 4" xfId="13884"/>
    <cellStyle name="20% - Accent4 2 4 2 4 2" xfId="24847"/>
    <cellStyle name="20% - Accent4 2 4 2 4 3" xfId="33724"/>
    <cellStyle name="20% - Accent4 2 4 2 5" xfId="16236"/>
    <cellStyle name="20% - Accent4 2 4 2 5 2" xfId="27066"/>
    <cellStyle name="20% - Accent4 2 4 2 5 3" xfId="35943"/>
    <cellStyle name="20% - Accent4 2 4 2 6" xfId="18457"/>
    <cellStyle name="20% - Accent4 2 4 2 6 2" xfId="29285"/>
    <cellStyle name="20% - Accent4 2 4 2 6 3" xfId="38162"/>
    <cellStyle name="20% - Accent4 2 4 2 7" xfId="22628"/>
    <cellStyle name="20% - Accent4 2 4 2 8" xfId="31503"/>
    <cellStyle name="20% - Accent4 2 4 3" xfId="8733"/>
    <cellStyle name="20% - Accent4 2 4 3 2" xfId="13140"/>
    <cellStyle name="20% - Accent4 2 4 3 2 2" xfId="15494"/>
    <cellStyle name="20% - Accent4 2 4 3 2 2 2" xfId="26324"/>
    <cellStyle name="20% - Accent4 2 4 3 2 2 3" xfId="35201"/>
    <cellStyle name="20% - Accent4 2 4 3 2 3" xfId="17713"/>
    <cellStyle name="20% - Accent4 2 4 3 2 3 2" xfId="28543"/>
    <cellStyle name="20% - Accent4 2 4 3 2 3 3" xfId="37420"/>
    <cellStyle name="20% - Accent4 2 4 3 2 4" xfId="20118"/>
    <cellStyle name="20% - Accent4 2 4 3 2 4 2" xfId="30762"/>
    <cellStyle name="20% - Accent4 2 4 3 2 4 3" xfId="39639"/>
    <cellStyle name="20% - Accent4 2 4 3 2 5" xfId="24105"/>
    <cellStyle name="20% - Accent4 2 4 3 2 6" xfId="32982"/>
    <cellStyle name="20% - Accent4 2 4 3 3" xfId="12407"/>
    <cellStyle name="20% - Accent4 2 4 3 3 2" xfId="14761"/>
    <cellStyle name="20% - Accent4 2 4 3 3 2 2" xfId="25591"/>
    <cellStyle name="20% - Accent4 2 4 3 3 2 3" xfId="34468"/>
    <cellStyle name="20% - Accent4 2 4 3 3 3" xfId="16980"/>
    <cellStyle name="20% - Accent4 2 4 3 3 3 2" xfId="27810"/>
    <cellStyle name="20% - Accent4 2 4 3 3 3 3" xfId="36687"/>
    <cellStyle name="20% - Accent4 2 4 3 3 4" xfId="19385"/>
    <cellStyle name="20% - Accent4 2 4 3 3 4 2" xfId="30029"/>
    <cellStyle name="20% - Accent4 2 4 3 3 4 3" xfId="38906"/>
    <cellStyle name="20% - Accent4 2 4 3 3 5" xfId="23372"/>
    <cellStyle name="20% - Accent4 2 4 3 3 6" xfId="32249"/>
    <cellStyle name="20% - Accent4 2 4 3 4" xfId="13885"/>
    <cellStyle name="20% - Accent4 2 4 3 4 2" xfId="24848"/>
    <cellStyle name="20% - Accent4 2 4 3 4 3" xfId="33725"/>
    <cellStyle name="20% - Accent4 2 4 3 5" xfId="16237"/>
    <cellStyle name="20% - Accent4 2 4 3 5 2" xfId="27067"/>
    <cellStyle name="20% - Accent4 2 4 3 5 3" xfId="35944"/>
    <cellStyle name="20% - Accent4 2 4 3 6" xfId="18458"/>
    <cellStyle name="20% - Accent4 2 4 3 6 2" xfId="29286"/>
    <cellStyle name="20% - Accent4 2 4 3 6 3" xfId="38163"/>
    <cellStyle name="20% - Accent4 2 4 3 7" xfId="22629"/>
    <cellStyle name="20% - Accent4 2 4 3 8" xfId="31504"/>
    <cellStyle name="20% - Accent4 2 4 4" xfId="8734"/>
    <cellStyle name="20% - Accent4 2 4 4 2" xfId="13141"/>
    <cellStyle name="20% - Accent4 2 4 4 2 2" xfId="15495"/>
    <cellStyle name="20% - Accent4 2 4 4 2 2 2" xfId="26325"/>
    <cellStyle name="20% - Accent4 2 4 4 2 2 3" xfId="35202"/>
    <cellStyle name="20% - Accent4 2 4 4 2 3" xfId="17714"/>
    <cellStyle name="20% - Accent4 2 4 4 2 3 2" xfId="28544"/>
    <cellStyle name="20% - Accent4 2 4 4 2 3 3" xfId="37421"/>
    <cellStyle name="20% - Accent4 2 4 4 2 4" xfId="20119"/>
    <cellStyle name="20% - Accent4 2 4 4 2 4 2" xfId="30763"/>
    <cellStyle name="20% - Accent4 2 4 4 2 4 3" xfId="39640"/>
    <cellStyle name="20% - Accent4 2 4 4 2 5" xfId="24106"/>
    <cellStyle name="20% - Accent4 2 4 4 2 6" xfId="32983"/>
    <cellStyle name="20% - Accent4 2 4 4 3" xfId="12408"/>
    <cellStyle name="20% - Accent4 2 4 4 3 2" xfId="14762"/>
    <cellStyle name="20% - Accent4 2 4 4 3 2 2" xfId="25592"/>
    <cellStyle name="20% - Accent4 2 4 4 3 2 3" xfId="34469"/>
    <cellStyle name="20% - Accent4 2 4 4 3 3" xfId="16981"/>
    <cellStyle name="20% - Accent4 2 4 4 3 3 2" xfId="27811"/>
    <cellStyle name="20% - Accent4 2 4 4 3 3 3" xfId="36688"/>
    <cellStyle name="20% - Accent4 2 4 4 3 4" xfId="19386"/>
    <cellStyle name="20% - Accent4 2 4 4 3 4 2" xfId="30030"/>
    <cellStyle name="20% - Accent4 2 4 4 3 4 3" xfId="38907"/>
    <cellStyle name="20% - Accent4 2 4 4 3 5" xfId="23373"/>
    <cellStyle name="20% - Accent4 2 4 4 3 6" xfId="32250"/>
    <cellStyle name="20% - Accent4 2 4 4 4" xfId="13886"/>
    <cellStyle name="20% - Accent4 2 4 4 4 2" xfId="24849"/>
    <cellStyle name="20% - Accent4 2 4 4 4 3" xfId="33726"/>
    <cellStyle name="20% - Accent4 2 4 4 5" xfId="16238"/>
    <cellStyle name="20% - Accent4 2 4 4 5 2" xfId="27068"/>
    <cellStyle name="20% - Accent4 2 4 4 5 3" xfId="35945"/>
    <cellStyle name="20% - Accent4 2 4 4 6" xfId="18459"/>
    <cellStyle name="20% - Accent4 2 4 4 6 2" xfId="29287"/>
    <cellStyle name="20% - Accent4 2 4 4 6 3" xfId="38164"/>
    <cellStyle name="20% - Accent4 2 4 4 7" xfId="22630"/>
    <cellStyle name="20% - Accent4 2 4 4 8" xfId="31505"/>
    <cellStyle name="20% - Accent4 2 4 5" xfId="8735"/>
    <cellStyle name="20% - Accent4 2 4 5 2" xfId="13142"/>
    <cellStyle name="20% - Accent4 2 4 5 2 2" xfId="15496"/>
    <cellStyle name="20% - Accent4 2 4 5 2 2 2" xfId="26326"/>
    <cellStyle name="20% - Accent4 2 4 5 2 2 3" xfId="35203"/>
    <cellStyle name="20% - Accent4 2 4 5 2 3" xfId="17715"/>
    <cellStyle name="20% - Accent4 2 4 5 2 3 2" xfId="28545"/>
    <cellStyle name="20% - Accent4 2 4 5 2 3 3" xfId="37422"/>
    <cellStyle name="20% - Accent4 2 4 5 2 4" xfId="20120"/>
    <cellStyle name="20% - Accent4 2 4 5 2 4 2" xfId="30764"/>
    <cellStyle name="20% - Accent4 2 4 5 2 4 3" xfId="39641"/>
    <cellStyle name="20% - Accent4 2 4 5 2 5" xfId="24107"/>
    <cellStyle name="20% - Accent4 2 4 5 2 6" xfId="32984"/>
    <cellStyle name="20% - Accent4 2 4 5 3" xfId="12409"/>
    <cellStyle name="20% - Accent4 2 4 5 3 2" xfId="14763"/>
    <cellStyle name="20% - Accent4 2 4 5 3 2 2" xfId="25593"/>
    <cellStyle name="20% - Accent4 2 4 5 3 2 3" xfId="34470"/>
    <cellStyle name="20% - Accent4 2 4 5 3 3" xfId="16982"/>
    <cellStyle name="20% - Accent4 2 4 5 3 3 2" xfId="27812"/>
    <cellStyle name="20% - Accent4 2 4 5 3 3 3" xfId="36689"/>
    <cellStyle name="20% - Accent4 2 4 5 3 4" xfId="19387"/>
    <cellStyle name="20% - Accent4 2 4 5 3 4 2" xfId="30031"/>
    <cellStyle name="20% - Accent4 2 4 5 3 4 3" xfId="38908"/>
    <cellStyle name="20% - Accent4 2 4 5 3 5" xfId="23374"/>
    <cellStyle name="20% - Accent4 2 4 5 3 6" xfId="32251"/>
    <cellStyle name="20% - Accent4 2 4 5 4" xfId="13887"/>
    <cellStyle name="20% - Accent4 2 4 5 4 2" xfId="24850"/>
    <cellStyle name="20% - Accent4 2 4 5 4 3" xfId="33727"/>
    <cellStyle name="20% - Accent4 2 4 5 5" xfId="16239"/>
    <cellStyle name="20% - Accent4 2 4 5 5 2" xfId="27069"/>
    <cellStyle name="20% - Accent4 2 4 5 5 3" xfId="35946"/>
    <cellStyle name="20% - Accent4 2 4 5 6" xfId="18460"/>
    <cellStyle name="20% - Accent4 2 4 5 6 2" xfId="29288"/>
    <cellStyle name="20% - Accent4 2 4 5 6 3" xfId="38165"/>
    <cellStyle name="20% - Accent4 2 4 5 7" xfId="22631"/>
    <cellStyle name="20% - Accent4 2 4 5 8" xfId="31506"/>
    <cellStyle name="20% - Accent4 2 4 6" xfId="8736"/>
    <cellStyle name="20% - Accent4 2 4 6 2" xfId="13143"/>
    <cellStyle name="20% - Accent4 2 4 6 2 2" xfId="15497"/>
    <cellStyle name="20% - Accent4 2 4 6 2 2 2" xfId="26327"/>
    <cellStyle name="20% - Accent4 2 4 6 2 2 3" xfId="35204"/>
    <cellStyle name="20% - Accent4 2 4 6 2 3" xfId="17716"/>
    <cellStyle name="20% - Accent4 2 4 6 2 3 2" xfId="28546"/>
    <cellStyle name="20% - Accent4 2 4 6 2 3 3" xfId="37423"/>
    <cellStyle name="20% - Accent4 2 4 6 2 4" xfId="20121"/>
    <cellStyle name="20% - Accent4 2 4 6 2 4 2" xfId="30765"/>
    <cellStyle name="20% - Accent4 2 4 6 2 4 3" xfId="39642"/>
    <cellStyle name="20% - Accent4 2 4 6 2 5" xfId="24108"/>
    <cellStyle name="20% - Accent4 2 4 6 2 6" xfId="32985"/>
    <cellStyle name="20% - Accent4 2 4 6 3" xfId="12410"/>
    <cellStyle name="20% - Accent4 2 4 6 3 2" xfId="14764"/>
    <cellStyle name="20% - Accent4 2 4 6 3 2 2" xfId="25594"/>
    <cellStyle name="20% - Accent4 2 4 6 3 2 3" xfId="34471"/>
    <cellStyle name="20% - Accent4 2 4 6 3 3" xfId="16983"/>
    <cellStyle name="20% - Accent4 2 4 6 3 3 2" xfId="27813"/>
    <cellStyle name="20% - Accent4 2 4 6 3 3 3" xfId="36690"/>
    <cellStyle name="20% - Accent4 2 4 6 3 4" xfId="19388"/>
    <cellStyle name="20% - Accent4 2 4 6 3 4 2" xfId="30032"/>
    <cellStyle name="20% - Accent4 2 4 6 3 4 3" xfId="38909"/>
    <cellStyle name="20% - Accent4 2 4 6 3 5" xfId="23375"/>
    <cellStyle name="20% - Accent4 2 4 6 3 6" xfId="32252"/>
    <cellStyle name="20% - Accent4 2 4 6 4" xfId="13888"/>
    <cellStyle name="20% - Accent4 2 4 6 4 2" xfId="24851"/>
    <cellStyle name="20% - Accent4 2 4 6 4 3" xfId="33728"/>
    <cellStyle name="20% - Accent4 2 4 6 5" xfId="16240"/>
    <cellStyle name="20% - Accent4 2 4 6 5 2" xfId="27070"/>
    <cellStyle name="20% - Accent4 2 4 6 5 3" xfId="35947"/>
    <cellStyle name="20% - Accent4 2 4 6 6" xfId="18461"/>
    <cellStyle name="20% - Accent4 2 4 6 6 2" xfId="29289"/>
    <cellStyle name="20% - Accent4 2 4 6 6 3" xfId="38166"/>
    <cellStyle name="20% - Accent4 2 4 6 7" xfId="22632"/>
    <cellStyle name="20% - Accent4 2 4 6 8" xfId="31507"/>
    <cellStyle name="20% - Accent4 2 4 7" xfId="8737"/>
    <cellStyle name="20% - Accent4 2 4 7 2" xfId="13144"/>
    <cellStyle name="20% - Accent4 2 4 7 2 2" xfId="15498"/>
    <cellStyle name="20% - Accent4 2 4 7 2 2 2" xfId="26328"/>
    <cellStyle name="20% - Accent4 2 4 7 2 2 3" xfId="35205"/>
    <cellStyle name="20% - Accent4 2 4 7 2 3" xfId="17717"/>
    <cellStyle name="20% - Accent4 2 4 7 2 3 2" xfId="28547"/>
    <cellStyle name="20% - Accent4 2 4 7 2 3 3" xfId="37424"/>
    <cellStyle name="20% - Accent4 2 4 7 2 4" xfId="20122"/>
    <cellStyle name="20% - Accent4 2 4 7 2 4 2" xfId="30766"/>
    <cellStyle name="20% - Accent4 2 4 7 2 4 3" xfId="39643"/>
    <cellStyle name="20% - Accent4 2 4 7 2 5" xfId="24109"/>
    <cellStyle name="20% - Accent4 2 4 7 2 6" xfId="32986"/>
    <cellStyle name="20% - Accent4 2 4 7 3" xfId="12411"/>
    <cellStyle name="20% - Accent4 2 4 7 3 2" xfId="14765"/>
    <cellStyle name="20% - Accent4 2 4 7 3 2 2" xfId="25595"/>
    <cellStyle name="20% - Accent4 2 4 7 3 2 3" xfId="34472"/>
    <cellStyle name="20% - Accent4 2 4 7 3 3" xfId="16984"/>
    <cellStyle name="20% - Accent4 2 4 7 3 3 2" xfId="27814"/>
    <cellStyle name="20% - Accent4 2 4 7 3 3 3" xfId="36691"/>
    <cellStyle name="20% - Accent4 2 4 7 3 4" xfId="19389"/>
    <cellStyle name="20% - Accent4 2 4 7 3 4 2" xfId="30033"/>
    <cellStyle name="20% - Accent4 2 4 7 3 4 3" xfId="38910"/>
    <cellStyle name="20% - Accent4 2 4 7 3 5" xfId="23376"/>
    <cellStyle name="20% - Accent4 2 4 7 3 6" xfId="32253"/>
    <cellStyle name="20% - Accent4 2 4 7 4" xfId="13889"/>
    <cellStyle name="20% - Accent4 2 4 7 4 2" xfId="24852"/>
    <cellStyle name="20% - Accent4 2 4 7 4 3" xfId="33729"/>
    <cellStyle name="20% - Accent4 2 4 7 5" xfId="16241"/>
    <cellStyle name="20% - Accent4 2 4 7 5 2" xfId="27071"/>
    <cellStyle name="20% - Accent4 2 4 7 5 3" xfId="35948"/>
    <cellStyle name="20% - Accent4 2 4 7 6" xfId="18462"/>
    <cellStyle name="20% - Accent4 2 4 7 6 2" xfId="29290"/>
    <cellStyle name="20% - Accent4 2 4 7 6 3" xfId="38167"/>
    <cellStyle name="20% - Accent4 2 4 7 7" xfId="22633"/>
    <cellStyle name="20% - Accent4 2 4 7 8" xfId="31508"/>
    <cellStyle name="20% - Accent4 2 4 8" xfId="8738"/>
    <cellStyle name="20% - Accent4 2 4 8 2" xfId="13145"/>
    <cellStyle name="20% - Accent4 2 4 8 2 2" xfId="15499"/>
    <cellStyle name="20% - Accent4 2 4 8 2 2 2" xfId="26329"/>
    <cellStyle name="20% - Accent4 2 4 8 2 2 3" xfId="35206"/>
    <cellStyle name="20% - Accent4 2 4 8 2 3" xfId="17718"/>
    <cellStyle name="20% - Accent4 2 4 8 2 3 2" xfId="28548"/>
    <cellStyle name="20% - Accent4 2 4 8 2 3 3" xfId="37425"/>
    <cellStyle name="20% - Accent4 2 4 8 2 4" xfId="20123"/>
    <cellStyle name="20% - Accent4 2 4 8 2 4 2" xfId="30767"/>
    <cellStyle name="20% - Accent4 2 4 8 2 4 3" xfId="39644"/>
    <cellStyle name="20% - Accent4 2 4 8 2 5" xfId="24110"/>
    <cellStyle name="20% - Accent4 2 4 8 2 6" xfId="32987"/>
    <cellStyle name="20% - Accent4 2 4 8 3" xfId="12412"/>
    <cellStyle name="20% - Accent4 2 4 8 3 2" xfId="14766"/>
    <cellStyle name="20% - Accent4 2 4 8 3 2 2" xfId="25596"/>
    <cellStyle name="20% - Accent4 2 4 8 3 2 3" xfId="34473"/>
    <cellStyle name="20% - Accent4 2 4 8 3 3" xfId="16985"/>
    <cellStyle name="20% - Accent4 2 4 8 3 3 2" xfId="27815"/>
    <cellStyle name="20% - Accent4 2 4 8 3 3 3" xfId="36692"/>
    <cellStyle name="20% - Accent4 2 4 8 3 4" xfId="19390"/>
    <cellStyle name="20% - Accent4 2 4 8 3 4 2" xfId="30034"/>
    <cellStyle name="20% - Accent4 2 4 8 3 4 3" xfId="38911"/>
    <cellStyle name="20% - Accent4 2 4 8 3 5" xfId="23377"/>
    <cellStyle name="20% - Accent4 2 4 8 3 6" xfId="32254"/>
    <cellStyle name="20% - Accent4 2 4 8 4" xfId="13890"/>
    <cellStyle name="20% - Accent4 2 4 8 4 2" xfId="24853"/>
    <cellStyle name="20% - Accent4 2 4 8 4 3" xfId="33730"/>
    <cellStyle name="20% - Accent4 2 4 8 5" xfId="16242"/>
    <cellStyle name="20% - Accent4 2 4 8 5 2" xfId="27072"/>
    <cellStyle name="20% - Accent4 2 4 8 5 3" xfId="35949"/>
    <cellStyle name="20% - Accent4 2 4 8 6" xfId="18463"/>
    <cellStyle name="20% - Accent4 2 4 8 6 2" xfId="29291"/>
    <cellStyle name="20% - Accent4 2 4 8 6 3" xfId="38168"/>
    <cellStyle name="20% - Accent4 2 4 8 7" xfId="22634"/>
    <cellStyle name="20% - Accent4 2 4 8 8" xfId="31509"/>
    <cellStyle name="20% - Accent4 2 4 9" xfId="8739"/>
    <cellStyle name="20% - Accent4 2 4 9 2" xfId="13146"/>
    <cellStyle name="20% - Accent4 2 4 9 2 2" xfId="15500"/>
    <cellStyle name="20% - Accent4 2 4 9 2 2 2" xfId="26330"/>
    <cellStyle name="20% - Accent4 2 4 9 2 2 3" xfId="35207"/>
    <cellStyle name="20% - Accent4 2 4 9 2 3" xfId="17719"/>
    <cellStyle name="20% - Accent4 2 4 9 2 3 2" xfId="28549"/>
    <cellStyle name="20% - Accent4 2 4 9 2 3 3" xfId="37426"/>
    <cellStyle name="20% - Accent4 2 4 9 2 4" xfId="20124"/>
    <cellStyle name="20% - Accent4 2 4 9 2 4 2" xfId="30768"/>
    <cellStyle name="20% - Accent4 2 4 9 2 4 3" xfId="39645"/>
    <cellStyle name="20% - Accent4 2 4 9 2 5" xfId="24111"/>
    <cellStyle name="20% - Accent4 2 4 9 2 6" xfId="32988"/>
    <cellStyle name="20% - Accent4 2 4 9 3" xfId="12413"/>
    <cellStyle name="20% - Accent4 2 4 9 3 2" xfId="14767"/>
    <cellStyle name="20% - Accent4 2 4 9 3 2 2" xfId="25597"/>
    <cellStyle name="20% - Accent4 2 4 9 3 2 3" xfId="34474"/>
    <cellStyle name="20% - Accent4 2 4 9 3 3" xfId="16986"/>
    <cellStyle name="20% - Accent4 2 4 9 3 3 2" xfId="27816"/>
    <cellStyle name="20% - Accent4 2 4 9 3 3 3" xfId="36693"/>
    <cellStyle name="20% - Accent4 2 4 9 3 4" xfId="19391"/>
    <cellStyle name="20% - Accent4 2 4 9 3 4 2" xfId="30035"/>
    <cellStyle name="20% - Accent4 2 4 9 3 4 3" xfId="38912"/>
    <cellStyle name="20% - Accent4 2 4 9 3 5" xfId="23378"/>
    <cellStyle name="20% - Accent4 2 4 9 3 6" xfId="32255"/>
    <cellStyle name="20% - Accent4 2 4 9 4" xfId="13891"/>
    <cellStyle name="20% - Accent4 2 4 9 4 2" xfId="24854"/>
    <cellStyle name="20% - Accent4 2 4 9 4 3" xfId="33731"/>
    <cellStyle name="20% - Accent4 2 4 9 5" xfId="16243"/>
    <cellStyle name="20% - Accent4 2 4 9 5 2" xfId="27073"/>
    <cellStyle name="20% - Accent4 2 4 9 5 3" xfId="35950"/>
    <cellStyle name="20% - Accent4 2 4 9 6" xfId="18464"/>
    <cellStyle name="20% - Accent4 2 4 9 6 2" xfId="29292"/>
    <cellStyle name="20% - Accent4 2 4 9 6 3" xfId="38169"/>
    <cellStyle name="20% - Accent4 2 4 9 7" xfId="22635"/>
    <cellStyle name="20% - Accent4 2 4 9 8" xfId="31510"/>
    <cellStyle name="20% - Accent4 2 5" xfId="8740"/>
    <cellStyle name="20% - Accent4 2 5 10" xfId="13147"/>
    <cellStyle name="20% - Accent4 2 5 10 2" xfId="15501"/>
    <cellStyle name="20% - Accent4 2 5 10 2 2" xfId="26331"/>
    <cellStyle name="20% - Accent4 2 5 10 2 3" xfId="35208"/>
    <cellStyle name="20% - Accent4 2 5 10 3" xfId="17720"/>
    <cellStyle name="20% - Accent4 2 5 10 3 2" xfId="28550"/>
    <cellStyle name="20% - Accent4 2 5 10 3 3" xfId="37427"/>
    <cellStyle name="20% - Accent4 2 5 10 4" xfId="20125"/>
    <cellStyle name="20% - Accent4 2 5 10 4 2" xfId="30769"/>
    <cellStyle name="20% - Accent4 2 5 10 4 3" xfId="39646"/>
    <cellStyle name="20% - Accent4 2 5 10 5" xfId="24112"/>
    <cellStyle name="20% - Accent4 2 5 10 6" xfId="32989"/>
    <cellStyle name="20% - Accent4 2 5 11" xfId="12414"/>
    <cellStyle name="20% - Accent4 2 5 11 2" xfId="14768"/>
    <cellStyle name="20% - Accent4 2 5 11 2 2" xfId="25598"/>
    <cellStyle name="20% - Accent4 2 5 11 2 3" xfId="34475"/>
    <cellStyle name="20% - Accent4 2 5 11 3" xfId="16987"/>
    <cellStyle name="20% - Accent4 2 5 11 3 2" xfId="27817"/>
    <cellStyle name="20% - Accent4 2 5 11 3 3" xfId="36694"/>
    <cellStyle name="20% - Accent4 2 5 11 4" xfId="19392"/>
    <cellStyle name="20% - Accent4 2 5 11 4 2" xfId="30036"/>
    <cellStyle name="20% - Accent4 2 5 11 4 3" xfId="38913"/>
    <cellStyle name="20% - Accent4 2 5 11 5" xfId="23379"/>
    <cellStyle name="20% - Accent4 2 5 11 6" xfId="32256"/>
    <cellStyle name="20% - Accent4 2 5 12" xfId="13892"/>
    <cellStyle name="20% - Accent4 2 5 12 2" xfId="24855"/>
    <cellStyle name="20% - Accent4 2 5 12 3" xfId="33732"/>
    <cellStyle name="20% - Accent4 2 5 13" xfId="16244"/>
    <cellStyle name="20% - Accent4 2 5 13 2" xfId="27074"/>
    <cellStyle name="20% - Accent4 2 5 13 3" xfId="35951"/>
    <cellStyle name="20% - Accent4 2 5 14" xfId="18465"/>
    <cellStyle name="20% - Accent4 2 5 14 2" xfId="29293"/>
    <cellStyle name="20% - Accent4 2 5 14 3" xfId="38170"/>
    <cellStyle name="20% - Accent4 2 5 15" xfId="22636"/>
    <cellStyle name="20% - Accent4 2 5 16" xfId="31511"/>
    <cellStyle name="20% - Accent4 2 5 2" xfId="8741"/>
    <cellStyle name="20% - Accent4 2 5 2 2" xfId="13148"/>
    <cellStyle name="20% - Accent4 2 5 2 2 2" xfId="15502"/>
    <cellStyle name="20% - Accent4 2 5 2 2 2 2" xfId="26332"/>
    <cellStyle name="20% - Accent4 2 5 2 2 2 3" xfId="35209"/>
    <cellStyle name="20% - Accent4 2 5 2 2 3" xfId="17721"/>
    <cellStyle name="20% - Accent4 2 5 2 2 3 2" xfId="28551"/>
    <cellStyle name="20% - Accent4 2 5 2 2 3 3" xfId="37428"/>
    <cellStyle name="20% - Accent4 2 5 2 2 4" xfId="20126"/>
    <cellStyle name="20% - Accent4 2 5 2 2 4 2" xfId="30770"/>
    <cellStyle name="20% - Accent4 2 5 2 2 4 3" xfId="39647"/>
    <cellStyle name="20% - Accent4 2 5 2 2 5" xfId="24113"/>
    <cellStyle name="20% - Accent4 2 5 2 2 6" xfId="32990"/>
    <cellStyle name="20% - Accent4 2 5 2 3" xfId="12415"/>
    <cellStyle name="20% - Accent4 2 5 2 3 2" xfId="14769"/>
    <cellStyle name="20% - Accent4 2 5 2 3 2 2" xfId="25599"/>
    <cellStyle name="20% - Accent4 2 5 2 3 2 3" xfId="34476"/>
    <cellStyle name="20% - Accent4 2 5 2 3 3" xfId="16988"/>
    <cellStyle name="20% - Accent4 2 5 2 3 3 2" xfId="27818"/>
    <cellStyle name="20% - Accent4 2 5 2 3 3 3" xfId="36695"/>
    <cellStyle name="20% - Accent4 2 5 2 3 4" xfId="19393"/>
    <cellStyle name="20% - Accent4 2 5 2 3 4 2" xfId="30037"/>
    <cellStyle name="20% - Accent4 2 5 2 3 4 3" xfId="38914"/>
    <cellStyle name="20% - Accent4 2 5 2 3 5" xfId="23380"/>
    <cellStyle name="20% - Accent4 2 5 2 3 6" xfId="32257"/>
    <cellStyle name="20% - Accent4 2 5 2 4" xfId="13893"/>
    <cellStyle name="20% - Accent4 2 5 2 4 2" xfId="24856"/>
    <cellStyle name="20% - Accent4 2 5 2 4 3" xfId="33733"/>
    <cellStyle name="20% - Accent4 2 5 2 5" xfId="16245"/>
    <cellStyle name="20% - Accent4 2 5 2 5 2" xfId="27075"/>
    <cellStyle name="20% - Accent4 2 5 2 5 3" xfId="35952"/>
    <cellStyle name="20% - Accent4 2 5 2 6" xfId="18466"/>
    <cellStyle name="20% - Accent4 2 5 2 6 2" xfId="29294"/>
    <cellStyle name="20% - Accent4 2 5 2 6 3" xfId="38171"/>
    <cellStyle name="20% - Accent4 2 5 2 7" xfId="22637"/>
    <cellStyle name="20% - Accent4 2 5 2 8" xfId="31512"/>
    <cellStyle name="20% - Accent4 2 5 3" xfId="8742"/>
    <cellStyle name="20% - Accent4 2 5 3 2" xfId="13149"/>
    <cellStyle name="20% - Accent4 2 5 3 2 2" xfId="15503"/>
    <cellStyle name="20% - Accent4 2 5 3 2 2 2" xfId="26333"/>
    <cellStyle name="20% - Accent4 2 5 3 2 2 3" xfId="35210"/>
    <cellStyle name="20% - Accent4 2 5 3 2 3" xfId="17722"/>
    <cellStyle name="20% - Accent4 2 5 3 2 3 2" xfId="28552"/>
    <cellStyle name="20% - Accent4 2 5 3 2 3 3" xfId="37429"/>
    <cellStyle name="20% - Accent4 2 5 3 2 4" xfId="20127"/>
    <cellStyle name="20% - Accent4 2 5 3 2 4 2" xfId="30771"/>
    <cellStyle name="20% - Accent4 2 5 3 2 4 3" xfId="39648"/>
    <cellStyle name="20% - Accent4 2 5 3 2 5" xfId="24114"/>
    <cellStyle name="20% - Accent4 2 5 3 2 6" xfId="32991"/>
    <cellStyle name="20% - Accent4 2 5 3 3" xfId="12416"/>
    <cellStyle name="20% - Accent4 2 5 3 3 2" xfId="14770"/>
    <cellStyle name="20% - Accent4 2 5 3 3 2 2" xfId="25600"/>
    <cellStyle name="20% - Accent4 2 5 3 3 2 3" xfId="34477"/>
    <cellStyle name="20% - Accent4 2 5 3 3 3" xfId="16989"/>
    <cellStyle name="20% - Accent4 2 5 3 3 3 2" xfId="27819"/>
    <cellStyle name="20% - Accent4 2 5 3 3 3 3" xfId="36696"/>
    <cellStyle name="20% - Accent4 2 5 3 3 4" xfId="19394"/>
    <cellStyle name="20% - Accent4 2 5 3 3 4 2" xfId="30038"/>
    <cellStyle name="20% - Accent4 2 5 3 3 4 3" xfId="38915"/>
    <cellStyle name="20% - Accent4 2 5 3 3 5" xfId="23381"/>
    <cellStyle name="20% - Accent4 2 5 3 3 6" xfId="32258"/>
    <cellStyle name="20% - Accent4 2 5 3 4" xfId="13894"/>
    <cellStyle name="20% - Accent4 2 5 3 4 2" xfId="24857"/>
    <cellStyle name="20% - Accent4 2 5 3 4 3" xfId="33734"/>
    <cellStyle name="20% - Accent4 2 5 3 5" xfId="16246"/>
    <cellStyle name="20% - Accent4 2 5 3 5 2" xfId="27076"/>
    <cellStyle name="20% - Accent4 2 5 3 5 3" xfId="35953"/>
    <cellStyle name="20% - Accent4 2 5 3 6" xfId="18467"/>
    <cellStyle name="20% - Accent4 2 5 3 6 2" xfId="29295"/>
    <cellStyle name="20% - Accent4 2 5 3 6 3" xfId="38172"/>
    <cellStyle name="20% - Accent4 2 5 3 7" xfId="22638"/>
    <cellStyle name="20% - Accent4 2 5 3 8" xfId="31513"/>
    <cellStyle name="20% - Accent4 2 5 4" xfId="8743"/>
    <cellStyle name="20% - Accent4 2 5 4 2" xfId="13150"/>
    <cellStyle name="20% - Accent4 2 5 4 2 2" xfId="15504"/>
    <cellStyle name="20% - Accent4 2 5 4 2 2 2" xfId="26334"/>
    <cellStyle name="20% - Accent4 2 5 4 2 2 3" xfId="35211"/>
    <cellStyle name="20% - Accent4 2 5 4 2 3" xfId="17723"/>
    <cellStyle name="20% - Accent4 2 5 4 2 3 2" xfId="28553"/>
    <cellStyle name="20% - Accent4 2 5 4 2 3 3" xfId="37430"/>
    <cellStyle name="20% - Accent4 2 5 4 2 4" xfId="20128"/>
    <cellStyle name="20% - Accent4 2 5 4 2 4 2" xfId="30772"/>
    <cellStyle name="20% - Accent4 2 5 4 2 4 3" xfId="39649"/>
    <cellStyle name="20% - Accent4 2 5 4 2 5" xfId="24115"/>
    <cellStyle name="20% - Accent4 2 5 4 2 6" xfId="32992"/>
    <cellStyle name="20% - Accent4 2 5 4 3" xfId="12417"/>
    <cellStyle name="20% - Accent4 2 5 4 3 2" xfId="14771"/>
    <cellStyle name="20% - Accent4 2 5 4 3 2 2" xfId="25601"/>
    <cellStyle name="20% - Accent4 2 5 4 3 2 3" xfId="34478"/>
    <cellStyle name="20% - Accent4 2 5 4 3 3" xfId="16990"/>
    <cellStyle name="20% - Accent4 2 5 4 3 3 2" xfId="27820"/>
    <cellStyle name="20% - Accent4 2 5 4 3 3 3" xfId="36697"/>
    <cellStyle name="20% - Accent4 2 5 4 3 4" xfId="19395"/>
    <cellStyle name="20% - Accent4 2 5 4 3 4 2" xfId="30039"/>
    <cellStyle name="20% - Accent4 2 5 4 3 4 3" xfId="38916"/>
    <cellStyle name="20% - Accent4 2 5 4 3 5" xfId="23382"/>
    <cellStyle name="20% - Accent4 2 5 4 3 6" xfId="32259"/>
    <cellStyle name="20% - Accent4 2 5 4 4" xfId="13895"/>
    <cellStyle name="20% - Accent4 2 5 4 4 2" xfId="24858"/>
    <cellStyle name="20% - Accent4 2 5 4 4 3" xfId="33735"/>
    <cellStyle name="20% - Accent4 2 5 4 5" xfId="16247"/>
    <cellStyle name="20% - Accent4 2 5 4 5 2" xfId="27077"/>
    <cellStyle name="20% - Accent4 2 5 4 5 3" xfId="35954"/>
    <cellStyle name="20% - Accent4 2 5 4 6" xfId="18468"/>
    <cellStyle name="20% - Accent4 2 5 4 6 2" xfId="29296"/>
    <cellStyle name="20% - Accent4 2 5 4 6 3" xfId="38173"/>
    <cellStyle name="20% - Accent4 2 5 4 7" xfId="22639"/>
    <cellStyle name="20% - Accent4 2 5 4 8" xfId="31514"/>
    <cellStyle name="20% - Accent4 2 5 5" xfId="8744"/>
    <cellStyle name="20% - Accent4 2 5 5 2" xfId="13151"/>
    <cellStyle name="20% - Accent4 2 5 5 2 2" xfId="15505"/>
    <cellStyle name="20% - Accent4 2 5 5 2 2 2" xfId="26335"/>
    <cellStyle name="20% - Accent4 2 5 5 2 2 3" xfId="35212"/>
    <cellStyle name="20% - Accent4 2 5 5 2 3" xfId="17724"/>
    <cellStyle name="20% - Accent4 2 5 5 2 3 2" xfId="28554"/>
    <cellStyle name="20% - Accent4 2 5 5 2 3 3" xfId="37431"/>
    <cellStyle name="20% - Accent4 2 5 5 2 4" xfId="20129"/>
    <cellStyle name="20% - Accent4 2 5 5 2 4 2" xfId="30773"/>
    <cellStyle name="20% - Accent4 2 5 5 2 4 3" xfId="39650"/>
    <cellStyle name="20% - Accent4 2 5 5 2 5" xfId="24116"/>
    <cellStyle name="20% - Accent4 2 5 5 2 6" xfId="32993"/>
    <cellStyle name="20% - Accent4 2 5 5 3" xfId="12418"/>
    <cellStyle name="20% - Accent4 2 5 5 3 2" xfId="14772"/>
    <cellStyle name="20% - Accent4 2 5 5 3 2 2" xfId="25602"/>
    <cellStyle name="20% - Accent4 2 5 5 3 2 3" xfId="34479"/>
    <cellStyle name="20% - Accent4 2 5 5 3 3" xfId="16991"/>
    <cellStyle name="20% - Accent4 2 5 5 3 3 2" xfId="27821"/>
    <cellStyle name="20% - Accent4 2 5 5 3 3 3" xfId="36698"/>
    <cellStyle name="20% - Accent4 2 5 5 3 4" xfId="19396"/>
    <cellStyle name="20% - Accent4 2 5 5 3 4 2" xfId="30040"/>
    <cellStyle name="20% - Accent4 2 5 5 3 4 3" xfId="38917"/>
    <cellStyle name="20% - Accent4 2 5 5 3 5" xfId="23383"/>
    <cellStyle name="20% - Accent4 2 5 5 3 6" xfId="32260"/>
    <cellStyle name="20% - Accent4 2 5 5 4" xfId="13896"/>
    <cellStyle name="20% - Accent4 2 5 5 4 2" xfId="24859"/>
    <cellStyle name="20% - Accent4 2 5 5 4 3" xfId="33736"/>
    <cellStyle name="20% - Accent4 2 5 5 5" xfId="16248"/>
    <cellStyle name="20% - Accent4 2 5 5 5 2" xfId="27078"/>
    <cellStyle name="20% - Accent4 2 5 5 5 3" xfId="35955"/>
    <cellStyle name="20% - Accent4 2 5 5 6" xfId="18469"/>
    <cellStyle name="20% - Accent4 2 5 5 6 2" xfId="29297"/>
    <cellStyle name="20% - Accent4 2 5 5 6 3" xfId="38174"/>
    <cellStyle name="20% - Accent4 2 5 5 7" xfId="22640"/>
    <cellStyle name="20% - Accent4 2 5 5 8" xfId="31515"/>
    <cellStyle name="20% - Accent4 2 5 6" xfId="8745"/>
    <cellStyle name="20% - Accent4 2 5 6 2" xfId="13152"/>
    <cellStyle name="20% - Accent4 2 5 6 2 2" xfId="15506"/>
    <cellStyle name="20% - Accent4 2 5 6 2 2 2" xfId="26336"/>
    <cellStyle name="20% - Accent4 2 5 6 2 2 3" xfId="35213"/>
    <cellStyle name="20% - Accent4 2 5 6 2 3" xfId="17725"/>
    <cellStyle name="20% - Accent4 2 5 6 2 3 2" xfId="28555"/>
    <cellStyle name="20% - Accent4 2 5 6 2 3 3" xfId="37432"/>
    <cellStyle name="20% - Accent4 2 5 6 2 4" xfId="20130"/>
    <cellStyle name="20% - Accent4 2 5 6 2 4 2" xfId="30774"/>
    <cellStyle name="20% - Accent4 2 5 6 2 4 3" xfId="39651"/>
    <cellStyle name="20% - Accent4 2 5 6 2 5" xfId="24117"/>
    <cellStyle name="20% - Accent4 2 5 6 2 6" xfId="32994"/>
    <cellStyle name="20% - Accent4 2 5 6 3" xfId="12419"/>
    <cellStyle name="20% - Accent4 2 5 6 3 2" xfId="14773"/>
    <cellStyle name="20% - Accent4 2 5 6 3 2 2" xfId="25603"/>
    <cellStyle name="20% - Accent4 2 5 6 3 2 3" xfId="34480"/>
    <cellStyle name="20% - Accent4 2 5 6 3 3" xfId="16992"/>
    <cellStyle name="20% - Accent4 2 5 6 3 3 2" xfId="27822"/>
    <cellStyle name="20% - Accent4 2 5 6 3 3 3" xfId="36699"/>
    <cellStyle name="20% - Accent4 2 5 6 3 4" xfId="19397"/>
    <cellStyle name="20% - Accent4 2 5 6 3 4 2" xfId="30041"/>
    <cellStyle name="20% - Accent4 2 5 6 3 4 3" xfId="38918"/>
    <cellStyle name="20% - Accent4 2 5 6 3 5" xfId="23384"/>
    <cellStyle name="20% - Accent4 2 5 6 3 6" xfId="32261"/>
    <cellStyle name="20% - Accent4 2 5 6 4" xfId="13897"/>
    <cellStyle name="20% - Accent4 2 5 6 4 2" xfId="24860"/>
    <cellStyle name="20% - Accent4 2 5 6 4 3" xfId="33737"/>
    <cellStyle name="20% - Accent4 2 5 6 5" xfId="16249"/>
    <cellStyle name="20% - Accent4 2 5 6 5 2" xfId="27079"/>
    <cellStyle name="20% - Accent4 2 5 6 5 3" xfId="35956"/>
    <cellStyle name="20% - Accent4 2 5 6 6" xfId="18470"/>
    <cellStyle name="20% - Accent4 2 5 6 6 2" xfId="29298"/>
    <cellStyle name="20% - Accent4 2 5 6 6 3" xfId="38175"/>
    <cellStyle name="20% - Accent4 2 5 6 7" xfId="22641"/>
    <cellStyle name="20% - Accent4 2 5 6 8" xfId="31516"/>
    <cellStyle name="20% - Accent4 2 5 7" xfId="8746"/>
    <cellStyle name="20% - Accent4 2 5 7 2" xfId="13153"/>
    <cellStyle name="20% - Accent4 2 5 7 2 2" xfId="15507"/>
    <cellStyle name="20% - Accent4 2 5 7 2 2 2" xfId="26337"/>
    <cellStyle name="20% - Accent4 2 5 7 2 2 3" xfId="35214"/>
    <cellStyle name="20% - Accent4 2 5 7 2 3" xfId="17726"/>
    <cellStyle name="20% - Accent4 2 5 7 2 3 2" xfId="28556"/>
    <cellStyle name="20% - Accent4 2 5 7 2 3 3" xfId="37433"/>
    <cellStyle name="20% - Accent4 2 5 7 2 4" xfId="20131"/>
    <cellStyle name="20% - Accent4 2 5 7 2 4 2" xfId="30775"/>
    <cellStyle name="20% - Accent4 2 5 7 2 4 3" xfId="39652"/>
    <cellStyle name="20% - Accent4 2 5 7 2 5" xfId="24118"/>
    <cellStyle name="20% - Accent4 2 5 7 2 6" xfId="32995"/>
    <cellStyle name="20% - Accent4 2 5 7 3" xfId="12420"/>
    <cellStyle name="20% - Accent4 2 5 7 3 2" xfId="14774"/>
    <cellStyle name="20% - Accent4 2 5 7 3 2 2" xfId="25604"/>
    <cellStyle name="20% - Accent4 2 5 7 3 2 3" xfId="34481"/>
    <cellStyle name="20% - Accent4 2 5 7 3 3" xfId="16993"/>
    <cellStyle name="20% - Accent4 2 5 7 3 3 2" xfId="27823"/>
    <cellStyle name="20% - Accent4 2 5 7 3 3 3" xfId="36700"/>
    <cellStyle name="20% - Accent4 2 5 7 3 4" xfId="19398"/>
    <cellStyle name="20% - Accent4 2 5 7 3 4 2" xfId="30042"/>
    <cellStyle name="20% - Accent4 2 5 7 3 4 3" xfId="38919"/>
    <cellStyle name="20% - Accent4 2 5 7 3 5" xfId="23385"/>
    <cellStyle name="20% - Accent4 2 5 7 3 6" xfId="32262"/>
    <cellStyle name="20% - Accent4 2 5 7 4" xfId="13898"/>
    <cellStyle name="20% - Accent4 2 5 7 4 2" xfId="24861"/>
    <cellStyle name="20% - Accent4 2 5 7 4 3" xfId="33738"/>
    <cellStyle name="20% - Accent4 2 5 7 5" xfId="16250"/>
    <cellStyle name="20% - Accent4 2 5 7 5 2" xfId="27080"/>
    <cellStyle name="20% - Accent4 2 5 7 5 3" xfId="35957"/>
    <cellStyle name="20% - Accent4 2 5 7 6" xfId="18471"/>
    <cellStyle name="20% - Accent4 2 5 7 6 2" xfId="29299"/>
    <cellStyle name="20% - Accent4 2 5 7 6 3" xfId="38176"/>
    <cellStyle name="20% - Accent4 2 5 7 7" xfId="22642"/>
    <cellStyle name="20% - Accent4 2 5 7 8" xfId="31517"/>
    <cellStyle name="20% - Accent4 2 5 8" xfId="8747"/>
    <cellStyle name="20% - Accent4 2 5 8 2" xfId="13154"/>
    <cellStyle name="20% - Accent4 2 5 8 2 2" xfId="15508"/>
    <cellStyle name="20% - Accent4 2 5 8 2 2 2" xfId="26338"/>
    <cellStyle name="20% - Accent4 2 5 8 2 2 3" xfId="35215"/>
    <cellStyle name="20% - Accent4 2 5 8 2 3" xfId="17727"/>
    <cellStyle name="20% - Accent4 2 5 8 2 3 2" xfId="28557"/>
    <cellStyle name="20% - Accent4 2 5 8 2 3 3" xfId="37434"/>
    <cellStyle name="20% - Accent4 2 5 8 2 4" xfId="20132"/>
    <cellStyle name="20% - Accent4 2 5 8 2 4 2" xfId="30776"/>
    <cellStyle name="20% - Accent4 2 5 8 2 4 3" xfId="39653"/>
    <cellStyle name="20% - Accent4 2 5 8 2 5" xfId="24119"/>
    <cellStyle name="20% - Accent4 2 5 8 2 6" xfId="32996"/>
    <cellStyle name="20% - Accent4 2 5 8 3" xfId="12421"/>
    <cellStyle name="20% - Accent4 2 5 8 3 2" xfId="14775"/>
    <cellStyle name="20% - Accent4 2 5 8 3 2 2" xfId="25605"/>
    <cellStyle name="20% - Accent4 2 5 8 3 2 3" xfId="34482"/>
    <cellStyle name="20% - Accent4 2 5 8 3 3" xfId="16994"/>
    <cellStyle name="20% - Accent4 2 5 8 3 3 2" xfId="27824"/>
    <cellStyle name="20% - Accent4 2 5 8 3 3 3" xfId="36701"/>
    <cellStyle name="20% - Accent4 2 5 8 3 4" xfId="19399"/>
    <cellStyle name="20% - Accent4 2 5 8 3 4 2" xfId="30043"/>
    <cellStyle name="20% - Accent4 2 5 8 3 4 3" xfId="38920"/>
    <cellStyle name="20% - Accent4 2 5 8 3 5" xfId="23386"/>
    <cellStyle name="20% - Accent4 2 5 8 3 6" xfId="32263"/>
    <cellStyle name="20% - Accent4 2 5 8 4" xfId="13899"/>
    <cellStyle name="20% - Accent4 2 5 8 4 2" xfId="24862"/>
    <cellStyle name="20% - Accent4 2 5 8 4 3" xfId="33739"/>
    <cellStyle name="20% - Accent4 2 5 8 5" xfId="16251"/>
    <cellStyle name="20% - Accent4 2 5 8 5 2" xfId="27081"/>
    <cellStyle name="20% - Accent4 2 5 8 5 3" xfId="35958"/>
    <cellStyle name="20% - Accent4 2 5 8 6" xfId="18472"/>
    <cellStyle name="20% - Accent4 2 5 8 6 2" xfId="29300"/>
    <cellStyle name="20% - Accent4 2 5 8 6 3" xfId="38177"/>
    <cellStyle name="20% - Accent4 2 5 8 7" xfId="22643"/>
    <cellStyle name="20% - Accent4 2 5 8 8" xfId="31518"/>
    <cellStyle name="20% - Accent4 2 5 9" xfId="8748"/>
    <cellStyle name="20% - Accent4 2 5 9 2" xfId="13155"/>
    <cellStyle name="20% - Accent4 2 5 9 2 2" xfId="15509"/>
    <cellStyle name="20% - Accent4 2 5 9 2 2 2" xfId="26339"/>
    <cellStyle name="20% - Accent4 2 5 9 2 2 3" xfId="35216"/>
    <cellStyle name="20% - Accent4 2 5 9 2 3" xfId="17728"/>
    <cellStyle name="20% - Accent4 2 5 9 2 3 2" xfId="28558"/>
    <cellStyle name="20% - Accent4 2 5 9 2 3 3" xfId="37435"/>
    <cellStyle name="20% - Accent4 2 5 9 2 4" xfId="20133"/>
    <cellStyle name="20% - Accent4 2 5 9 2 4 2" xfId="30777"/>
    <cellStyle name="20% - Accent4 2 5 9 2 4 3" xfId="39654"/>
    <cellStyle name="20% - Accent4 2 5 9 2 5" xfId="24120"/>
    <cellStyle name="20% - Accent4 2 5 9 2 6" xfId="32997"/>
    <cellStyle name="20% - Accent4 2 5 9 3" xfId="12422"/>
    <cellStyle name="20% - Accent4 2 5 9 3 2" xfId="14776"/>
    <cellStyle name="20% - Accent4 2 5 9 3 2 2" xfId="25606"/>
    <cellStyle name="20% - Accent4 2 5 9 3 2 3" xfId="34483"/>
    <cellStyle name="20% - Accent4 2 5 9 3 3" xfId="16995"/>
    <cellStyle name="20% - Accent4 2 5 9 3 3 2" xfId="27825"/>
    <cellStyle name="20% - Accent4 2 5 9 3 3 3" xfId="36702"/>
    <cellStyle name="20% - Accent4 2 5 9 3 4" xfId="19400"/>
    <cellStyle name="20% - Accent4 2 5 9 3 4 2" xfId="30044"/>
    <cellStyle name="20% - Accent4 2 5 9 3 4 3" xfId="38921"/>
    <cellStyle name="20% - Accent4 2 5 9 3 5" xfId="23387"/>
    <cellStyle name="20% - Accent4 2 5 9 3 6" xfId="32264"/>
    <cellStyle name="20% - Accent4 2 5 9 4" xfId="13900"/>
    <cellStyle name="20% - Accent4 2 5 9 4 2" xfId="24863"/>
    <cellStyle name="20% - Accent4 2 5 9 4 3" xfId="33740"/>
    <cellStyle name="20% - Accent4 2 5 9 5" xfId="16252"/>
    <cellStyle name="20% - Accent4 2 5 9 5 2" xfId="27082"/>
    <cellStyle name="20% - Accent4 2 5 9 5 3" xfId="35959"/>
    <cellStyle name="20% - Accent4 2 5 9 6" xfId="18473"/>
    <cellStyle name="20% - Accent4 2 5 9 6 2" xfId="29301"/>
    <cellStyle name="20% - Accent4 2 5 9 6 3" xfId="38178"/>
    <cellStyle name="20% - Accent4 2 5 9 7" xfId="22644"/>
    <cellStyle name="20% - Accent4 2 5 9 8" xfId="31519"/>
    <cellStyle name="20% - Accent4 2 6" xfId="8749"/>
    <cellStyle name="20% - Accent4 2 6 10" xfId="18474"/>
    <cellStyle name="20% - Accent4 2 6 10 2" xfId="29302"/>
    <cellStyle name="20% - Accent4 2 6 10 3" xfId="38179"/>
    <cellStyle name="20% - Accent4 2 6 11" xfId="22645"/>
    <cellStyle name="20% - Accent4 2 6 12" xfId="31520"/>
    <cellStyle name="20% - Accent4 2 6 2" xfId="8750"/>
    <cellStyle name="20% - Accent4 2 6 2 2" xfId="13157"/>
    <cellStyle name="20% - Accent4 2 6 2 2 2" xfId="15511"/>
    <cellStyle name="20% - Accent4 2 6 2 2 2 2" xfId="26341"/>
    <cellStyle name="20% - Accent4 2 6 2 2 2 3" xfId="35218"/>
    <cellStyle name="20% - Accent4 2 6 2 2 3" xfId="17730"/>
    <cellStyle name="20% - Accent4 2 6 2 2 3 2" xfId="28560"/>
    <cellStyle name="20% - Accent4 2 6 2 2 3 3" xfId="37437"/>
    <cellStyle name="20% - Accent4 2 6 2 2 4" xfId="20135"/>
    <cellStyle name="20% - Accent4 2 6 2 2 4 2" xfId="30779"/>
    <cellStyle name="20% - Accent4 2 6 2 2 4 3" xfId="39656"/>
    <cellStyle name="20% - Accent4 2 6 2 2 5" xfId="24122"/>
    <cellStyle name="20% - Accent4 2 6 2 2 6" xfId="32999"/>
    <cellStyle name="20% - Accent4 2 6 2 3" xfId="12424"/>
    <cellStyle name="20% - Accent4 2 6 2 3 2" xfId="14778"/>
    <cellStyle name="20% - Accent4 2 6 2 3 2 2" xfId="25608"/>
    <cellStyle name="20% - Accent4 2 6 2 3 2 3" xfId="34485"/>
    <cellStyle name="20% - Accent4 2 6 2 3 3" xfId="16997"/>
    <cellStyle name="20% - Accent4 2 6 2 3 3 2" xfId="27827"/>
    <cellStyle name="20% - Accent4 2 6 2 3 3 3" xfId="36704"/>
    <cellStyle name="20% - Accent4 2 6 2 3 4" xfId="19402"/>
    <cellStyle name="20% - Accent4 2 6 2 3 4 2" xfId="30046"/>
    <cellStyle name="20% - Accent4 2 6 2 3 4 3" xfId="38923"/>
    <cellStyle name="20% - Accent4 2 6 2 3 5" xfId="23389"/>
    <cellStyle name="20% - Accent4 2 6 2 3 6" xfId="32266"/>
    <cellStyle name="20% - Accent4 2 6 2 4" xfId="13902"/>
    <cellStyle name="20% - Accent4 2 6 2 4 2" xfId="24865"/>
    <cellStyle name="20% - Accent4 2 6 2 4 3" xfId="33742"/>
    <cellStyle name="20% - Accent4 2 6 2 5" xfId="16254"/>
    <cellStyle name="20% - Accent4 2 6 2 5 2" xfId="27084"/>
    <cellStyle name="20% - Accent4 2 6 2 5 3" xfId="35961"/>
    <cellStyle name="20% - Accent4 2 6 2 6" xfId="18475"/>
    <cellStyle name="20% - Accent4 2 6 2 6 2" xfId="29303"/>
    <cellStyle name="20% - Accent4 2 6 2 6 3" xfId="38180"/>
    <cellStyle name="20% - Accent4 2 6 2 7" xfId="22646"/>
    <cellStyle name="20% - Accent4 2 6 2 8" xfId="31521"/>
    <cellStyle name="20% - Accent4 2 6 3" xfId="8751"/>
    <cellStyle name="20% - Accent4 2 6 3 2" xfId="13158"/>
    <cellStyle name="20% - Accent4 2 6 3 2 2" xfId="15512"/>
    <cellStyle name="20% - Accent4 2 6 3 2 2 2" xfId="26342"/>
    <cellStyle name="20% - Accent4 2 6 3 2 2 3" xfId="35219"/>
    <cellStyle name="20% - Accent4 2 6 3 2 3" xfId="17731"/>
    <cellStyle name="20% - Accent4 2 6 3 2 3 2" xfId="28561"/>
    <cellStyle name="20% - Accent4 2 6 3 2 3 3" xfId="37438"/>
    <cellStyle name="20% - Accent4 2 6 3 2 4" xfId="20136"/>
    <cellStyle name="20% - Accent4 2 6 3 2 4 2" xfId="30780"/>
    <cellStyle name="20% - Accent4 2 6 3 2 4 3" xfId="39657"/>
    <cellStyle name="20% - Accent4 2 6 3 2 5" xfId="24123"/>
    <cellStyle name="20% - Accent4 2 6 3 2 6" xfId="33000"/>
    <cellStyle name="20% - Accent4 2 6 3 3" xfId="12425"/>
    <cellStyle name="20% - Accent4 2 6 3 3 2" xfId="14779"/>
    <cellStyle name="20% - Accent4 2 6 3 3 2 2" xfId="25609"/>
    <cellStyle name="20% - Accent4 2 6 3 3 2 3" xfId="34486"/>
    <cellStyle name="20% - Accent4 2 6 3 3 3" xfId="16998"/>
    <cellStyle name="20% - Accent4 2 6 3 3 3 2" xfId="27828"/>
    <cellStyle name="20% - Accent4 2 6 3 3 3 3" xfId="36705"/>
    <cellStyle name="20% - Accent4 2 6 3 3 4" xfId="19403"/>
    <cellStyle name="20% - Accent4 2 6 3 3 4 2" xfId="30047"/>
    <cellStyle name="20% - Accent4 2 6 3 3 4 3" xfId="38924"/>
    <cellStyle name="20% - Accent4 2 6 3 3 5" xfId="23390"/>
    <cellStyle name="20% - Accent4 2 6 3 3 6" xfId="32267"/>
    <cellStyle name="20% - Accent4 2 6 3 4" xfId="13903"/>
    <cellStyle name="20% - Accent4 2 6 3 4 2" xfId="24866"/>
    <cellStyle name="20% - Accent4 2 6 3 4 3" xfId="33743"/>
    <cellStyle name="20% - Accent4 2 6 3 5" xfId="16255"/>
    <cellStyle name="20% - Accent4 2 6 3 5 2" xfId="27085"/>
    <cellStyle name="20% - Accent4 2 6 3 5 3" xfId="35962"/>
    <cellStyle name="20% - Accent4 2 6 3 6" xfId="18476"/>
    <cellStyle name="20% - Accent4 2 6 3 6 2" xfId="29304"/>
    <cellStyle name="20% - Accent4 2 6 3 6 3" xfId="38181"/>
    <cellStyle name="20% - Accent4 2 6 3 7" xfId="22647"/>
    <cellStyle name="20% - Accent4 2 6 3 8" xfId="31522"/>
    <cellStyle name="20% - Accent4 2 6 4" xfId="8752"/>
    <cellStyle name="20% - Accent4 2 6 4 2" xfId="13159"/>
    <cellStyle name="20% - Accent4 2 6 4 2 2" xfId="15513"/>
    <cellStyle name="20% - Accent4 2 6 4 2 2 2" xfId="26343"/>
    <cellStyle name="20% - Accent4 2 6 4 2 2 3" xfId="35220"/>
    <cellStyle name="20% - Accent4 2 6 4 2 3" xfId="17732"/>
    <cellStyle name="20% - Accent4 2 6 4 2 3 2" xfId="28562"/>
    <cellStyle name="20% - Accent4 2 6 4 2 3 3" xfId="37439"/>
    <cellStyle name="20% - Accent4 2 6 4 2 4" xfId="20137"/>
    <cellStyle name="20% - Accent4 2 6 4 2 4 2" xfId="30781"/>
    <cellStyle name="20% - Accent4 2 6 4 2 4 3" xfId="39658"/>
    <cellStyle name="20% - Accent4 2 6 4 2 5" xfId="24124"/>
    <cellStyle name="20% - Accent4 2 6 4 2 6" xfId="33001"/>
    <cellStyle name="20% - Accent4 2 6 4 3" xfId="12426"/>
    <cellStyle name="20% - Accent4 2 6 4 3 2" xfId="14780"/>
    <cellStyle name="20% - Accent4 2 6 4 3 2 2" xfId="25610"/>
    <cellStyle name="20% - Accent4 2 6 4 3 2 3" xfId="34487"/>
    <cellStyle name="20% - Accent4 2 6 4 3 3" xfId="16999"/>
    <cellStyle name="20% - Accent4 2 6 4 3 3 2" xfId="27829"/>
    <cellStyle name="20% - Accent4 2 6 4 3 3 3" xfId="36706"/>
    <cellStyle name="20% - Accent4 2 6 4 3 4" xfId="19404"/>
    <cellStyle name="20% - Accent4 2 6 4 3 4 2" xfId="30048"/>
    <cellStyle name="20% - Accent4 2 6 4 3 4 3" xfId="38925"/>
    <cellStyle name="20% - Accent4 2 6 4 3 5" xfId="23391"/>
    <cellStyle name="20% - Accent4 2 6 4 3 6" xfId="32268"/>
    <cellStyle name="20% - Accent4 2 6 4 4" xfId="13904"/>
    <cellStyle name="20% - Accent4 2 6 4 4 2" xfId="24867"/>
    <cellStyle name="20% - Accent4 2 6 4 4 3" xfId="33744"/>
    <cellStyle name="20% - Accent4 2 6 4 5" xfId="16256"/>
    <cellStyle name="20% - Accent4 2 6 4 5 2" xfId="27086"/>
    <cellStyle name="20% - Accent4 2 6 4 5 3" xfId="35963"/>
    <cellStyle name="20% - Accent4 2 6 4 6" xfId="18477"/>
    <cellStyle name="20% - Accent4 2 6 4 6 2" xfId="29305"/>
    <cellStyle name="20% - Accent4 2 6 4 6 3" xfId="38182"/>
    <cellStyle name="20% - Accent4 2 6 4 7" xfId="22648"/>
    <cellStyle name="20% - Accent4 2 6 4 8" xfId="31523"/>
    <cellStyle name="20% - Accent4 2 6 5" xfId="8753"/>
    <cellStyle name="20% - Accent4 2 6 5 2" xfId="13160"/>
    <cellStyle name="20% - Accent4 2 6 5 2 2" xfId="15514"/>
    <cellStyle name="20% - Accent4 2 6 5 2 2 2" xfId="26344"/>
    <cellStyle name="20% - Accent4 2 6 5 2 2 3" xfId="35221"/>
    <cellStyle name="20% - Accent4 2 6 5 2 3" xfId="17733"/>
    <cellStyle name="20% - Accent4 2 6 5 2 3 2" xfId="28563"/>
    <cellStyle name="20% - Accent4 2 6 5 2 3 3" xfId="37440"/>
    <cellStyle name="20% - Accent4 2 6 5 2 4" xfId="20138"/>
    <cellStyle name="20% - Accent4 2 6 5 2 4 2" xfId="30782"/>
    <cellStyle name="20% - Accent4 2 6 5 2 4 3" xfId="39659"/>
    <cellStyle name="20% - Accent4 2 6 5 2 5" xfId="24125"/>
    <cellStyle name="20% - Accent4 2 6 5 2 6" xfId="33002"/>
    <cellStyle name="20% - Accent4 2 6 5 3" xfId="12427"/>
    <cellStyle name="20% - Accent4 2 6 5 3 2" xfId="14781"/>
    <cellStyle name="20% - Accent4 2 6 5 3 2 2" xfId="25611"/>
    <cellStyle name="20% - Accent4 2 6 5 3 2 3" xfId="34488"/>
    <cellStyle name="20% - Accent4 2 6 5 3 3" xfId="17000"/>
    <cellStyle name="20% - Accent4 2 6 5 3 3 2" xfId="27830"/>
    <cellStyle name="20% - Accent4 2 6 5 3 3 3" xfId="36707"/>
    <cellStyle name="20% - Accent4 2 6 5 3 4" xfId="19405"/>
    <cellStyle name="20% - Accent4 2 6 5 3 4 2" xfId="30049"/>
    <cellStyle name="20% - Accent4 2 6 5 3 4 3" xfId="38926"/>
    <cellStyle name="20% - Accent4 2 6 5 3 5" xfId="23392"/>
    <cellStyle name="20% - Accent4 2 6 5 3 6" xfId="32269"/>
    <cellStyle name="20% - Accent4 2 6 5 4" xfId="13905"/>
    <cellStyle name="20% - Accent4 2 6 5 4 2" xfId="24868"/>
    <cellStyle name="20% - Accent4 2 6 5 4 3" xfId="33745"/>
    <cellStyle name="20% - Accent4 2 6 5 5" xfId="16257"/>
    <cellStyle name="20% - Accent4 2 6 5 5 2" xfId="27087"/>
    <cellStyle name="20% - Accent4 2 6 5 5 3" xfId="35964"/>
    <cellStyle name="20% - Accent4 2 6 5 6" xfId="18478"/>
    <cellStyle name="20% - Accent4 2 6 5 6 2" xfId="29306"/>
    <cellStyle name="20% - Accent4 2 6 5 6 3" xfId="38183"/>
    <cellStyle name="20% - Accent4 2 6 5 7" xfId="22649"/>
    <cellStyle name="20% - Accent4 2 6 5 8" xfId="31524"/>
    <cellStyle name="20% - Accent4 2 6 6" xfId="13156"/>
    <cellStyle name="20% - Accent4 2 6 6 2" xfId="15510"/>
    <cellStyle name="20% - Accent4 2 6 6 2 2" xfId="26340"/>
    <cellStyle name="20% - Accent4 2 6 6 2 3" xfId="35217"/>
    <cellStyle name="20% - Accent4 2 6 6 3" xfId="17729"/>
    <cellStyle name="20% - Accent4 2 6 6 3 2" xfId="28559"/>
    <cellStyle name="20% - Accent4 2 6 6 3 3" xfId="37436"/>
    <cellStyle name="20% - Accent4 2 6 6 4" xfId="20134"/>
    <cellStyle name="20% - Accent4 2 6 6 4 2" xfId="30778"/>
    <cellStyle name="20% - Accent4 2 6 6 4 3" xfId="39655"/>
    <cellStyle name="20% - Accent4 2 6 6 5" xfId="24121"/>
    <cellStyle name="20% - Accent4 2 6 6 6" xfId="32998"/>
    <cellStyle name="20% - Accent4 2 6 7" xfId="12423"/>
    <cellStyle name="20% - Accent4 2 6 7 2" xfId="14777"/>
    <cellStyle name="20% - Accent4 2 6 7 2 2" xfId="25607"/>
    <cellStyle name="20% - Accent4 2 6 7 2 3" xfId="34484"/>
    <cellStyle name="20% - Accent4 2 6 7 3" xfId="16996"/>
    <cellStyle name="20% - Accent4 2 6 7 3 2" xfId="27826"/>
    <cellStyle name="20% - Accent4 2 6 7 3 3" xfId="36703"/>
    <cellStyle name="20% - Accent4 2 6 7 4" xfId="19401"/>
    <cellStyle name="20% - Accent4 2 6 7 4 2" xfId="30045"/>
    <cellStyle name="20% - Accent4 2 6 7 4 3" xfId="38922"/>
    <cellStyle name="20% - Accent4 2 6 7 5" xfId="23388"/>
    <cellStyle name="20% - Accent4 2 6 7 6" xfId="32265"/>
    <cellStyle name="20% - Accent4 2 6 8" xfId="13901"/>
    <cellStyle name="20% - Accent4 2 6 8 2" xfId="24864"/>
    <cellStyle name="20% - Accent4 2 6 8 3" xfId="33741"/>
    <cellStyle name="20% - Accent4 2 6 9" xfId="16253"/>
    <cellStyle name="20% - Accent4 2 6 9 2" xfId="27083"/>
    <cellStyle name="20% - Accent4 2 6 9 3" xfId="35960"/>
    <cellStyle name="20% - Accent4 2 7" xfId="8754"/>
    <cellStyle name="20% - Accent4 2 7 2" xfId="13161"/>
    <cellStyle name="20% - Accent4 2 7 2 2" xfId="15515"/>
    <cellStyle name="20% - Accent4 2 7 2 2 2" xfId="26345"/>
    <cellStyle name="20% - Accent4 2 7 2 2 3" xfId="35222"/>
    <cellStyle name="20% - Accent4 2 7 2 3" xfId="17734"/>
    <cellStyle name="20% - Accent4 2 7 2 3 2" xfId="28564"/>
    <cellStyle name="20% - Accent4 2 7 2 3 3" xfId="37441"/>
    <cellStyle name="20% - Accent4 2 7 2 4" xfId="20139"/>
    <cellStyle name="20% - Accent4 2 7 2 4 2" xfId="30783"/>
    <cellStyle name="20% - Accent4 2 7 2 4 3" xfId="39660"/>
    <cellStyle name="20% - Accent4 2 7 2 5" xfId="24126"/>
    <cellStyle name="20% - Accent4 2 7 2 6" xfId="33003"/>
    <cellStyle name="20% - Accent4 2 7 3" xfId="12428"/>
    <cellStyle name="20% - Accent4 2 7 3 2" xfId="14782"/>
    <cellStyle name="20% - Accent4 2 7 3 2 2" xfId="25612"/>
    <cellStyle name="20% - Accent4 2 7 3 2 3" xfId="34489"/>
    <cellStyle name="20% - Accent4 2 7 3 3" xfId="17001"/>
    <cellStyle name="20% - Accent4 2 7 3 3 2" xfId="27831"/>
    <cellStyle name="20% - Accent4 2 7 3 3 3" xfId="36708"/>
    <cellStyle name="20% - Accent4 2 7 3 4" xfId="19406"/>
    <cellStyle name="20% - Accent4 2 7 3 4 2" xfId="30050"/>
    <cellStyle name="20% - Accent4 2 7 3 4 3" xfId="38927"/>
    <cellStyle name="20% - Accent4 2 7 3 5" xfId="23393"/>
    <cellStyle name="20% - Accent4 2 7 3 6" xfId="32270"/>
    <cellStyle name="20% - Accent4 2 7 4" xfId="13906"/>
    <cellStyle name="20% - Accent4 2 7 4 2" xfId="24869"/>
    <cellStyle name="20% - Accent4 2 7 4 3" xfId="33746"/>
    <cellStyle name="20% - Accent4 2 7 5" xfId="16258"/>
    <cellStyle name="20% - Accent4 2 7 5 2" xfId="27088"/>
    <cellStyle name="20% - Accent4 2 7 5 3" xfId="35965"/>
    <cellStyle name="20% - Accent4 2 7 6" xfId="18479"/>
    <cellStyle name="20% - Accent4 2 7 6 2" xfId="29307"/>
    <cellStyle name="20% - Accent4 2 7 6 3" xfId="38184"/>
    <cellStyle name="20% - Accent4 2 7 7" xfId="22650"/>
    <cellStyle name="20% - Accent4 2 7 8" xfId="31525"/>
    <cellStyle name="20% - Accent4 2 8" xfId="8755"/>
    <cellStyle name="20% - Accent4 2 8 2" xfId="13162"/>
    <cellStyle name="20% - Accent4 2 8 2 2" xfId="15516"/>
    <cellStyle name="20% - Accent4 2 8 2 2 2" xfId="26346"/>
    <cellStyle name="20% - Accent4 2 8 2 2 3" xfId="35223"/>
    <cellStyle name="20% - Accent4 2 8 2 3" xfId="17735"/>
    <cellStyle name="20% - Accent4 2 8 2 3 2" xfId="28565"/>
    <cellStyle name="20% - Accent4 2 8 2 3 3" xfId="37442"/>
    <cellStyle name="20% - Accent4 2 8 2 4" xfId="20140"/>
    <cellStyle name="20% - Accent4 2 8 2 4 2" xfId="30784"/>
    <cellStyle name="20% - Accent4 2 8 2 4 3" xfId="39661"/>
    <cellStyle name="20% - Accent4 2 8 2 5" xfId="24127"/>
    <cellStyle name="20% - Accent4 2 8 2 6" xfId="33004"/>
    <cellStyle name="20% - Accent4 2 8 3" xfId="12429"/>
    <cellStyle name="20% - Accent4 2 8 3 2" xfId="14783"/>
    <cellStyle name="20% - Accent4 2 8 3 2 2" xfId="25613"/>
    <cellStyle name="20% - Accent4 2 8 3 2 3" xfId="34490"/>
    <cellStyle name="20% - Accent4 2 8 3 3" xfId="17002"/>
    <cellStyle name="20% - Accent4 2 8 3 3 2" xfId="27832"/>
    <cellStyle name="20% - Accent4 2 8 3 3 3" xfId="36709"/>
    <cellStyle name="20% - Accent4 2 8 3 4" xfId="19407"/>
    <cellStyle name="20% - Accent4 2 8 3 4 2" xfId="30051"/>
    <cellStyle name="20% - Accent4 2 8 3 4 3" xfId="38928"/>
    <cellStyle name="20% - Accent4 2 8 3 5" xfId="23394"/>
    <cellStyle name="20% - Accent4 2 8 3 6" xfId="32271"/>
    <cellStyle name="20% - Accent4 2 8 4" xfId="13907"/>
    <cellStyle name="20% - Accent4 2 8 4 2" xfId="24870"/>
    <cellStyle name="20% - Accent4 2 8 4 3" xfId="33747"/>
    <cellStyle name="20% - Accent4 2 8 5" xfId="16259"/>
    <cellStyle name="20% - Accent4 2 8 5 2" xfId="27089"/>
    <cellStyle name="20% - Accent4 2 8 5 3" xfId="35966"/>
    <cellStyle name="20% - Accent4 2 8 6" xfId="18480"/>
    <cellStyle name="20% - Accent4 2 8 6 2" xfId="29308"/>
    <cellStyle name="20% - Accent4 2 8 6 3" xfId="38185"/>
    <cellStyle name="20% - Accent4 2 8 7" xfId="22651"/>
    <cellStyle name="20% - Accent4 2 8 8" xfId="31526"/>
    <cellStyle name="20% - Accent4 2 9" xfId="8756"/>
    <cellStyle name="20% - Accent4 2 9 2" xfId="13163"/>
    <cellStyle name="20% - Accent4 2 9 2 2" xfId="15517"/>
    <cellStyle name="20% - Accent4 2 9 2 2 2" xfId="26347"/>
    <cellStyle name="20% - Accent4 2 9 2 2 3" xfId="35224"/>
    <cellStyle name="20% - Accent4 2 9 2 3" xfId="17736"/>
    <cellStyle name="20% - Accent4 2 9 2 3 2" xfId="28566"/>
    <cellStyle name="20% - Accent4 2 9 2 3 3" xfId="37443"/>
    <cellStyle name="20% - Accent4 2 9 2 4" xfId="20141"/>
    <cellStyle name="20% - Accent4 2 9 2 4 2" xfId="30785"/>
    <cellStyle name="20% - Accent4 2 9 2 4 3" xfId="39662"/>
    <cellStyle name="20% - Accent4 2 9 2 5" xfId="24128"/>
    <cellStyle name="20% - Accent4 2 9 2 6" xfId="33005"/>
    <cellStyle name="20% - Accent4 2 9 3" xfId="12430"/>
    <cellStyle name="20% - Accent4 2 9 3 2" xfId="14784"/>
    <cellStyle name="20% - Accent4 2 9 3 2 2" xfId="25614"/>
    <cellStyle name="20% - Accent4 2 9 3 2 3" xfId="34491"/>
    <cellStyle name="20% - Accent4 2 9 3 3" xfId="17003"/>
    <cellStyle name="20% - Accent4 2 9 3 3 2" xfId="27833"/>
    <cellStyle name="20% - Accent4 2 9 3 3 3" xfId="36710"/>
    <cellStyle name="20% - Accent4 2 9 3 4" xfId="19408"/>
    <cellStyle name="20% - Accent4 2 9 3 4 2" xfId="30052"/>
    <cellStyle name="20% - Accent4 2 9 3 4 3" xfId="38929"/>
    <cellStyle name="20% - Accent4 2 9 3 5" xfId="23395"/>
    <cellStyle name="20% - Accent4 2 9 3 6" xfId="32272"/>
    <cellStyle name="20% - Accent4 2 9 4" xfId="13908"/>
    <cellStyle name="20% - Accent4 2 9 4 2" xfId="24871"/>
    <cellStyle name="20% - Accent4 2 9 4 3" xfId="33748"/>
    <cellStyle name="20% - Accent4 2 9 5" xfId="16260"/>
    <cellStyle name="20% - Accent4 2 9 5 2" xfId="27090"/>
    <cellStyle name="20% - Accent4 2 9 5 3" xfId="35967"/>
    <cellStyle name="20% - Accent4 2 9 6" xfId="18481"/>
    <cellStyle name="20% - Accent4 2 9 6 2" xfId="29309"/>
    <cellStyle name="20% - Accent4 2 9 6 3" xfId="38186"/>
    <cellStyle name="20% - Accent4 2 9 7" xfId="22652"/>
    <cellStyle name="20% - Accent4 2 9 8" xfId="31527"/>
    <cellStyle name="20% - Accent4 20" xfId="8757"/>
    <cellStyle name="20% - Accent4 21" xfId="8758"/>
    <cellStyle name="20% - Accent4 22" xfId="8759"/>
    <cellStyle name="20% - Accent4 23" xfId="8760"/>
    <cellStyle name="20% - Accent4 24" xfId="8761"/>
    <cellStyle name="20% - Accent4 25" xfId="8762"/>
    <cellStyle name="20% - Accent4 26" xfId="8763"/>
    <cellStyle name="20% - Accent4 3" xfId="35"/>
    <cellStyle name="20% - Accent4 3 10" xfId="8765"/>
    <cellStyle name="20% - Accent4 3 11" xfId="8764"/>
    <cellStyle name="20% - Accent4 3 2" xfId="36"/>
    <cellStyle name="20% - Accent4 3 2 2" xfId="13164"/>
    <cellStyle name="20% - Accent4 3 2 2 2" xfId="15518"/>
    <cellStyle name="20% - Accent4 3 2 2 2 2" xfId="26348"/>
    <cellStyle name="20% - Accent4 3 2 2 2 3" xfId="35225"/>
    <cellStyle name="20% - Accent4 3 2 2 3" xfId="17737"/>
    <cellStyle name="20% - Accent4 3 2 2 3 2" xfId="28567"/>
    <cellStyle name="20% - Accent4 3 2 2 3 3" xfId="37444"/>
    <cellStyle name="20% - Accent4 3 2 2 4" xfId="20142"/>
    <cellStyle name="20% - Accent4 3 2 2 4 2" xfId="30786"/>
    <cellStyle name="20% - Accent4 3 2 2 4 3" xfId="39663"/>
    <cellStyle name="20% - Accent4 3 2 2 5" xfId="24129"/>
    <cellStyle name="20% - Accent4 3 2 2 6" xfId="33006"/>
    <cellStyle name="20% - Accent4 3 2 3" xfId="12431"/>
    <cellStyle name="20% - Accent4 3 2 3 2" xfId="14785"/>
    <cellStyle name="20% - Accent4 3 2 3 2 2" xfId="25615"/>
    <cellStyle name="20% - Accent4 3 2 3 2 3" xfId="34492"/>
    <cellStyle name="20% - Accent4 3 2 3 3" xfId="17004"/>
    <cellStyle name="20% - Accent4 3 2 3 3 2" xfId="27834"/>
    <cellStyle name="20% - Accent4 3 2 3 3 3" xfId="36711"/>
    <cellStyle name="20% - Accent4 3 2 3 4" xfId="19409"/>
    <cellStyle name="20% - Accent4 3 2 3 4 2" xfId="30053"/>
    <cellStyle name="20% - Accent4 3 2 3 4 3" xfId="38930"/>
    <cellStyle name="20% - Accent4 3 2 3 5" xfId="23396"/>
    <cellStyle name="20% - Accent4 3 2 3 6" xfId="32273"/>
    <cellStyle name="20% - Accent4 3 2 4" xfId="13909"/>
    <cellStyle name="20% - Accent4 3 2 4 2" xfId="24872"/>
    <cellStyle name="20% - Accent4 3 2 4 3" xfId="33749"/>
    <cellStyle name="20% - Accent4 3 2 5" xfId="16261"/>
    <cellStyle name="20% - Accent4 3 2 5 2" xfId="27091"/>
    <cellStyle name="20% - Accent4 3 2 5 3" xfId="35968"/>
    <cellStyle name="20% - Accent4 3 2 6" xfId="18482"/>
    <cellStyle name="20% - Accent4 3 2 6 2" xfId="29310"/>
    <cellStyle name="20% - Accent4 3 2 6 3" xfId="38187"/>
    <cellStyle name="20% - Accent4 3 2 7" xfId="22653"/>
    <cellStyle name="20% - Accent4 3 2 8" xfId="31528"/>
    <cellStyle name="20% - Accent4 3 2 9" xfId="8766"/>
    <cellStyle name="20% - Accent4 3 3" xfId="8767"/>
    <cellStyle name="20% - Accent4 3 3 2" xfId="13165"/>
    <cellStyle name="20% - Accent4 3 3 2 2" xfId="15519"/>
    <cellStyle name="20% - Accent4 3 3 2 2 2" xfId="26349"/>
    <cellStyle name="20% - Accent4 3 3 2 2 3" xfId="35226"/>
    <cellStyle name="20% - Accent4 3 3 2 3" xfId="17738"/>
    <cellStyle name="20% - Accent4 3 3 2 3 2" xfId="28568"/>
    <cellStyle name="20% - Accent4 3 3 2 3 3" xfId="37445"/>
    <cellStyle name="20% - Accent4 3 3 2 4" xfId="20143"/>
    <cellStyle name="20% - Accent4 3 3 2 4 2" xfId="30787"/>
    <cellStyle name="20% - Accent4 3 3 2 4 3" xfId="39664"/>
    <cellStyle name="20% - Accent4 3 3 2 5" xfId="24130"/>
    <cellStyle name="20% - Accent4 3 3 2 6" xfId="33007"/>
    <cellStyle name="20% - Accent4 3 3 3" xfId="12432"/>
    <cellStyle name="20% - Accent4 3 3 3 2" xfId="14786"/>
    <cellStyle name="20% - Accent4 3 3 3 2 2" xfId="25616"/>
    <cellStyle name="20% - Accent4 3 3 3 2 3" xfId="34493"/>
    <cellStyle name="20% - Accent4 3 3 3 3" xfId="17005"/>
    <cellStyle name="20% - Accent4 3 3 3 3 2" xfId="27835"/>
    <cellStyle name="20% - Accent4 3 3 3 3 3" xfId="36712"/>
    <cellStyle name="20% - Accent4 3 3 3 4" xfId="19410"/>
    <cellStyle name="20% - Accent4 3 3 3 4 2" xfId="30054"/>
    <cellStyle name="20% - Accent4 3 3 3 4 3" xfId="38931"/>
    <cellStyle name="20% - Accent4 3 3 3 5" xfId="23397"/>
    <cellStyle name="20% - Accent4 3 3 3 6" xfId="32274"/>
    <cellStyle name="20% - Accent4 3 3 4" xfId="13910"/>
    <cellStyle name="20% - Accent4 3 3 4 2" xfId="24873"/>
    <cellStyle name="20% - Accent4 3 3 4 3" xfId="33750"/>
    <cellStyle name="20% - Accent4 3 3 5" xfId="16262"/>
    <cellStyle name="20% - Accent4 3 3 5 2" xfId="27092"/>
    <cellStyle name="20% - Accent4 3 3 5 3" xfId="35969"/>
    <cellStyle name="20% - Accent4 3 3 6" xfId="18483"/>
    <cellStyle name="20% - Accent4 3 3 6 2" xfId="29311"/>
    <cellStyle name="20% - Accent4 3 3 6 3" xfId="38188"/>
    <cellStyle name="20% - Accent4 3 3 7" xfId="22654"/>
    <cellStyle name="20% - Accent4 3 3 8" xfId="31529"/>
    <cellStyle name="20% - Accent4 3 4" xfId="8768"/>
    <cellStyle name="20% - Accent4 3 4 2" xfId="13166"/>
    <cellStyle name="20% - Accent4 3 4 2 2" xfId="15520"/>
    <cellStyle name="20% - Accent4 3 4 2 2 2" xfId="26350"/>
    <cellStyle name="20% - Accent4 3 4 2 2 3" xfId="35227"/>
    <cellStyle name="20% - Accent4 3 4 2 3" xfId="17739"/>
    <cellStyle name="20% - Accent4 3 4 2 3 2" xfId="28569"/>
    <cellStyle name="20% - Accent4 3 4 2 3 3" xfId="37446"/>
    <cellStyle name="20% - Accent4 3 4 2 4" xfId="20144"/>
    <cellStyle name="20% - Accent4 3 4 2 4 2" xfId="30788"/>
    <cellStyle name="20% - Accent4 3 4 2 4 3" xfId="39665"/>
    <cellStyle name="20% - Accent4 3 4 2 5" xfId="24131"/>
    <cellStyle name="20% - Accent4 3 4 2 6" xfId="33008"/>
    <cellStyle name="20% - Accent4 3 4 3" xfId="12433"/>
    <cellStyle name="20% - Accent4 3 4 3 2" xfId="14787"/>
    <cellStyle name="20% - Accent4 3 4 3 2 2" xfId="25617"/>
    <cellStyle name="20% - Accent4 3 4 3 2 3" xfId="34494"/>
    <cellStyle name="20% - Accent4 3 4 3 3" xfId="17006"/>
    <cellStyle name="20% - Accent4 3 4 3 3 2" xfId="27836"/>
    <cellStyle name="20% - Accent4 3 4 3 3 3" xfId="36713"/>
    <cellStyle name="20% - Accent4 3 4 3 4" xfId="19411"/>
    <cellStyle name="20% - Accent4 3 4 3 4 2" xfId="30055"/>
    <cellStyle name="20% - Accent4 3 4 3 4 3" xfId="38932"/>
    <cellStyle name="20% - Accent4 3 4 3 5" xfId="23398"/>
    <cellStyle name="20% - Accent4 3 4 3 6" xfId="32275"/>
    <cellStyle name="20% - Accent4 3 4 4" xfId="13911"/>
    <cellStyle name="20% - Accent4 3 4 4 2" xfId="24874"/>
    <cellStyle name="20% - Accent4 3 4 4 3" xfId="33751"/>
    <cellStyle name="20% - Accent4 3 4 5" xfId="16263"/>
    <cellStyle name="20% - Accent4 3 4 5 2" xfId="27093"/>
    <cellStyle name="20% - Accent4 3 4 5 3" xfId="35970"/>
    <cellStyle name="20% - Accent4 3 4 6" xfId="18484"/>
    <cellStyle name="20% - Accent4 3 4 6 2" xfId="29312"/>
    <cellStyle name="20% - Accent4 3 4 6 3" xfId="38189"/>
    <cellStyle name="20% - Accent4 3 4 7" xfId="22655"/>
    <cellStyle name="20% - Accent4 3 4 8" xfId="31530"/>
    <cellStyle name="20% - Accent4 3 5" xfId="8769"/>
    <cellStyle name="20% - Accent4 3 5 2" xfId="13167"/>
    <cellStyle name="20% - Accent4 3 5 2 2" xfId="15521"/>
    <cellStyle name="20% - Accent4 3 5 2 2 2" xfId="26351"/>
    <cellStyle name="20% - Accent4 3 5 2 2 3" xfId="35228"/>
    <cellStyle name="20% - Accent4 3 5 2 3" xfId="17740"/>
    <cellStyle name="20% - Accent4 3 5 2 3 2" xfId="28570"/>
    <cellStyle name="20% - Accent4 3 5 2 3 3" xfId="37447"/>
    <cellStyle name="20% - Accent4 3 5 2 4" xfId="20145"/>
    <cellStyle name="20% - Accent4 3 5 2 4 2" xfId="30789"/>
    <cellStyle name="20% - Accent4 3 5 2 4 3" xfId="39666"/>
    <cellStyle name="20% - Accent4 3 5 2 5" xfId="24132"/>
    <cellStyle name="20% - Accent4 3 5 2 6" xfId="33009"/>
    <cellStyle name="20% - Accent4 3 5 3" xfId="12434"/>
    <cellStyle name="20% - Accent4 3 5 3 2" xfId="14788"/>
    <cellStyle name="20% - Accent4 3 5 3 2 2" xfId="25618"/>
    <cellStyle name="20% - Accent4 3 5 3 2 3" xfId="34495"/>
    <cellStyle name="20% - Accent4 3 5 3 3" xfId="17007"/>
    <cellStyle name="20% - Accent4 3 5 3 3 2" xfId="27837"/>
    <cellStyle name="20% - Accent4 3 5 3 3 3" xfId="36714"/>
    <cellStyle name="20% - Accent4 3 5 3 4" xfId="19412"/>
    <cellStyle name="20% - Accent4 3 5 3 4 2" xfId="30056"/>
    <cellStyle name="20% - Accent4 3 5 3 4 3" xfId="38933"/>
    <cellStyle name="20% - Accent4 3 5 3 5" xfId="23399"/>
    <cellStyle name="20% - Accent4 3 5 3 6" xfId="32276"/>
    <cellStyle name="20% - Accent4 3 5 4" xfId="13912"/>
    <cellStyle name="20% - Accent4 3 5 4 2" xfId="24875"/>
    <cellStyle name="20% - Accent4 3 5 4 3" xfId="33752"/>
    <cellStyle name="20% - Accent4 3 5 5" xfId="16264"/>
    <cellStyle name="20% - Accent4 3 5 5 2" xfId="27094"/>
    <cellStyle name="20% - Accent4 3 5 5 3" xfId="35971"/>
    <cellStyle name="20% - Accent4 3 5 6" xfId="18485"/>
    <cellStyle name="20% - Accent4 3 5 6 2" xfId="29313"/>
    <cellStyle name="20% - Accent4 3 5 6 3" xfId="38190"/>
    <cellStyle name="20% - Accent4 3 5 7" xfId="22656"/>
    <cellStyle name="20% - Accent4 3 5 8" xfId="31531"/>
    <cellStyle name="20% - Accent4 3 6" xfId="8770"/>
    <cellStyle name="20% - Accent4 3 7" xfId="8771"/>
    <cellStyle name="20% - Accent4 3 8" xfId="8772"/>
    <cellStyle name="20% - Accent4 3 9" xfId="8773"/>
    <cellStyle name="20% - Accent4 4" xfId="8774"/>
    <cellStyle name="20% - Accent4 4 2" xfId="8775"/>
    <cellStyle name="20% - Accent4 4 3" xfId="8776"/>
    <cellStyle name="20% - Accent4 4 4" xfId="8777"/>
    <cellStyle name="20% - Accent4 4 5" xfId="8778"/>
    <cellStyle name="20% - Accent4 4 6" xfId="8779"/>
    <cellStyle name="20% - Accent4 5" xfId="8780"/>
    <cellStyle name="20% - Accent4 5 2" xfId="8781"/>
    <cellStyle name="20% - Accent4 5 3" xfId="8782"/>
    <cellStyle name="20% - Accent4 5 4" xfId="8783"/>
    <cellStyle name="20% - Accent4 5 5" xfId="8784"/>
    <cellStyle name="20% - Accent4 5 6" xfId="8785"/>
    <cellStyle name="20% - Accent4 6" xfId="8786"/>
    <cellStyle name="20% - Accent4 6 2" xfId="8787"/>
    <cellStyle name="20% - Accent4 6 3" xfId="8788"/>
    <cellStyle name="20% - Accent4 6 4" xfId="8789"/>
    <cellStyle name="20% - Accent4 6 5" xfId="8790"/>
    <cellStyle name="20% - Accent4 6 6" xfId="8791"/>
    <cellStyle name="20% - Accent4 7" xfId="8792"/>
    <cellStyle name="20% - Accent4 7 10" xfId="16265"/>
    <cellStyle name="20% - Accent4 7 10 2" xfId="27095"/>
    <cellStyle name="20% - Accent4 7 10 3" xfId="35972"/>
    <cellStyle name="20% - Accent4 7 11" xfId="18486"/>
    <cellStyle name="20% - Accent4 7 11 2" xfId="29314"/>
    <cellStyle name="20% - Accent4 7 11 3" xfId="38191"/>
    <cellStyle name="20% - Accent4 7 12" xfId="22657"/>
    <cellStyle name="20% - Accent4 7 13" xfId="31532"/>
    <cellStyle name="20% - Accent4 7 2" xfId="8793"/>
    <cellStyle name="20% - Accent4 7 3" xfId="8794"/>
    <cellStyle name="20% - Accent4 7 4" xfId="8795"/>
    <cellStyle name="20% - Accent4 7 5" xfId="8796"/>
    <cellStyle name="20% - Accent4 7 6" xfId="8797"/>
    <cellStyle name="20% - Accent4 7 7" xfId="13168"/>
    <cellStyle name="20% - Accent4 7 7 2" xfId="15522"/>
    <cellStyle name="20% - Accent4 7 7 2 2" xfId="26352"/>
    <cellStyle name="20% - Accent4 7 7 2 3" xfId="35229"/>
    <cellStyle name="20% - Accent4 7 7 3" xfId="17741"/>
    <cellStyle name="20% - Accent4 7 7 3 2" xfId="28571"/>
    <cellStyle name="20% - Accent4 7 7 3 3" xfId="37448"/>
    <cellStyle name="20% - Accent4 7 7 4" xfId="20146"/>
    <cellStyle name="20% - Accent4 7 7 4 2" xfId="30790"/>
    <cellStyle name="20% - Accent4 7 7 4 3" xfId="39667"/>
    <cellStyle name="20% - Accent4 7 7 5" xfId="24133"/>
    <cellStyle name="20% - Accent4 7 7 6" xfId="33010"/>
    <cellStyle name="20% - Accent4 7 8" xfId="12435"/>
    <cellStyle name="20% - Accent4 7 8 2" xfId="14789"/>
    <cellStyle name="20% - Accent4 7 8 2 2" xfId="25619"/>
    <cellStyle name="20% - Accent4 7 8 2 3" xfId="34496"/>
    <cellStyle name="20% - Accent4 7 8 3" xfId="17008"/>
    <cellStyle name="20% - Accent4 7 8 3 2" xfId="27838"/>
    <cellStyle name="20% - Accent4 7 8 3 3" xfId="36715"/>
    <cellStyle name="20% - Accent4 7 8 4" xfId="19413"/>
    <cellStyle name="20% - Accent4 7 8 4 2" xfId="30057"/>
    <cellStyle name="20% - Accent4 7 8 4 3" xfId="38934"/>
    <cellStyle name="20% - Accent4 7 8 5" xfId="23400"/>
    <cellStyle name="20% - Accent4 7 8 6" xfId="32277"/>
    <cellStyle name="20% - Accent4 7 9" xfId="13913"/>
    <cellStyle name="20% - Accent4 7 9 2" xfId="24876"/>
    <cellStyle name="20% - Accent4 7 9 3" xfId="33753"/>
    <cellStyle name="20% - Accent4 8" xfId="8798"/>
    <cellStyle name="20% - Accent4 8 2" xfId="8799"/>
    <cellStyle name="20% - Accent4 8 3" xfId="8800"/>
    <cellStyle name="20% - Accent4 8 4" xfId="8801"/>
    <cellStyle name="20% - Accent4 8 5" xfId="8802"/>
    <cellStyle name="20% - Accent4 8 6" xfId="8803"/>
    <cellStyle name="20% - Accent4 9" xfId="8804"/>
    <cellStyle name="20% - Accent4 9 2" xfId="8805"/>
    <cellStyle name="20% - Accent4 9 3" xfId="8806"/>
    <cellStyle name="20% - Accent4 9 4" xfId="8807"/>
    <cellStyle name="20% - Accent4 9 5" xfId="8808"/>
    <cellStyle name="20% - Accent5 10" xfId="8809"/>
    <cellStyle name="20% - Accent5 11" xfId="8810"/>
    <cellStyle name="20% - Accent5 12" xfId="8811"/>
    <cellStyle name="20% - Accent5 13" xfId="8812"/>
    <cellStyle name="20% - Accent5 14" xfId="8813"/>
    <cellStyle name="20% - Accent5 15" xfId="8814"/>
    <cellStyle name="20% - Accent5 16" xfId="8815"/>
    <cellStyle name="20% - Accent5 17" xfId="12947"/>
    <cellStyle name="20% - Accent5 17 2" xfId="15301"/>
    <cellStyle name="20% - Accent5 17 2 2" xfId="26131"/>
    <cellStyle name="20% - Accent5 17 2 3" xfId="35008"/>
    <cellStyle name="20% - Accent5 17 3" xfId="17520"/>
    <cellStyle name="20% - Accent5 17 3 2" xfId="28350"/>
    <cellStyle name="20% - Accent5 17 3 3" xfId="37227"/>
    <cellStyle name="20% - Accent5 17 4" xfId="19925"/>
    <cellStyle name="20% - Accent5 17 4 2" xfId="30569"/>
    <cellStyle name="20% - Accent5 17 4 3" xfId="39446"/>
    <cellStyle name="20% - Accent5 17 5" xfId="23912"/>
    <cellStyle name="20% - Accent5 17 6" xfId="32789"/>
    <cellStyle name="20% - Accent5 18" xfId="12214"/>
    <cellStyle name="20% - Accent5 18 2" xfId="14568"/>
    <cellStyle name="20% - Accent5 18 2 2" xfId="25398"/>
    <cellStyle name="20% - Accent5 18 2 3" xfId="34275"/>
    <cellStyle name="20% - Accent5 18 3" xfId="16787"/>
    <cellStyle name="20% - Accent5 18 3 2" xfId="27617"/>
    <cellStyle name="20% - Accent5 18 3 3" xfId="36494"/>
    <cellStyle name="20% - Accent5 18 4" xfId="19192"/>
    <cellStyle name="20% - Accent5 18 4 2" xfId="29836"/>
    <cellStyle name="20% - Accent5 18 4 3" xfId="38713"/>
    <cellStyle name="20% - Accent5 18 5" xfId="23179"/>
    <cellStyle name="20% - Accent5 18 6" xfId="32056"/>
    <cellStyle name="20% - Accent5 19" xfId="13690"/>
    <cellStyle name="20% - Accent5 19 2" xfId="24655"/>
    <cellStyle name="20% - Accent5 19 3" xfId="33532"/>
    <cellStyle name="20% - Accent5 2" xfId="37"/>
    <cellStyle name="20% - Accent5 2 10" xfId="8816"/>
    <cellStyle name="20% - Accent5 2 10 2" xfId="13169"/>
    <cellStyle name="20% - Accent5 2 10 2 2" xfId="15523"/>
    <cellStyle name="20% - Accent5 2 10 2 2 2" xfId="26353"/>
    <cellStyle name="20% - Accent5 2 10 2 2 3" xfId="35230"/>
    <cellStyle name="20% - Accent5 2 10 2 3" xfId="17742"/>
    <cellStyle name="20% - Accent5 2 10 2 3 2" xfId="28572"/>
    <cellStyle name="20% - Accent5 2 10 2 3 3" xfId="37449"/>
    <cellStyle name="20% - Accent5 2 10 2 4" xfId="20147"/>
    <cellStyle name="20% - Accent5 2 10 2 4 2" xfId="30791"/>
    <cellStyle name="20% - Accent5 2 10 2 4 3" xfId="39668"/>
    <cellStyle name="20% - Accent5 2 10 2 5" xfId="24134"/>
    <cellStyle name="20% - Accent5 2 10 2 6" xfId="33011"/>
    <cellStyle name="20% - Accent5 2 10 3" xfId="12436"/>
    <cellStyle name="20% - Accent5 2 10 3 2" xfId="14790"/>
    <cellStyle name="20% - Accent5 2 10 3 2 2" xfId="25620"/>
    <cellStyle name="20% - Accent5 2 10 3 2 3" xfId="34497"/>
    <cellStyle name="20% - Accent5 2 10 3 3" xfId="17009"/>
    <cellStyle name="20% - Accent5 2 10 3 3 2" xfId="27839"/>
    <cellStyle name="20% - Accent5 2 10 3 3 3" xfId="36716"/>
    <cellStyle name="20% - Accent5 2 10 3 4" xfId="19414"/>
    <cellStyle name="20% - Accent5 2 10 3 4 2" xfId="30058"/>
    <cellStyle name="20% - Accent5 2 10 3 4 3" xfId="38935"/>
    <cellStyle name="20% - Accent5 2 10 3 5" xfId="23401"/>
    <cellStyle name="20% - Accent5 2 10 3 6" xfId="32278"/>
    <cellStyle name="20% - Accent5 2 10 4" xfId="13914"/>
    <cellStyle name="20% - Accent5 2 10 4 2" xfId="24877"/>
    <cellStyle name="20% - Accent5 2 10 4 3" xfId="33754"/>
    <cellStyle name="20% - Accent5 2 10 5" xfId="16266"/>
    <cellStyle name="20% - Accent5 2 10 5 2" xfId="27096"/>
    <cellStyle name="20% - Accent5 2 10 5 3" xfId="35973"/>
    <cellStyle name="20% - Accent5 2 10 6" xfId="18487"/>
    <cellStyle name="20% - Accent5 2 10 6 2" xfId="29315"/>
    <cellStyle name="20% - Accent5 2 10 6 3" xfId="38192"/>
    <cellStyle name="20% - Accent5 2 10 7" xfId="22658"/>
    <cellStyle name="20% - Accent5 2 10 8" xfId="31533"/>
    <cellStyle name="20% - Accent5 2 11" xfId="8817"/>
    <cellStyle name="20% - Accent5 2 11 2" xfId="8818"/>
    <cellStyle name="20% - Accent5 2 11 2 2" xfId="13170"/>
    <cellStyle name="20% - Accent5 2 11 2 2 2" xfId="15524"/>
    <cellStyle name="20% - Accent5 2 11 2 2 2 2" xfId="26354"/>
    <cellStyle name="20% - Accent5 2 11 2 2 2 3" xfId="35231"/>
    <cellStyle name="20% - Accent5 2 11 2 2 3" xfId="17743"/>
    <cellStyle name="20% - Accent5 2 11 2 2 3 2" xfId="28573"/>
    <cellStyle name="20% - Accent5 2 11 2 2 3 3" xfId="37450"/>
    <cellStyle name="20% - Accent5 2 11 2 2 4" xfId="20148"/>
    <cellStyle name="20% - Accent5 2 11 2 2 4 2" xfId="30792"/>
    <cellStyle name="20% - Accent5 2 11 2 2 4 3" xfId="39669"/>
    <cellStyle name="20% - Accent5 2 11 2 2 5" xfId="24135"/>
    <cellStyle name="20% - Accent5 2 11 2 2 6" xfId="33012"/>
    <cellStyle name="20% - Accent5 2 11 2 3" xfId="12437"/>
    <cellStyle name="20% - Accent5 2 11 2 3 2" xfId="14791"/>
    <cellStyle name="20% - Accent5 2 11 2 3 2 2" xfId="25621"/>
    <cellStyle name="20% - Accent5 2 11 2 3 2 3" xfId="34498"/>
    <cellStyle name="20% - Accent5 2 11 2 3 3" xfId="17010"/>
    <cellStyle name="20% - Accent5 2 11 2 3 3 2" xfId="27840"/>
    <cellStyle name="20% - Accent5 2 11 2 3 3 3" xfId="36717"/>
    <cellStyle name="20% - Accent5 2 11 2 3 4" xfId="19415"/>
    <cellStyle name="20% - Accent5 2 11 2 3 4 2" xfId="30059"/>
    <cellStyle name="20% - Accent5 2 11 2 3 4 3" xfId="38936"/>
    <cellStyle name="20% - Accent5 2 11 2 3 5" xfId="23402"/>
    <cellStyle name="20% - Accent5 2 11 2 3 6" xfId="32279"/>
    <cellStyle name="20% - Accent5 2 11 2 4" xfId="13915"/>
    <cellStyle name="20% - Accent5 2 11 2 4 2" xfId="24878"/>
    <cellStyle name="20% - Accent5 2 11 2 4 3" xfId="33755"/>
    <cellStyle name="20% - Accent5 2 11 2 5" xfId="16267"/>
    <cellStyle name="20% - Accent5 2 11 2 5 2" xfId="27097"/>
    <cellStyle name="20% - Accent5 2 11 2 5 3" xfId="35974"/>
    <cellStyle name="20% - Accent5 2 11 2 6" xfId="18488"/>
    <cellStyle name="20% - Accent5 2 11 2 6 2" xfId="29316"/>
    <cellStyle name="20% - Accent5 2 11 2 6 3" xfId="38193"/>
    <cellStyle name="20% - Accent5 2 11 2 7" xfId="22659"/>
    <cellStyle name="20% - Accent5 2 11 2 8" xfId="31534"/>
    <cellStyle name="20% - Accent5 2 11 3" xfId="8819"/>
    <cellStyle name="20% - Accent5 2 11 3 2" xfId="13171"/>
    <cellStyle name="20% - Accent5 2 11 3 2 2" xfId="15525"/>
    <cellStyle name="20% - Accent5 2 11 3 2 2 2" xfId="26355"/>
    <cellStyle name="20% - Accent5 2 11 3 2 2 3" xfId="35232"/>
    <cellStyle name="20% - Accent5 2 11 3 2 3" xfId="17744"/>
    <cellStyle name="20% - Accent5 2 11 3 2 3 2" xfId="28574"/>
    <cellStyle name="20% - Accent5 2 11 3 2 3 3" xfId="37451"/>
    <cellStyle name="20% - Accent5 2 11 3 2 4" xfId="20149"/>
    <cellStyle name="20% - Accent5 2 11 3 2 4 2" xfId="30793"/>
    <cellStyle name="20% - Accent5 2 11 3 2 4 3" xfId="39670"/>
    <cellStyle name="20% - Accent5 2 11 3 2 5" xfId="24136"/>
    <cellStyle name="20% - Accent5 2 11 3 2 6" xfId="33013"/>
    <cellStyle name="20% - Accent5 2 11 3 3" xfId="12438"/>
    <cellStyle name="20% - Accent5 2 11 3 3 2" xfId="14792"/>
    <cellStyle name="20% - Accent5 2 11 3 3 2 2" xfId="25622"/>
    <cellStyle name="20% - Accent5 2 11 3 3 2 3" xfId="34499"/>
    <cellStyle name="20% - Accent5 2 11 3 3 3" xfId="17011"/>
    <cellStyle name="20% - Accent5 2 11 3 3 3 2" xfId="27841"/>
    <cellStyle name="20% - Accent5 2 11 3 3 3 3" xfId="36718"/>
    <cellStyle name="20% - Accent5 2 11 3 3 4" xfId="19416"/>
    <cellStyle name="20% - Accent5 2 11 3 3 4 2" xfId="30060"/>
    <cellStyle name="20% - Accent5 2 11 3 3 4 3" xfId="38937"/>
    <cellStyle name="20% - Accent5 2 11 3 3 5" xfId="23403"/>
    <cellStyle name="20% - Accent5 2 11 3 3 6" xfId="32280"/>
    <cellStyle name="20% - Accent5 2 11 3 4" xfId="13916"/>
    <cellStyle name="20% - Accent5 2 11 3 4 2" xfId="24879"/>
    <cellStyle name="20% - Accent5 2 11 3 4 3" xfId="33756"/>
    <cellStyle name="20% - Accent5 2 11 3 5" xfId="16268"/>
    <cellStyle name="20% - Accent5 2 11 3 5 2" xfId="27098"/>
    <cellStyle name="20% - Accent5 2 11 3 5 3" xfId="35975"/>
    <cellStyle name="20% - Accent5 2 11 3 6" xfId="18489"/>
    <cellStyle name="20% - Accent5 2 11 3 6 2" xfId="29317"/>
    <cellStyle name="20% - Accent5 2 11 3 6 3" xfId="38194"/>
    <cellStyle name="20% - Accent5 2 11 3 7" xfId="22660"/>
    <cellStyle name="20% - Accent5 2 11 3 8" xfId="31535"/>
    <cellStyle name="20% - Accent5 2 11 4" xfId="8820"/>
    <cellStyle name="20% - Accent5 2 11 4 2" xfId="13172"/>
    <cellStyle name="20% - Accent5 2 11 4 2 2" xfId="15526"/>
    <cellStyle name="20% - Accent5 2 11 4 2 2 2" xfId="26356"/>
    <cellStyle name="20% - Accent5 2 11 4 2 2 3" xfId="35233"/>
    <cellStyle name="20% - Accent5 2 11 4 2 3" xfId="17745"/>
    <cellStyle name="20% - Accent5 2 11 4 2 3 2" xfId="28575"/>
    <cellStyle name="20% - Accent5 2 11 4 2 3 3" xfId="37452"/>
    <cellStyle name="20% - Accent5 2 11 4 2 4" xfId="20150"/>
    <cellStyle name="20% - Accent5 2 11 4 2 4 2" xfId="30794"/>
    <cellStyle name="20% - Accent5 2 11 4 2 4 3" xfId="39671"/>
    <cellStyle name="20% - Accent5 2 11 4 2 5" xfId="24137"/>
    <cellStyle name="20% - Accent5 2 11 4 2 6" xfId="33014"/>
    <cellStyle name="20% - Accent5 2 11 4 3" xfId="12439"/>
    <cellStyle name="20% - Accent5 2 11 4 3 2" xfId="14793"/>
    <cellStyle name="20% - Accent5 2 11 4 3 2 2" xfId="25623"/>
    <cellStyle name="20% - Accent5 2 11 4 3 2 3" xfId="34500"/>
    <cellStyle name="20% - Accent5 2 11 4 3 3" xfId="17012"/>
    <cellStyle name="20% - Accent5 2 11 4 3 3 2" xfId="27842"/>
    <cellStyle name="20% - Accent5 2 11 4 3 3 3" xfId="36719"/>
    <cellStyle name="20% - Accent5 2 11 4 3 4" xfId="19417"/>
    <cellStyle name="20% - Accent5 2 11 4 3 4 2" xfId="30061"/>
    <cellStyle name="20% - Accent5 2 11 4 3 4 3" xfId="38938"/>
    <cellStyle name="20% - Accent5 2 11 4 3 5" xfId="23404"/>
    <cellStyle name="20% - Accent5 2 11 4 3 6" xfId="32281"/>
    <cellStyle name="20% - Accent5 2 11 4 4" xfId="13917"/>
    <cellStyle name="20% - Accent5 2 11 4 4 2" xfId="24880"/>
    <cellStyle name="20% - Accent5 2 11 4 4 3" xfId="33757"/>
    <cellStyle name="20% - Accent5 2 11 4 5" xfId="16269"/>
    <cellStyle name="20% - Accent5 2 11 4 5 2" xfId="27099"/>
    <cellStyle name="20% - Accent5 2 11 4 5 3" xfId="35976"/>
    <cellStyle name="20% - Accent5 2 11 4 6" xfId="18490"/>
    <cellStyle name="20% - Accent5 2 11 4 6 2" xfId="29318"/>
    <cellStyle name="20% - Accent5 2 11 4 6 3" xfId="38195"/>
    <cellStyle name="20% - Accent5 2 11 4 7" xfId="22661"/>
    <cellStyle name="20% - Accent5 2 11 4 8" xfId="31536"/>
    <cellStyle name="20% - Accent5 2 11 5" xfId="8821"/>
    <cellStyle name="20% - Accent5 2 11 5 2" xfId="13173"/>
    <cellStyle name="20% - Accent5 2 11 5 2 2" xfId="15527"/>
    <cellStyle name="20% - Accent5 2 11 5 2 2 2" xfId="26357"/>
    <cellStyle name="20% - Accent5 2 11 5 2 2 3" xfId="35234"/>
    <cellStyle name="20% - Accent5 2 11 5 2 3" xfId="17746"/>
    <cellStyle name="20% - Accent5 2 11 5 2 3 2" xfId="28576"/>
    <cellStyle name="20% - Accent5 2 11 5 2 3 3" xfId="37453"/>
    <cellStyle name="20% - Accent5 2 11 5 2 4" xfId="20151"/>
    <cellStyle name="20% - Accent5 2 11 5 2 4 2" xfId="30795"/>
    <cellStyle name="20% - Accent5 2 11 5 2 4 3" xfId="39672"/>
    <cellStyle name="20% - Accent5 2 11 5 2 5" xfId="24138"/>
    <cellStyle name="20% - Accent5 2 11 5 2 6" xfId="33015"/>
    <cellStyle name="20% - Accent5 2 11 5 3" xfId="12440"/>
    <cellStyle name="20% - Accent5 2 11 5 3 2" xfId="14794"/>
    <cellStyle name="20% - Accent5 2 11 5 3 2 2" xfId="25624"/>
    <cellStyle name="20% - Accent5 2 11 5 3 2 3" xfId="34501"/>
    <cellStyle name="20% - Accent5 2 11 5 3 3" xfId="17013"/>
    <cellStyle name="20% - Accent5 2 11 5 3 3 2" xfId="27843"/>
    <cellStyle name="20% - Accent5 2 11 5 3 3 3" xfId="36720"/>
    <cellStyle name="20% - Accent5 2 11 5 3 4" xfId="19418"/>
    <cellStyle name="20% - Accent5 2 11 5 3 4 2" xfId="30062"/>
    <cellStyle name="20% - Accent5 2 11 5 3 4 3" xfId="38939"/>
    <cellStyle name="20% - Accent5 2 11 5 3 5" xfId="23405"/>
    <cellStyle name="20% - Accent5 2 11 5 3 6" xfId="32282"/>
    <cellStyle name="20% - Accent5 2 11 5 4" xfId="13918"/>
    <cellStyle name="20% - Accent5 2 11 5 4 2" xfId="24881"/>
    <cellStyle name="20% - Accent5 2 11 5 4 3" xfId="33758"/>
    <cellStyle name="20% - Accent5 2 11 5 5" xfId="16270"/>
    <cellStyle name="20% - Accent5 2 11 5 5 2" xfId="27100"/>
    <cellStyle name="20% - Accent5 2 11 5 5 3" xfId="35977"/>
    <cellStyle name="20% - Accent5 2 11 5 6" xfId="18491"/>
    <cellStyle name="20% - Accent5 2 11 5 6 2" xfId="29319"/>
    <cellStyle name="20% - Accent5 2 11 5 6 3" xfId="38196"/>
    <cellStyle name="20% - Accent5 2 11 5 7" xfId="22662"/>
    <cellStyle name="20% - Accent5 2 11 5 8" xfId="31537"/>
    <cellStyle name="20% - Accent5 2 12" xfId="8822"/>
    <cellStyle name="20% - Accent5 2 13" xfId="8823"/>
    <cellStyle name="20% - Accent5 2 14" xfId="8824"/>
    <cellStyle name="20% - Accent5 2 15" xfId="8825"/>
    <cellStyle name="20% - Accent5 2 15 2" xfId="13174"/>
    <cellStyle name="20% - Accent5 2 15 2 2" xfId="15528"/>
    <cellStyle name="20% - Accent5 2 15 2 2 2" xfId="26358"/>
    <cellStyle name="20% - Accent5 2 15 2 2 3" xfId="35235"/>
    <cellStyle name="20% - Accent5 2 15 2 3" xfId="17747"/>
    <cellStyle name="20% - Accent5 2 15 2 3 2" xfId="28577"/>
    <cellStyle name="20% - Accent5 2 15 2 3 3" xfId="37454"/>
    <cellStyle name="20% - Accent5 2 15 2 4" xfId="20152"/>
    <cellStyle name="20% - Accent5 2 15 2 4 2" xfId="30796"/>
    <cellStyle name="20% - Accent5 2 15 2 4 3" xfId="39673"/>
    <cellStyle name="20% - Accent5 2 15 2 5" xfId="24139"/>
    <cellStyle name="20% - Accent5 2 15 2 6" xfId="33016"/>
    <cellStyle name="20% - Accent5 2 15 3" xfId="12441"/>
    <cellStyle name="20% - Accent5 2 15 3 2" xfId="14795"/>
    <cellStyle name="20% - Accent5 2 15 3 2 2" xfId="25625"/>
    <cellStyle name="20% - Accent5 2 15 3 2 3" xfId="34502"/>
    <cellStyle name="20% - Accent5 2 15 3 3" xfId="17014"/>
    <cellStyle name="20% - Accent5 2 15 3 3 2" xfId="27844"/>
    <cellStyle name="20% - Accent5 2 15 3 3 3" xfId="36721"/>
    <cellStyle name="20% - Accent5 2 15 3 4" xfId="19419"/>
    <cellStyle name="20% - Accent5 2 15 3 4 2" xfId="30063"/>
    <cellStyle name="20% - Accent5 2 15 3 4 3" xfId="38940"/>
    <cellStyle name="20% - Accent5 2 15 3 5" xfId="23406"/>
    <cellStyle name="20% - Accent5 2 15 3 6" xfId="32283"/>
    <cellStyle name="20% - Accent5 2 15 4" xfId="13919"/>
    <cellStyle name="20% - Accent5 2 15 4 2" xfId="24882"/>
    <cellStyle name="20% - Accent5 2 15 4 3" xfId="33759"/>
    <cellStyle name="20% - Accent5 2 15 5" xfId="16271"/>
    <cellStyle name="20% - Accent5 2 15 5 2" xfId="27101"/>
    <cellStyle name="20% - Accent5 2 15 5 3" xfId="35978"/>
    <cellStyle name="20% - Accent5 2 15 6" xfId="18492"/>
    <cellStyle name="20% - Accent5 2 15 6 2" xfId="29320"/>
    <cellStyle name="20% - Accent5 2 15 6 3" xfId="38197"/>
    <cellStyle name="20% - Accent5 2 15 7" xfId="22663"/>
    <cellStyle name="20% - Accent5 2 15 8" xfId="31538"/>
    <cellStyle name="20% - Accent5 2 16" xfId="8826"/>
    <cellStyle name="20% - Accent5 2 2" xfId="38"/>
    <cellStyle name="20% - Accent5 2 2 10" xfId="13175"/>
    <cellStyle name="20% - Accent5 2 2 10 2" xfId="15529"/>
    <cellStyle name="20% - Accent5 2 2 10 2 2" xfId="26359"/>
    <cellStyle name="20% - Accent5 2 2 10 2 3" xfId="35236"/>
    <cellStyle name="20% - Accent5 2 2 10 3" xfId="17748"/>
    <cellStyle name="20% - Accent5 2 2 10 3 2" xfId="28578"/>
    <cellStyle name="20% - Accent5 2 2 10 3 3" xfId="37455"/>
    <cellStyle name="20% - Accent5 2 2 10 4" xfId="20153"/>
    <cellStyle name="20% - Accent5 2 2 10 4 2" xfId="30797"/>
    <cellStyle name="20% - Accent5 2 2 10 4 3" xfId="39674"/>
    <cellStyle name="20% - Accent5 2 2 10 5" xfId="24140"/>
    <cellStyle name="20% - Accent5 2 2 10 6" xfId="33017"/>
    <cellStyle name="20% - Accent5 2 2 11" xfId="12442"/>
    <cellStyle name="20% - Accent5 2 2 11 2" xfId="14796"/>
    <cellStyle name="20% - Accent5 2 2 11 2 2" xfId="25626"/>
    <cellStyle name="20% - Accent5 2 2 11 2 3" xfId="34503"/>
    <cellStyle name="20% - Accent5 2 2 11 3" xfId="17015"/>
    <cellStyle name="20% - Accent5 2 2 11 3 2" xfId="27845"/>
    <cellStyle name="20% - Accent5 2 2 11 3 3" xfId="36722"/>
    <cellStyle name="20% - Accent5 2 2 11 4" xfId="19420"/>
    <cellStyle name="20% - Accent5 2 2 11 4 2" xfId="30064"/>
    <cellStyle name="20% - Accent5 2 2 11 4 3" xfId="38941"/>
    <cellStyle name="20% - Accent5 2 2 11 5" xfId="23407"/>
    <cellStyle name="20% - Accent5 2 2 11 6" xfId="32284"/>
    <cellStyle name="20% - Accent5 2 2 12" xfId="13920"/>
    <cellStyle name="20% - Accent5 2 2 12 2" xfId="24883"/>
    <cellStyle name="20% - Accent5 2 2 12 3" xfId="33760"/>
    <cellStyle name="20% - Accent5 2 2 13" xfId="16272"/>
    <cellStyle name="20% - Accent5 2 2 13 2" xfId="27102"/>
    <cellStyle name="20% - Accent5 2 2 13 3" xfId="35979"/>
    <cellStyle name="20% - Accent5 2 2 14" xfId="18493"/>
    <cellStyle name="20% - Accent5 2 2 14 2" xfId="29321"/>
    <cellStyle name="20% - Accent5 2 2 14 3" xfId="38198"/>
    <cellStyle name="20% - Accent5 2 2 15" xfId="22664"/>
    <cellStyle name="20% - Accent5 2 2 16" xfId="31539"/>
    <cellStyle name="20% - Accent5 2 2 17" xfId="8827"/>
    <cellStyle name="20% - Accent5 2 2 2" xfId="8828"/>
    <cellStyle name="20% - Accent5 2 2 2 2" xfId="13176"/>
    <cellStyle name="20% - Accent5 2 2 2 2 2" xfId="15530"/>
    <cellStyle name="20% - Accent5 2 2 2 2 2 2" xfId="26360"/>
    <cellStyle name="20% - Accent5 2 2 2 2 2 3" xfId="35237"/>
    <cellStyle name="20% - Accent5 2 2 2 2 3" xfId="17749"/>
    <cellStyle name="20% - Accent5 2 2 2 2 3 2" xfId="28579"/>
    <cellStyle name="20% - Accent5 2 2 2 2 3 3" xfId="37456"/>
    <cellStyle name="20% - Accent5 2 2 2 2 4" xfId="20154"/>
    <cellStyle name="20% - Accent5 2 2 2 2 4 2" xfId="30798"/>
    <cellStyle name="20% - Accent5 2 2 2 2 4 3" xfId="39675"/>
    <cellStyle name="20% - Accent5 2 2 2 2 5" xfId="24141"/>
    <cellStyle name="20% - Accent5 2 2 2 2 6" xfId="33018"/>
    <cellStyle name="20% - Accent5 2 2 2 3" xfId="12443"/>
    <cellStyle name="20% - Accent5 2 2 2 3 2" xfId="14797"/>
    <cellStyle name="20% - Accent5 2 2 2 3 2 2" xfId="25627"/>
    <cellStyle name="20% - Accent5 2 2 2 3 2 3" xfId="34504"/>
    <cellStyle name="20% - Accent5 2 2 2 3 3" xfId="17016"/>
    <cellStyle name="20% - Accent5 2 2 2 3 3 2" xfId="27846"/>
    <cellStyle name="20% - Accent5 2 2 2 3 3 3" xfId="36723"/>
    <cellStyle name="20% - Accent5 2 2 2 3 4" xfId="19421"/>
    <cellStyle name="20% - Accent5 2 2 2 3 4 2" xfId="30065"/>
    <cellStyle name="20% - Accent5 2 2 2 3 4 3" xfId="38942"/>
    <cellStyle name="20% - Accent5 2 2 2 3 5" xfId="23408"/>
    <cellStyle name="20% - Accent5 2 2 2 3 6" xfId="32285"/>
    <cellStyle name="20% - Accent5 2 2 2 4" xfId="13921"/>
    <cellStyle name="20% - Accent5 2 2 2 4 2" xfId="24884"/>
    <cellStyle name="20% - Accent5 2 2 2 4 3" xfId="33761"/>
    <cellStyle name="20% - Accent5 2 2 2 5" xfId="16273"/>
    <cellStyle name="20% - Accent5 2 2 2 5 2" xfId="27103"/>
    <cellStyle name="20% - Accent5 2 2 2 5 3" xfId="35980"/>
    <cellStyle name="20% - Accent5 2 2 2 6" xfId="18494"/>
    <cellStyle name="20% - Accent5 2 2 2 6 2" xfId="29322"/>
    <cellStyle name="20% - Accent5 2 2 2 6 3" xfId="38199"/>
    <cellStyle name="20% - Accent5 2 2 2 7" xfId="22665"/>
    <cellStyle name="20% - Accent5 2 2 2 8" xfId="31540"/>
    <cellStyle name="20% - Accent5 2 2 3" xfId="8829"/>
    <cellStyle name="20% - Accent5 2 2 3 2" xfId="13177"/>
    <cellStyle name="20% - Accent5 2 2 3 2 2" xfId="15531"/>
    <cellStyle name="20% - Accent5 2 2 3 2 2 2" xfId="26361"/>
    <cellStyle name="20% - Accent5 2 2 3 2 2 3" xfId="35238"/>
    <cellStyle name="20% - Accent5 2 2 3 2 3" xfId="17750"/>
    <cellStyle name="20% - Accent5 2 2 3 2 3 2" xfId="28580"/>
    <cellStyle name="20% - Accent5 2 2 3 2 3 3" xfId="37457"/>
    <cellStyle name="20% - Accent5 2 2 3 2 4" xfId="20155"/>
    <cellStyle name="20% - Accent5 2 2 3 2 4 2" xfId="30799"/>
    <cellStyle name="20% - Accent5 2 2 3 2 4 3" xfId="39676"/>
    <cellStyle name="20% - Accent5 2 2 3 2 5" xfId="24142"/>
    <cellStyle name="20% - Accent5 2 2 3 2 6" xfId="33019"/>
    <cellStyle name="20% - Accent5 2 2 3 3" xfId="12444"/>
    <cellStyle name="20% - Accent5 2 2 3 3 2" xfId="14798"/>
    <cellStyle name="20% - Accent5 2 2 3 3 2 2" xfId="25628"/>
    <cellStyle name="20% - Accent5 2 2 3 3 2 3" xfId="34505"/>
    <cellStyle name="20% - Accent5 2 2 3 3 3" xfId="17017"/>
    <cellStyle name="20% - Accent5 2 2 3 3 3 2" xfId="27847"/>
    <cellStyle name="20% - Accent5 2 2 3 3 3 3" xfId="36724"/>
    <cellStyle name="20% - Accent5 2 2 3 3 4" xfId="19422"/>
    <cellStyle name="20% - Accent5 2 2 3 3 4 2" xfId="30066"/>
    <cellStyle name="20% - Accent5 2 2 3 3 4 3" xfId="38943"/>
    <cellStyle name="20% - Accent5 2 2 3 3 5" xfId="23409"/>
    <cellStyle name="20% - Accent5 2 2 3 3 6" xfId="32286"/>
    <cellStyle name="20% - Accent5 2 2 3 4" xfId="13922"/>
    <cellStyle name="20% - Accent5 2 2 3 4 2" xfId="24885"/>
    <cellStyle name="20% - Accent5 2 2 3 4 3" xfId="33762"/>
    <cellStyle name="20% - Accent5 2 2 3 5" xfId="16274"/>
    <cellStyle name="20% - Accent5 2 2 3 5 2" xfId="27104"/>
    <cellStyle name="20% - Accent5 2 2 3 5 3" xfId="35981"/>
    <cellStyle name="20% - Accent5 2 2 3 6" xfId="18495"/>
    <cellStyle name="20% - Accent5 2 2 3 6 2" xfId="29323"/>
    <cellStyle name="20% - Accent5 2 2 3 6 3" xfId="38200"/>
    <cellStyle name="20% - Accent5 2 2 3 7" xfId="22666"/>
    <cellStyle name="20% - Accent5 2 2 3 8" xfId="31541"/>
    <cellStyle name="20% - Accent5 2 2 4" xfId="8830"/>
    <cellStyle name="20% - Accent5 2 2 4 2" xfId="13178"/>
    <cellStyle name="20% - Accent5 2 2 4 2 2" xfId="15532"/>
    <cellStyle name="20% - Accent5 2 2 4 2 2 2" xfId="26362"/>
    <cellStyle name="20% - Accent5 2 2 4 2 2 3" xfId="35239"/>
    <cellStyle name="20% - Accent5 2 2 4 2 3" xfId="17751"/>
    <cellStyle name="20% - Accent5 2 2 4 2 3 2" xfId="28581"/>
    <cellStyle name="20% - Accent5 2 2 4 2 3 3" xfId="37458"/>
    <cellStyle name="20% - Accent5 2 2 4 2 4" xfId="20156"/>
    <cellStyle name="20% - Accent5 2 2 4 2 4 2" xfId="30800"/>
    <cellStyle name="20% - Accent5 2 2 4 2 4 3" xfId="39677"/>
    <cellStyle name="20% - Accent5 2 2 4 2 5" xfId="24143"/>
    <cellStyle name="20% - Accent5 2 2 4 2 6" xfId="33020"/>
    <cellStyle name="20% - Accent5 2 2 4 3" xfId="12445"/>
    <cellStyle name="20% - Accent5 2 2 4 3 2" xfId="14799"/>
    <cellStyle name="20% - Accent5 2 2 4 3 2 2" xfId="25629"/>
    <cellStyle name="20% - Accent5 2 2 4 3 2 3" xfId="34506"/>
    <cellStyle name="20% - Accent5 2 2 4 3 3" xfId="17018"/>
    <cellStyle name="20% - Accent5 2 2 4 3 3 2" xfId="27848"/>
    <cellStyle name="20% - Accent5 2 2 4 3 3 3" xfId="36725"/>
    <cellStyle name="20% - Accent5 2 2 4 3 4" xfId="19423"/>
    <cellStyle name="20% - Accent5 2 2 4 3 4 2" xfId="30067"/>
    <cellStyle name="20% - Accent5 2 2 4 3 4 3" xfId="38944"/>
    <cellStyle name="20% - Accent5 2 2 4 3 5" xfId="23410"/>
    <cellStyle name="20% - Accent5 2 2 4 3 6" xfId="32287"/>
    <cellStyle name="20% - Accent5 2 2 4 4" xfId="13923"/>
    <cellStyle name="20% - Accent5 2 2 4 4 2" xfId="24886"/>
    <cellStyle name="20% - Accent5 2 2 4 4 3" xfId="33763"/>
    <cellStyle name="20% - Accent5 2 2 4 5" xfId="16275"/>
    <cellStyle name="20% - Accent5 2 2 4 5 2" xfId="27105"/>
    <cellStyle name="20% - Accent5 2 2 4 5 3" xfId="35982"/>
    <cellStyle name="20% - Accent5 2 2 4 6" xfId="18496"/>
    <cellStyle name="20% - Accent5 2 2 4 6 2" xfId="29324"/>
    <cellStyle name="20% - Accent5 2 2 4 6 3" xfId="38201"/>
    <cellStyle name="20% - Accent5 2 2 4 7" xfId="22667"/>
    <cellStyle name="20% - Accent5 2 2 4 8" xfId="31542"/>
    <cellStyle name="20% - Accent5 2 2 5" xfId="8831"/>
    <cellStyle name="20% - Accent5 2 2 5 2" xfId="13179"/>
    <cellStyle name="20% - Accent5 2 2 5 2 2" xfId="15533"/>
    <cellStyle name="20% - Accent5 2 2 5 2 2 2" xfId="26363"/>
    <cellStyle name="20% - Accent5 2 2 5 2 2 3" xfId="35240"/>
    <cellStyle name="20% - Accent5 2 2 5 2 3" xfId="17752"/>
    <cellStyle name="20% - Accent5 2 2 5 2 3 2" xfId="28582"/>
    <cellStyle name="20% - Accent5 2 2 5 2 3 3" xfId="37459"/>
    <cellStyle name="20% - Accent5 2 2 5 2 4" xfId="20157"/>
    <cellStyle name="20% - Accent5 2 2 5 2 4 2" xfId="30801"/>
    <cellStyle name="20% - Accent5 2 2 5 2 4 3" xfId="39678"/>
    <cellStyle name="20% - Accent5 2 2 5 2 5" xfId="24144"/>
    <cellStyle name="20% - Accent5 2 2 5 2 6" xfId="33021"/>
    <cellStyle name="20% - Accent5 2 2 5 3" xfId="12446"/>
    <cellStyle name="20% - Accent5 2 2 5 3 2" xfId="14800"/>
    <cellStyle name="20% - Accent5 2 2 5 3 2 2" xfId="25630"/>
    <cellStyle name="20% - Accent5 2 2 5 3 2 3" xfId="34507"/>
    <cellStyle name="20% - Accent5 2 2 5 3 3" xfId="17019"/>
    <cellStyle name="20% - Accent5 2 2 5 3 3 2" xfId="27849"/>
    <cellStyle name="20% - Accent5 2 2 5 3 3 3" xfId="36726"/>
    <cellStyle name="20% - Accent5 2 2 5 3 4" xfId="19424"/>
    <cellStyle name="20% - Accent5 2 2 5 3 4 2" xfId="30068"/>
    <cellStyle name="20% - Accent5 2 2 5 3 4 3" xfId="38945"/>
    <cellStyle name="20% - Accent5 2 2 5 3 5" xfId="23411"/>
    <cellStyle name="20% - Accent5 2 2 5 3 6" xfId="32288"/>
    <cellStyle name="20% - Accent5 2 2 5 4" xfId="13924"/>
    <cellStyle name="20% - Accent5 2 2 5 4 2" xfId="24887"/>
    <cellStyle name="20% - Accent5 2 2 5 4 3" xfId="33764"/>
    <cellStyle name="20% - Accent5 2 2 5 5" xfId="16276"/>
    <cellStyle name="20% - Accent5 2 2 5 5 2" xfId="27106"/>
    <cellStyle name="20% - Accent5 2 2 5 5 3" xfId="35983"/>
    <cellStyle name="20% - Accent5 2 2 5 6" xfId="18497"/>
    <cellStyle name="20% - Accent5 2 2 5 6 2" xfId="29325"/>
    <cellStyle name="20% - Accent5 2 2 5 6 3" xfId="38202"/>
    <cellStyle name="20% - Accent5 2 2 5 7" xfId="22668"/>
    <cellStyle name="20% - Accent5 2 2 5 8" xfId="31543"/>
    <cellStyle name="20% - Accent5 2 2 6" xfId="8832"/>
    <cellStyle name="20% - Accent5 2 2 6 2" xfId="13180"/>
    <cellStyle name="20% - Accent5 2 2 6 2 2" xfId="15534"/>
    <cellStyle name="20% - Accent5 2 2 6 2 2 2" xfId="26364"/>
    <cellStyle name="20% - Accent5 2 2 6 2 2 3" xfId="35241"/>
    <cellStyle name="20% - Accent5 2 2 6 2 3" xfId="17753"/>
    <cellStyle name="20% - Accent5 2 2 6 2 3 2" xfId="28583"/>
    <cellStyle name="20% - Accent5 2 2 6 2 3 3" xfId="37460"/>
    <cellStyle name="20% - Accent5 2 2 6 2 4" xfId="20158"/>
    <cellStyle name="20% - Accent5 2 2 6 2 4 2" xfId="30802"/>
    <cellStyle name="20% - Accent5 2 2 6 2 4 3" xfId="39679"/>
    <cellStyle name="20% - Accent5 2 2 6 2 5" xfId="24145"/>
    <cellStyle name="20% - Accent5 2 2 6 2 6" xfId="33022"/>
    <cellStyle name="20% - Accent5 2 2 6 3" xfId="12447"/>
    <cellStyle name="20% - Accent5 2 2 6 3 2" xfId="14801"/>
    <cellStyle name="20% - Accent5 2 2 6 3 2 2" xfId="25631"/>
    <cellStyle name="20% - Accent5 2 2 6 3 2 3" xfId="34508"/>
    <cellStyle name="20% - Accent5 2 2 6 3 3" xfId="17020"/>
    <cellStyle name="20% - Accent5 2 2 6 3 3 2" xfId="27850"/>
    <cellStyle name="20% - Accent5 2 2 6 3 3 3" xfId="36727"/>
    <cellStyle name="20% - Accent5 2 2 6 3 4" xfId="19425"/>
    <cellStyle name="20% - Accent5 2 2 6 3 4 2" xfId="30069"/>
    <cellStyle name="20% - Accent5 2 2 6 3 4 3" xfId="38946"/>
    <cellStyle name="20% - Accent5 2 2 6 3 5" xfId="23412"/>
    <cellStyle name="20% - Accent5 2 2 6 3 6" xfId="32289"/>
    <cellStyle name="20% - Accent5 2 2 6 4" xfId="13925"/>
    <cellStyle name="20% - Accent5 2 2 6 4 2" xfId="24888"/>
    <cellStyle name="20% - Accent5 2 2 6 4 3" xfId="33765"/>
    <cellStyle name="20% - Accent5 2 2 6 5" xfId="16277"/>
    <cellStyle name="20% - Accent5 2 2 6 5 2" xfId="27107"/>
    <cellStyle name="20% - Accent5 2 2 6 5 3" xfId="35984"/>
    <cellStyle name="20% - Accent5 2 2 6 6" xfId="18498"/>
    <cellStyle name="20% - Accent5 2 2 6 6 2" xfId="29326"/>
    <cellStyle name="20% - Accent5 2 2 6 6 3" xfId="38203"/>
    <cellStyle name="20% - Accent5 2 2 6 7" xfId="22669"/>
    <cellStyle name="20% - Accent5 2 2 6 8" xfId="31544"/>
    <cellStyle name="20% - Accent5 2 2 7" xfId="8833"/>
    <cellStyle name="20% - Accent5 2 2 7 2" xfId="13181"/>
    <cellStyle name="20% - Accent5 2 2 7 2 2" xfId="15535"/>
    <cellStyle name="20% - Accent5 2 2 7 2 2 2" xfId="26365"/>
    <cellStyle name="20% - Accent5 2 2 7 2 2 3" xfId="35242"/>
    <cellStyle name="20% - Accent5 2 2 7 2 3" xfId="17754"/>
    <cellStyle name="20% - Accent5 2 2 7 2 3 2" xfId="28584"/>
    <cellStyle name="20% - Accent5 2 2 7 2 3 3" xfId="37461"/>
    <cellStyle name="20% - Accent5 2 2 7 2 4" xfId="20159"/>
    <cellStyle name="20% - Accent5 2 2 7 2 4 2" xfId="30803"/>
    <cellStyle name="20% - Accent5 2 2 7 2 4 3" xfId="39680"/>
    <cellStyle name="20% - Accent5 2 2 7 2 5" xfId="24146"/>
    <cellStyle name="20% - Accent5 2 2 7 2 6" xfId="33023"/>
    <cellStyle name="20% - Accent5 2 2 7 3" xfId="12448"/>
    <cellStyle name="20% - Accent5 2 2 7 3 2" xfId="14802"/>
    <cellStyle name="20% - Accent5 2 2 7 3 2 2" xfId="25632"/>
    <cellStyle name="20% - Accent5 2 2 7 3 2 3" xfId="34509"/>
    <cellStyle name="20% - Accent5 2 2 7 3 3" xfId="17021"/>
    <cellStyle name="20% - Accent5 2 2 7 3 3 2" xfId="27851"/>
    <cellStyle name="20% - Accent5 2 2 7 3 3 3" xfId="36728"/>
    <cellStyle name="20% - Accent5 2 2 7 3 4" xfId="19426"/>
    <cellStyle name="20% - Accent5 2 2 7 3 4 2" xfId="30070"/>
    <cellStyle name="20% - Accent5 2 2 7 3 4 3" xfId="38947"/>
    <cellStyle name="20% - Accent5 2 2 7 3 5" xfId="23413"/>
    <cellStyle name="20% - Accent5 2 2 7 3 6" xfId="32290"/>
    <cellStyle name="20% - Accent5 2 2 7 4" xfId="13926"/>
    <cellStyle name="20% - Accent5 2 2 7 4 2" xfId="24889"/>
    <cellStyle name="20% - Accent5 2 2 7 4 3" xfId="33766"/>
    <cellStyle name="20% - Accent5 2 2 7 5" xfId="16278"/>
    <cellStyle name="20% - Accent5 2 2 7 5 2" xfId="27108"/>
    <cellStyle name="20% - Accent5 2 2 7 5 3" xfId="35985"/>
    <cellStyle name="20% - Accent5 2 2 7 6" xfId="18499"/>
    <cellStyle name="20% - Accent5 2 2 7 6 2" xfId="29327"/>
    <cellStyle name="20% - Accent5 2 2 7 6 3" xfId="38204"/>
    <cellStyle name="20% - Accent5 2 2 7 7" xfId="22670"/>
    <cellStyle name="20% - Accent5 2 2 7 8" xfId="31545"/>
    <cellStyle name="20% - Accent5 2 2 8" xfId="8834"/>
    <cellStyle name="20% - Accent5 2 2 8 2" xfId="13182"/>
    <cellStyle name="20% - Accent5 2 2 8 2 2" xfId="15536"/>
    <cellStyle name="20% - Accent5 2 2 8 2 2 2" xfId="26366"/>
    <cellStyle name="20% - Accent5 2 2 8 2 2 3" xfId="35243"/>
    <cellStyle name="20% - Accent5 2 2 8 2 3" xfId="17755"/>
    <cellStyle name="20% - Accent5 2 2 8 2 3 2" xfId="28585"/>
    <cellStyle name="20% - Accent5 2 2 8 2 3 3" xfId="37462"/>
    <cellStyle name="20% - Accent5 2 2 8 2 4" xfId="20160"/>
    <cellStyle name="20% - Accent5 2 2 8 2 4 2" xfId="30804"/>
    <cellStyle name="20% - Accent5 2 2 8 2 4 3" xfId="39681"/>
    <cellStyle name="20% - Accent5 2 2 8 2 5" xfId="24147"/>
    <cellStyle name="20% - Accent5 2 2 8 2 6" xfId="33024"/>
    <cellStyle name="20% - Accent5 2 2 8 3" xfId="12449"/>
    <cellStyle name="20% - Accent5 2 2 8 3 2" xfId="14803"/>
    <cellStyle name="20% - Accent5 2 2 8 3 2 2" xfId="25633"/>
    <cellStyle name="20% - Accent5 2 2 8 3 2 3" xfId="34510"/>
    <cellStyle name="20% - Accent5 2 2 8 3 3" xfId="17022"/>
    <cellStyle name="20% - Accent5 2 2 8 3 3 2" xfId="27852"/>
    <cellStyle name="20% - Accent5 2 2 8 3 3 3" xfId="36729"/>
    <cellStyle name="20% - Accent5 2 2 8 3 4" xfId="19427"/>
    <cellStyle name="20% - Accent5 2 2 8 3 4 2" xfId="30071"/>
    <cellStyle name="20% - Accent5 2 2 8 3 4 3" xfId="38948"/>
    <cellStyle name="20% - Accent5 2 2 8 3 5" xfId="23414"/>
    <cellStyle name="20% - Accent5 2 2 8 3 6" xfId="32291"/>
    <cellStyle name="20% - Accent5 2 2 8 4" xfId="13927"/>
    <cellStyle name="20% - Accent5 2 2 8 4 2" xfId="24890"/>
    <cellStyle name="20% - Accent5 2 2 8 4 3" xfId="33767"/>
    <cellStyle name="20% - Accent5 2 2 8 5" xfId="16279"/>
    <cellStyle name="20% - Accent5 2 2 8 5 2" xfId="27109"/>
    <cellStyle name="20% - Accent5 2 2 8 5 3" xfId="35986"/>
    <cellStyle name="20% - Accent5 2 2 8 6" xfId="18500"/>
    <cellStyle name="20% - Accent5 2 2 8 6 2" xfId="29328"/>
    <cellStyle name="20% - Accent5 2 2 8 6 3" xfId="38205"/>
    <cellStyle name="20% - Accent5 2 2 8 7" xfId="22671"/>
    <cellStyle name="20% - Accent5 2 2 8 8" xfId="31546"/>
    <cellStyle name="20% - Accent5 2 2 9" xfId="8835"/>
    <cellStyle name="20% - Accent5 2 2 9 2" xfId="13183"/>
    <cellStyle name="20% - Accent5 2 2 9 2 2" xfId="15537"/>
    <cellStyle name="20% - Accent5 2 2 9 2 2 2" xfId="26367"/>
    <cellStyle name="20% - Accent5 2 2 9 2 2 3" xfId="35244"/>
    <cellStyle name="20% - Accent5 2 2 9 2 3" xfId="17756"/>
    <cellStyle name="20% - Accent5 2 2 9 2 3 2" xfId="28586"/>
    <cellStyle name="20% - Accent5 2 2 9 2 3 3" xfId="37463"/>
    <cellStyle name="20% - Accent5 2 2 9 2 4" xfId="20161"/>
    <cellStyle name="20% - Accent5 2 2 9 2 4 2" xfId="30805"/>
    <cellStyle name="20% - Accent5 2 2 9 2 4 3" xfId="39682"/>
    <cellStyle name="20% - Accent5 2 2 9 2 5" xfId="24148"/>
    <cellStyle name="20% - Accent5 2 2 9 2 6" xfId="33025"/>
    <cellStyle name="20% - Accent5 2 2 9 3" xfId="12450"/>
    <cellStyle name="20% - Accent5 2 2 9 3 2" xfId="14804"/>
    <cellStyle name="20% - Accent5 2 2 9 3 2 2" xfId="25634"/>
    <cellStyle name="20% - Accent5 2 2 9 3 2 3" xfId="34511"/>
    <cellStyle name="20% - Accent5 2 2 9 3 3" xfId="17023"/>
    <cellStyle name="20% - Accent5 2 2 9 3 3 2" xfId="27853"/>
    <cellStyle name="20% - Accent5 2 2 9 3 3 3" xfId="36730"/>
    <cellStyle name="20% - Accent5 2 2 9 3 4" xfId="19428"/>
    <cellStyle name="20% - Accent5 2 2 9 3 4 2" xfId="30072"/>
    <cellStyle name="20% - Accent5 2 2 9 3 4 3" xfId="38949"/>
    <cellStyle name="20% - Accent5 2 2 9 3 5" xfId="23415"/>
    <cellStyle name="20% - Accent5 2 2 9 3 6" xfId="32292"/>
    <cellStyle name="20% - Accent5 2 2 9 4" xfId="13928"/>
    <cellStyle name="20% - Accent5 2 2 9 4 2" xfId="24891"/>
    <cellStyle name="20% - Accent5 2 2 9 4 3" xfId="33768"/>
    <cellStyle name="20% - Accent5 2 2 9 5" xfId="16280"/>
    <cellStyle name="20% - Accent5 2 2 9 5 2" xfId="27110"/>
    <cellStyle name="20% - Accent5 2 2 9 5 3" xfId="35987"/>
    <cellStyle name="20% - Accent5 2 2 9 6" xfId="18501"/>
    <cellStyle name="20% - Accent5 2 2 9 6 2" xfId="29329"/>
    <cellStyle name="20% - Accent5 2 2 9 6 3" xfId="38206"/>
    <cellStyle name="20% - Accent5 2 2 9 7" xfId="22672"/>
    <cellStyle name="20% - Accent5 2 2 9 8" xfId="31547"/>
    <cellStyle name="20% - Accent5 2 3" xfId="8836"/>
    <cellStyle name="20% - Accent5 2 3 10" xfId="13184"/>
    <cellStyle name="20% - Accent5 2 3 10 2" xfId="15538"/>
    <cellStyle name="20% - Accent5 2 3 10 2 2" xfId="26368"/>
    <cellStyle name="20% - Accent5 2 3 10 2 3" xfId="35245"/>
    <cellStyle name="20% - Accent5 2 3 10 3" xfId="17757"/>
    <cellStyle name="20% - Accent5 2 3 10 3 2" xfId="28587"/>
    <cellStyle name="20% - Accent5 2 3 10 3 3" xfId="37464"/>
    <cellStyle name="20% - Accent5 2 3 10 4" xfId="20162"/>
    <cellStyle name="20% - Accent5 2 3 10 4 2" xfId="30806"/>
    <cellStyle name="20% - Accent5 2 3 10 4 3" xfId="39683"/>
    <cellStyle name="20% - Accent5 2 3 10 5" xfId="24149"/>
    <cellStyle name="20% - Accent5 2 3 10 6" xfId="33026"/>
    <cellStyle name="20% - Accent5 2 3 11" xfId="12451"/>
    <cellStyle name="20% - Accent5 2 3 11 2" xfId="14805"/>
    <cellStyle name="20% - Accent5 2 3 11 2 2" xfId="25635"/>
    <cellStyle name="20% - Accent5 2 3 11 2 3" xfId="34512"/>
    <cellStyle name="20% - Accent5 2 3 11 3" xfId="17024"/>
    <cellStyle name="20% - Accent5 2 3 11 3 2" xfId="27854"/>
    <cellStyle name="20% - Accent5 2 3 11 3 3" xfId="36731"/>
    <cellStyle name="20% - Accent5 2 3 11 4" xfId="19429"/>
    <cellStyle name="20% - Accent5 2 3 11 4 2" xfId="30073"/>
    <cellStyle name="20% - Accent5 2 3 11 4 3" xfId="38950"/>
    <cellStyle name="20% - Accent5 2 3 11 5" xfId="23416"/>
    <cellStyle name="20% - Accent5 2 3 11 6" xfId="32293"/>
    <cellStyle name="20% - Accent5 2 3 12" xfId="13929"/>
    <cellStyle name="20% - Accent5 2 3 12 2" xfId="24892"/>
    <cellStyle name="20% - Accent5 2 3 12 3" xfId="33769"/>
    <cellStyle name="20% - Accent5 2 3 13" xfId="16281"/>
    <cellStyle name="20% - Accent5 2 3 13 2" xfId="27111"/>
    <cellStyle name="20% - Accent5 2 3 13 3" xfId="35988"/>
    <cellStyle name="20% - Accent5 2 3 14" xfId="18502"/>
    <cellStyle name="20% - Accent5 2 3 14 2" xfId="29330"/>
    <cellStyle name="20% - Accent5 2 3 14 3" xfId="38207"/>
    <cellStyle name="20% - Accent5 2 3 15" xfId="22673"/>
    <cellStyle name="20% - Accent5 2 3 16" xfId="31548"/>
    <cellStyle name="20% - Accent5 2 3 2" xfId="8837"/>
    <cellStyle name="20% - Accent5 2 3 2 2" xfId="13185"/>
    <cellStyle name="20% - Accent5 2 3 2 2 2" xfId="15539"/>
    <cellStyle name="20% - Accent5 2 3 2 2 2 2" xfId="26369"/>
    <cellStyle name="20% - Accent5 2 3 2 2 2 3" xfId="35246"/>
    <cellStyle name="20% - Accent5 2 3 2 2 3" xfId="17758"/>
    <cellStyle name="20% - Accent5 2 3 2 2 3 2" xfId="28588"/>
    <cellStyle name="20% - Accent5 2 3 2 2 3 3" xfId="37465"/>
    <cellStyle name="20% - Accent5 2 3 2 2 4" xfId="20163"/>
    <cellStyle name="20% - Accent5 2 3 2 2 4 2" xfId="30807"/>
    <cellStyle name="20% - Accent5 2 3 2 2 4 3" xfId="39684"/>
    <cellStyle name="20% - Accent5 2 3 2 2 5" xfId="24150"/>
    <cellStyle name="20% - Accent5 2 3 2 2 6" xfId="33027"/>
    <cellStyle name="20% - Accent5 2 3 2 3" xfId="12452"/>
    <cellStyle name="20% - Accent5 2 3 2 3 2" xfId="14806"/>
    <cellStyle name="20% - Accent5 2 3 2 3 2 2" xfId="25636"/>
    <cellStyle name="20% - Accent5 2 3 2 3 2 3" xfId="34513"/>
    <cellStyle name="20% - Accent5 2 3 2 3 3" xfId="17025"/>
    <cellStyle name="20% - Accent5 2 3 2 3 3 2" xfId="27855"/>
    <cellStyle name="20% - Accent5 2 3 2 3 3 3" xfId="36732"/>
    <cellStyle name="20% - Accent5 2 3 2 3 4" xfId="19430"/>
    <cellStyle name="20% - Accent5 2 3 2 3 4 2" xfId="30074"/>
    <cellStyle name="20% - Accent5 2 3 2 3 4 3" xfId="38951"/>
    <cellStyle name="20% - Accent5 2 3 2 3 5" xfId="23417"/>
    <cellStyle name="20% - Accent5 2 3 2 3 6" xfId="32294"/>
    <cellStyle name="20% - Accent5 2 3 2 4" xfId="13930"/>
    <cellStyle name="20% - Accent5 2 3 2 4 2" xfId="24893"/>
    <cellStyle name="20% - Accent5 2 3 2 4 3" xfId="33770"/>
    <cellStyle name="20% - Accent5 2 3 2 5" xfId="16282"/>
    <cellStyle name="20% - Accent5 2 3 2 5 2" xfId="27112"/>
    <cellStyle name="20% - Accent5 2 3 2 5 3" xfId="35989"/>
    <cellStyle name="20% - Accent5 2 3 2 6" xfId="18503"/>
    <cellStyle name="20% - Accent5 2 3 2 6 2" xfId="29331"/>
    <cellStyle name="20% - Accent5 2 3 2 6 3" xfId="38208"/>
    <cellStyle name="20% - Accent5 2 3 2 7" xfId="22674"/>
    <cellStyle name="20% - Accent5 2 3 2 8" xfId="31549"/>
    <cellStyle name="20% - Accent5 2 3 3" xfId="8838"/>
    <cellStyle name="20% - Accent5 2 3 3 2" xfId="13186"/>
    <cellStyle name="20% - Accent5 2 3 3 2 2" xfId="15540"/>
    <cellStyle name="20% - Accent5 2 3 3 2 2 2" xfId="26370"/>
    <cellStyle name="20% - Accent5 2 3 3 2 2 3" xfId="35247"/>
    <cellStyle name="20% - Accent5 2 3 3 2 3" xfId="17759"/>
    <cellStyle name="20% - Accent5 2 3 3 2 3 2" xfId="28589"/>
    <cellStyle name="20% - Accent5 2 3 3 2 3 3" xfId="37466"/>
    <cellStyle name="20% - Accent5 2 3 3 2 4" xfId="20164"/>
    <cellStyle name="20% - Accent5 2 3 3 2 4 2" xfId="30808"/>
    <cellStyle name="20% - Accent5 2 3 3 2 4 3" xfId="39685"/>
    <cellStyle name="20% - Accent5 2 3 3 2 5" xfId="24151"/>
    <cellStyle name="20% - Accent5 2 3 3 2 6" xfId="33028"/>
    <cellStyle name="20% - Accent5 2 3 3 3" xfId="12453"/>
    <cellStyle name="20% - Accent5 2 3 3 3 2" xfId="14807"/>
    <cellStyle name="20% - Accent5 2 3 3 3 2 2" xfId="25637"/>
    <cellStyle name="20% - Accent5 2 3 3 3 2 3" xfId="34514"/>
    <cellStyle name="20% - Accent5 2 3 3 3 3" xfId="17026"/>
    <cellStyle name="20% - Accent5 2 3 3 3 3 2" xfId="27856"/>
    <cellStyle name="20% - Accent5 2 3 3 3 3 3" xfId="36733"/>
    <cellStyle name="20% - Accent5 2 3 3 3 4" xfId="19431"/>
    <cellStyle name="20% - Accent5 2 3 3 3 4 2" xfId="30075"/>
    <cellStyle name="20% - Accent5 2 3 3 3 4 3" xfId="38952"/>
    <cellStyle name="20% - Accent5 2 3 3 3 5" xfId="23418"/>
    <cellStyle name="20% - Accent5 2 3 3 3 6" xfId="32295"/>
    <cellStyle name="20% - Accent5 2 3 3 4" xfId="13931"/>
    <cellStyle name="20% - Accent5 2 3 3 4 2" xfId="24894"/>
    <cellStyle name="20% - Accent5 2 3 3 4 3" xfId="33771"/>
    <cellStyle name="20% - Accent5 2 3 3 5" xfId="16283"/>
    <cellStyle name="20% - Accent5 2 3 3 5 2" xfId="27113"/>
    <cellStyle name="20% - Accent5 2 3 3 5 3" xfId="35990"/>
    <cellStyle name="20% - Accent5 2 3 3 6" xfId="18504"/>
    <cellStyle name="20% - Accent5 2 3 3 6 2" xfId="29332"/>
    <cellStyle name="20% - Accent5 2 3 3 6 3" xfId="38209"/>
    <cellStyle name="20% - Accent5 2 3 3 7" xfId="22675"/>
    <cellStyle name="20% - Accent5 2 3 3 8" xfId="31550"/>
    <cellStyle name="20% - Accent5 2 3 4" xfId="8839"/>
    <cellStyle name="20% - Accent5 2 3 4 2" xfId="13187"/>
    <cellStyle name="20% - Accent5 2 3 4 2 2" xfId="15541"/>
    <cellStyle name="20% - Accent5 2 3 4 2 2 2" xfId="26371"/>
    <cellStyle name="20% - Accent5 2 3 4 2 2 3" xfId="35248"/>
    <cellStyle name="20% - Accent5 2 3 4 2 3" xfId="17760"/>
    <cellStyle name="20% - Accent5 2 3 4 2 3 2" xfId="28590"/>
    <cellStyle name="20% - Accent5 2 3 4 2 3 3" xfId="37467"/>
    <cellStyle name="20% - Accent5 2 3 4 2 4" xfId="20165"/>
    <cellStyle name="20% - Accent5 2 3 4 2 4 2" xfId="30809"/>
    <cellStyle name="20% - Accent5 2 3 4 2 4 3" xfId="39686"/>
    <cellStyle name="20% - Accent5 2 3 4 2 5" xfId="24152"/>
    <cellStyle name="20% - Accent5 2 3 4 2 6" xfId="33029"/>
    <cellStyle name="20% - Accent5 2 3 4 3" xfId="12454"/>
    <cellStyle name="20% - Accent5 2 3 4 3 2" xfId="14808"/>
    <cellStyle name="20% - Accent5 2 3 4 3 2 2" xfId="25638"/>
    <cellStyle name="20% - Accent5 2 3 4 3 2 3" xfId="34515"/>
    <cellStyle name="20% - Accent5 2 3 4 3 3" xfId="17027"/>
    <cellStyle name="20% - Accent5 2 3 4 3 3 2" xfId="27857"/>
    <cellStyle name="20% - Accent5 2 3 4 3 3 3" xfId="36734"/>
    <cellStyle name="20% - Accent5 2 3 4 3 4" xfId="19432"/>
    <cellStyle name="20% - Accent5 2 3 4 3 4 2" xfId="30076"/>
    <cellStyle name="20% - Accent5 2 3 4 3 4 3" xfId="38953"/>
    <cellStyle name="20% - Accent5 2 3 4 3 5" xfId="23419"/>
    <cellStyle name="20% - Accent5 2 3 4 3 6" xfId="32296"/>
    <cellStyle name="20% - Accent5 2 3 4 4" xfId="13932"/>
    <cellStyle name="20% - Accent5 2 3 4 4 2" xfId="24895"/>
    <cellStyle name="20% - Accent5 2 3 4 4 3" xfId="33772"/>
    <cellStyle name="20% - Accent5 2 3 4 5" xfId="16284"/>
    <cellStyle name="20% - Accent5 2 3 4 5 2" xfId="27114"/>
    <cellStyle name="20% - Accent5 2 3 4 5 3" xfId="35991"/>
    <cellStyle name="20% - Accent5 2 3 4 6" xfId="18505"/>
    <cellStyle name="20% - Accent5 2 3 4 6 2" xfId="29333"/>
    <cellStyle name="20% - Accent5 2 3 4 6 3" xfId="38210"/>
    <cellStyle name="20% - Accent5 2 3 4 7" xfId="22676"/>
    <cellStyle name="20% - Accent5 2 3 4 8" xfId="31551"/>
    <cellStyle name="20% - Accent5 2 3 5" xfId="8840"/>
    <cellStyle name="20% - Accent5 2 3 5 2" xfId="13188"/>
    <cellStyle name="20% - Accent5 2 3 5 2 2" xfId="15542"/>
    <cellStyle name="20% - Accent5 2 3 5 2 2 2" xfId="26372"/>
    <cellStyle name="20% - Accent5 2 3 5 2 2 3" xfId="35249"/>
    <cellStyle name="20% - Accent5 2 3 5 2 3" xfId="17761"/>
    <cellStyle name="20% - Accent5 2 3 5 2 3 2" xfId="28591"/>
    <cellStyle name="20% - Accent5 2 3 5 2 3 3" xfId="37468"/>
    <cellStyle name="20% - Accent5 2 3 5 2 4" xfId="20166"/>
    <cellStyle name="20% - Accent5 2 3 5 2 4 2" xfId="30810"/>
    <cellStyle name="20% - Accent5 2 3 5 2 4 3" xfId="39687"/>
    <cellStyle name="20% - Accent5 2 3 5 2 5" xfId="24153"/>
    <cellStyle name="20% - Accent5 2 3 5 2 6" xfId="33030"/>
    <cellStyle name="20% - Accent5 2 3 5 3" xfId="12455"/>
    <cellStyle name="20% - Accent5 2 3 5 3 2" xfId="14809"/>
    <cellStyle name="20% - Accent5 2 3 5 3 2 2" xfId="25639"/>
    <cellStyle name="20% - Accent5 2 3 5 3 2 3" xfId="34516"/>
    <cellStyle name="20% - Accent5 2 3 5 3 3" xfId="17028"/>
    <cellStyle name="20% - Accent5 2 3 5 3 3 2" xfId="27858"/>
    <cellStyle name="20% - Accent5 2 3 5 3 3 3" xfId="36735"/>
    <cellStyle name="20% - Accent5 2 3 5 3 4" xfId="19433"/>
    <cellStyle name="20% - Accent5 2 3 5 3 4 2" xfId="30077"/>
    <cellStyle name="20% - Accent5 2 3 5 3 4 3" xfId="38954"/>
    <cellStyle name="20% - Accent5 2 3 5 3 5" xfId="23420"/>
    <cellStyle name="20% - Accent5 2 3 5 3 6" xfId="32297"/>
    <cellStyle name="20% - Accent5 2 3 5 4" xfId="13933"/>
    <cellStyle name="20% - Accent5 2 3 5 4 2" xfId="24896"/>
    <cellStyle name="20% - Accent5 2 3 5 4 3" xfId="33773"/>
    <cellStyle name="20% - Accent5 2 3 5 5" xfId="16285"/>
    <cellStyle name="20% - Accent5 2 3 5 5 2" xfId="27115"/>
    <cellStyle name="20% - Accent5 2 3 5 5 3" xfId="35992"/>
    <cellStyle name="20% - Accent5 2 3 5 6" xfId="18506"/>
    <cellStyle name="20% - Accent5 2 3 5 6 2" xfId="29334"/>
    <cellStyle name="20% - Accent5 2 3 5 6 3" xfId="38211"/>
    <cellStyle name="20% - Accent5 2 3 5 7" xfId="22677"/>
    <cellStyle name="20% - Accent5 2 3 5 8" xfId="31552"/>
    <cellStyle name="20% - Accent5 2 3 6" xfId="8841"/>
    <cellStyle name="20% - Accent5 2 3 6 2" xfId="13189"/>
    <cellStyle name="20% - Accent5 2 3 6 2 2" xfId="15543"/>
    <cellStyle name="20% - Accent5 2 3 6 2 2 2" xfId="26373"/>
    <cellStyle name="20% - Accent5 2 3 6 2 2 3" xfId="35250"/>
    <cellStyle name="20% - Accent5 2 3 6 2 3" xfId="17762"/>
    <cellStyle name="20% - Accent5 2 3 6 2 3 2" xfId="28592"/>
    <cellStyle name="20% - Accent5 2 3 6 2 3 3" xfId="37469"/>
    <cellStyle name="20% - Accent5 2 3 6 2 4" xfId="20167"/>
    <cellStyle name="20% - Accent5 2 3 6 2 4 2" xfId="30811"/>
    <cellStyle name="20% - Accent5 2 3 6 2 4 3" xfId="39688"/>
    <cellStyle name="20% - Accent5 2 3 6 2 5" xfId="24154"/>
    <cellStyle name="20% - Accent5 2 3 6 2 6" xfId="33031"/>
    <cellStyle name="20% - Accent5 2 3 6 3" xfId="12456"/>
    <cellStyle name="20% - Accent5 2 3 6 3 2" xfId="14810"/>
    <cellStyle name="20% - Accent5 2 3 6 3 2 2" xfId="25640"/>
    <cellStyle name="20% - Accent5 2 3 6 3 2 3" xfId="34517"/>
    <cellStyle name="20% - Accent5 2 3 6 3 3" xfId="17029"/>
    <cellStyle name="20% - Accent5 2 3 6 3 3 2" xfId="27859"/>
    <cellStyle name="20% - Accent5 2 3 6 3 3 3" xfId="36736"/>
    <cellStyle name="20% - Accent5 2 3 6 3 4" xfId="19434"/>
    <cellStyle name="20% - Accent5 2 3 6 3 4 2" xfId="30078"/>
    <cellStyle name="20% - Accent5 2 3 6 3 4 3" xfId="38955"/>
    <cellStyle name="20% - Accent5 2 3 6 3 5" xfId="23421"/>
    <cellStyle name="20% - Accent5 2 3 6 3 6" xfId="32298"/>
    <cellStyle name="20% - Accent5 2 3 6 4" xfId="13934"/>
    <cellStyle name="20% - Accent5 2 3 6 4 2" xfId="24897"/>
    <cellStyle name="20% - Accent5 2 3 6 4 3" xfId="33774"/>
    <cellStyle name="20% - Accent5 2 3 6 5" xfId="16286"/>
    <cellStyle name="20% - Accent5 2 3 6 5 2" xfId="27116"/>
    <cellStyle name="20% - Accent5 2 3 6 5 3" xfId="35993"/>
    <cellStyle name="20% - Accent5 2 3 6 6" xfId="18507"/>
    <cellStyle name="20% - Accent5 2 3 6 6 2" xfId="29335"/>
    <cellStyle name="20% - Accent5 2 3 6 6 3" xfId="38212"/>
    <cellStyle name="20% - Accent5 2 3 6 7" xfId="22678"/>
    <cellStyle name="20% - Accent5 2 3 6 8" xfId="31553"/>
    <cellStyle name="20% - Accent5 2 3 7" xfId="8842"/>
    <cellStyle name="20% - Accent5 2 3 7 2" xfId="13190"/>
    <cellStyle name="20% - Accent5 2 3 7 2 2" xfId="15544"/>
    <cellStyle name="20% - Accent5 2 3 7 2 2 2" xfId="26374"/>
    <cellStyle name="20% - Accent5 2 3 7 2 2 3" xfId="35251"/>
    <cellStyle name="20% - Accent5 2 3 7 2 3" xfId="17763"/>
    <cellStyle name="20% - Accent5 2 3 7 2 3 2" xfId="28593"/>
    <cellStyle name="20% - Accent5 2 3 7 2 3 3" xfId="37470"/>
    <cellStyle name="20% - Accent5 2 3 7 2 4" xfId="20168"/>
    <cellStyle name="20% - Accent5 2 3 7 2 4 2" xfId="30812"/>
    <cellStyle name="20% - Accent5 2 3 7 2 4 3" xfId="39689"/>
    <cellStyle name="20% - Accent5 2 3 7 2 5" xfId="24155"/>
    <cellStyle name="20% - Accent5 2 3 7 2 6" xfId="33032"/>
    <cellStyle name="20% - Accent5 2 3 7 3" xfId="12457"/>
    <cellStyle name="20% - Accent5 2 3 7 3 2" xfId="14811"/>
    <cellStyle name="20% - Accent5 2 3 7 3 2 2" xfId="25641"/>
    <cellStyle name="20% - Accent5 2 3 7 3 2 3" xfId="34518"/>
    <cellStyle name="20% - Accent5 2 3 7 3 3" xfId="17030"/>
    <cellStyle name="20% - Accent5 2 3 7 3 3 2" xfId="27860"/>
    <cellStyle name="20% - Accent5 2 3 7 3 3 3" xfId="36737"/>
    <cellStyle name="20% - Accent5 2 3 7 3 4" xfId="19435"/>
    <cellStyle name="20% - Accent5 2 3 7 3 4 2" xfId="30079"/>
    <cellStyle name="20% - Accent5 2 3 7 3 4 3" xfId="38956"/>
    <cellStyle name="20% - Accent5 2 3 7 3 5" xfId="23422"/>
    <cellStyle name="20% - Accent5 2 3 7 3 6" xfId="32299"/>
    <cellStyle name="20% - Accent5 2 3 7 4" xfId="13935"/>
    <cellStyle name="20% - Accent5 2 3 7 4 2" xfId="24898"/>
    <cellStyle name="20% - Accent5 2 3 7 4 3" xfId="33775"/>
    <cellStyle name="20% - Accent5 2 3 7 5" xfId="16287"/>
    <cellStyle name="20% - Accent5 2 3 7 5 2" xfId="27117"/>
    <cellStyle name="20% - Accent5 2 3 7 5 3" xfId="35994"/>
    <cellStyle name="20% - Accent5 2 3 7 6" xfId="18508"/>
    <cellStyle name="20% - Accent5 2 3 7 6 2" xfId="29336"/>
    <cellStyle name="20% - Accent5 2 3 7 6 3" xfId="38213"/>
    <cellStyle name="20% - Accent5 2 3 7 7" xfId="22679"/>
    <cellStyle name="20% - Accent5 2 3 7 8" xfId="31554"/>
    <cellStyle name="20% - Accent5 2 3 8" xfId="8843"/>
    <cellStyle name="20% - Accent5 2 3 8 2" xfId="13191"/>
    <cellStyle name="20% - Accent5 2 3 8 2 2" xfId="15545"/>
    <cellStyle name="20% - Accent5 2 3 8 2 2 2" xfId="26375"/>
    <cellStyle name="20% - Accent5 2 3 8 2 2 3" xfId="35252"/>
    <cellStyle name="20% - Accent5 2 3 8 2 3" xfId="17764"/>
    <cellStyle name="20% - Accent5 2 3 8 2 3 2" xfId="28594"/>
    <cellStyle name="20% - Accent5 2 3 8 2 3 3" xfId="37471"/>
    <cellStyle name="20% - Accent5 2 3 8 2 4" xfId="20169"/>
    <cellStyle name="20% - Accent5 2 3 8 2 4 2" xfId="30813"/>
    <cellStyle name="20% - Accent5 2 3 8 2 4 3" xfId="39690"/>
    <cellStyle name="20% - Accent5 2 3 8 2 5" xfId="24156"/>
    <cellStyle name="20% - Accent5 2 3 8 2 6" xfId="33033"/>
    <cellStyle name="20% - Accent5 2 3 8 3" xfId="12458"/>
    <cellStyle name="20% - Accent5 2 3 8 3 2" xfId="14812"/>
    <cellStyle name="20% - Accent5 2 3 8 3 2 2" xfId="25642"/>
    <cellStyle name="20% - Accent5 2 3 8 3 2 3" xfId="34519"/>
    <cellStyle name="20% - Accent5 2 3 8 3 3" xfId="17031"/>
    <cellStyle name="20% - Accent5 2 3 8 3 3 2" xfId="27861"/>
    <cellStyle name="20% - Accent5 2 3 8 3 3 3" xfId="36738"/>
    <cellStyle name="20% - Accent5 2 3 8 3 4" xfId="19436"/>
    <cellStyle name="20% - Accent5 2 3 8 3 4 2" xfId="30080"/>
    <cellStyle name="20% - Accent5 2 3 8 3 4 3" xfId="38957"/>
    <cellStyle name="20% - Accent5 2 3 8 3 5" xfId="23423"/>
    <cellStyle name="20% - Accent5 2 3 8 3 6" xfId="32300"/>
    <cellStyle name="20% - Accent5 2 3 8 4" xfId="13936"/>
    <cellStyle name="20% - Accent5 2 3 8 4 2" xfId="24899"/>
    <cellStyle name="20% - Accent5 2 3 8 4 3" xfId="33776"/>
    <cellStyle name="20% - Accent5 2 3 8 5" xfId="16288"/>
    <cellStyle name="20% - Accent5 2 3 8 5 2" xfId="27118"/>
    <cellStyle name="20% - Accent5 2 3 8 5 3" xfId="35995"/>
    <cellStyle name="20% - Accent5 2 3 8 6" xfId="18509"/>
    <cellStyle name="20% - Accent5 2 3 8 6 2" xfId="29337"/>
    <cellStyle name="20% - Accent5 2 3 8 6 3" xfId="38214"/>
    <cellStyle name="20% - Accent5 2 3 8 7" xfId="22680"/>
    <cellStyle name="20% - Accent5 2 3 8 8" xfId="31555"/>
    <cellStyle name="20% - Accent5 2 3 9" xfId="8844"/>
    <cellStyle name="20% - Accent5 2 3 9 2" xfId="13192"/>
    <cellStyle name="20% - Accent5 2 3 9 2 2" xfId="15546"/>
    <cellStyle name="20% - Accent5 2 3 9 2 2 2" xfId="26376"/>
    <cellStyle name="20% - Accent5 2 3 9 2 2 3" xfId="35253"/>
    <cellStyle name="20% - Accent5 2 3 9 2 3" xfId="17765"/>
    <cellStyle name="20% - Accent5 2 3 9 2 3 2" xfId="28595"/>
    <cellStyle name="20% - Accent5 2 3 9 2 3 3" xfId="37472"/>
    <cellStyle name="20% - Accent5 2 3 9 2 4" xfId="20170"/>
    <cellStyle name="20% - Accent5 2 3 9 2 4 2" xfId="30814"/>
    <cellStyle name="20% - Accent5 2 3 9 2 4 3" xfId="39691"/>
    <cellStyle name="20% - Accent5 2 3 9 2 5" xfId="24157"/>
    <cellStyle name="20% - Accent5 2 3 9 2 6" xfId="33034"/>
    <cellStyle name="20% - Accent5 2 3 9 3" xfId="12459"/>
    <cellStyle name="20% - Accent5 2 3 9 3 2" xfId="14813"/>
    <cellStyle name="20% - Accent5 2 3 9 3 2 2" xfId="25643"/>
    <cellStyle name="20% - Accent5 2 3 9 3 2 3" xfId="34520"/>
    <cellStyle name="20% - Accent5 2 3 9 3 3" xfId="17032"/>
    <cellStyle name="20% - Accent5 2 3 9 3 3 2" xfId="27862"/>
    <cellStyle name="20% - Accent5 2 3 9 3 3 3" xfId="36739"/>
    <cellStyle name="20% - Accent5 2 3 9 3 4" xfId="19437"/>
    <cellStyle name="20% - Accent5 2 3 9 3 4 2" xfId="30081"/>
    <cellStyle name="20% - Accent5 2 3 9 3 4 3" xfId="38958"/>
    <cellStyle name="20% - Accent5 2 3 9 3 5" xfId="23424"/>
    <cellStyle name="20% - Accent5 2 3 9 3 6" xfId="32301"/>
    <cellStyle name="20% - Accent5 2 3 9 4" xfId="13937"/>
    <cellStyle name="20% - Accent5 2 3 9 4 2" xfId="24900"/>
    <cellStyle name="20% - Accent5 2 3 9 4 3" xfId="33777"/>
    <cellStyle name="20% - Accent5 2 3 9 5" xfId="16289"/>
    <cellStyle name="20% - Accent5 2 3 9 5 2" xfId="27119"/>
    <cellStyle name="20% - Accent5 2 3 9 5 3" xfId="35996"/>
    <cellStyle name="20% - Accent5 2 3 9 6" xfId="18510"/>
    <cellStyle name="20% - Accent5 2 3 9 6 2" xfId="29338"/>
    <cellStyle name="20% - Accent5 2 3 9 6 3" xfId="38215"/>
    <cellStyle name="20% - Accent5 2 3 9 7" xfId="22681"/>
    <cellStyle name="20% - Accent5 2 3 9 8" xfId="31556"/>
    <cellStyle name="20% - Accent5 2 4" xfId="8845"/>
    <cellStyle name="20% - Accent5 2 4 10" xfId="13193"/>
    <cellStyle name="20% - Accent5 2 4 10 2" xfId="15547"/>
    <cellStyle name="20% - Accent5 2 4 10 2 2" xfId="26377"/>
    <cellStyle name="20% - Accent5 2 4 10 2 3" xfId="35254"/>
    <cellStyle name="20% - Accent5 2 4 10 3" xfId="17766"/>
    <cellStyle name="20% - Accent5 2 4 10 3 2" xfId="28596"/>
    <cellStyle name="20% - Accent5 2 4 10 3 3" xfId="37473"/>
    <cellStyle name="20% - Accent5 2 4 10 4" xfId="20171"/>
    <cellStyle name="20% - Accent5 2 4 10 4 2" xfId="30815"/>
    <cellStyle name="20% - Accent5 2 4 10 4 3" xfId="39692"/>
    <cellStyle name="20% - Accent5 2 4 10 5" xfId="24158"/>
    <cellStyle name="20% - Accent5 2 4 10 6" xfId="33035"/>
    <cellStyle name="20% - Accent5 2 4 11" xfId="12460"/>
    <cellStyle name="20% - Accent5 2 4 11 2" xfId="14814"/>
    <cellStyle name="20% - Accent5 2 4 11 2 2" xfId="25644"/>
    <cellStyle name="20% - Accent5 2 4 11 2 3" xfId="34521"/>
    <cellStyle name="20% - Accent5 2 4 11 3" xfId="17033"/>
    <cellStyle name="20% - Accent5 2 4 11 3 2" xfId="27863"/>
    <cellStyle name="20% - Accent5 2 4 11 3 3" xfId="36740"/>
    <cellStyle name="20% - Accent5 2 4 11 4" xfId="19438"/>
    <cellStyle name="20% - Accent5 2 4 11 4 2" xfId="30082"/>
    <cellStyle name="20% - Accent5 2 4 11 4 3" xfId="38959"/>
    <cellStyle name="20% - Accent5 2 4 11 5" xfId="23425"/>
    <cellStyle name="20% - Accent5 2 4 11 6" xfId="32302"/>
    <cellStyle name="20% - Accent5 2 4 12" xfId="13938"/>
    <cellStyle name="20% - Accent5 2 4 12 2" xfId="24901"/>
    <cellStyle name="20% - Accent5 2 4 12 3" xfId="33778"/>
    <cellStyle name="20% - Accent5 2 4 13" xfId="16290"/>
    <cellStyle name="20% - Accent5 2 4 13 2" xfId="27120"/>
    <cellStyle name="20% - Accent5 2 4 13 3" xfId="35997"/>
    <cellStyle name="20% - Accent5 2 4 14" xfId="18511"/>
    <cellStyle name="20% - Accent5 2 4 14 2" xfId="29339"/>
    <cellStyle name="20% - Accent5 2 4 14 3" xfId="38216"/>
    <cellStyle name="20% - Accent5 2 4 15" xfId="22682"/>
    <cellStyle name="20% - Accent5 2 4 16" xfId="31557"/>
    <cellStyle name="20% - Accent5 2 4 2" xfId="8846"/>
    <cellStyle name="20% - Accent5 2 4 2 2" xfId="13194"/>
    <cellStyle name="20% - Accent5 2 4 2 2 2" xfId="15548"/>
    <cellStyle name="20% - Accent5 2 4 2 2 2 2" xfId="26378"/>
    <cellStyle name="20% - Accent5 2 4 2 2 2 3" xfId="35255"/>
    <cellStyle name="20% - Accent5 2 4 2 2 3" xfId="17767"/>
    <cellStyle name="20% - Accent5 2 4 2 2 3 2" xfId="28597"/>
    <cellStyle name="20% - Accent5 2 4 2 2 3 3" xfId="37474"/>
    <cellStyle name="20% - Accent5 2 4 2 2 4" xfId="20172"/>
    <cellStyle name="20% - Accent5 2 4 2 2 4 2" xfId="30816"/>
    <cellStyle name="20% - Accent5 2 4 2 2 4 3" xfId="39693"/>
    <cellStyle name="20% - Accent5 2 4 2 2 5" xfId="24159"/>
    <cellStyle name="20% - Accent5 2 4 2 2 6" xfId="33036"/>
    <cellStyle name="20% - Accent5 2 4 2 3" xfId="12461"/>
    <cellStyle name="20% - Accent5 2 4 2 3 2" xfId="14815"/>
    <cellStyle name="20% - Accent5 2 4 2 3 2 2" xfId="25645"/>
    <cellStyle name="20% - Accent5 2 4 2 3 2 3" xfId="34522"/>
    <cellStyle name="20% - Accent5 2 4 2 3 3" xfId="17034"/>
    <cellStyle name="20% - Accent5 2 4 2 3 3 2" xfId="27864"/>
    <cellStyle name="20% - Accent5 2 4 2 3 3 3" xfId="36741"/>
    <cellStyle name="20% - Accent5 2 4 2 3 4" xfId="19439"/>
    <cellStyle name="20% - Accent5 2 4 2 3 4 2" xfId="30083"/>
    <cellStyle name="20% - Accent5 2 4 2 3 4 3" xfId="38960"/>
    <cellStyle name="20% - Accent5 2 4 2 3 5" xfId="23426"/>
    <cellStyle name="20% - Accent5 2 4 2 3 6" xfId="32303"/>
    <cellStyle name="20% - Accent5 2 4 2 4" xfId="13939"/>
    <cellStyle name="20% - Accent5 2 4 2 4 2" xfId="24902"/>
    <cellStyle name="20% - Accent5 2 4 2 4 3" xfId="33779"/>
    <cellStyle name="20% - Accent5 2 4 2 5" xfId="16291"/>
    <cellStyle name="20% - Accent5 2 4 2 5 2" xfId="27121"/>
    <cellStyle name="20% - Accent5 2 4 2 5 3" xfId="35998"/>
    <cellStyle name="20% - Accent5 2 4 2 6" xfId="18512"/>
    <cellStyle name="20% - Accent5 2 4 2 6 2" xfId="29340"/>
    <cellStyle name="20% - Accent5 2 4 2 6 3" xfId="38217"/>
    <cellStyle name="20% - Accent5 2 4 2 7" xfId="22683"/>
    <cellStyle name="20% - Accent5 2 4 2 8" xfId="31558"/>
    <cellStyle name="20% - Accent5 2 4 3" xfId="8847"/>
    <cellStyle name="20% - Accent5 2 4 3 2" xfId="13195"/>
    <cellStyle name="20% - Accent5 2 4 3 2 2" xfId="15549"/>
    <cellStyle name="20% - Accent5 2 4 3 2 2 2" xfId="26379"/>
    <cellStyle name="20% - Accent5 2 4 3 2 2 3" xfId="35256"/>
    <cellStyle name="20% - Accent5 2 4 3 2 3" xfId="17768"/>
    <cellStyle name="20% - Accent5 2 4 3 2 3 2" xfId="28598"/>
    <cellStyle name="20% - Accent5 2 4 3 2 3 3" xfId="37475"/>
    <cellStyle name="20% - Accent5 2 4 3 2 4" xfId="20173"/>
    <cellStyle name="20% - Accent5 2 4 3 2 4 2" xfId="30817"/>
    <cellStyle name="20% - Accent5 2 4 3 2 4 3" xfId="39694"/>
    <cellStyle name="20% - Accent5 2 4 3 2 5" xfId="24160"/>
    <cellStyle name="20% - Accent5 2 4 3 2 6" xfId="33037"/>
    <cellStyle name="20% - Accent5 2 4 3 3" xfId="12462"/>
    <cellStyle name="20% - Accent5 2 4 3 3 2" xfId="14816"/>
    <cellStyle name="20% - Accent5 2 4 3 3 2 2" xfId="25646"/>
    <cellStyle name="20% - Accent5 2 4 3 3 2 3" xfId="34523"/>
    <cellStyle name="20% - Accent5 2 4 3 3 3" xfId="17035"/>
    <cellStyle name="20% - Accent5 2 4 3 3 3 2" xfId="27865"/>
    <cellStyle name="20% - Accent5 2 4 3 3 3 3" xfId="36742"/>
    <cellStyle name="20% - Accent5 2 4 3 3 4" xfId="19440"/>
    <cellStyle name="20% - Accent5 2 4 3 3 4 2" xfId="30084"/>
    <cellStyle name="20% - Accent5 2 4 3 3 4 3" xfId="38961"/>
    <cellStyle name="20% - Accent5 2 4 3 3 5" xfId="23427"/>
    <cellStyle name="20% - Accent5 2 4 3 3 6" xfId="32304"/>
    <cellStyle name="20% - Accent5 2 4 3 4" xfId="13940"/>
    <cellStyle name="20% - Accent5 2 4 3 4 2" xfId="24903"/>
    <cellStyle name="20% - Accent5 2 4 3 4 3" xfId="33780"/>
    <cellStyle name="20% - Accent5 2 4 3 5" xfId="16292"/>
    <cellStyle name="20% - Accent5 2 4 3 5 2" xfId="27122"/>
    <cellStyle name="20% - Accent5 2 4 3 5 3" xfId="35999"/>
    <cellStyle name="20% - Accent5 2 4 3 6" xfId="18513"/>
    <cellStyle name="20% - Accent5 2 4 3 6 2" xfId="29341"/>
    <cellStyle name="20% - Accent5 2 4 3 6 3" xfId="38218"/>
    <cellStyle name="20% - Accent5 2 4 3 7" xfId="22684"/>
    <cellStyle name="20% - Accent5 2 4 3 8" xfId="31559"/>
    <cellStyle name="20% - Accent5 2 4 4" xfId="8848"/>
    <cellStyle name="20% - Accent5 2 4 4 2" xfId="13196"/>
    <cellStyle name="20% - Accent5 2 4 4 2 2" xfId="15550"/>
    <cellStyle name="20% - Accent5 2 4 4 2 2 2" xfId="26380"/>
    <cellStyle name="20% - Accent5 2 4 4 2 2 3" xfId="35257"/>
    <cellStyle name="20% - Accent5 2 4 4 2 3" xfId="17769"/>
    <cellStyle name="20% - Accent5 2 4 4 2 3 2" xfId="28599"/>
    <cellStyle name="20% - Accent5 2 4 4 2 3 3" xfId="37476"/>
    <cellStyle name="20% - Accent5 2 4 4 2 4" xfId="20174"/>
    <cellStyle name="20% - Accent5 2 4 4 2 4 2" xfId="30818"/>
    <cellStyle name="20% - Accent5 2 4 4 2 4 3" xfId="39695"/>
    <cellStyle name="20% - Accent5 2 4 4 2 5" xfId="24161"/>
    <cellStyle name="20% - Accent5 2 4 4 2 6" xfId="33038"/>
    <cellStyle name="20% - Accent5 2 4 4 3" xfId="12463"/>
    <cellStyle name="20% - Accent5 2 4 4 3 2" xfId="14817"/>
    <cellStyle name="20% - Accent5 2 4 4 3 2 2" xfId="25647"/>
    <cellStyle name="20% - Accent5 2 4 4 3 2 3" xfId="34524"/>
    <cellStyle name="20% - Accent5 2 4 4 3 3" xfId="17036"/>
    <cellStyle name="20% - Accent5 2 4 4 3 3 2" xfId="27866"/>
    <cellStyle name="20% - Accent5 2 4 4 3 3 3" xfId="36743"/>
    <cellStyle name="20% - Accent5 2 4 4 3 4" xfId="19441"/>
    <cellStyle name="20% - Accent5 2 4 4 3 4 2" xfId="30085"/>
    <cellStyle name="20% - Accent5 2 4 4 3 4 3" xfId="38962"/>
    <cellStyle name="20% - Accent5 2 4 4 3 5" xfId="23428"/>
    <cellStyle name="20% - Accent5 2 4 4 3 6" xfId="32305"/>
    <cellStyle name="20% - Accent5 2 4 4 4" xfId="13941"/>
    <cellStyle name="20% - Accent5 2 4 4 4 2" xfId="24904"/>
    <cellStyle name="20% - Accent5 2 4 4 4 3" xfId="33781"/>
    <cellStyle name="20% - Accent5 2 4 4 5" xfId="16293"/>
    <cellStyle name="20% - Accent5 2 4 4 5 2" xfId="27123"/>
    <cellStyle name="20% - Accent5 2 4 4 5 3" xfId="36000"/>
    <cellStyle name="20% - Accent5 2 4 4 6" xfId="18514"/>
    <cellStyle name="20% - Accent5 2 4 4 6 2" xfId="29342"/>
    <cellStyle name="20% - Accent5 2 4 4 6 3" xfId="38219"/>
    <cellStyle name="20% - Accent5 2 4 4 7" xfId="22685"/>
    <cellStyle name="20% - Accent5 2 4 4 8" xfId="31560"/>
    <cellStyle name="20% - Accent5 2 4 5" xfId="8849"/>
    <cellStyle name="20% - Accent5 2 4 5 2" xfId="13197"/>
    <cellStyle name="20% - Accent5 2 4 5 2 2" xfId="15551"/>
    <cellStyle name="20% - Accent5 2 4 5 2 2 2" xfId="26381"/>
    <cellStyle name="20% - Accent5 2 4 5 2 2 3" xfId="35258"/>
    <cellStyle name="20% - Accent5 2 4 5 2 3" xfId="17770"/>
    <cellStyle name="20% - Accent5 2 4 5 2 3 2" xfId="28600"/>
    <cellStyle name="20% - Accent5 2 4 5 2 3 3" xfId="37477"/>
    <cellStyle name="20% - Accent5 2 4 5 2 4" xfId="20175"/>
    <cellStyle name="20% - Accent5 2 4 5 2 4 2" xfId="30819"/>
    <cellStyle name="20% - Accent5 2 4 5 2 4 3" xfId="39696"/>
    <cellStyle name="20% - Accent5 2 4 5 2 5" xfId="24162"/>
    <cellStyle name="20% - Accent5 2 4 5 2 6" xfId="33039"/>
    <cellStyle name="20% - Accent5 2 4 5 3" xfId="12464"/>
    <cellStyle name="20% - Accent5 2 4 5 3 2" xfId="14818"/>
    <cellStyle name="20% - Accent5 2 4 5 3 2 2" xfId="25648"/>
    <cellStyle name="20% - Accent5 2 4 5 3 2 3" xfId="34525"/>
    <cellStyle name="20% - Accent5 2 4 5 3 3" xfId="17037"/>
    <cellStyle name="20% - Accent5 2 4 5 3 3 2" xfId="27867"/>
    <cellStyle name="20% - Accent5 2 4 5 3 3 3" xfId="36744"/>
    <cellStyle name="20% - Accent5 2 4 5 3 4" xfId="19442"/>
    <cellStyle name="20% - Accent5 2 4 5 3 4 2" xfId="30086"/>
    <cellStyle name="20% - Accent5 2 4 5 3 4 3" xfId="38963"/>
    <cellStyle name="20% - Accent5 2 4 5 3 5" xfId="23429"/>
    <cellStyle name="20% - Accent5 2 4 5 3 6" xfId="32306"/>
    <cellStyle name="20% - Accent5 2 4 5 4" xfId="13942"/>
    <cellStyle name="20% - Accent5 2 4 5 4 2" xfId="24905"/>
    <cellStyle name="20% - Accent5 2 4 5 4 3" xfId="33782"/>
    <cellStyle name="20% - Accent5 2 4 5 5" xfId="16294"/>
    <cellStyle name="20% - Accent5 2 4 5 5 2" xfId="27124"/>
    <cellStyle name="20% - Accent5 2 4 5 5 3" xfId="36001"/>
    <cellStyle name="20% - Accent5 2 4 5 6" xfId="18515"/>
    <cellStyle name="20% - Accent5 2 4 5 6 2" xfId="29343"/>
    <cellStyle name="20% - Accent5 2 4 5 6 3" xfId="38220"/>
    <cellStyle name="20% - Accent5 2 4 5 7" xfId="22686"/>
    <cellStyle name="20% - Accent5 2 4 5 8" xfId="31561"/>
    <cellStyle name="20% - Accent5 2 4 6" xfId="8850"/>
    <cellStyle name="20% - Accent5 2 4 6 2" xfId="13198"/>
    <cellStyle name="20% - Accent5 2 4 6 2 2" xfId="15552"/>
    <cellStyle name="20% - Accent5 2 4 6 2 2 2" xfId="26382"/>
    <cellStyle name="20% - Accent5 2 4 6 2 2 3" xfId="35259"/>
    <cellStyle name="20% - Accent5 2 4 6 2 3" xfId="17771"/>
    <cellStyle name="20% - Accent5 2 4 6 2 3 2" xfId="28601"/>
    <cellStyle name="20% - Accent5 2 4 6 2 3 3" xfId="37478"/>
    <cellStyle name="20% - Accent5 2 4 6 2 4" xfId="20176"/>
    <cellStyle name="20% - Accent5 2 4 6 2 4 2" xfId="30820"/>
    <cellStyle name="20% - Accent5 2 4 6 2 4 3" xfId="39697"/>
    <cellStyle name="20% - Accent5 2 4 6 2 5" xfId="24163"/>
    <cellStyle name="20% - Accent5 2 4 6 2 6" xfId="33040"/>
    <cellStyle name="20% - Accent5 2 4 6 3" xfId="12465"/>
    <cellStyle name="20% - Accent5 2 4 6 3 2" xfId="14819"/>
    <cellStyle name="20% - Accent5 2 4 6 3 2 2" xfId="25649"/>
    <cellStyle name="20% - Accent5 2 4 6 3 2 3" xfId="34526"/>
    <cellStyle name="20% - Accent5 2 4 6 3 3" xfId="17038"/>
    <cellStyle name="20% - Accent5 2 4 6 3 3 2" xfId="27868"/>
    <cellStyle name="20% - Accent5 2 4 6 3 3 3" xfId="36745"/>
    <cellStyle name="20% - Accent5 2 4 6 3 4" xfId="19443"/>
    <cellStyle name="20% - Accent5 2 4 6 3 4 2" xfId="30087"/>
    <cellStyle name="20% - Accent5 2 4 6 3 4 3" xfId="38964"/>
    <cellStyle name="20% - Accent5 2 4 6 3 5" xfId="23430"/>
    <cellStyle name="20% - Accent5 2 4 6 3 6" xfId="32307"/>
    <cellStyle name="20% - Accent5 2 4 6 4" xfId="13943"/>
    <cellStyle name="20% - Accent5 2 4 6 4 2" xfId="24906"/>
    <cellStyle name="20% - Accent5 2 4 6 4 3" xfId="33783"/>
    <cellStyle name="20% - Accent5 2 4 6 5" xfId="16295"/>
    <cellStyle name="20% - Accent5 2 4 6 5 2" xfId="27125"/>
    <cellStyle name="20% - Accent5 2 4 6 5 3" xfId="36002"/>
    <cellStyle name="20% - Accent5 2 4 6 6" xfId="18516"/>
    <cellStyle name="20% - Accent5 2 4 6 6 2" xfId="29344"/>
    <cellStyle name="20% - Accent5 2 4 6 6 3" xfId="38221"/>
    <cellStyle name="20% - Accent5 2 4 6 7" xfId="22687"/>
    <cellStyle name="20% - Accent5 2 4 6 8" xfId="31562"/>
    <cellStyle name="20% - Accent5 2 4 7" xfId="8851"/>
    <cellStyle name="20% - Accent5 2 4 7 2" xfId="13199"/>
    <cellStyle name="20% - Accent5 2 4 7 2 2" xfId="15553"/>
    <cellStyle name="20% - Accent5 2 4 7 2 2 2" xfId="26383"/>
    <cellStyle name="20% - Accent5 2 4 7 2 2 3" xfId="35260"/>
    <cellStyle name="20% - Accent5 2 4 7 2 3" xfId="17772"/>
    <cellStyle name="20% - Accent5 2 4 7 2 3 2" xfId="28602"/>
    <cellStyle name="20% - Accent5 2 4 7 2 3 3" xfId="37479"/>
    <cellStyle name="20% - Accent5 2 4 7 2 4" xfId="20177"/>
    <cellStyle name="20% - Accent5 2 4 7 2 4 2" xfId="30821"/>
    <cellStyle name="20% - Accent5 2 4 7 2 4 3" xfId="39698"/>
    <cellStyle name="20% - Accent5 2 4 7 2 5" xfId="24164"/>
    <cellStyle name="20% - Accent5 2 4 7 2 6" xfId="33041"/>
    <cellStyle name="20% - Accent5 2 4 7 3" xfId="12466"/>
    <cellStyle name="20% - Accent5 2 4 7 3 2" xfId="14820"/>
    <cellStyle name="20% - Accent5 2 4 7 3 2 2" xfId="25650"/>
    <cellStyle name="20% - Accent5 2 4 7 3 2 3" xfId="34527"/>
    <cellStyle name="20% - Accent5 2 4 7 3 3" xfId="17039"/>
    <cellStyle name="20% - Accent5 2 4 7 3 3 2" xfId="27869"/>
    <cellStyle name="20% - Accent5 2 4 7 3 3 3" xfId="36746"/>
    <cellStyle name="20% - Accent5 2 4 7 3 4" xfId="19444"/>
    <cellStyle name="20% - Accent5 2 4 7 3 4 2" xfId="30088"/>
    <cellStyle name="20% - Accent5 2 4 7 3 4 3" xfId="38965"/>
    <cellStyle name="20% - Accent5 2 4 7 3 5" xfId="23431"/>
    <cellStyle name="20% - Accent5 2 4 7 3 6" xfId="32308"/>
    <cellStyle name="20% - Accent5 2 4 7 4" xfId="13944"/>
    <cellStyle name="20% - Accent5 2 4 7 4 2" xfId="24907"/>
    <cellStyle name="20% - Accent5 2 4 7 4 3" xfId="33784"/>
    <cellStyle name="20% - Accent5 2 4 7 5" xfId="16296"/>
    <cellStyle name="20% - Accent5 2 4 7 5 2" xfId="27126"/>
    <cellStyle name="20% - Accent5 2 4 7 5 3" xfId="36003"/>
    <cellStyle name="20% - Accent5 2 4 7 6" xfId="18517"/>
    <cellStyle name="20% - Accent5 2 4 7 6 2" xfId="29345"/>
    <cellStyle name="20% - Accent5 2 4 7 6 3" xfId="38222"/>
    <cellStyle name="20% - Accent5 2 4 7 7" xfId="22688"/>
    <cellStyle name="20% - Accent5 2 4 7 8" xfId="31563"/>
    <cellStyle name="20% - Accent5 2 4 8" xfId="8852"/>
    <cellStyle name="20% - Accent5 2 4 8 2" xfId="13200"/>
    <cellStyle name="20% - Accent5 2 4 8 2 2" xfId="15554"/>
    <cellStyle name="20% - Accent5 2 4 8 2 2 2" xfId="26384"/>
    <cellStyle name="20% - Accent5 2 4 8 2 2 3" xfId="35261"/>
    <cellStyle name="20% - Accent5 2 4 8 2 3" xfId="17773"/>
    <cellStyle name="20% - Accent5 2 4 8 2 3 2" xfId="28603"/>
    <cellStyle name="20% - Accent5 2 4 8 2 3 3" xfId="37480"/>
    <cellStyle name="20% - Accent5 2 4 8 2 4" xfId="20178"/>
    <cellStyle name="20% - Accent5 2 4 8 2 4 2" xfId="30822"/>
    <cellStyle name="20% - Accent5 2 4 8 2 4 3" xfId="39699"/>
    <cellStyle name="20% - Accent5 2 4 8 2 5" xfId="24165"/>
    <cellStyle name="20% - Accent5 2 4 8 2 6" xfId="33042"/>
    <cellStyle name="20% - Accent5 2 4 8 3" xfId="12467"/>
    <cellStyle name="20% - Accent5 2 4 8 3 2" xfId="14821"/>
    <cellStyle name="20% - Accent5 2 4 8 3 2 2" xfId="25651"/>
    <cellStyle name="20% - Accent5 2 4 8 3 2 3" xfId="34528"/>
    <cellStyle name="20% - Accent5 2 4 8 3 3" xfId="17040"/>
    <cellStyle name="20% - Accent5 2 4 8 3 3 2" xfId="27870"/>
    <cellStyle name="20% - Accent5 2 4 8 3 3 3" xfId="36747"/>
    <cellStyle name="20% - Accent5 2 4 8 3 4" xfId="19445"/>
    <cellStyle name="20% - Accent5 2 4 8 3 4 2" xfId="30089"/>
    <cellStyle name="20% - Accent5 2 4 8 3 4 3" xfId="38966"/>
    <cellStyle name="20% - Accent5 2 4 8 3 5" xfId="23432"/>
    <cellStyle name="20% - Accent5 2 4 8 3 6" xfId="32309"/>
    <cellStyle name="20% - Accent5 2 4 8 4" xfId="13945"/>
    <cellStyle name="20% - Accent5 2 4 8 4 2" xfId="24908"/>
    <cellStyle name="20% - Accent5 2 4 8 4 3" xfId="33785"/>
    <cellStyle name="20% - Accent5 2 4 8 5" xfId="16297"/>
    <cellStyle name="20% - Accent5 2 4 8 5 2" xfId="27127"/>
    <cellStyle name="20% - Accent5 2 4 8 5 3" xfId="36004"/>
    <cellStyle name="20% - Accent5 2 4 8 6" xfId="18518"/>
    <cellStyle name="20% - Accent5 2 4 8 6 2" xfId="29346"/>
    <cellStyle name="20% - Accent5 2 4 8 6 3" xfId="38223"/>
    <cellStyle name="20% - Accent5 2 4 8 7" xfId="22689"/>
    <cellStyle name="20% - Accent5 2 4 8 8" xfId="31564"/>
    <cellStyle name="20% - Accent5 2 4 9" xfId="8853"/>
    <cellStyle name="20% - Accent5 2 4 9 2" xfId="13201"/>
    <cellStyle name="20% - Accent5 2 4 9 2 2" xfId="15555"/>
    <cellStyle name="20% - Accent5 2 4 9 2 2 2" xfId="26385"/>
    <cellStyle name="20% - Accent5 2 4 9 2 2 3" xfId="35262"/>
    <cellStyle name="20% - Accent5 2 4 9 2 3" xfId="17774"/>
    <cellStyle name="20% - Accent5 2 4 9 2 3 2" xfId="28604"/>
    <cellStyle name="20% - Accent5 2 4 9 2 3 3" xfId="37481"/>
    <cellStyle name="20% - Accent5 2 4 9 2 4" xfId="20179"/>
    <cellStyle name="20% - Accent5 2 4 9 2 4 2" xfId="30823"/>
    <cellStyle name="20% - Accent5 2 4 9 2 4 3" xfId="39700"/>
    <cellStyle name="20% - Accent5 2 4 9 2 5" xfId="24166"/>
    <cellStyle name="20% - Accent5 2 4 9 2 6" xfId="33043"/>
    <cellStyle name="20% - Accent5 2 4 9 3" xfId="12468"/>
    <cellStyle name="20% - Accent5 2 4 9 3 2" xfId="14822"/>
    <cellStyle name="20% - Accent5 2 4 9 3 2 2" xfId="25652"/>
    <cellStyle name="20% - Accent5 2 4 9 3 2 3" xfId="34529"/>
    <cellStyle name="20% - Accent5 2 4 9 3 3" xfId="17041"/>
    <cellStyle name="20% - Accent5 2 4 9 3 3 2" xfId="27871"/>
    <cellStyle name="20% - Accent5 2 4 9 3 3 3" xfId="36748"/>
    <cellStyle name="20% - Accent5 2 4 9 3 4" xfId="19446"/>
    <cellStyle name="20% - Accent5 2 4 9 3 4 2" xfId="30090"/>
    <cellStyle name="20% - Accent5 2 4 9 3 4 3" xfId="38967"/>
    <cellStyle name="20% - Accent5 2 4 9 3 5" xfId="23433"/>
    <cellStyle name="20% - Accent5 2 4 9 3 6" xfId="32310"/>
    <cellStyle name="20% - Accent5 2 4 9 4" xfId="13946"/>
    <cellStyle name="20% - Accent5 2 4 9 4 2" xfId="24909"/>
    <cellStyle name="20% - Accent5 2 4 9 4 3" xfId="33786"/>
    <cellStyle name="20% - Accent5 2 4 9 5" xfId="16298"/>
    <cellStyle name="20% - Accent5 2 4 9 5 2" xfId="27128"/>
    <cellStyle name="20% - Accent5 2 4 9 5 3" xfId="36005"/>
    <cellStyle name="20% - Accent5 2 4 9 6" xfId="18519"/>
    <cellStyle name="20% - Accent5 2 4 9 6 2" xfId="29347"/>
    <cellStyle name="20% - Accent5 2 4 9 6 3" xfId="38224"/>
    <cellStyle name="20% - Accent5 2 4 9 7" xfId="22690"/>
    <cellStyle name="20% - Accent5 2 4 9 8" xfId="31565"/>
    <cellStyle name="20% - Accent5 2 5" xfId="8854"/>
    <cellStyle name="20% - Accent5 2 5 10" xfId="18520"/>
    <cellStyle name="20% - Accent5 2 5 10 2" xfId="29348"/>
    <cellStyle name="20% - Accent5 2 5 10 3" xfId="38225"/>
    <cellStyle name="20% - Accent5 2 5 11" xfId="22691"/>
    <cellStyle name="20% - Accent5 2 5 12" xfId="31566"/>
    <cellStyle name="20% - Accent5 2 5 2" xfId="8855"/>
    <cellStyle name="20% - Accent5 2 5 2 2" xfId="13203"/>
    <cellStyle name="20% - Accent5 2 5 2 2 2" xfId="15557"/>
    <cellStyle name="20% - Accent5 2 5 2 2 2 2" xfId="26387"/>
    <cellStyle name="20% - Accent5 2 5 2 2 2 3" xfId="35264"/>
    <cellStyle name="20% - Accent5 2 5 2 2 3" xfId="17776"/>
    <cellStyle name="20% - Accent5 2 5 2 2 3 2" xfId="28606"/>
    <cellStyle name="20% - Accent5 2 5 2 2 3 3" xfId="37483"/>
    <cellStyle name="20% - Accent5 2 5 2 2 4" xfId="20181"/>
    <cellStyle name="20% - Accent5 2 5 2 2 4 2" xfId="30825"/>
    <cellStyle name="20% - Accent5 2 5 2 2 4 3" xfId="39702"/>
    <cellStyle name="20% - Accent5 2 5 2 2 5" xfId="24168"/>
    <cellStyle name="20% - Accent5 2 5 2 2 6" xfId="33045"/>
    <cellStyle name="20% - Accent5 2 5 2 3" xfId="12470"/>
    <cellStyle name="20% - Accent5 2 5 2 3 2" xfId="14824"/>
    <cellStyle name="20% - Accent5 2 5 2 3 2 2" xfId="25654"/>
    <cellStyle name="20% - Accent5 2 5 2 3 2 3" xfId="34531"/>
    <cellStyle name="20% - Accent5 2 5 2 3 3" xfId="17043"/>
    <cellStyle name="20% - Accent5 2 5 2 3 3 2" xfId="27873"/>
    <cellStyle name="20% - Accent5 2 5 2 3 3 3" xfId="36750"/>
    <cellStyle name="20% - Accent5 2 5 2 3 4" xfId="19448"/>
    <cellStyle name="20% - Accent5 2 5 2 3 4 2" xfId="30092"/>
    <cellStyle name="20% - Accent5 2 5 2 3 4 3" xfId="38969"/>
    <cellStyle name="20% - Accent5 2 5 2 3 5" xfId="23435"/>
    <cellStyle name="20% - Accent5 2 5 2 3 6" xfId="32312"/>
    <cellStyle name="20% - Accent5 2 5 2 4" xfId="13948"/>
    <cellStyle name="20% - Accent5 2 5 2 4 2" xfId="24911"/>
    <cellStyle name="20% - Accent5 2 5 2 4 3" xfId="33788"/>
    <cellStyle name="20% - Accent5 2 5 2 5" xfId="16300"/>
    <cellStyle name="20% - Accent5 2 5 2 5 2" xfId="27130"/>
    <cellStyle name="20% - Accent5 2 5 2 5 3" xfId="36007"/>
    <cellStyle name="20% - Accent5 2 5 2 6" xfId="18521"/>
    <cellStyle name="20% - Accent5 2 5 2 6 2" xfId="29349"/>
    <cellStyle name="20% - Accent5 2 5 2 6 3" xfId="38226"/>
    <cellStyle name="20% - Accent5 2 5 2 7" xfId="22692"/>
    <cellStyle name="20% - Accent5 2 5 2 8" xfId="31567"/>
    <cellStyle name="20% - Accent5 2 5 3" xfId="8856"/>
    <cellStyle name="20% - Accent5 2 5 3 2" xfId="13204"/>
    <cellStyle name="20% - Accent5 2 5 3 2 2" xfId="15558"/>
    <cellStyle name="20% - Accent5 2 5 3 2 2 2" xfId="26388"/>
    <cellStyle name="20% - Accent5 2 5 3 2 2 3" xfId="35265"/>
    <cellStyle name="20% - Accent5 2 5 3 2 3" xfId="17777"/>
    <cellStyle name="20% - Accent5 2 5 3 2 3 2" xfId="28607"/>
    <cellStyle name="20% - Accent5 2 5 3 2 3 3" xfId="37484"/>
    <cellStyle name="20% - Accent5 2 5 3 2 4" xfId="20182"/>
    <cellStyle name="20% - Accent5 2 5 3 2 4 2" xfId="30826"/>
    <cellStyle name="20% - Accent5 2 5 3 2 4 3" xfId="39703"/>
    <cellStyle name="20% - Accent5 2 5 3 2 5" xfId="24169"/>
    <cellStyle name="20% - Accent5 2 5 3 2 6" xfId="33046"/>
    <cellStyle name="20% - Accent5 2 5 3 3" xfId="12471"/>
    <cellStyle name="20% - Accent5 2 5 3 3 2" xfId="14825"/>
    <cellStyle name="20% - Accent5 2 5 3 3 2 2" xfId="25655"/>
    <cellStyle name="20% - Accent5 2 5 3 3 2 3" xfId="34532"/>
    <cellStyle name="20% - Accent5 2 5 3 3 3" xfId="17044"/>
    <cellStyle name="20% - Accent5 2 5 3 3 3 2" xfId="27874"/>
    <cellStyle name="20% - Accent5 2 5 3 3 3 3" xfId="36751"/>
    <cellStyle name="20% - Accent5 2 5 3 3 4" xfId="19449"/>
    <cellStyle name="20% - Accent5 2 5 3 3 4 2" xfId="30093"/>
    <cellStyle name="20% - Accent5 2 5 3 3 4 3" xfId="38970"/>
    <cellStyle name="20% - Accent5 2 5 3 3 5" xfId="23436"/>
    <cellStyle name="20% - Accent5 2 5 3 3 6" xfId="32313"/>
    <cellStyle name="20% - Accent5 2 5 3 4" xfId="13949"/>
    <cellStyle name="20% - Accent5 2 5 3 4 2" xfId="24912"/>
    <cellStyle name="20% - Accent5 2 5 3 4 3" xfId="33789"/>
    <cellStyle name="20% - Accent5 2 5 3 5" xfId="16301"/>
    <cellStyle name="20% - Accent5 2 5 3 5 2" xfId="27131"/>
    <cellStyle name="20% - Accent5 2 5 3 5 3" xfId="36008"/>
    <cellStyle name="20% - Accent5 2 5 3 6" xfId="18522"/>
    <cellStyle name="20% - Accent5 2 5 3 6 2" xfId="29350"/>
    <cellStyle name="20% - Accent5 2 5 3 6 3" xfId="38227"/>
    <cellStyle name="20% - Accent5 2 5 3 7" xfId="22693"/>
    <cellStyle name="20% - Accent5 2 5 3 8" xfId="31568"/>
    <cellStyle name="20% - Accent5 2 5 4" xfId="8857"/>
    <cellStyle name="20% - Accent5 2 5 4 2" xfId="13205"/>
    <cellStyle name="20% - Accent5 2 5 4 2 2" xfId="15559"/>
    <cellStyle name="20% - Accent5 2 5 4 2 2 2" xfId="26389"/>
    <cellStyle name="20% - Accent5 2 5 4 2 2 3" xfId="35266"/>
    <cellStyle name="20% - Accent5 2 5 4 2 3" xfId="17778"/>
    <cellStyle name="20% - Accent5 2 5 4 2 3 2" xfId="28608"/>
    <cellStyle name="20% - Accent5 2 5 4 2 3 3" xfId="37485"/>
    <cellStyle name="20% - Accent5 2 5 4 2 4" xfId="20183"/>
    <cellStyle name="20% - Accent5 2 5 4 2 4 2" xfId="30827"/>
    <cellStyle name="20% - Accent5 2 5 4 2 4 3" xfId="39704"/>
    <cellStyle name="20% - Accent5 2 5 4 2 5" xfId="24170"/>
    <cellStyle name="20% - Accent5 2 5 4 2 6" xfId="33047"/>
    <cellStyle name="20% - Accent5 2 5 4 3" xfId="12472"/>
    <cellStyle name="20% - Accent5 2 5 4 3 2" xfId="14826"/>
    <cellStyle name="20% - Accent5 2 5 4 3 2 2" xfId="25656"/>
    <cellStyle name="20% - Accent5 2 5 4 3 2 3" xfId="34533"/>
    <cellStyle name="20% - Accent5 2 5 4 3 3" xfId="17045"/>
    <cellStyle name="20% - Accent5 2 5 4 3 3 2" xfId="27875"/>
    <cellStyle name="20% - Accent5 2 5 4 3 3 3" xfId="36752"/>
    <cellStyle name="20% - Accent5 2 5 4 3 4" xfId="19450"/>
    <cellStyle name="20% - Accent5 2 5 4 3 4 2" xfId="30094"/>
    <cellStyle name="20% - Accent5 2 5 4 3 4 3" xfId="38971"/>
    <cellStyle name="20% - Accent5 2 5 4 3 5" xfId="23437"/>
    <cellStyle name="20% - Accent5 2 5 4 3 6" xfId="32314"/>
    <cellStyle name="20% - Accent5 2 5 4 4" xfId="13950"/>
    <cellStyle name="20% - Accent5 2 5 4 4 2" xfId="24913"/>
    <cellStyle name="20% - Accent5 2 5 4 4 3" xfId="33790"/>
    <cellStyle name="20% - Accent5 2 5 4 5" xfId="16302"/>
    <cellStyle name="20% - Accent5 2 5 4 5 2" xfId="27132"/>
    <cellStyle name="20% - Accent5 2 5 4 5 3" xfId="36009"/>
    <cellStyle name="20% - Accent5 2 5 4 6" xfId="18523"/>
    <cellStyle name="20% - Accent5 2 5 4 6 2" xfId="29351"/>
    <cellStyle name="20% - Accent5 2 5 4 6 3" xfId="38228"/>
    <cellStyle name="20% - Accent5 2 5 4 7" xfId="22694"/>
    <cellStyle name="20% - Accent5 2 5 4 8" xfId="31569"/>
    <cellStyle name="20% - Accent5 2 5 5" xfId="8858"/>
    <cellStyle name="20% - Accent5 2 5 5 2" xfId="13206"/>
    <cellStyle name="20% - Accent5 2 5 5 2 2" xfId="15560"/>
    <cellStyle name="20% - Accent5 2 5 5 2 2 2" xfId="26390"/>
    <cellStyle name="20% - Accent5 2 5 5 2 2 3" xfId="35267"/>
    <cellStyle name="20% - Accent5 2 5 5 2 3" xfId="17779"/>
    <cellStyle name="20% - Accent5 2 5 5 2 3 2" xfId="28609"/>
    <cellStyle name="20% - Accent5 2 5 5 2 3 3" xfId="37486"/>
    <cellStyle name="20% - Accent5 2 5 5 2 4" xfId="20184"/>
    <cellStyle name="20% - Accent5 2 5 5 2 4 2" xfId="30828"/>
    <cellStyle name="20% - Accent5 2 5 5 2 4 3" xfId="39705"/>
    <cellStyle name="20% - Accent5 2 5 5 2 5" xfId="24171"/>
    <cellStyle name="20% - Accent5 2 5 5 2 6" xfId="33048"/>
    <cellStyle name="20% - Accent5 2 5 5 3" xfId="12473"/>
    <cellStyle name="20% - Accent5 2 5 5 3 2" xfId="14827"/>
    <cellStyle name="20% - Accent5 2 5 5 3 2 2" xfId="25657"/>
    <cellStyle name="20% - Accent5 2 5 5 3 2 3" xfId="34534"/>
    <cellStyle name="20% - Accent5 2 5 5 3 3" xfId="17046"/>
    <cellStyle name="20% - Accent5 2 5 5 3 3 2" xfId="27876"/>
    <cellStyle name="20% - Accent5 2 5 5 3 3 3" xfId="36753"/>
    <cellStyle name="20% - Accent5 2 5 5 3 4" xfId="19451"/>
    <cellStyle name="20% - Accent5 2 5 5 3 4 2" xfId="30095"/>
    <cellStyle name="20% - Accent5 2 5 5 3 4 3" xfId="38972"/>
    <cellStyle name="20% - Accent5 2 5 5 3 5" xfId="23438"/>
    <cellStyle name="20% - Accent5 2 5 5 3 6" xfId="32315"/>
    <cellStyle name="20% - Accent5 2 5 5 4" xfId="13951"/>
    <cellStyle name="20% - Accent5 2 5 5 4 2" xfId="24914"/>
    <cellStyle name="20% - Accent5 2 5 5 4 3" xfId="33791"/>
    <cellStyle name="20% - Accent5 2 5 5 5" xfId="16303"/>
    <cellStyle name="20% - Accent5 2 5 5 5 2" xfId="27133"/>
    <cellStyle name="20% - Accent5 2 5 5 5 3" xfId="36010"/>
    <cellStyle name="20% - Accent5 2 5 5 6" xfId="18524"/>
    <cellStyle name="20% - Accent5 2 5 5 6 2" xfId="29352"/>
    <cellStyle name="20% - Accent5 2 5 5 6 3" xfId="38229"/>
    <cellStyle name="20% - Accent5 2 5 5 7" xfId="22695"/>
    <cellStyle name="20% - Accent5 2 5 5 8" xfId="31570"/>
    <cellStyle name="20% - Accent5 2 5 6" xfId="13202"/>
    <cellStyle name="20% - Accent5 2 5 6 2" xfId="15556"/>
    <cellStyle name="20% - Accent5 2 5 6 2 2" xfId="26386"/>
    <cellStyle name="20% - Accent5 2 5 6 2 3" xfId="35263"/>
    <cellStyle name="20% - Accent5 2 5 6 3" xfId="17775"/>
    <cellStyle name="20% - Accent5 2 5 6 3 2" xfId="28605"/>
    <cellStyle name="20% - Accent5 2 5 6 3 3" xfId="37482"/>
    <cellStyle name="20% - Accent5 2 5 6 4" xfId="20180"/>
    <cellStyle name="20% - Accent5 2 5 6 4 2" xfId="30824"/>
    <cellStyle name="20% - Accent5 2 5 6 4 3" xfId="39701"/>
    <cellStyle name="20% - Accent5 2 5 6 5" xfId="24167"/>
    <cellStyle name="20% - Accent5 2 5 6 6" xfId="33044"/>
    <cellStyle name="20% - Accent5 2 5 7" xfId="12469"/>
    <cellStyle name="20% - Accent5 2 5 7 2" xfId="14823"/>
    <cellStyle name="20% - Accent5 2 5 7 2 2" xfId="25653"/>
    <cellStyle name="20% - Accent5 2 5 7 2 3" xfId="34530"/>
    <cellStyle name="20% - Accent5 2 5 7 3" xfId="17042"/>
    <cellStyle name="20% - Accent5 2 5 7 3 2" xfId="27872"/>
    <cellStyle name="20% - Accent5 2 5 7 3 3" xfId="36749"/>
    <cellStyle name="20% - Accent5 2 5 7 4" xfId="19447"/>
    <cellStyle name="20% - Accent5 2 5 7 4 2" xfId="30091"/>
    <cellStyle name="20% - Accent5 2 5 7 4 3" xfId="38968"/>
    <cellStyle name="20% - Accent5 2 5 7 5" xfId="23434"/>
    <cellStyle name="20% - Accent5 2 5 7 6" xfId="32311"/>
    <cellStyle name="20% - Accent5 2 5 8" xfId="13947"/>
    <cellStyle name="20% - Accent5 2 5 8 2" xfId="24910"/>
    <cellStyle name="20% - Accent5 2 5 8 3" xfId="33787"/>
    <cellStyle name="20% - Accent5 2 5 9" xfId="16299"/>
    <cellStyle name="20% - Accent5 2 5 9 2" xfId="27129"/>
    <cellStyle name="20% - Accent5 2 5 9 3" xfId="36006"/>
    <cellStyle name="20% - Accent5 2 6" xfId="8859"/>
    <cellStyle name="20% - Accent5 2 6 10" xfId="18525"/>
    <cellStyle name="20% - Accent5 2 6 10 2" xfId="29353"/>
    <cellStyle name="20% - Accent5 2 6 10 3" xfId="38230"/>
    <cellStyle name="20% - Accent5 2 6 11" xfId="22696"/>
    <cellStyle name="20% - Accent5 2 6 12" xfId="31571"/>
    <cellStyle name="20% - Accent5 2 6 2" xfId="8860"/>
    <cellStyle name="20% - Accent5 2 6 2 2" xfId="13208"/>
    <cellStyle name="20% - Accent5 2 6 2 2 2" xfId="15562"/>
    <cellStyle name="20% - Accent5 2 6 2 2 2 2" xfId="26392"/>
    <cellStyle name="20% - Accent5 2 6 2 2 2 3" xfId="35269"/>
    <cellStyle name="20% - Accent5 2 6 2 2 3" xfId="17781"/>
    <cellStyle name="20% - Accent5 2 6 2 2 3 2" xfId="28611"/>
    <cellStyle name="20% - Accent5 2 6 2 2 3 3" xfId="37488"/>
    <cellStyle name="20% - Accent5 2 6 2 2 4" xfId="20186"/>
    <cellStyle name="20% - Accent5 2 6 2 2 4 2" xfId="30830"/>
    <cellStyle name="20% - Accent5 2 6 2 2 4 3" xfId="39707"/>
    <cellStyle name="20% - Accent5 2 6 2 2 5" xfId="24173"/>
    <cellStyle name="20% - Accent5 2 6 2 2 6" xfId="33050"/>
    <cellStyle name="20% - Accent5 2 6 2 3" xfId="12475"/>
    <cellStyle name="20% - Accent5 2 6 2 3 2" xfId="14829"/>
    <cellStyle name="20% - Accent5 2 6 2 3 2 2" xfId="25659"/>
    <cellStyle name="20% - Accent5 2 6 2 3 2 3" xfId="34536"/>
    <cellStyle name="20% - Accent5 2 6 2 3 3" xfId="17048"/>
    <cellStyle name="20% - Accent5 2 6 2 3 3 2" xfId="27878"/>
    <cellStyle name="20% - Accent5 2 6 2 3 3 3" xfId="36755"/>
    <cellStyle name="20% - Accent5 2 6 2 3 4" xfId="19453"/>
    <cellStyle name="20% - Accent5 2 6 2 3 4 2" xfId="30097"/>
    <cellStyle name="20% - Accent5 2 6 2 3 4 3" xfId="38974"/>
    <cellStyle name="20% - Accent5 2 6 2 3 5" xfId="23440"/>
    <cellStyle name="20% - Accent5 2 6 2 3 6" xfId="32317"/>
    <cellStyle name="20% - Accent5 2 6 2 4" xfId="13953"/>
    <cellStyle name="20% - Accent5 2 6 2 4 2" xfId="24916"/>
    <cellStyle name="20% - Accent5 2 6 2 4 3" xfId="33793"/>
    <cellStyle name="20% - Accent5 2 6 2 5" xfId="16305"/>
    <cellStyle name="20% - Accent5 2 6 2 5 2" xfId="27135"/>
    <cellStyle name="20% - Accent5 2 6 2 5 3" xfId="36012"/>
    <cellStyle name="20% - Accent5 2 6 2 6" xfId="18526"/>
    <cellStyle name="20% - Accent5 2 6 2 6 2" xfId="29354"/>
    <cellStyle name="20% - Accent5 2 6 2 6 3" xfId="38231"/>
    <cellStyle name="20% - Accent5 2 6 2 7" xfId="22697"/>
    <cellStyle name="20% - Accent5 2 6 2 8" xfId="31572"/>
    <cellStyle name="20% - Accent5 2 6 3" xfId="8861"/>
    <cellStyle name="20% - Accent5 2 6 3 2" xfId="13209"/>
    <cellStyle name="20% - Accent5 2 6 3 2 2" xfId="15563"/>
    <cellStyle name="20% - Accent5 2 6 3 2 2 2" xfId="26393"/>
    <cellStyle name="20% - Accent5 2 6 3 2 2 3" xfId="35270"/>
    <cellStyle name="20% - Accent5 2 6 3 2 3" xfId="17782"/>
    <cellStyle name="20% - Accent5 2 6 3 2 3 2" xfId="28612"/>
    <cellStyle name="20% - Accent5 2 6 3 2 3 3" xfId="37489"/>
    <cellStyle name="20% - Accent5 2 6 3 2 4" xfId="20187"/>
    <cellStyle name="20% - Accent5 2 6 3 2 4 2" xfId="30831"/>
    <cellStyle name="20% - Accent5 2 6 3 2 4 3" xfId="39708"/>
    <cellStyle name="20% - Accent5 2 6 3 2 5" xfId="24174"/>
    <cellStyle name="20% - Accent5 2 6 3 2 6" xfId="33051"/>
    <cellStyle name="20% - Accent5 2 6 3 3" xfId="12476"/>
    <cellStyle name="20% - Accent5 2 6 3 3 2" xfId="14830"/>
    <cellStyle name="20% - Accent5 2 6 3 3 2 2" xfId="25660"/>
    <cellStyle name="20% - Accent5 2 6 3 3 2 3" xfId="34537"/>
    <cellStyle name="20% - Accent5 2 6 3 3 3" xfId="17049"/>
    <cellStyle name="20% - Accent5 2 6 3 3 3 2" xfId="27879"/>
    <cellStyle name="20% - Accent5 2 6 3 3 3 3" xfId="36756"/>
    <cellStyle name="20% - Accent5 2 6 3 3 4" xfId="19454"/>
    <cellStyle name="20% - Accent5 2 6 3 3 4 2" xfId="30098"/>
    <cellStyle name="20% - Accent5 2 6 3 3 4 3" xfId="38975"/>
    <cellStyle name="20% - Accent5 2 6 3 3 5" xfId="23441"/>
    <cellStyle name="20% - Accent5 2 6 3 3 6" xfId="32318"/>
    <cellStyle name="20% - Accent5 2 6 3 4" xfId="13954"/>
    <cellStyle name="20% - Accent5 2 6 3 4 2" xfId="24917"/>
    <cellStyle name="20% - Accent5 2 6 3 4 3" xfId="33794"/>
    <cellStyle name="20% - Accent5 2 6 3 5" xfId="16306"/>
    <cellStyle name="20% - Accent5 2 6 3 5 2" xfId="27136"/>
    <cellStyle name="20% - Accent5 2 6 3 5 3" xfId="36013"/>
    <cellStyle name="20% - Accent5 2 6 3 6" xfId="18527"/>
    <cellStyle name="20% - Accent5 2 6 3 6 2" xfId="29355"/>
    <cellStyle name="20% - Accent5 2 6 3 6 3" xfId="38232"/>
    <cellStyle name="20% - Accent5 2 6 3 7" xfId="22698"/>
    <cellStyle name="20% - Accent5 2 6 3 8" xfId="31573"/>
    <cellStyle name="20% - Accent5 2 6 4" xfId="8862"/>
    <cellStyle name="20% - Accent5 2 6 4 2" xfId="13210"/>
    <cellStyle name="20% - Accent5 2 6 4 2 2" xfId="15564"/>
    <cellStyle name="20% - Accent5 2 6 4 2 2 2" xfId="26394"/>
    <cellStyle name="20% - Accent5 2 6 4 2 2 3" xfId="35271"/>
    <cellStyle name="20% - Accent5 2 6 4 2 3" xfId="17783"/>
    <cellStyle name="20% - Accent5 2 6 4 2 3 2" xfId="28613"/>
    <cellStyle name="20% - Accent5 2 6 4 2 3 3" xfId="37490"/>
    <cellStyle name="20% - Accent5 2 6 4 2 4" xfId="20188"/>
    <cellStyle name="20% - Accent5 2 6 4 2 4 2" xfId="30832"/>
    <cellStyle name="20% - Accent5 2 6 4 2 4 3" xfId="39709"/>
    <cellStyle name="20% - Accent5 2 6 4 2 5" xfId="24175"/>
    <cellStyle name="20% - Accent5 2 6 4 2 6" xfId="33052"/>
    <cellStyle name="20% - Accent5 2 6 4 3" xfId="12477"/>
    <cellStyle name="20% - Accent5 2 6 4 3 2" xfId="14831"/>
    <cellStyle name="20% - Accent5 2 6 4 3 2 2" xfId="25661"/>
    <cellStyle name="20% - Accent5 2 6 4 3 2 3" xfId="34538"/>
    <cellStyle name="20% - Accent5 2 6 4 3 3" xfId="17050"/>
    <cellStyle name="20% - Accent5 2 6 4 3 3 2" xfId="27880"/>
    <cellStyle name="20% - Accent5 2 6 4 3 3 3" xfId="36757"/>
    <cellStyle name="20% - Accent5 2 6 4 3 4" xfId="19455"/>
    <cellStyle name="20% - Accent5 2 6 4 3 4 2" xfId="30099"/>
    <cellStyle name="20% - Accent5 2 6 4 3 4 3" xfId="38976"/>
    <cellStyle name="20% - Accent5 2 6 4 3 5" xfId="23442"/>
    <cellStyle name="20% - Accent5 2 6 4 3 6" xfId="32319"/>
    <cellStyle name="20% - Accent5 2 6 4 4" xfId="13955"/>
    <cellStyle name="20% - Accent5 2 6 4 4 2" xfId="24918"/>
    <cellStyle name="20% - Accent5 2 6 4 4 3" xfId="33795"/>
    <cellStyle name="20% - Accent5 2 6 4 5" xfId="16307"/>
    <cellStyle name="20% - Accent5 2 6 4 5 2" xfId="27137"/>
    <cellStyle name="20% - Accent5 2 6 4 5 3" xfId="36014"/>
    <cellStyle name="20% - Accent5 2 6 4 6" xfId="18528"/>
    <cellStyle name="20% - Accent5 2 6 4 6 2" xfId="29356"/>
    <cellStyle name="20% - Accent5 2 6 4 6 3" xfId="38233"/>
    <cellStyle name="20% - Accent5 2 6 4 7" xfId="22699"/>
    <cellStyle name="20% - Accent5 2 6 4 8" xfId="31574"/>
    <cellStyle name="20% - Accent5 2 6 5" xfId="8863"/>
    <cellStyle name="20% - Accent5 2 6 5 2" xfId="13211"/>
    <cellStyle name="20% - Accent5 2 6 5 2 2" xfId="15565"/>
    <cellStyle name="20% - Accent5 2 6 5 2 2 2" xfId="26395"/>
    <cellStyle name="20% - Accent5 2 6 5 2 2 3" xfId="35272"/>
    <cellStyle name="20% - Accent5 2 6 5 2 3" xfId="17784"/>
    <cellStyle name="20% - Accent5 2 6 5 2 3 2" xfId="28614"/>
    <cellStyle name="20% - Accent5 2 6 5 2 3 3" xfId="37491"/>
    <cellStyle name="20% - Accent5 2 6 5 2 4" xfId="20189"/>
    <cellStyle name="20% - Accent5 2 6 5 2 4 2" xfId="30833"/>
    <cellStyle name="20% - Accent5 2 6 5 2 4 3" xfId="39710"/>
    <cellStyle name="20% - Accent5 2 6 5 2 5" xfId="24176"/>
    <cellStyle name="20% - Accent5 2 6 5 2 6" xfId="33053"/>
    <cellStyle name="20% - Accent5 2 6 5 3" xfId="12478"/>
    <cellStyle name="20% - Accent5 2 6 5 3 2" xfId="14832"/>
    <cellStyle name="20% - Accent5 2 6 5 3 2 2" xfId="25662"/>
    <cellStyle name="20% - Accent5 2 6 5 3 2 3" xfId="34539"/>
    <cellStyle name="20% - Accent5 2 6 5 3 3" xfId="17051"/>
    <cellStyle name="20% - Accent5 2 6 5 3 3 2" xfId="27881"/>
    <cellStyle name="20% - Accent5 2 6 5 3 3 3" xfId="36758"/>
    <cellStyle name="20% - Accent5 2 6 5 3 4" xfId="19456"/>
    <cellStyle name="20% - Accent5 2 6 5 3 4 2" xfId="30100"/>
    <cellStyle name="20% - Accent5 2 6 5 3 4 3" xfId="38977"/>
    <cellStyle name="20% - Accent5 2 6 5 3 5" xfId="23443"/>
    <cellStyle name="20% - Accent5 2 6 5 3 6" xfId="32320"/>
    <cellStyle name="20% - Accent5 2 6 5 4" xfId="13956"/>
    <cellStyle name="20% - Accent5 2 6 5 4 2" xfId="24919"/>
    <cellStyle name="20% - Accent5 2 6 5 4 3" xfId="33796"/>
    <cellStyle name="20% - Accent5 2 6 5 5" xfId="16308"/>
    <cellStyle name="20% - Accent5 2 6 5 5 2" xfId="27138"/>
    <cellStyle name="20% - Accent5 2 6 5 5 3" xfId="36015"/>
    <cellStyle name="20% - Accent5 2 6 5 6" xfId="18529"/>
    <cellStyle name="20% - Accent5 2 6 5 6 2" xfId="29357"/>
    <cellStyle name="20% - Accent5 2 6 5 6 3" xfId="38234"/>
    <cellStyle name="20% - Accent5 2 6 5 7" xfId="22700"/>
    <cellStyle name="20% - Accent5 2 6 5 8" xfId="31575"/>
    <cellStyle name="20% - Accent5 2 6 6" xfId="13207"/>
    <cellStyle name="20% - Accent5 2 6 6 2" xfId="15561"/>
    <cellStyle name="20% - Accent5 2 6 6 2 2" xfId="26391"/>
    <cellStyle name="20% - Accent5 2 6 6 2 3" xfId="35268"/>
    <cellStyle name="20% - Accent5 2 6 6 3" xfId="17780"/>
    <cellStyle name="20% - Accent5 2 6 6 3 2" xfId="28610"/>
    <cellStyle name="20% - Accent5 2 6 6 3 3" xfId="37487"/>
    <cellStyle name="20% - Accent5 2 6 6 4" xfId="20185"/>
    <cellStyle name="20% - Accent5 2 6 6 4 2" xfId="30829"/>
    <cellStyle name="20% - Accent5 2 6 6 4 3" xfId="39706"/>
    <cellStyle name="20% - Accent5 2 6 6 5" xfId="24172"/>
    <cellStyle name="20% - Accent5 2 6 6 6" xfId="33049"/>
    <cellStyle name="20% - Accent5 2 6 7" xfId="12474"/>
    <cellStyle name="20% - Accent5 2 6 7 2" xfId="14828"/>
    <cellStyle name="20% - Accent5 2 6 7 2 2" xfId="25658"/>
    <cellStyle name="20% - Accent5 2 6 7 2 3" xfId="34535"/>
    <cellStyle name="20% - Accent5 2 6 7 3" xfId="17047"/>
    <cellStyle name="20% - Accent5 2 6 7 3 2" xfId="27877"/>
    <cellStyle name="20% - Accent5 2 6 7 3 3" xfId="36754"/>
    <cellStyle name="20% - Accent5 2 6 7 4" xfId="19452"/>
    <cellStyle name="20% - Accent5 2 6 7 4 2" xfId="30096"/>
    <cellStyle name="20% - Accent5 2 6 7 4 3" xfId="38973"/>
    <cellStyle name="20% - Accent5 2 6 7 5" xfId="23439"/>
    <cellStyle name="20% - Accent5 2 6 7 6" xfId="32316"/>
    <cellStyle name="20% - Accent5 2 6 8" xfId="13952"/>
    <cellStyle name="20% - Accent5 2 6 8 2" xfId="24915"/>
    <cellStyle name="20% - Accent5 2 6 8 3" xfId="33792"/>
    <cellStyle name="20% - Accent5 2 6 9" xfId="16304"/>
    <cellStyle name="20% - Accent5 2 6 9 2" xfId="27134"/>
    <cellStyle name="20% - Accent5 2 6 9 3" xfId="36011"/>
    <cellStyle name="20% - Accent5 2 7" xfId="8864"/>
    <cellStyle name="20% - Accent5 2 7 2" xfId="13212"/>
    <cellStyle name="20% - Accent5 2 7 2 2" xfId="15566"/>
    <cellStyle name="20% - Accent5 2 7 2 2 2" xfId="26396"/>
    <cellStyle name="20% - Accent5 2 7 2 2 3" xfId="35273"/>
    <cellStyle name="20% - Accent5 2 7 2 3" xfId="17785"/>
    <cellStyle name="20% - Accent5 2 7 2 3 2" xfId="28615"/>
    <cellStyle name="20% - Accent5 2 7 2 3 3" xfId="37492"/>
    <cellStyle name="20% - Accent5 2 7 2 4" xfId="20190"/>
    <cellStyle name="20% - Accent5 2 7 2 4 2" xfId="30834"/>
    <cellStyle name="20% - Accent5 2 7 2 4 3" xfId="39711"/>
    <cellStyle name="20% - Accent5 2 7 2 5" xfId="24177"/>
    <cellStyle name="20% - Accent5 2 7 2 6" xfId="33054"/>
    <cellStyle name="20% - Accent5 2 7 3" xfId="12479"/>
    <cellStyle name="20% - Accent5 2 7 3 2" xfId="14833"/>
    <cellStyle name="20% - Accent5 2 7 3 2 2" xfId="25663"/>
    <cellStyle name="20% - Accent5 2 7 3 2 3" xfId="34540"/>
    <cellStyle name="20% - Accent5 2 7 3 3" xfId="17052"/>
    <cellStyle name="20% - Accent5 2 7 3 3 2" xfId="27882"/>
    <cellStyle name="20% - Accent5 2 7 3 3 3" xfId="36759"/>
    <cellStyle name="20% - Accent5 2 7 3 4" xfId="19457"/>
    <cellStyle name="20% - Accent5 2 7 3 4 2" xfId="30101"/>
    <cellStyle name="20% - Accent5 2 7 3 4 3" xfId="38978"/>
    <cellStyle name="20% - Accent5 2 7 3 5" xfId="23444"/>
    <cellStyle name="20% - Accent5 2 7 3 6" xfId="32321"/>
    <cellStyle name="20% - Accent5 2 7 4" xfId="13957"/>
    <cellStyle name="20% - Accent5 2 7 4 2" xfId="24920"/>
    <cellStyle name="20% - Accent5 2 7 4 3" xfId="33797"/>
    <cellStyle name="20% - Accent5 2 7 5" xfId="16309"/>
    <cellStyle name="20% - Accent5 2 7 5 2" xfId="27139"/>
    <cellStyle name="20% - Accent5 2 7 5 3" xfId="36016"/>
    <cellStyle name="20% - Accent5 2 7 6" xfId="18530"/>
    <cellStyle name="20% - Accent5 2 7 6 2" xfId="29358"/>
    <cellStyle name="20% - Accent5 2 7 6 3" xfId="38235"/>
    <cellStyle name="20% - Accent5 2 7 7" xfId="22701"/>
    <cellStyle name="20% - Accent5 2 7 8" xfId="31576"/>
    <cellStyle name="20% - Accent5 2 8" xfId="8865"/>
    <cellStyle name="20% - Accent5 2 8 2" xfId="13213"/>
    <cellStyle name="20% - Accent5 2 8 2 2" xfId="15567"/>
    <cellStyle name="20% - Accent5 2 8 2 2 2" xfId="26397"/>
    <cellStyle name="20% - Accent5 2 8 2 2 3" xfId="35274"/>
    <cellStyle name="20% - Accent5 2 8 2 3" xfId="17786"/>
    <cellStyle name="20% - Accent5 2 8 2 3 2" xfId="28616"/>
    <cellStyle name="20% - Accent5 2 8 2 3 3" xfId="37493"/>
    <cellStyle name="20% - Accent5 2 8 2 4" xfId="20191"/>
    <cellStyle name="20% - Accent5 2 8 2 4 2" xfId="30835"/>
    <cellStyle name="20% - Accent5 2 8 2 4 3" xfId="39712"/>
    <cellStyle name="20% - Accent5 2 8 2 5" xfId="24178"/>
    <cellStyle name="20% - Accent5 2 8 2 6" xfId="33055"/>
    <cellStyle name="20% - Accent5 2 8 3" xfId="12480"/>
    <cellStyle name="20% - Accent5 2 8 3 2" xfId="14834"/>
    <cellStyle name="20% - Accent5 2 8 3 2 2" xfId="25664"/>
    <cellStyle name="20% - Accent5 2 8 3 2 3" xfId="34541"/>
    <cellStyle name="20% - Accent5 2 8 3 3" xfId="17053"/>
    <cellStyle name="20% - Accent5 2 8 3 3 2" xfId="27883"/>
    <cellStyle name="20% - Accent5 2 8 3 3 3" xfId="36760"/>
    <cellStyle name="20% - Accent5 2 8 3 4" xfId="19458"/>
    <cellStyle name="20% - Accent5 2 8 3 4 2" xfId="30102"/>
    <cellStyle name="20% - Accent5 2 8 3 4 3" xfId="38979"/>
    <cellStyle name="20% - Accent5 2 8 3 5" xfId="23445"/>
    <cellStyle name="20% - Accent5 2 8 3 6" xfId="32322"/>
    <cellStyle name="20% - Accent5 2 8 4" xfId="13958"/>
    <cellStyle name="20% - Accent5 2 8 4 2" xfId="24921"/>
    <cellStyle name="20% - Accent5 2 8 4 3" xfId="33798"/>
    <cellStyle name="20% - Accent5 2 8 5" xfId="16310"/>
    <cellStyle name="20% - Accent5 2 8 5 2" xfId="27140"/>
    <cellStyle name="20% - Accent5 2 8 5 3" xfId="36017"/>
    <cellStyle name="20% - Accent5 2 8 6" xfId="18531"/>
    <cellStyle name="20% - Accent5 2 8 6 2" xfId="29359"/>
    <cellStyle name="20% - Accent5 2 8 6 3" xfId="38236"/>
    <cellStyle name="20% - Accent5 2 8 7" xfId="22702"/>
    <cellStyle name="20% - Accent5 2 8 8" xfId="31577"/>
    <cellStyle name="20% - Accent5 2 9" xfId="8866"/>
    <cellStyle name="20% - Accent5 2 9 2" xfId="13214"/>
    <cellStyle name="20% - Accent5 2 9 2 2" xfId="15568"/>
    <cellStyle name="20% - Accent5 2 9 2 2 2" xfId="26398"/>
    <cellStyle name="20% - Accent5 2 9 2 2 3" xfId="35275"/>
    <cellStyle name="20% - Accent5 2 9 2 3" xfId="17787"/>
    <cellStyle name="20% - Accent5 2 9 2 3 2" xfId="28617"/>
    <cellStyle name="20% - Accent5 2 9 2 3 3" xfId="37494"/>
    <cellStyle name="20% - Accent5 2 9 2 4" xfId="20192"/>
    <cellStyle name="20% - Accent5 2 9 2 4 2" xfId="30836"/>
    <cellStyle name="20% - Accent5 2 9 2 4 3" xfId="39713"/>
    <cellStyle name="20% - Accent5 2 9 2 5" xfId="24179"/>
    <cellStyle name="20% - Accent5 2 9 2 6" xfId="33056"/>
    <cellStyle name="20% - Accent5 2 9 3" xfId="12481"/>
    <cellStyle name="20% - Accent5 2 9 3 2" xfId="14835"/>
    <cellStyle name="20% - Accent5 2 9 3 2 2" xfId="25665"/>
    <cellStyle name="20% - Accent5 2 9 3 2 3" xfId="34542"/>
    <cellStyle name="20% - Accent5 2 9 3 3" xfId="17054"/>
    <cellStyle name="20% - Accent5 2 9 3 3 2" xfId="27884"/>
    <cellStyle name="20% - Accent5 2 9 3 3 3" xfId="36761"/>
    <cellStyle name="20% - Accent5 2 9 3 4" xfId="19459"/>
    <cellStyle name="20% - Accent5 2 9 3 4 2" xfId="30103"/>
    <cellStyle name="20% - Accent5 2 9 3 4 3" xfId="38980"/>
    <cellStyle name="20% - Accent5 2 9 3 5" xfId="23446"/>
    <cellStyle name="20% - Accent5 2 9 3 6" xfId="32323"/>
    <cellStyle name="20% - Accent5 2 9 4" xfId="13959"/>
    <cellStyle name="20% - Accent5 2 9 4 2" xfId="24922"/>
    <cellStyle name="20% - Accent5 2 9 4 3" xfId="33799"/>
    <cellStyle name="20% - Accent5 2 9 5" xfId="16311"/>
    <cellStyle name="20% - Accent5 2 9 5 2" xfId="27141"/>
    <cellStyle name="20% - Accent5 2 9 5 3" xfId="36018"/>
    <cellStyle name="20% - Accent5 2 9 6" xfId="18532"/>
    <cellStyle name="20% - Accent5 2 9 6 2" xfId="29360"/>
    <cellStyle name="20% - Accent5 2 9 6 3" xfId="38237"/>
    <cellStyle name="20% - Accent5 2 9 7" xfId="22703"/>
    <cellStyle name="20% - Accent5 2 9 8" xfId="31578"/>
    <cellStyle name="20% - Accent5 20" xfId="16044"/>
    <cellStyle name="20% - Accent5 20 2" xfId="26874"/>
    <cellStyle name="20% - Accent5 20 3" xfId="35751"/>
    <cellStyle name="20% - Accent5 21" xfId="18263"/>
    <cellStyle name="20% - Accent5 21 2" xfId="29093"/>
    <cellStyle name="20% - Accent5 21 3" xfId="37970"/>
    <cellStyle name="20% - Accent5 22" xfId="22437"/>
    <cellStyle name="20% - Accent5 23" xfId="31312"/>
    <cellStyle name="20% - Accent5 24" xfId="8233"/>
    <cellStyle name="20% - Accent5 25" xfId="40228"/>
    <cellStyle name="20% - Accent5 3" xfId="39"/>
    <cellStyle name="20% - Accent5 3 10" xfId="8868"/>
    <cellStyle name="20% - Accent5 3 11" xfId="8867"/>
    <cellStyle name="20% - Accent5 3 2" xfId="8869"/>
    <cellStyle name="20% - Accent5 3 2 2" xfId="13215"/>
    <cellStyle name="20% - Accent5 3 2 2 2" xfId="15569"/>
    <cellStyle name="20% - Accent5 3 2 2 2 2" xfId="26399"/>
    <cellStyle name="20% - Accent5 3 2 2 2 3" xfId="35276"/>
    <cellStyle name="20% - Accent5 3 2 2 3" xfId="17788"/>
    <cellStyle name="20% - Accent5 3 2 2 3 2" xfId="28618"/>
    <cellStyle name="20% - Accent5 3 2 2 3 3" xfId="37495"/>
    <cellStyle name="20% - Accent5 3 2 2 4" xfId="20193"/>
    <cellStyle name="20% - Accent5 3 2 2 4 2" xfId="30837"/>
    <cellStyle name="20% - Accent5 3 2 2 4 3" xfId="39714"/>
    <cellStyle name="20% - Accent5 3 2 2 5" xfId="24180"/>
    <cellStyle name="20% - Accent5 3 2 2 6" xfId="33057"/>
    <cellStyle name="20% - Accent5 3 2 3" xfId="12482"/>
    <cellStyle name="20% - Accent5 3 2 3 2" xfId="14836"/>
    <cellStyle name="20% - Accent5 3 2 3 2 2" xfId="25666"/>
    <cellStyle name="20% - Accent5 3 2 3 2 3" xfId="34543"/>
    <cellStyle name="20% - Accent5 3 2 3 3" xfId="17055"/>
    <cellStyle name="20% - Accent5 3 2 3 3 2" xfId="27885"/>
    <cellStyle name="20% - Accent5 3 2 3 3 3" xfId="36762"/>
    <cellStyle name="20% - Accent5 3 2 3 4" xfId="19460"/>
    <cellStyle name="20% - Accent5 3 2 3 4 2" xfId="30104"/>
    <cellStyle name="20% - Accent5 3 2 3 4 3" xfId="38981"/>
    <cellStyle name="20% - Accent5 3 2 3 5" xfId="23447"/>
    <cellStyle name="20% - Accent5 3 2 3 6" xfId="32324"/>
    <cellStyle name="20% - Accent5 3 2 4" xfId="13960"/>
    <cellStyle name="20% - Accent5 3 2 4 2" xfId="24923"/>
    <cellStyle name="20% - Accent5 3 2 4 3" xfId="33800"/>
    <cellStyle name="20% - Accent5 3 2 5" xfId="16312"/>
    <cellStyle name="20% - Accent5 3 2 5 2" xfId="27142"/>
    <cellStyle name="20% - Accent5 3 2 5 3" xfId="36019"/>
    <cellStyle name="20% - Accent5 3 2 6" xfId="18533"/>
    <cellStyle name="20% - Accent5 3 2 6 2" xfId="29361"/>
    <cellStyle name="20% - Accent5 3 2 6 3" xfId="38238"/>
    <cellStyle name="20% - Accent5 3 2 7" xfId="22704"/>
    <cellStyle name="20% - Accent5 3 2 8" xfId="31579"/>
    <cellStyle name="20% - Accent5 3 3" xfId="8870"/>
    <cellStyle name="20% - Accent5 3 3 2" xfId="13216"/>
    <cellStyle name="20% - Accent5 3 3 2 2" xfId="15570"/>
    <cellStyle name="20% - Accent5 3 3 2 2 2" xfId="26400"/>
    <cellStyle name="20% - Accent5 3 3 2 2 3" xfId="35277"/>
    <cellStyle name="20% - Accent5 3 3 2 3" xfId="17789"/>
    <cellStyle name="20% - Accent5 3 3 2 3 2" xfId="28619"/>
    <cellStyle name="20% - Accent5 3 3 2 3 3" xfId="37496"/>
    <cellStyle name="20% - Accent5 3 3 2 4" xfId="20194"/>
    <cellStyle name="20% - Accent5 3 3 2 4 2" xfId="30838"/>
    <cellStyle name="20% - Accent5 3 3 2 4 3" xfId="39715"/>
    <cellStyle name="20% - Accent5 3 3 2 5" xfId="24181"/>
    <cellStyle name="20% - Accent5 3 3 2 6" xfId="33058"/>
    <cellStyle name="20% - Accent5 3 3 3" xfId="12483"/>
    <cellStyle name="20% - Accent5 3 3 3 2" xfId="14837"/>
    <cellStyle name="20% - Accent5 3 3 3 2 2" xfId="25667"/>
    <cellStyle name="20% - Accent5 3 3 3 2 3" xfId="34544"/>
    <cellStyle name="20% - Accent5 3 3 3 3" xfId="17056"/>
    <cellStyle name="20% - Accent5 3 3 3 3 2" xfId="27886"/>
    <cellStyle name="20% - Accent5 3 3 3 3 3" xfId="36763"/>
    <cellStyle name="20% - Accent5 3 3 3 4" xfId="19461"/>
    <cellStyle name="20% - Accent5 3 3 3 4 2" xfId="30105"/>
    <cellStyle name="20% - Accent5 3 3 3 4 3" xfId="38982"/>
    <cellStyle name="20% - Accent5 3 3 3 5" xfId="23448"/>
    <cellStyle name="20% - Accent5 3 3 3 6" xfId="32325"/>
    <cellStyle name="20% - Accent5 3 3 4" xfId="13961"/>
    <cellStyle name="20% - Accent5 3 3 4 2" xfId="24924"/>
    <cellStyle name="20% - Accent5 3 3 4 3" xfId="33801"/>
    <cellStyle name="20% - Accent5 3 3 5" xfId="16313"/>
    <cellStyle name="20% - Accent5 3 3 5 2" xfId="27143"/>
    <cellStyle name="20% - Accent5 3 3 5 3" xfId="36020"/>
    <cellStyle name="20% - Accent5 3 3 6" xfId="18534"/>
    <cellStyle name="20% - Accent5 3 3 6 2" xfId="29362"/>
    <cellStyle name="20% - Accent5 3 3 6 3" xfId="38239"/>
    <cellStyle name="20% - Accent5 3 3 7" xfId="22705"/>
    <cellStyle name="20% - Accent5 3 3 8" xfId="31580"/>
    <cellStyle name="20% - Accent5 3 4" xfId="8871"/>
    <cellStyle name="20% - Accent5 3 4 2" xfId="13217"/>
    <cellStyle name="20% - Accent5 3 4 2 2" xfId="15571"/>
    <cellStyle name="20% - Accent5 3 4 2 2 2" xfId="26401"/>
    <cellStyle name="20% - Accent5 3 4 2 2 3" xfId="35278"/>
    <cellStyle name="20% - Accent5 3 4 2 3" xfId="17790"/>
    <cellStyle name="20% - Accent5 3 4 2 3 2" xfId="28620"/>
    <cellStyle name="20% - Accent5 3 4 2 3 3" xfId="37497"/>
    <cellStyle name="20% - Accent5 3 4 2 4" xfId="20195"/>
    <cellStyle name="20% - Accent5 3 4 2 4 2" xfId="30839"/>
    <cellStyle name="20% - Accent5 3 4 2 4 3" xfId="39716"/>
    <cellStyle name="20% - Accent5 3 4 2 5" xfId="24182"/>
    <cellStyle name="20% - Accent5 3 4 2 6" xfId="33059"/>
    <cellStyle name="20% - Accent5 3 4 3" xfId="12484"/>
    <cellStyle name="20% - Accent5 3 4 3 2" xfId="14838"/>
    <cellStyle name="20% - Accent5 3 4 3 2 2" xfId="25668"/>
    <cellStyle name="20% - Accent5 3 4 3 2 3" xfId="34545"/>
    <cellStyle name="20% - Accent5 3 4 3 3" xfId="17057"/>
    <cellStyle name="20% - Accent5 3 4 3 3 2" xfId="27887"/>
    <cellStyle name="20% - Accent5 3 4 3 3 3" xfId="36764"/>
    <cellStyle name="20% - Accent5 3 4 3 4" xfId="19462"/>
    <cellStyle name="20% - Accent5 3 4 3 4 2" xfId="30106"/>
    <cellStyle name="20% - Accent5 3 4 3 4 3" xfId="38983"/>
    <cellStyle name="20% - Accent5 3 4 3 5" xfId="23449"/>
    <cellStyle name="20% - Accent5 3 4 3 6" xfId="32326"/>
    <cellStyle name="20% - Accent5 3 4 4" xfId="13962"/>
    <cellStyle name="20% - Accent5 3 4 4 2" xfId="24925"/>
    <cellStyle name="20% - Accent5 3 4 4 3" xfId="33802"/>
    <cellStyle name="20% - Accent5 3 4 5" xfId="16314"/>
    <cellStyle name="20% - Accent5 3 4 5 2" xfId="27144"/>
    <cellStyle name="20% - Accent5 3 4 5 3" xfId="36021"/>
    <cellStyle name="20% - Accent5 3 4 6" xfId="18535"/>
    <cellStyle name="20% - Accent5 3 4 6 2" xfId="29363"/>
    <cellStyle name="20% - Accent5 3 4 6 3" xfId="38240"/>
    <cellStyle name="20% - Accent5 3 4 7" xfId="22706"/>
    <cellStyle name="20% - Accent5 3 4 8" xfId="31581"/>
    <cellStyle name="20% - Accent5 3 5" xfId="8872"/>
    <cellStyle name="20% - Accent5 3 5 2" xfId="13218"/>
    <cellStyle name="20% - Accent5 3 5 2 2" xfId="15572"/>
    <cellStyle name="20% - Accent5 3 5 2 2 2" xfId="26402"/>
    <cellStyle name="20% - Accent5 3 5 2 2 3" xfId="35279"/>
    <cellStyle name="20% - Accent5 3 5 2 3" xfId="17791"/>
    <cellStyle name="20% - Accent5 3 5 2 3 2" xfId="28621"/>
    <cellStyle name="20% - Accent5 3 5 2 3 3" xfId="37498"/>
    <cellStyle name="20% - Accent5 3 5 2 4" xfId="20196"/>
    <cellStyle name="20% - Accent5 3 5 2 4 2" xfId="30840"/>
    <cellStyle name="20% - Accent5 3 5 2 4 3" xfId="39717"/>
    <cellStyle name="20% - Accent5 3 5 2 5" xfId="24183"/>
    <cellStyle name="20% - Accent5 3 5 2 6" xfId="33060"/>
    <cellStyle name="20% - Accent5 3 5 3" xfId="12485"/>
    <cellStyle name="20% - Accent5 3 5 3 2" xfId="14839"/>
    <cellStyle name="20% - Accent5 3 5 3 2 2" xfId="25669"/>
    <cellStyle name="20% - Accent5 3 5 3 2 3" xfId="34546"/>
    <cellStyle name="20% - Accent5 3 5 3 3" xfId="17058"/>
    <cellStyle name="20% - Accent5 3 5 3 3 2" xfId="27888"/>
    <cellStyle name="20% - Accent5 3 5 3 3 3" xfId="36765"/>
    <cellStyle name="20% - Accent5 3 5 3 4" xfId="19463"/>
    <cellStyle name="20% - Accent5 3 5 3 4 2" xfId="30107"/>
    <cellStyle name="20% - Accent5 3 5 3 4 3" xfId="38984"/>
    <cellStyle name="20% - Accent5 3 5 3 5" xfId="23450"/>
    <cellStyle name="20% - Accent5 3 5 3 6" xfId="32327"/>
    <cellStyle name="20% - Accent5 3 5 4" xfId="13963"/>
    <cellStyle name="20% - Accent5 3 5 4 2" xfId="24926"/>
    <cellStyle name="20% - Accent5 3 5 4 3" xfId="33803"/>
    <cellStyle name="20% - Accent5 3 5 5" xfId="16315"/>
    <cellStyle name="20% - Accent5 3 5 5 2" xfId="27145"/>
    <cellStyle name="20% - Accent5 3 5 5 3" xfId="36022"/>
    <cellStyle name="20% - Accent5 3 5 6" xfId="18536"/>
    <cellStyle name="20% - Accent5 3 5 6 2" xfId="29364"/>
    <cellStyle name="20% - Accent5 3 5 6 3" xfId="38241"/>
    <cellStyle name="20% - Accent5 3 5 7" xfId="22707"/>
    <cellStyle name="20% - Accent5 3 5 8" xfId="31582"/>
    <cellStyle name="20% - Accent5 3 6" xfId="8873"/>
    <cellStyle name="20% - Accent5 3 6 2" xfId="8874"/>
    <cellStyle name="20% - Accent5 3 6 2 2" xfId="13219"/>
    <cellStyle name="20% - Accent5 3 6 2 2 2" xfId="15573"/>
    <cellStyle name="20% - Accent5 3 6 2 2 2 2" xfId="26403"/>
    <cellStyle name="20% - Accent5 3 6 2 2 2 3" xfId="35280"/>
    <cellStyle name="20% - Accent5 3 6 2 2 3" xfId="17792"/>
    <cellStyle name="20% - Accent5 3 6 2 2 3 2" xfId="28622"/>
    <cellStyle name="20% - Accent5 3 6 2 2 3 3" xfId="37499"/>
    <cellStyle name="20% - Accent5 3 6 2 2 4" xfId="20197"/>
    <cellStyle name="20% - Accent5 3 6 2 2 4 2" xfId="30841"/>
    <cellStyle name="20% - Accent5 3 6 2 2 4 3" xfId="39718"/>
    <cellStyle name="20% - Accent5 3 6 2 2 5" xfId="24184"/>
    <cellStyle name="20% - Accent5 3 6 2 2 6" xfId="33061"/>
    <cellStyle name="20% - Accent5 3 6 2 3" xfId="12486"/>
    <cellStyle name="20% - Accent5 3 6 2 3 2" xfId="14840"/>
    <cellStyle name="20% - Accent5 3 6 2 3 2 2" xfId="25670"/>
    <cellStyle name="20% - Accent5 3 6 2 3 2 3" xfId="34547"/>
    <cellStyle name="20% - Accent5 3 6 2 3 3" xfId="17059"/>
    <cellStyle name="20% - Accent5 3 6 2 3 3 2" xfId="27889"/>
    <cellStyle name="20% - Accent5 3 6 2 3 3 3" xfId="36766"/>
    <cellStyle name="20% - Accent5 3 6 2 3 4" xfId="19464"/>
    <cellStyle name="20% - Accent5 3 6 2 3 4 2" xfId="30108"/>
    <cellStyle name="20% - Accent5 3 6 2 3 4 3" xfId="38985"/>
    <cellStyle name="20% - Accent5 3 6 2 3 5" xfId="23451"/>
    <cellStyle name="20% - Accent5 3 6 2 3 6" xfId="32328"/>
    <cellStyle name="20% - Accent5 3 6 2 4" xfId="13964"/>
    <cellStyle name="20% - Accent5 3 6 2 4 2" xfId="24927"/>
    <cellStyle name="20% - Accent5 3 6 2 4 3" xfId="33804"/>
    <cellStyle name="20% - Accent5 3 6 2 5" xfId="16316"/>
    <cellStyle name="20% - Accent5 3 6 2 5 2" xfId="27146"/>
    <cellStyle name="20% - Accent5 3 6 2 5 3" xfId="36023"/>
    <cellStyle name="20% - Accent5 3 6 2 6" xfId="18537"/>
    <cellStyle name="20% - Accent5 3 6 2 6 2" xfId="29365"/>
    <cellStyle name="20% - Accent5 3 6 2 6 3" xfId="38242"/>
    <cellStyle name="20% - Accent5 3 6 2 7" xfId="22708"/>
    <cellStyle name="20% - Accent5 3 6 2 8" xfId="31583"/>
    <cellStyle name="20% - Accent5 3 6 3" xfId="8875"/>
    <cellStyle name="20% - Accent5 3 6 3 2" xfId="13220"/>
    <cellStyle name="20% - Accent5 3 6 3 2 2" xfId="15574"/>
    <cellStyle name="20% - Accent5 3 6 3 2 2 2" xfId="26404"/>
    <cellStyle name="20% - Accent5 3 6 3 2 2 3" xfId="35281"/>
    <cellStyle name="20% - Accent5 3 6 3 2 3" xfId="17793"/>
    <cellStyle name="20% - Accent5 3 6 3 2 3 2" xfId="28623"/>
    <cellStyle name="20% - Accent5 3 6 3 2 3 3" xfId="37500"/>
    <cellStyle name="20% - Accent5 3 6 3 2 4" xfId="20198"/>
    <cellStyle name="20% - Accent5 3 6 3 2 4 2" xfId="30842"/>
    <cellStyle name="20% - Accent5 3 6 3 2 4 3" xfId="39719"/>
    <cellStyle name="20% - Accent5 3 6 3 2 5" xfId="24185"/>
    <cellStyle name="20% - Accent5 3 6 3 2 6" xfId="33062"/>
    <cellStyle name="20% - Accent5 3 6 3 3" xfId="12487"/>
    <cellStyle name="20% - Accent5 3 6 3 3 2" xfId="14841"/>
    <cellStyle name="20% - Accent5 3 6 3 3 2 2" xfId="25671"/>
    <cellStyle name="20% - Accent5 3 6 3 3 2 3" xfId="34548"/>
    <cellStyle name="20% - Accent5 3 6 3 3 3" xfId="17060"/>
    <cellStyle name="20% - Accent5 3 6 3 3 3 2" xfId="27890"/>
    <cellStyle name="20% - Accent5 3 6 3 3 3 3" xfId="36767"/>
    <cellStyle name="20% - Accent5 3 6 3 3 4" xfId="19465"/>
    <cellStyle name="20% - Accent5 3 6 3 3 4 2" xfId="30109"/>
    <cellStyle name="20% - Accent5 3 6 3 3 4 3" xfId="38986"/>
    <cellStyle name="20% - Accent5 3 6 3 3 5" xfId="23452"/>
    <cellStyle name="20% - Accent5 3 6 3 3 6" xfId="32329"/>
    <cellStyle name="20% - Accent5 3 6 3 4" xfId="13965"/>
    <cellStyle name="20% - Accent5 3 6 3 4 2" xfId="24928"/>
    <cellStyle name="20% - Accent5 3 6 3 4 3" xfId="33805"/>
    <cellStyle name="20% - Accent5 3 6 3 5" xfId="16317"/>
    <cellStyle name="20% - Accent5 3 6 3 5 2" xfId="27147"/>
    <cellStyle name="20% - Accent5 3 6 3 5 3" xfId="36024"/>
    <cellStyle name="20% - Accent5 3 6 3 6" xfId="18538"/>
    <cellStyle name="20% - Accent5 3 6 3 6 2" xfId="29366"/>
    <cellStyle name="20% - Accent5 3 6 3 6 3" xfId="38243"/>
    <cellStyle name="20% - Accent5 3 6 3 7" xfId="22709"/>
    <cellStyle name="20% - Accent5 3 6 3 8" xfId="31584"/>
    <cellStyle name="20% - Accent5 3 6 4" xfId="8876"/>
    <cellStyle name="20% - Accent5 3 6 4 2" xfId="13221"/>
    <cellStyle name="20% - Accent5 3 6 4 2 2" xfId="15575"/>
    <cellStyle name="20% - Accent5 3 6 4 2 2 2" xfId="26405"/>
    <cellStyle name="20% - Accent5 3 6 4 2 2 3" xfId="35282"/>
    <cellStyle name="20% - Accent5 3 6 4 2 3" xfId="17794"/>
    <cellStyle name="20% - Accent5 3 6 4 2 3 2" xfId="28624"/>
    <cellStyle name="20% - Accent5 3 6 4 2 3 3" xfId="37501"/>
    <cellStyle name="20% - Accent5 3 6 4 2 4" xfId="20199"/>
    <cellStyle name="20% - Accent5 3 6 4 2 4 2" xfId="30843"/>
    <cellStyle name="20% - Accent5 3 6 4 2 4 3" xfId="39720"/>
    <cellStyle name="20% - Accent5 3 6 4 2 5" xfId="24186"/>
    <cellStyle name="20% - Accent5 3 6 4 2 6" xfId="33063"/>
    <cellStyle name="20% - Accent5 3 6 4 3" xfId="12488"/>
    <cellStyle name="20% - Accent5 3 6 4 3 2" xfId="14842"/>
    <cellStyle name="20% - Accent5 3 6 4 3 2 2" xfId="25672"/>
    <cellStyle name="20% - Accent5 3 6 4 3 2 3" xfId="34549"/>
    <cellStyle name="20% - Accent5 3 6 4 3 3" xfId="17061"/>
    <cellStyle name="20% - Accent5 3 6 4 3 3 2" xfId="27891"/>
    <cellStyle name="20% - Accent5 3 6 4 3 3 3" xfId="36768"/>
    <cellStyle name="20% - Accent5 3 6 4 3 4" xfId="19466"/>
    <cellStyle name="20% - Accent5 3 6 4 3 4 2" xfId="30110"/>
    <cellStyle name="20% - Accent5 3 6 4 3 4 3" xfId="38987"/>
    <cellStyle name="20% - Accent5 3 6 4 3 5" xfId="23453"/>
    <cellStyle name="20% - Accent5 3 6 4 3 6" xfId="32330"/>
    <cellStyle name="20% - Accent5 3 6 4 4" xfId="13966"/>
    <cellStyle name="20% - Accent5 3 6 4 4 2" xfId="24929"/>
    <cellStyle name="20% - Accent5 3 6 4 4 3" xfId="33806"/>
    <cellStyle name="20% - Accent5 3 6 4 5" xfId="16318"/>
    <cellStyle name="20% - Accent5 3 6 4 5 2" xfId="27148"/>
    <cellStyle name="20% - Accent5 3 6 4 5 3" xfId="36025"/>
    <cellStyle name="20% - Accent5 3 6 4 6" xfId="18539"/>
    <cellStyle name="20% - Accent5 3 6 4 6 2" xfId="29367"/>
    <cellStyle name="20% - Accent5 3 6 4 6 3" xfId="38244"/>
    <cellStyle name="20% - Accent5 3 6 4 7" xfId="22710"/>
    <cellStyle name="20% - Accent5 3 6 4 8" xfId="31585"/>
    <cellStyle name="20% - Accent5 3 6 5" xfId="8877"/>
    <cellStyle name="20% - Accent5 3 6 5 2" xfId="13222"/>
    <cellStyle name="20% - Accent5 3 6 5 2 2" xfId="15576"/>
    <cellStyle name="20% - Accent5 3 6 5 2 2 2" xfId="26406"/>
    <cellStyle name="20% - Accent5 3 6 5 2 2 3" xfId="35283"/>
    <cellStyle name="20% - Accent5 3 6 5 2 3" xfId="17795"/>
    <cellStyle name="20% - Accent5 3 6 5 2 3 2" xfId="28625"/>
    <cellStyle name="20% - Accent5 3 6 5 2 3 3" xfId="37502"/>
    <cellStyle name="20% - Accent5 3 6 5 2 4" xfId="20200"/>
    <cellStyle name="20% - Accent5 3 6 5 2 4 2" xfId="30844"/>
    <cellStyle name="20% - Accent5 3 6 5 2 4 3" xfId="39721"/>
    <cellStyle name="20% - Accent5 3 6 5 2 5" xfId="24187"/>
    <cellStyle name="20% - Accent5 3 6 5 2 6" xfId="33064"/>
    <cellStyle name="20% - Accent5 3 6 5 3" xfId="12489"/>
    <cellStyle name="20% - Accent5 3 6 5 3 2" xfId="14843"/>
    <cellStyle name="20% - Accent5 3 6 5 3 2 2" xfId="25673"/>
    <cellStyle name="20% - Accent5 3 6 5 3 2 3" xfId="34550"/>
    <cellStyle name="20% - Accent5 3 6 5 3 3" xfId="17062"/>
    <cellStyle name="20% - Accent5 3 6 5 3 3 2" xfId="27892"/>
    <cellStyle name="20% - Accent5 3 6 5 3 3 3" xfId="36769"/>
    <cellStyle name="20% - Accent5 3 6 5 3 4" xfId="19467"/>
    <cellStyle name="20% - Accent5 3 6 5 3 4 2" xfId="30111"/>
    <cellStyle name="20% - Accent5 3 6 5 3 4 3" xfId="38988"/>
    <cellStyle name="20% - Accent5 3 6 5 3 5" xfId="23454"/>
    <cellStyle name="20% - Accent5 3 6 5 3 6" xfId="32331"/>
    <cellStyle name="20% - Accent5 3 6 5 4" xfId="13967"/>
    <cellStyle name="20% - Accent5 3 6 5 4 2" xfId="24930"/>
    <cellStyle name="20% - Accent5 3 6 5 4 3" xfId="33807"/>
    <cellStyle name="20% - Accent5 3 6 5 5" xfId="16319"/>
    <cellStyle name="20% - Accent5 3 6 5 5 2" xfId="27149"/>
    <cellStyle name="20% - Accent5 3 6 5 5 3" xfId="36026"/>
    <cellStyle name="20% - Accent5 3 6 5 6" xfId="18540"/>
    <cellStyle name="20% - Accent5 3 6 5 6 2" xfId="29368"/>
    <cellStyle name="20% - Accent5 3 6 5 6 3" xfId="38245"/>
    <cellStyle name="20% - Accent5 3 6 5 7" xfId="22711"/>
    <cellStyle name="20% - Accent5 3 6 5 8" xfId="31586"/>
    <cellStyle name="20% - Accent5 3 7" xfId="8878"/>
    <cellStyle name="20% - Accent5 3 8" xfId="8879"/>
    <cellStyle name="20% - Accent5 3 9" xfId="8880"/>
    <cellStyle name="20% - Accent5 4" xfId="8881"/>
    <cellStyle name="20% - Accent5 4 10" xfId="8882"/>
    <cellStyle name="20% - Accent5 4 2" xfId="8883"/>
    <cellStyle name="20% - Accent5 4 2 2" xfId="8884"/>
    <cellStyle name="20% - Accent5 4 2 2 2" xfId="13223"/>
    <cellStyle name="20% - Accent5 4 2 2 2 2" xfId="15577"/>
    <cellStyle name="20% - Accent5 4 2 2 2 2 2" xfId="26407"/>
    <cellStyle name="20% - Accent5 4 2 2 2 2 3" xfId="35284"/>
    <cellStyle name="20% - Accent5 4 2 2 2 3" xfId="17796"/>
    <cellStyle name="20% - Accent5 4 2 2 2 3 2" xfId="28626"/>
    <cellStyle name="20% - Accent5 4 2 2 2 3 3" xfId="37503"/>
    <cellStyle name="20% - Accent5 4 2 2 2 4" xfId="20201"/>
    <cellStyle name="20% - Accent5 4 2 2 2 4 2" xfId="30845"/>
    <cellStyle name="20% - Accent5 4 2 2 2 4 3" xfId="39722"/>
    <cellStyle name="20% - Accent5 4 2 2 2 5" xfId="24188"/>
    <cellStyle name="20% - Accent5 4 2 2 2 6" xfId="33065"/>
    <cellStyle name="20% - Accent5 4 2 2 3" xfId="12490"/>
    <cellStyle name="20% - Accent5 4 2 2 3 2" xfId="14844"/>
    <cellStyle name="20% - Accent5 4 2 2 3 2 2" xfId="25674"/>
    <cellStyle name="20% - Accent5 4 2 2 3 2 3" xfId="34551"/>
    <cellStyle name="20% - Accent5 4 2 2 3 3" xfId="17063"/>
    <cellStyle name="20% - Accent5 4 2 2 3 3 2" xfId="27893"/>
    <cellStyle name="20% - Accent5 4 2 2 3 3 3" xfId="36770"/>
    <cellStyle name="20% - Accent5 4 2 2 3 4" xfId="19468"/>
    <cellStyle name="20% - Accent5 4 2 2 3 4 2" xfId="30112"/>
    <cellStyle name="20% - Accent5 4 2 2 3 4 3" xfId="38989"/>
    <cellStyle name="20% - Accent5 4 2 2 3 5" xfId="23455"/>
    <cellStyle name="20% - Accent5 4 2 2 3 6" xfId="32332"/>
    <cellStyle name="20% - Accent5 4 2 2 4" xfId="13968"/>
    <cellStyle name="20% - Accent5 4 2 2 4 2" xfId="24931"/>
    <cellStyle name="20% - Accent5 4 2 2 4 3" xfId="33808"/>
    <cellStyle name="20% - Accent5 4 2 2 5" xfId="16320"/>
    <cellStyle name="20% - Accent5 4 2 2 5 2" xfId="27150"/>
    <cellStyle name="20% - Accent5 4 2 2 5 3" xfId="36027"/>
    <cellStyle name="20% - Accent5 4 2 2 6" xfId="18541"/>
    <cellStyle name="20% - Accent5 4 2 2 6 2" xfId="29369"/>
    <cellStyle name="20% - Accent5 4 2 2 6 3" xfId="38246"/>
    <cellStyle name="20% - Accent5 4 2 2 7" xfId="22712"/>
    <cellStyle name="20% - Accent5 4 2 2 8" xfId="31587"/>
    <cellStyle name="20% - Accent5 4 2 3" xfId="8885"/>
    <cellStyle name="20% - Accent5 4 2 3 2" xfId="13224"/>
    <cellStyle name="20% - Accent5 4 2 3 2 2" xfId="15578"/>
    <cellStyle name="20% - Accent5 4 2 3 2 2 2" xfId="26408"/>
    <cellStyle name="20% - Accent5 4 2 3 2 2 3" xfId="35285"/>
    <cellStyle name="20% - Accent5 4 2 3 2 3" xfId="17797"/>
    <cellStyle name="20% - Accent5 4 2 3 2 3 2" xfId="28627"/>
    <cellStyle name="20% - Accent5 4 2 3 2 3 3" xfId="37504"/>
    <cellStyle name="20% - Accent5 4 2 3 2 4" xfId="20202"/>
    <cellStyle name="20% - Accent5 4 2 3 2 4 2" xfId="30846"/>
    <cellStyle name="20% - Accent5 4 2 3 2 4 3" xfId="39723"/>
    <cellStyle name="20% - Accent5 4 2 3 2 5" xfId="24189"/>
    <cellStyle name="20% - Accent5 4 2 3 2 6" xfId="33066"/>
    <cellStyle name="20% - Accent5 4 2 3 3" xfId="12491"/>
    <cellStyle name="20% - Accent5 4 2 3 3 2" xfId="14845"/>
    <cellStyle name="20% - Accent5 4 2 3 3 2 2" xfId="25675"/>
    <cellStyle name="20% - Accent5 4 2 3 3 2 3" xfId="34552"/>
    <cellStyle name="20% - Accent5 4 2 3 3 3" xfId="17064"/>
    <cellStyle name="20% - Accent5 4 2 3 3 3 2" xfId="27894"/>
    <cellStyle name="20% - Accent5 4 2 3 3 3 3" xfId="36771"/>
    <cellStyle name="20% - Accent5 4 2 3 3 4" xfId="19469"/>
    <cellStyle name="20% - Accent5 4 2 3 3 4 2" xfId="30113"/>
    <cellStyle name="20% - Accent5 4 2 3 3 4 3" xfId="38990"/>
    <cellStyle name="20% - Accent5 4 2 3 3 5" xfId="23456"/>
    <cellStyle name="20% - Accent5 4 2 3 3 6" xfId="32333"/>
    <cellStyle name="20% - Accent5 4 2 3 4" xfId="13969"/>
    <cellStyle name="20% - Accent5 4 2 3 4 2" xfId="24932"/>
    <cellStyle name="20% - Accent5 4 2 3 4 3" xfId="33809"/>
    <cellStyle name="20% - Accent5 4 2 3 5" xfId="16321"/>
    <cellStyle name="20% - Accent5 4 2 3 5 2" xfId="27151"/>
    <cellStyle name="20% - Accent5 4 2 3 5 3" xfId="36028"/>
    <cellStyle name="20% - Accent5 4 2 3 6" xfId="18542"/>
    <cellStyle name="20% - Accent5 4 2 3 6 2" xfId="29370"/>
    <cellStyle name="20% - Accent5 4 2 3 6 3" xfId="38247"/>
    <cellStyle name="20% - Accent5 4 2 3 7" xfId="22713"/>
    <cellStyle name="20% - Accent5 4 2 3 8" xfId="31588"/>
    <cellStyle name="20% - Accent5 4 2 4" xfId="8886"/>
    <cellStyle name="20% - Accent5 4 2 4 2" xfId="13225"/>
    <cellStyle name="20% - Accent5 4 2 4 2 2" xfId="15579"/>
    <cellStyle name="20% - Accent5 4 2 4 2 2 2" xfId="26409"/>
    <cellStyle name="20% - Accent5 4 2 4 2 2 3" xfId="35286"/>
    <cellStyle name="20% - Accent5 4 2 4 2 3" xfId="17798"/>
    <cellStyle name="20% - Accent5 4 2 4 2 3 2" xfId="28628"/>
    <cellStyle name="20% - Accent5 4 2 4 2 3 3" xfId="37505"/>
    <cellStyle name="20% - Accent5 4 2 4 2 4" xfId="20203"/>
    <cellStyle name="20% - Accent5 4 2 4 2 4 2" xfId="30847"/>
    <cellStyle name="20% - Accent5 4 2 4 2 4 3" xfId="39724"/>
    <cellStyle name="20% - Accent5 4 2 4 2 5" xfId="24190"/>
    <cellStyle name="20% - Accent5 4 2 4 2 6" xfId="33067"/>
    <cellStyle name="20% - Accent5 4 2 4 3" xfId="12492"/>
    <cellStyle name="20% - Accent5 4 2 4 3 2" xfId="14846"/>
    <cellStyle name="20% - Accent5 4 2 4 3 2 2" xfId="25676"/>
    <cellStyle name="20% - Accent5 4 2 4 3 2 3" xfId="34553"/>
    <cellStyle name="20% - Accent5 4 2 4 3 3" xfId="17065"/>
    <cellStyle name="20% - Accent5 4 2 4 3 3 2" xfId="27895"/>
    <cellStyle name="20% - Accent5 4 2 4 3 3 3" xfId="36772"/>
    <cellStyle name="20% - Accent5 4 2 4 3 4" xfId="19470"/>
    <cellStyle name="20% - Accent5 4 2 4 3 4 2" xfId="30114"/>
    <cellStyle name="20% - Accent5 4 2 4 3 4 3" xfId="38991"/>
    <cellStyle name="20% - Accent5 4 2 4 3 5" xfId="23457"/>
    <cellStyle name="20% - Accent5 4 2 4 3 6" xfId="32334"/>
    <cellStyle name="20% - Accent5 4 2 4 4" xfId="13970"/>
    <cellStyle name="20% - Accent5 4 2 4 4 2" xfId="24933"/>
    <cellStyle name="20% - Accent5 4 2 4 4 3" xfId="33810"/>
    <cellStyle name="20% - Accent5 4 2 4 5" xfId="16322"/>
    <cellStyle name="20% - Accent5 4 2 4 5 2" xfId="27152"/>
    <cellStyle name="20% - Accent5 4 2 4 5 3" xfId="36029"/>
    <cellStyle name="20% - Accent5 4 2 4 6" xfId="18543"/>
    <cellStyle name="20% - Accent5 4 2 4 6 2" xfId="29371"/>
    <cellStyle name="20% - Accent5 4 2 4 6 3" xfId="38248"/>
    <cellStyle name="20% - Accent5 4 2 4 7" xfId="22714"/>
    <cellStyle name="20% - Accent5 4 2 4 8" xfId="31589"/>
    <cellStyle name="20% - Accent5 4 2 5" xfId="8887"/>
    <cellStyle name="20% - Accent5 4 2 5 2" xfId="13226"/>
    <cellStyle name="20% - Accent5 4 2 5 2 2" xfId="15580"/>
    <cellStyle name="20% - Accent5 4 2 5 2 2 2" xfId="26410"/>
    <cellStyle name="20% - Accent5 4 2 5 2 2 3" xfId="35287"/>
    <cellStyle name="20% - Accent5 4 2 5 2 3" xfId="17799"/>
    <cellStyle name="20% - Accent5 4 2 5 2 3 2" xfId="28629"/>
    <cellStyle name="20% - Accent5 4 2 5 2 3 3" xfId="37506"/>
    <cellStyle name="20% - Accent5 4 2 5 2 4" xfId="20204"/>
    <cellStyle name="20% - Accent5 4 2 5 2 4 2" xfId="30848"/>
    <cellStyle name="20% - Accent5 4 2 5 2 4 3" xfId="39725"/>
    <cellStyle name="20% - Accent5 4 2 5 2 5" xfId="24191"/>
    <cellStyle name="20% - Accent5 4 2 5 2 6" xfId="33068"/>
    <cellStyle name="20% - Accent5 4 2 5 3" xfId="12493"/>
    <cellStyle name="20% - Accent5 4 2 5 3 2" xfId="14847"/>
    <cellStyle name="20% - Accent5 4 2 5 3 2 2" xfId="25677"/>
    <cellStyle name="20% - Accent5 4 2 5 3 2 3" xfId="34554"/>
    <cellStyle name="20% - Accent5 4 2 5 3 3" xfId="17066"/>
    <cellStyle name="20% - Accent5 4 2 5 3 3 2" xfId="27896"/>
    <cellStyle name="20% - Accent5 4 2 5 3 3 3" xfId="36773"/>
    <cellStyle name="20% - Accent5 4 2 5 3 4" xfId="19471"/>
    <cellStyle name="20% - Accent5 4 2 5 3 4 2" xfId="30115"/>
    <cellStyle name="20% - Accent5 4 2 5 3 4 3" xfId="38992"/>
    <cellStyle name="20% - Accent5 4 2 5 3 5" xfId="23458"/>
    <cellStyle name="20% - Accent5 4 2 5 3 6" xfId="32335"/>
    <cellStyle name="20% - Accent5 4 2 5 4" xfId="13971"/>
    <cellStyle name="20% - Accent5 4 2 5 4 2" xfId="24934"/>
    <cellStyle name="20% - Accent5 4 2 5 4 3" xfId="33811"/>
    <cellStyle name="20% - Accent5 4 2 5 5" xfId="16323"/>
    <cellStyle name="20% - Accent5 4 2 5 5 2" xfId="27153"/>
    <cellStyle name="20% - Accent5 4 2 5 5 3" xfId="36030"/>
    <cellStyle name="20% - Accent5 4 2 5 6" xfId="18544"/>
    <cellStyle name="20% - Accent5 4 2 5 6 2" xfId="29372"/>
    <cellStyle name="20% - Accent5 4 2 5 6 3" xfId="38249"/>
    <cellStyle name="20% - Accent5 4 2 5 7" xfId="22715"/>
    <cellStyle name="20% - Accent5 4 2 5 8" xfId="31590"/>
    <cellStyle name="20% - Accent5 4 3" xfId="8888"/>
    <cellStyle name="20% - Accent5 4 3 2" xfId="13227"/>
    <cellStyle name="20% - Accent5 4 3 2 2" xfId="15581"/>
    <cellStyle name="20% - Accent5 4 3 2 2 2" xfId="26411"/>
    <cellStyle name="20% - Accent5 4 3 2 2 3" xfId="35288"/>
    <cellStyle name="20% - Accent5 4 3 2 3" xfId="17800"/>
    <cellStyle name="20% - Accent5 4 3 2 3 2" xfId="28630"/>
    <cellStyle name="20% - Accent5 4 3 2 3 3" xfId="37507"/>
    <cellStyle name="20% - Accent5 4 3 2 4" xfId="20205"/>
    <cellStyle name="20% - Accent5 4 3 2 4 2" xfId="30849"/>
    <cellStyle name="20% - Accent5 4 3 2 4 3" xfId="39726"/>
    <cellStyle name="20% - Accent5 4 3 2 5" xfId="24192"/>
    <cellStyle name="20% - Accent5 4 3 2 6" xfId="33069"/>
    <cellStyle name="20% - Accent5 4 3 3" xfId="12494"/>
    <cellStyle name="20% - Accent5 4 3 3 2" xfId="14848"/>
    <cellStyle name="20% - Accent5 4 3 3 2 2" xfId="25678"/>
    <cellStyle name="20% - Accent5 4 3 3 2 3" xfId="34555"/>
    <cellStyle name="20% - Accent5 4 3 3 3" xfId="17067"/>
    <cellStyle name="20% - Accent5 4 3 3 3 2" xfId="27897"/>
    <cellStyle name="20% - Accent5 4 3 3 3 3" xfId="36774"/>
    <cellStyle name="20% - Accent5 4 3 3 4" xfId="19472"/>
    <cellStyle name="20% - Accent5 4 3 3 4 2" xfId="30116"/>
    <cellStyle name="20% - Accent5 4 3 3 4 3" xfId="38993"/>
    <cellStyle name="20% - Accent5 4 3 3 5" xfId="23459"/>
    <cellStyle name="20% - Accent5 4 3 3 6" xfId="32336"/>
    <cellStyle name="20% - Accent5 4 3 4" xfId="13972"/>
    <cellStyle name="20% - Accent5 4 3 4 2" xfId="24935"/>
    <cellStyle name="20% - Accent5 4 3 4 3" xfId="33812"/>
    <cellStyle name="20% - Accent5 4 3 5" xfId="16324"/>
    <cellStyle name="20% - Accent5 4 3 5 2" xfId="27154"/>
    <cellStyle name="20% - Accent5 4 3 5 3" xfId="36031"/>
    <cellStyle name="20% - Accent5 4 3 6" xfId="18545"/>
    <cellStyle name="20% - Accent5 4 3 6 2" xfId="29373"/>
    <cellStyle name="20% - Accent5 4 3 6 3" xfId="38250"/>
    <cellStyle name="20% - Accent5 4 3 7" xfId="22716"/>
    <cellStyle name="20% - Accent5 4 3 8" xfId="31591"/>
    <cellStyle name="20% - Accent5 4 4" xfId="8889"/>
    <cellStyle name="20% - Accent5 4 4 2" xfId="13228"/>
    <cellStyle name="20% - Accent5 4 4 2 2" xfId="15582"/>
    <cellStyle name="20% - Accent5 4 4 2 2 2" xfId="26412"/>
    <cellStyle name="20% - Accent5 4 4 2 2 3" xfId="35289"/>
    <cellStyle name="20% - Accent5 4 4 2 3" xfId="17801"/>
    <cellStyle name="20% - Accent5 4 4 2 3 2" xfId="28631"/>
    <cellStyle name="20% - Accent5 4 4 2 3 3" xfId="37508"/>
    <cellStyle name="20% - Accent5 4 4 2 4" xfId="20206"/>
    <cellStyle name="20% - Accent5 4 4 2 4 2" xfId="30850"/>
    <cellStyle name="20% - Accent5 4 4 2 4 3" xfId="39727"/>
    <cellStyle name="20% - Accent5 4 4 2 5" xfId="24193"/>
    <cellStyle name="20% - Accent5 4 4 2 6" xfId="33070"/>
    <cellStyle name="20% - Accent5 4 4 3" xfId="12495"/>
    <cellStyle name="20% - Accent5 4 4 3 2" xfId="14849"/>
    <cellStyle name="20% - Accent5 4 4 3 2 2" xfId="25679"/>
    <cellStyle name="20% - Accent5 4 4 3 2 3" xfId="34556"/>
    <cellStyle name="20% - Accent5 4 4 3 3" xfId="17068"/>
    <cellStyle name="20% - Accent5 4 4 3 3 2" xfId="27898"/>
    <cellStyle name="20% - Accent5 4 4 3 3 3" xfId="36775"/>
    <cellStyle name="20% - Accent5 4 4 3 4" xfId="19473"/>
    <cellStyle name="20% - Accent5 4 4 3 4 2" xfId="30117"/>
    <cellStyle name="20% - Accent5 4 4 3 4 3" xfId="38994"/>
    <cellStyle name="20% - Accent5 4 4 3 5" xfId="23460"/>
    <cellStyle name="20% - Accent5 4 4 3 6" xfId="32337"/>
    <cellStyle name="20% - Accent5 4 4 4" xfId="13973"/>
    <cellStyle name="20% - Accent5 4 4 4 2" xfId="24936"/>
    <cellStyle name="20% - Accent5 4 4 4 3" xfId="33813"/>
    <cellStyle name="20% - Accent5 4 4 5" xfId="16325"/>
    <cellStyle name="20% - Accent5 4 4 5 2" xfId="27155"/>
    <cellStyle name="20% - Accent5 4 4 5 3" xfId="36032"/>
    <cellStyle name="20% - Accent5 4 4 6" xfId="18546"/>
    <cellStyle name="20% - Accent5 4 4 6 2" xfId="29374"/>
    <cellStyle name="20% - Accent5 4 4 6 3" xfId="38251"/>
    <cellStyle name="20% - Accent5 4 4 7" xfId="22717"/>
    <cellStyle name="20% - Accent5 4 4 8" xfId="31592"/>
    <cellStyle name="20% - Accent5 4 5" xfId="8890"/>
    <cellStyle name="20% - Accent5 4 5 2" xfId="13229"/>
    <cellStyle name="20% - Accent5 4 5 2 2" xfId="15583"/>
    <cellStyle name="20% - Accent5 4 5 2 2 2" xfId="26413"/>
    <cellStyle name="20% - Accent5 4 5 2 2 3" xfId="35290"/>
    <cellStyle name="20% - Accent5 4 5 2 3" xfId="17802"/>
    <cellStyle name="20% - Accent5 4 5 2 3 2" xfId="28632"/>
    <cellStyle name="20% - Accent5 4 5 2 3 3" xfId="37509"/>
    <cellStyle name="20% - Accent5 4 5 2 4" xfId="20207"/>
    <cellStyle name="20% - Accent5 4 5 2 4 2" xfId="30851"/>
    <cellStyle name="20% - Accent5 4 5 2 4 3" xfId="39728"/>
    <cellStyle name="20% - Accent5 4 5 2 5" xfId="24194"/>
    <cellStyle name="20% - Accent5 4 5 2 6" xfId="33071"/>
    <cellStyle name="20% - Accent5 4 5 3" xfId="12496"/>
    <cellStyle name="20% - Accent5 4 5 3 2" xfId="14850"/>
    <cellStyle name="20% - Accent5 4 5 3 2 2" xfId="25680"/>
    <cellStyle name="20% - Accent5 4 5 3 2 3" xfId="34557"/>
    <cellStyle name="20% - Accent5 4 5 3 3" xfId="17069"/>
    <cellStyle name="20% - Accent5 4 5 3 3 2" xfId="27899"/>
    <cellStyle name="20% - Accent5 4 5 3 3 3" xfId="36776"/>
    <cellStyle name="20% - Accent5 4 5 3 4" xfId="19474"/>
    <cellStyle name="20% - Accent5 4 5 3 4 2" xfId="30118"/>
    <cellStyle name="20% - Accent5 4 5 3 4 3" xfId="38995"/>
    <cellStyle name="20% - Accent5 4 5 3 5" xfId="23461"/>
    <cellStyle name="20% - Accent5 4 5 3 6" xfId="32338"/>
    <cellStyle name="20% - Accent5 4 5 4" xfId="13974"/>
    <cellStyle name="20% - Accent5 4 5 4 2" xfId="24937"/>
    <cellStyle name="20% - Accent5 4 5 4 3" xfId="33814"/>
    <cellStyle name="20% - Accent5 4 5 5" xfId="16326"/>
    <cellStyle name="20% - Accent5 4 5 5 2" xfId="27156"/>
    <cellStyle name="20% - Accent5 4 5 5 3" xfId="36033"/>
    <cellStyle name="20% - Accent5 4 5 6" xfId="18547"/>
    <cellStyle name="20% - Accent5 4 5 6 2" xfId="29375"/>
    <cellStyle name="20% - Accent5 4 5 6 3" xfId="38252"/>
    <cellStyle name="20% - Accent5 4 5 7" xfId="22718"/>
    <cellStyle name="20% - Accent5 4 5 8" xfId="31593"/>
    <cellStyle name="20% - Accent5 4 6" xfId="8891"/>
    <cellStyle name="20% - Accent5 4 6 2" xfId="13230"/>
    <cellStyle name="20% - Accent5 4 6 2 2" xfId="15584"/>
    <cellStyle name="20% - Accent5 4 6 2 2 2" xfId="26414"/>
    <cellStyle name="20% - Accent5 4 6 2 2 3" xfId="35291"/>
    <cellStyle name="20% - Accent5 4 6 2 3" xfId="17803"/>
    <cellStyle name="20% - Accent5 4 6 2 3 2" xfId="28633"/>
    <cellStyle name="20% - Accent5 4 6 2 3 3" xfId="37510"/>
    <cellStyle name="20% - Accent5 4 6 2 4" xfId="20208"/>
    <cellStyle name="20% - Accent5 4 6 2 4 2" xfId="30852"/>
    <cellStyle name="20% - Accent5 4 6 2 4 3" xfId="39729"/>
    <cellStyle name="20% - Accent5 4 6 2 5" xfId="24195"/>
    <cellStyle name="20% - Accent5 4 6 2 6" xfId="33072"/>
    <cellStyle name="20% - Accent5 4 6 3" xfId="12497"/>
    <cellStyle name="20% - Accent5 4 6 3 2" xfId="14851"/>
    <cellStyle name="20% - Accent5 4 6 3 2 2" xfId="25681"/>
    <cellStyle name="20% - Accent5 4 6 3 2 3" xfId="34558"/>
    <cellStyle name="20% - Accent5 4 6 3 3" xfId="17070"/>
    <cellStyle name="20% - Accent5 4 6 3 3 2" xfId="27900"/>
    <cellStyle name="20% - Accent5 4 6 3 3 3" xfId="36777"/>
    <cellStyle name="20% - Accent5 4 6 3 4" xfId="19475"/>
    <cellStyle name="20% - Accent5 4 6 3 4 2" xfId="30119"/>
    <cellStyle name="20% - Accent5 4 6 3 4 3" xfId="38996"/>
    <cellStyle name="20% - Accent5 4 6 3 5" xfId="23462"/>
    <cellStyle name="20% - Accent5 4 6 3 6" xfId="32339"/>
    <cellStyle name="20% - Accent5 4 6 4" xfId="13975"/>
    <cellStyle name="20% - Accent5 4 6 4 2" xfId="24938"/>
    <cellStyle name="20% - Accent5 4 6 4 3" xfId="33815"/>
    <cellStyle name="20% - Accent5 4 6 5" xfId="16327"/>
    <cellStyle name="20% - Accent5 4 6 5 2" xfId="27157"/>
    <cellStyle name="20% - Accent5 4 6 5 3" xfId="36034"/>
    <cellStyle name="20% - Accent5 4 6 6" xfId="18548"/>
    <cellStyle name="20% - Accent5 4 6 6 2" xfId="29376"/>
    <cellStyle name="20% - Accent5 4 6 6 3" xfId="38253"/>
    <cellStyle name="20% - Accent5 4 6 7" xfId="22719"/>
    <cellStyle name="20% - Accent5 4 6 8" xfId="31594"/>
    <cellStyle name="20% - Accent5 4 7" xfId="8892"/>
    <cellStyle name="20% - Accent5 4 8" xfId="8893"/>
    <cellStyle name="20% - Accent5 4 9" xfId="8894"/>
    <cellStyle name="20% - Accent5 5" xfId="8895"/>
    <cellStyle name="20% - Accent5 5 2" xfId="8896"/>
    <cellStyle name="20% - Accent5 5 3" xfId="8897"/>
    <cellStyle name="20% - Accent5 5 4" xfId="8898"/>
    <cellStyle name="20% - Accent5 5 5" xfId="8899"/>
    <cellStyle name="20% - Accent5 5 6" xfId="8900"/>
    <cellStyle name="20% - Accent5 6" xfId="8901"/>
    <cellStyle name="20% - Accent5 6 2" xfId="8902"/>
    <cellStyle name="20% - Accent5 6 3" xfId="8903"/>
    <cellStyle name="20% - Accent5 6 4" xfId="8904"/>
    <cellStyle name="20% - Accent5 6 5" xfId="8905"/>
    <cellStyle name="20% - Accent5 6 6" xfId="8906"/>
    <cellStyle name="20% - Accent5 7" xfId="8907"/>
    <cellStyle name="20% - Accent5 7 10" xfId="16328"/>
    <cellStyle name="20% - Accent5 7 10 2" xfId="27158"/>
    <cellStyle name="20% - Accent5 7 10 3" xfId="36035"/>
    <cellStyle name="20% - Accent5 7 11" xfId="18549"/>
    <cellStyle name="20% - Accent5 7 11 2" xfId="29377"/>
    <cellStyle name="20% - Accent5 7 11 3" xfId="38254"/>
    <cellStyle name="20% - Accent5 7 12" xfId="22720"/>
    <cellStyle name="20% - Accent5 7 13" xfId="31595"/>
    <cellStyle name="20% - Accent5 7 2" xfId="8908"/>
    <cellStyle name="20% - Accent5 7 3" xfId="8909"/>
    <cellStyle name="20% - Accent5 7 4" xfId="8910"/>
    <cellStyle name="20% - Accent5 7 5" xfId="8911"/>
    <cellStyle name="20% - Accent5 7 6" xfId="8912"/>
    <cellStyle name="20% - Accent5 7 7" xfId="13231"/>
    <cellStyle name="20% - Accent5 7 7 2" xfId="15585"/>
    <cellStyle name="20% - Accent5 7 7 2 2" xfId="26415"/>
    <cellStyle name="20% - Accent5 7 7 2 3" xfId="35292"/>
    <cellStyle name="20% - Accent5 7 7 3" xfId="17804"/>
    <cellStyle name="20% - Accent5 7 7 3 2" xfId="28634"/>
    <cellStyle name="20% - Accent5 7 7 3 3" xfId="37511"/>
    <cellStyle name="20% - Accent5 7 7 4" xfId="20209"/>
    <cellStyle name="20% - Accent5 7 7 4 2" xfId="30853"/>
    <cellStyle name="20% - Accent5 7 7 4 3" xfId="39730"/>
    <cellStyle name="20% - Accent5 7 7 5" xfId="24196"/>
    <cellStyle name="20% - Accent5 7 7 6" xfId="33073"/>
    <cellStyle name="20% - Accent5 7 8" xfId="12498"/>
    <cellStyle name="20% - Accent5 7 8 2" xfId="14852"/>
    <cellStyle name="20% - Accent5 7 8 2 2" xfId="25682"/>
    <cellStyle name="20% - Accent5 7 8 2 3" xfId="34559"/>
    <cellStyle name="20% - Accent5 7 8 3" xfId="17071"/>
    <cellStyle name="20% - Accent5 7 8 3 2" xfId="27901"/>
    <cellStyle name="20% - Accent5 7 8 3 3" xfId="36778"/>
    <cellStyle name="20% - Accent5 7 8 4" xfId="19476"/>
    <cellStyle name="20% - Accent5 7 8 4 2" xfId="30120"/>
    <cellStyle name="20% - Accent5 7 8 4 3" xfId="38997"/>
    <cellStyle name="20% - Accent5 7 8 5" xfId="23463"/>
    <cellStyle name="20% - Accent5 7 8 6" xfId="32340"/>
    <cellStyle name="20% - Accent5 7 9" xfId="13976"/>
    <cellStyle name="20% - Accent5 7 9 2" xfId="24939"/>
    <cellStyle name="20% - Accent5 7 9 3" xfId="33816"/>
    <cellStyle name="20% - Accent5 8" xfId="8913"/>
    <cellStyle name="20% - Accent5 8 2" xfId="8914"/>
    <cellStyle name="20% - Accent5 9" xfId="8915"/>
    <cellStyle name="20% - Accent6 10" xfId="8916"/>
    <cellStyle name="20% - Accent6 10 2" xfId="8917"/>
    <cellStyle name="20% - Accent6 10 3" xfId="8918"/>
    <cellStyle name="20% - Accent6 10 4" xfId="8919"/>
    <cellStyle name="20% - Accent6 10 5" xfId="8920"/>
    <cellStyle name="20% - Accent6 11" xfId="8921"/>
    <cellStyle name="20% - Accent6 11 2" xfId="8922"/>
    <cellStyle name="20% - Accent6 11 3" xfId="8923"/>
    <cellStyle name="20% - Accent6 11 4" xfId="8924"/>
    <cellStyle name="20% - Accent6 11 5" xfId="8925"/>
    <cellStyle name="20% - Accent6 12" xfId="8926"/>
    <cellStyle name="20% - Accent6 12 2" xfId="8927"/>
    <cellStyle name="20% - Accent6 12 3" xfId="8928"/>
    <cellStyle name="20% - Accent6 12 4" xfId="8929"/>
    <cellStyle name="20% - Accent6 12 5" xfId="8930"/>
    <cellStyle name="20% - Accent6 13" xfId="8931"/>
    <cellStyle name="20% - Accent6 14" xfId="8932"/>
    <cellStyle name="20% - Accent6 14 2" xfId="13232"/>
    <cellStyle name="20% - Accent6 14 2 2" xfId="15586"/>
    <cellStyle name="20% - Accent6 14 2 2 2" xfId="26416"/>
    <cellStyle name="20% - Accent6 14 2 2 3" xfId="35293"/>
    <cellStyle name="20% - Accent6 14 2 3" xfId="17805"/>
    <cellStyle name="20% - Accent6 14 2 3 2" xfId="28635"/>
    <cellStyle name="20% - Accent6 14 2 3 3" xfId="37512"/>
    <cellStyle name="20% - Accent6 14 2 4" xfId="20210"/>
    <cellStyle name="20% - Accent6 14 2 4 2" xfId="30854"/>
    <cellStyle name="20% - Accent6 14 2 4 3" xfId="39731"/>
    <cellStyle name="20% - Accent6 14 2 5" xfId="24197"/>
    <cellStyle name="20% - Accent6 14 2 6" xfId="33074"/>
    <cellStyle name="20% - Accent6 14 3" xfId="12499"/>
    <cellStyle name="20% - Accent6 14 3 2" xfId="14853"/>
    <cellStyle name="20% - Accent6 14 3 2 2" xfId="25683"/>
    <cellStyle name="20% - Accent6 14 3 2 3" xfId="34560"/>
    <cellStyle name="20% - Accent6 14 3 3" xfId="17072"/>
    <cellStyle name="20% - Accent6 14 3 3 2" xfId="27902"/>
    <cellStyle name="20% - Accent6 14 3 3 3" xfId="36779"/>
    <cellStyle name="20% - Accent6 14 3 4" xfId="19477"/>
    <cellStyle name="20% - Accent6 14 3 4 2" xfId="30121"/>
    <cellStyle name="20% - Accent6 14 3 4 3" xfId="38998"/>
    <cellStyle name="20% - Accent6 14 3 5" xfId="23464"/>
    <cellStyle name="20% - Accent6 14 3 6" xfId="32341"/>
    <cellStyle name="20% - Accent6 14 4" xfId="13977"/>
    <cellStyle name="20% - Accent6 14 4 2" xfId="24940"/>
    <cellStyle name="20% - Accent6 14 4 3" xfId="33817"/>
    <cellStyle name="20% - Accent6 14 5" xfId="16329"/>
    <cellStyle name="20% - Accent6 14 5 2" xfId="27159"/>
    <cellStyle name="20% - Accent6 14 5 3" xfId="36036"/>
    <cellStyle name="20% - Accent6 14 6" xfId="18550"/>
    <cellStyle name="20% - Accent6 14 6 2" xfId="29378"/>
    <cellStyle name="20% - Accent6 14 6 3" xfId="38255"/>
    <cellStyle name="20% - Accent6 14 7" xfId="22721"/>
    <cellStyle name="20% - Accent6 14 8" xfId="31596"/>
    <cellStyle name="20% - Accent6 15" xfId="8933"/>
    <cellStyle name="20% - Accent6 16" xfId="8934"/>
    <cellStyle name="20% - Accent6 17" xfId="8935"/>
    <cellStyle name="20% - Accent6 18" xfId="8936"/>
    <cellStyle name="20% - Accent6 19" xfId="8937"/>
    <cellStyle name="20% - Accent6 2" xfId="40"/>
    <cellStyle name="20% - Accent6 2 10" xfId="8939"/>
    <cellStyle name="20% - Accent6 2 10 2" xfId="8940"/>
    <cellStyle name="20% - Accent6 2 10 2 2" xfId="13233"/>
    <cellStyle name="20% - Accent6 2 10 2 2 2" xfId="15587"/>
    <cellStyle name="20% - Accent6 2 10 2 2 2 2" xfId="26417"/>
    <cellStyle name="20% - Accent6 2 10 2 2 2 3" xfId="35294"/>
    <cellStyle name="20% - Accent6 2 10 2 2 3" xfId="17806"/>
    <cellStyle name="20% - Accent6 2 10 2 2 3 2" xfId="28636"/>
    <cellStyle name="20% - Accent6 2 10 2 2 3 3" xfId="37513"/>
    <cellStyle name="20% - Accent6 2 10 2 2 4" xfId="20211"/>
    <cellStyle name="20% - Accent6 2 10 2 2 4 2" xfId="30855"/>
    <cellStyle name="20% - Accent6 2 10 2 2 4 3" xfId="39732"/>
    <cellStyle name="20% - Accent6 2 10 2 2 5" xfId="24198"/>
    <cellStyle name="20% - Accent6 2 10 2 2 6" xfId="33075"/>
    <cellStyle name="20% - Accent6 2 10 2 3" xfId="12500"/>
    <cellStyle name="20% - Accent6 2 10 2 3 2" xfId="14854"/>
    <cellStyle name="20% - Accent6 2 10 2 3 2 2" xfId="25684"/>
    <cellStyle name="20% - Accent6 2 10 2 3 2 3" xfId="34561"/>
    <cellStyle name="20% - Accent6 2 10 2 3 3" xfId="17073"/>
    <cellStyle name="20% - Accent6 2 10 2 3 3 2" xfId="27903"/>
    <cellStyle name="20% - Accent6 2 10 2 3 3 3" xfId="36780"/>
    <cellStyle name="20% - Accent6 2 10 2 3 4" xfId="19478"/>
    <cellStyle name="20% - Accent6 2 10 2 3 4 2" xfId="30122"/>
    <cellStyle name="20% - Accent6 2 10 2 3 4 3" xfId="38999"/>
    <cellStyle name="20% - Accent6 2 10 2 3 5" xfId="23465"/>
    <cellStyle name="20% - Accent6 2 10 2 3 6" xfId="32342"/>
    <cellStyle name="20% - Accent6 2 10 2 4" xfId="13978"/>
    <cellStyle name="20% - Accent6 2 10 2 4 2" xfId="24941"/>
    <cellStyle name="20% - Accent6 2 10 2 4 3" xfId="33818"/>
    <cellStyle name="20% - Accent6 2 10 2 5" xfId="16330"/>
    <cellStyle name="20% - Accent6 2 10 2 5 2" xfId="27160"/>
    <cellStyle name="20% - Accent6 2 10 2 5 3" xfId="36037"/>
    <cellStyle name="20% - Accent6 2 10 2 6" xfId="18551"/>
    <cellStyle name="20% - Accent6 2 10 2 6 2" xfId="29379"/>
    <cellStyle name="20% - Accent6 2 10 2 6 3" xfId="38256"/>
    <cellStyle name="20% - Accent6 2 10 2 7" xfId="22722"/>
    <cellStyle name="20% - Accent6 2 10 2 8" xfId="31597"/>
    <cellStyle name="20% - Accent6 2 10 3" xfId="8941"/>
    <cellStyle name="20% - Accent6 2 10 3 2" xfId="13234"/>
    <cellStyle name="20% - Accent6 2 10 3 2 2" xfId="15588"/>
    <cellStyle name="20% - Accent6 2 10 3 2 2 2" xfId="26418"/>
    <cellStyle name="20% - Accent6 2 10 3 2 2 3" xfId="35295"/>
    <cellStyle name="20% - Accent6 2 10 3 2 3" xfId="17807"/>
    <cellStyle name="20% - Accent6 2 10 3 2 3 2" xfId="28637"/>
    <cellStyle name="20% - Accent6 2 10 3 2 3 3" xfId="37514"/>
    <cellStyle name="20% - Accent6 2 10 3 2 4" xfId="20212"/>
    <cellStyle name="20% - Accent6 2 10 3 2 4 2" xfId="30856"/>
    <cellStyle name="20% - Accent6 2 10 3 2 4 3" xfId="39733"/>
    <cellStyle name="20% - Accent6 2 10 3 2 5" xfId="24199"/>
    <cellStyle name="20% - Accent6 2 10 3 2 6" xfId="33076"/>
    <cellStyle name="20% - Accent6 2 10 3 3" xfId="12501"/>
    <cellStyle name="20% - Accent6 2 10 3 3 2" xfId="14855"/>
    <cellStyle name="20% - Accent6 2 10 3 3 2 2" xfId="25685"/>
    <cellStyle name="20% - Accent6 2 10 3 3 2 3" xfId="34562"/>
    <cellStyle name="20% - Accent6 2 10 3 3 3" xfId="17074"/>
    <cellStyle name="20% - Accent6 2 10 3 3 3 2" xfId="27904"/>
    <cellStyle name="20% - Accent6 2 10 3 3 3 3" xfId="36781"/>
    <cellStyle name="20% - Accent6 2 10 3 3 4" xfId="19479"/>
    <cellStyle name="20% - Accent6 2 10 3 3 4 2" xfId="30123"/>
    <cellStyle name="20% - Accent6 2 10 3 3 4 3" xfId="39000"/>
    <cellStyle name="20% - Accent6 2 10 3 3 5" xfId="23466"/>
    <cellStyle name="20% - Accent6 2 10 3 3 6" xfId="32343"/>
    <cellStyle name="20% - Accent6 2 10 3 4" xfId="13979"/>
    <cellStyle name="20% - Accent6 2 10 3 4 2" xfId="24942"/>
    <cellStyle name="20% - Accent6 2 10 3 4 3" xfId="33819"/>
    <cellStyle name="20% - Accent6 2 10 3 5" xfId="16331"/>
    <cellStyle name="20% - Accent6 2 10 3 5 2" xfId="27161"/>
    <cellStyle name="20% - Accent6 2 10 3 5 3" xfId="36038"/>
    <cellStyle name="20% - Accent6 2 10 3 6" xfId="18552"/>
    <cellStyle name="20% - Accent6 2 10 3 6 2" xfId="29380"/>
    <cellStyle name="20% - Accent6 2 10 3 6 3" xfId="38257"/>
    <cellStyle name="20% - Accent6 2 10 3 7" xfId="22723"/>
    <cellStyle name="20% - Accent6 2 10 3 8" xfId="31598"/>
    <cellStyle name="20% - Accent6 2 10 4" xfId="8942"/>
    <cellStyle name="20% - Accent6 2 10 4 2" xfId="13235"/>
    <cellStyle name="20% - Accent6 2 10 4 2 2" xfId="15589"/>
    <cellStyle name="20% - Accent6 2 10 4 2 2 2" xfId="26419"/>
    <cellStyle name="20% - Accent6 2 10 4 2 2 3" xfId="35296"/>
    <cellStyle name="20% - Accent6 2 10 4 2 3" xfId="17808"/>
    <cellStyle name="20% - Accent6 2 10 4 2 3 2" xfId="28638"/>
    <cellStyle name="20% - Accent6 2 10 4 2 3 3" xfId="37515"/>
    <cellStyle name="20% - Accent6 2 10 4 2 4" xfId="20213"/>
    <cellStyle name="20% - Accent6 2 10 4 2 4 2" xfId="30857"/>
    <cellStyle name="20% - Accent6 2 10 4 2 4 3" xfId="39734"/>
    <cellStyle name="20% - Accent6 2 10 4 2 5" xfId="24200"/>
    <cellStyle name="20% - Accent6 2 10 4 2 6" xfId="33077"/>
    <cellStyle name="20% - Accent6 2 10 4 3" xfId="12502"/>
    <cellStyle name="20% - Accent6 2 10 4 3 2" xfId="14856"/>
    <cellStyle name="20% - Accent6 2 10 4 3 2 2" xfId="25686"/>
    <cellStyle name="20% - Accent6 2 10 4 3 2 3" xfId="34563"/>
    <cellStyle name="20% - Accent6 2 10 4 3 3" xfId="17075"/>
    <cellStyle name="20% - Accent6 2 10 4 3 3 2" xfId="27905"/>
    <cellStyle name="20% - Accent6 2 10 4 3 3 3" xfId="36782"/>
    <cellStyle name="20% - Accent6 2 10 4 3 4" xfId="19480"/>
    <cellStyle name="20% - Accent6 2 10 4 3 4 2" xfId="30124"/>
    <cellStyle name="20% - Accent6 2 10 4 3 4 3" xfId="39001"/>
    <cellStyle name="20% - Accent6 2 10 4 3 5" xfId="23467"/>
    <cellStyle name="20% - Accent6 2 10 4 3 6" xfId="32344"/>
    <cellStyle name="20% - Accent6 2 10 4 4" xfId="13980"/>
    <cellStyle name="20% - Accent6 2 10 4 4 2" xfId="24943"/>
    <cellStyle name="20% - Accent6 2 10 4 4 3" xfId="33820"/>
    <cellStyle name="20% - Accent6 2 10 4 5" xfId="16332"/>
    <cellStyle name="20% - Accent6 2 10 4 5 2" xfId="27162"/>
    <cellStyle name="20% - Accent6 2 10 4 5 3" xfId="36039"/>
    <cellStyle name="20% - Accent6 2 10 4 6" xfId="18553"/>
    <cellStyle name="20% - Accent6 2 10 4 6 2" xfId="29381"/>
    <cellStyle name="20% - Accent6 2 10 4 6 3" xfId="38258"/>
    <cellStyle name="20% - Accent6 2 10 4 7" xfId="22724"/>
    <cellStyle name="20% - Accent6 2 10 4 8" xfId="31599"/>
    <cellStyle name="20% - Accent6 2 10 5" xfId="8943"/>
    <cellStyle name="20% - Accent6 2 10 5 2" xfId="13236"/>
    <cellStyle name="20% - Accent6 2 10 5 2 2" xfId="15590"/>
    <cellStyle name="20% - Accent6 2 10 5 2 2 2" xfId="26420"/>
    <cellStyle name="20% - Accent6 2 10 5 2 2 3" xfId="35297"/>
    <cellStyle name="20% - Accent6 2 10 5 2 3" xfId="17809"/>
    <cellStyle name="20% - Accent6 2 10 5 2 3 2" xfId="28639"/>
    <cellStyle name="20% - Accent6 2 10 5 2 3 3" xfId="37516"/>
    <cellStyle name="20% - Accent6 2 10 5 2 4" xfId="20214"/>
    <cellStyle name="20% - Accent6 2 10 5 2 4 2" xfId="30858"/>
    <cellStyle name="20% - Accent6 2 10 5 2 4 3" xfId="39735"/>
    <cellStyle name="20% - Accent6 2 10 5 2 5" xfId="24201"/>
    <cellStyle name="20% - Accent6 2 10 5 2 6" xfId="33078"/>
    <cellStyle name="20% - Accent6 2 10 5 3" xfId="12503"/>
    <cellStyle name="20% - Accent6 2 10 5 3 2" xfId="14857"/>
    <cellStyle name="20% - Accent6 2 10 5 3 2 2" xfId="25687"/>
    <cellStyle name="20% - Accent6 2 10 5 3 2 3" xfId="34564"/>
    <cellStyle name="20% - Accent6 2 10 5 3 3" xfId="17076"/>
    <cellStyle name="20% - Accent6 2 10 5 3 3 2" xfId="27906"/>
    <cellStyle name="20% - Accent6 2 10 5 3 3 3" xfId="36783"/>
    <cellStyle name="20% - Accent6 2 10 5 3 4" xfId="19481"/>
    <cellStyle name="20% - Accent6 2 10 5 3 4 2" xfId="30125"/>
    <cellStyle name="20% - Accent6 2 10 5 3 4 3" xfId="39002"/>
    <cellStyle name="20% - Accent6 2 10 5 3 5" xfId="23468"/>
    <cellStyle name="20% - Accent6 2 10 5 3 6" xfId="32345"/>
    <cellStyle name="20% - Accent6 2 10 5 4" xfId="13981"/>
    <cellStyle name="20% - Accent6 2 10 5 4 2" xfId="24944"/>
    <cellStyle name="20% - Accent6 2 10 5 4 3" xfId="33821"/>
    <cellStyle name="20% - Accent6 2 10 5 5" xfId="16333"/>
    <cellStyle name="20% - Accent6 2 10 5 5 2" xfId="27163"/>
    <cellStyle name="20% - Accent6 2 10 5 5 3" xfId="36040"/>
    <cellStyle name="20% - Accent6 2 10 5 6" xfId="18554"/>
    <cellStyle name="20% - Accent6 2 10 5 6 2" xfId="29382"/>
    <cellStyle name="20% - Accent6 2 10 5 6 3" xfId="38259"/>
    <cellStyle name="20% - Accent6 2 10 5 7" xfId="22725"/>
    <cellStyle name="20% - Accent6 2 10 5 8" xfId="31600"/>
    <cellStyle name="20% - Accent6 2 11" xfId="8944"/>
    <cellStyle name="20% - Accent6 2 11 2" xfId="13237"/>
    <cellStyle name="20% - Accent6 2 11 2 2" xfId="15591"/>
    <cellStyle name="20% - Accent6 2 11 2 2 2" xfId="26421"/>
    <cellStyle name="20% - Accent6 2 11 2 2 3" xfId="35298"/>
    <cellStyle name="20% - Accent6 2 11 2 3" xfId="17810"/>
    <cellStyle name="20% - Accent6 2 11 2 3 2" xfId="28640"/>
    <cellStyle name="20% - Accent6 2 11 2 3 3" xfId="37517"/>
    <cellStyle name="20% - Accent6 2 11 2 4" xfId="20215"/>
    <cellStyle name="20% - Accent6 2 11 2 4 2" xfId="30859"/>
    <cellStyle name="20% - Accent6 2 11 2 4 3" xfId="39736"/>
    <cellStyle name="20% - Accent6 2 11 2 5" xfId="24202"/>
    <cellStyle name="20% - Accent6 2 11 2 6" xfId="33079"/>
    <cellStyle name="20% - Accent6 2 11 3" xfId="12504"/>
    <cellStyle name="20% - Accent6 2 11 3 2" xfId="14858"/>
    <cellStyle name="20% - Accent6 2 11 3 2 2" xfId="25688"/>
    <cellStyle name="20% - Accent6 2 11 3 2 3" xfId="34565"/>
    <cellStyle name="20% - Accent6 2 11 3 3" xfId="17077"/>
    <cellStyle name="20% - Accent6 2 11 3 3 2" xfId="27907"/>
    <cellStyle name="20% - Accent6 2 11 3 3 3" xfId="36784"/>
    <cellStyle name="20% - Accent6 2 11 3 4" xfId="19482"/>
    <cellStyle name="20% - Accent6 2 11 3 4 2" xfId="30126"/>
    <cellStyle name="20% - Accent6 2 11 3 4 3" xfId="39003"/>
    <cellStyle name="20% - Accent6 2 11 3 5" xfId="23469"/>
    <cellStyle name="20% - Accent6 2 11 3 6" xfId="32346"/>
    <cellStyle name="20% - Accent6 2 11 4" xfId="13982"/>
    <cellStyle name="20% - Accent6 2 11 4 2" xfId="24945"/>
    <cellStyle name="20% - Accent6 2 11 4 3" xfId="33822"/>
    <cellStyle name="20% - Accent6 2 11 5" xfId="16334"/>
    <cellStyle name="20% - Accent6 2 11 5 2" xfId="27164"/>
    <cellStyle name="20% - Accent6 2 11 5 3" xfId="36041"/>
    <cellStyle name="20% - Accent6 2 11 6" xfId="18555"/>
    <cellStyle name="20% - Accent6 2 11 6 2" xfId="29383"/>
    <cellStyle name="20% - Accent6 2 11 6 3" xfId="38260"/>
    <cellStyle name="20% - Accent6 2 11 7" xfId="22726"/>
    <cellStyle name="20% - Accent6 2 11 8" xfId="31601"/>
    <cellStyle name="20% - Accent6 2 12" xfId="8945"/>
    <cellStyle name="20% - Accent6 2 13" xfId="8946"/>
    <cellStyle name="20% - Accent6 2 14" xfId="8947"/>
    <cellStyle name="20% - Accent6 2 15" xfId="8948"/>
    <cellStyle name="20% - Accent6 2 15 2" xfId="13238"/>
    <cellStyle name="20% - Accent6 2 15 2 2" xfId="15592"/>
    <cellStyle name="20% - Accent6 2 15 2 2 2" xfId="26422"/>
    <cellStyle name="20% - Accent6 2 15 2 2 3" xfId="35299"/>
    <cellStyle name="20% - Accent6 2 15 2 3" xfId="17811"/>
    <cellStyle name="20% - Accent6 2 15 2 3 2" xfId="28641"/>
    <cellStyle name="20% - Accent6 2 15 2 3 3" xfId="37518"/>
    <cellStyle name="20% - Accent6 2 15 2 4" xfId="20216"/>
    <cellStyle name="20% - Accent6 2 15 2 4 2" xfId="30860"/>
    <cellStyle name="20% - Accent6 2 15 2 4 3" xfId="39737"/>
    <cellStyle name="20% - Accent6 2 15 2 5" xfId="24203"/>
    <cellStyle name="20% - Accent6 2 15 2 6" xfId="33080"/>
    <cellStyle name="20% - Accent6 2 15 3" xfId="12505"/>
    <cellStyle name="20% - Accent6 2 15 3 2" xfId="14859"/>
    <cellStyle name="20% - Accent6 2 15 3 2 2" xfId="25689"/>
    <cellStyle name="20% - Accent6 2 15 3 2 3" xfId="34566"/>
    <cellStyle name="20% - Accent6 2 15 3 3" xfId="17078"/>
    <cellStyle name="20% - Accent6 2 15 3 3 2" xfId="27908"/>
    <cellStyle name="20% - Accent6 2 15 3 3 3" xfId="36785"/>
    <cellStyle name="20% - Accent6 2 15 3 4" xfId="19483"/>
    <cellStyle name="20% - Accent6 2 15 3 4 2" xfId="30127"/>
    <cellStyle name="20% - Accent6 2 15 3 4 3" xfId="39004"/>
    <cellStyle name="20% - Accent6 2 15 3 5" xfId="23470"/>
    <cellStyle name="20% - Accent6 2 15 3 6" xfId="32347"/>
    <cellStyle name="20% - Accent6 2 15 4" xfId="13983"/>
    <cellStyle name="20% - Accent6 2 15 4 2" xfId="24946"/>
    <cellStyle name="20% - Accent6 2 15 4 3" xfId="33823"/>
    <cellStyle name="20% - Accent6 2 15 5" xfId="16335"/>
    <cellStyle name="20% - Accent6 2 15 5 2" xfId="27165"/>
    <cellStyle name="20% - Accent6 2 15 5 3" xfId="36042"/>
    <cellStyle name="20% - Accent6 2 15 6" xfId="18556"/>
    <cellStyle name="20% - Accent6 2 15 6 2" xfId="29384"/>
    <cellStyle name="20% - Accent6 2 15 6 3" xfId="38261"/>
    <cellStyle name="20% - Accent6 2 15 7" xfId="22727"/>
    <cellStyle name="20% - Accent6 2 15 8" xfId="31602"/>
    <cellStyle name="20% - Accent6 2 16" xfId="8949"/>
    <cellStyle name="20% - Accent6 2 17" xfId="8938"/>
    <cellStyle name="20% - Accent6 2 2" xfId="41"/>
    <cellStyle name="20% - Accent6 2 2 10" xfId="13239"/>
    <cellStyle name="20% - Accent6 2 2 10 2" xfId="15593"/>
    <cellStyle name="20% - Accent6 2 2 10 2 2" xfId="26423"/>
    <cellStyle name="20% - Accent6 2 2 10 2 3" xfId="35300"/>
    <cellStyle name="20% - Accent6 2 2 10 3" xfId="17812"/>
    <cellStyle name="20% - Accent6 2 2 10 3 2" xfId="28642"/>
    <cellStyle name="20% - Accent6 2 2 10 3 3" xfId="37519"/>
    <cellStyle name="20% - Accent6 2 2 10 4" xfId="20217"/>
    <cellStyle name="20% - Accent6 2 2 10 4 2" xfId="30861"/>
    <cellStyle name="20% - Accent6 2 2 10 4 3" xfId="39738"/>
    <cellStyle name="20% - Accent6 2 2 10 5" xfId="24204"/>
    <cellStyle name="20% - Accent6 2 2 10 6" xfId="33081"/>
    <cellStyle name="20% - Accent6 2 2 11" xfId="12506"/>
    <cellStyle name="20% - Accent6 2 2 11 2" xfId="14860"/>
    <cellStyle name="20% - Accent6 2 2 11 2 2" xfId="25690"/>
    <cellStyle name="20% - Accent6 2 2 11 2 3" xfId="34567"/>
    <cellStyle name="20% - Accent6 2 2 11 3" xfId="17079"/>
    <cellStyle name="20% - Accent6 2 2 11 3 2" xfId="27909"/>
    <cellStyle name="20% - Accent6 2 2 11 3 3" xfId="36786"/>
    <cellStyle name="20% - Accent6 2 2 11 4" xfId="19484"/>
    <cellStyle name="20% - Accent6 2 2 11 4 2" xfId="30128"/>
    <cellStyle name="20% - Accent6 2 2 11 4 3" xfId="39005"/>
    <cellStyle name="20% - Accent6 2 2 11 5" xfId="23471"/>
    <cellStyle name="20% - Accent6 2 2 11 6" xfId="32348"/>
    <cellStyle name="20% - Accent6 2 2 12" xfId="13984"/>
    <cellStyle name="20% - Accent6 2 2 12 2" xfId="24947"/>
    <cellStyle name="20% - Accent6 2 2 12 3" xfId="33824"/>
    <cellStyle name="20% - Accent6 2 2 13" xfId="16336"/>
    <cellStyle name="20% - Accent6 2 2 13 2" xfId="27166"/>
    <cellStyle name="20% - Accent6 2 2 13 3" xfId="36043"/>
    <cellStyle name="20% - Accent6 2 2 14" xfId="18557"/>
    <cellStyle name="20% - Accent6 2 2 14 2" xfId="29385"/>
    <cellStyle name="20% - Accent6 2 2 14 3" xfId="38262"/>
    <cellStyle name="20% - Accent6 2 2 15" xfId="22728"/>
    <cellStyle name="20% - Accent6 2 2 16" xfId="31603"/>
    <cellStyle name="20% - Accent6 2 2 17" xfId="8950"/>
    <cellStyle name="20% - Accent6 2 2 2" xfId="8951"/>
    <cellStyle name="20% - Accent6 2 2 2 2" xfId="13240"/>
    <cellStyle name="20% - Accent6 2 2 2 2 2" xfId="15594"/>
    <cellStyle name="20% - Accent6 2 2 2 2 2 2" xfId="26424"/>
    <cellStyle name="20% - Accent6 2 2 2 2 2 3" xfId="35301"/>
    <cellStyle name="20% - Accent6 2 2 2 2 3" xfId="17813"/>
    <cellStyle name="20% - Accent6 2 2 2 2 3 2" xfId="28643"/>
    <cellStyle name="20% - Accent6 2 2 2 2 3 3" xfId="37520"/>
    <cellStyle name="20% - Accent6 2 2 2 2 4" xfId="20218"/>
    <cellStyle name="20% - Accent6 2 2 2 2 4 2" xfId="30862"/>
    <cellStyle name="20% - Accent6 2 2 2 2 4 3" xfId="39739"/>
    <cellStyle name="20% - Accent6 2 2 2 2 5" xfId="24205"/>
    <cellStyle name="20% - Accent6 2 2 2 2 6" xfId="33082"/>
    <cellStyle name="20% - Accent6 2 2 2 3" xfId="12507"/>
    <cellStyle name="20% - Accent6 2 2 2 3 2" xfId="14861"/>
    <cellStyle name="20% - Accent6 2 2 2 3 2 2" xfId="25691"/>
    <cellStyle name="20% - Accent6 2 2 2 3 2 3" xfId="34568"/>
    <cellStyle name="20% - Accent6 2 2 2 3 3" xfId="17080"/>
    <cellStyle name="20% - Accent6 2 2 2 3 3 2" xfId="27910"/>
    <cellStyle name="20% - Accent6 2 2 2 3 3 3" xfId="36787"/>
    <cellStyle name="20% - Accent6 2 2 2 3 4" xfId="19485"/>
    <cellStyle name="20% - Accent6 2 2 2 3 4 2" xfId="30129"/>
    <cellStyle name="20% - Accent6 2 2 2 3 4 3" xfId="39006"/>
    <cellStyle name="20% - Accent6 2 2 2 3 5" xfId="23472"/>
    <cellStyle name="20% - Accent6 2 2 2 3 6" xfId="32349"/>
    <cellStyle name="20% - Accent6 2 2 2 4" xfId="13985"/>
    <cellStyle name="20% - Accent6 2 2 2 4 2" xfId="24948"/>
    <cellStyle name="20% - Accent6 2 2 2 4 3" xfId="33825"/>
    <cellStyle name="20% - Accent6 2 2 2 5" xfId="16337"/>
    <cellStyle name="20% - Accent6 2 2 2 5 2" xfId="27167"/>
    <cellStyle name="20% - Accent6 2 2 2 5 3" xfId="36044"/>
    <cellStyle name="20% - Accent6 2 2 2 6" xfId="18558"/>
    <cellStyle name="20% - Accent6 2 2 2 6 2" xfId="29386"/>
    <cellStyle name="20% - Accent6 2 2 2 6 3" xfId="38263"/>
    <cellStyle name="20% - Accent6 2 2 2 7" xfId="22729"/>
    <cellStyle name="20% - Accent6 2 2 2 8" xfId="31604"/>
    <cellStyle name="20% - Accent6 2 2 3" xfId="8952"/>
    <cellStyle name="20% - Accent6 2 2 3 2" xfId="13241"/>
    <cellStyle name="20% - Accent6 2 2 3 2 2" xfId="15595"/>
    <cellStyle name="20% - Accent6 2 2 3 2 2 2" xfId="26425"/>
    <cellStyle name="20% - Accent6 2 2 3 2 2 3" xfId="35302"/>
    <cellStyle name="20% - Accent6 2 2 3 2 3" xfId="17814"/>
    <cellStyle name="20% - Accent6 2 2 3 2 3 2" xfId="28644"/>
    <cellStyle name="20% - Accent6 2 2 3 2 3 3" xfId="37521"/>
    <cellStyle name="20% - Accent6 2 2 3 2 4" xfId="20219"/>
    <cellStyle name="20% - Accent6 2 2 3 2 4 2" xfId="30863"/>
    <cellStyle name="20% - Accent6 2 2 3 2 4 3" xfId="39740"/>
    <cellStyle name="20% - Accent6 2 2 3 2 5" xfId="24206"/>
    <cellStyle name="20% - Accent6 2 2 3 2 6" xfId="33083"/>
    <cellStyle name="20% - Accent6 2 2 3 3" xfId="12508"/>
    <cellStyle name="20% - Accent6 2 2 3 3 2" xfId="14862"/>
    <cellStyle name="20% - Accent6 2 2 3 3 2 2" xfId="25692"/>
    <cellStyle name="20% - Accent6 2 2 3 3 2 3" xfId="34569"/>
    <cellStyle name="20% - Accent6 2 2 3 3 3" xfId="17081"/>
    <cellStyle name="20% - Accent6 2 2 3 3 3 2" xfId="27911"/>
    <cellStyle name="20% - Accent6 2 2 3 3 3 3" xfId="36788"/>
    <cellStyle name="20% - Accent6 2 2 3 3 4" xfId="19486"/>
    <cellStyle name="20% - Accent6 2 2 3 3 4 2" xfId="30130"/>
    <cellStyle name="20% - Accent6 2 2 3 3 4 3" xfId="39007"/>
    <cellStyle name="20% - Accent6 2 2 3 3 5" xfId="23473"/>
    <cellStyle name="20% - Accent6 2 2 3 3 6" xfId="32350"/>
    <cellStyle name="20% - Accent6 2 2 3 4" xfId="13986"/>
    <cellStyle name="20% - Accent6 2 2 3 4 2" xfId="24949"/>
    <cellStyle name="20% - Accent6 2 2 3 4 3" xfId="33826"/>
    <cellStyle name="20% - Accent6 2 2 3 5" xfId="16338"/>
    <cellStyle name="20% - Accent6 2 2 3 5 2" xfId="27168"/>
    <cellStyle name="20% - Accent6 2 2 3 5 3" xfId="36045"/>
    <cellStyle name="20% - Accent6 2 2 3 6" xfId="18559"/>
    <cellStyle name="20% - Accent6 2 2 3 6 2" xfId="29387"/>
    <cellStyle name="20% - Accent6 2 2 3 6 3" xfId="38264"/>
    <cellStyle name="20% - Accent6 2 2 3 7" xfId="22730"/>
    <cellStyle name="20% - Accent6 2 2 3 8" xfId="31605"/>
    <cellStyle name="20% - Accent6 2 2 4" xfId="8953"/>
    <cellStyle name="20% - Accent6 2 2 4 2" xfId="13242"/>
    <cellStyle name="20% - Accent6 2 2 4 2 2" xfId="15596"/>
    <cellStyle name="20% - Accent6 2 2 4 2 2 2" xfId="26426"/>
    <cellStyle name="20% - Accent6 2 2 4 2 2 3" xfId="35303"/>
    <cellStyle name="20% - Accent6 2 2 4 2 3" xfId="17815"/>
    <cellStyle name="20% - Accent6 2 2 4 2 3 2" xfId="28645"/>
    <cellStyle name="20% - Accent6 2 2 4 2 3 3" xfId="37522"/>
    <cellStyle name="20% - Accent6 2 2 4 2 4" xfId="20220"/>
    <cellStyle name="20% - Accent6 2 2 4 2 4 2" xfId="30864"/>
    <cellStyle name="20% - Accent6 2 2 4 2 4 3" xfId="39741"/>
    <cellStyle name="20% - Accent6 2 2 4 2 5" xfId="24207"/>
    <cellStyle name="20% - Accent6 2 2 4 2 6" xfId="33084"/>
    <cellStyle name="20% - Accent6 2 2 4 3" xfId="12509"/>
    <cellStyle name="20% - Accent6 2 2 4 3 2" xfId="14863"/>
    <cellStyle name="20% - Accent6 2 2 4 3 2 2" xfId="25693"/>
    <cellStyle name="20% - Accent6 2 2 4 3 2 3" xfId="34570"/>
    <cellStyle name="20% - Accent6 2 2 4 3 3" xfId="17082"/>
    <cellStyle name="20% - Accent6 2 2 4 3 3 2" xfId="27912"/>
    <cellStyle name="20% - Accent6 2 2 4 3 3 3" xfId="36789"/>
    <cellStyle name="20% - Accent6 2 2 4 3 4" xfId="19487"/>
    <cellStyle name="20% - Accent6 2 2 4 3 4 2" xfId="30131"/>
    <cellStyle name="20% - Accent6 2 2 4 3 4 3" xfId="39008"/>
    <cellStyle name="20% - Accent6 2 2 4 3 5" xfId="23474"/>
    <cellStyle name="20% - Accent6 2 2 4 3 6" xfId="32351"/>
    <cellStyle name="20% - Accent6 2 2 4 4" xfId="13987"/>
    <cellStyle name="20% - Accent6 2 2 4 4 2" xfId="24950"/>
    <cellStyle name="20% - Accent6 2 2 4 4 3" xfId="33827"/>
    <cellStyle name="20% - Accent6 2 2 4 5" xfId="16339"/>
    <cellStyle name="20% - Accent6 2 2 4 5 2" xfId="27169"/>
    <cellStyle name="20% - Accent6 2 2 4 5 3" xfId="36046"/>
    <cellStyle name="20% - Accent6 2 2 4 6" xfId="18560"/>
    <cellStyle name="20% - Accent6 2 2 4 6 2" xfId="29388"/>
    <cellStyle name="20% - Accent6 2 2 4 6 3" xfId="38265"/>
    <cellStyle name="20% - Accent6 2 2 4 7" xfId="22731"/>
    <cellStyle name="20% - Accent6 2 2 4 8" xfId="31606"/>
    <cellStyle name="20% - Accent6 2 2 5" xfId="8954"/>
    <cellStyle name="20% - Accent6 2 2 5 2" xfId="13243"/>
    <cellStyle name="20% - Accent6 2 2 5 2 2" xfId="15597"/>
    <cellStyle name="20% - Accent6 2 2 5 2 2 2" xfId="26427"/>
    <cellStyle name="20% - Accent6 2 2 5 2 2 3" xfId="35304"/>
    <cellStyle name="20% - Accent6 2 2 5 2 3" xfId="17816"/>
    <cellStyle name="20% - Accent6 2 2 5 2 3 2" xfId="28646"/>
    <cellStyle name="20% - Accent6 2 2 5 2 3 3" xfId="37523"/>
    <cellStyle name="20% - Accent6 2 2 5 2 4" xfId="20221"/>
    <cellStyle name="20% - Accent6 2 2 5 2 4 2" xfId="30865"/>
    <cellStyle name="20% - Accent6 2 2 5 2 4 3" xfId="39742"/>
    <cellStyle name="20% - Accent6 2 2 5 2 5" xfId="24208"/>
    <cellStyle name="20% - Accent6 2 2 5 2 6" xfId="33085"/>
    <cellStyle name="20% - Accent6 2 2 5 3" xfId="12510"/>
    <cellStyle name="20% - Accent6 2 2 5 3 2" xfId="14864"/>
    <cellStyle name="20% - Accent6 2 2 5 3 2 2" xfId="25694"/>
    <cellStyle name="20% - Accent6 2 2 5 3 2 3" xfId="34571"/>
    <cellStyle name="20% - Accent6 2 2 5 3 3" xfId="17083"/>
    <cellStyle name="20% - Accent6 2 2 5 3 3 2" xfId="27913"/>
    <cellStyle name="20% - Accent6 2 2 5 3 3 3" xfId="36790"/>
    <cellStyle name="20% - Accent6 2 2 5 3 4" xfId="19488"/>
    <cellStyle name="20% - Accent6 2 2 5 3 4 2" xfId="30132"/>
    <cellStyle name="20% - Accent6 2 2 5 3 4 3" xfId="39009"/>
    <cellStyle name="20% - Accent6 2 2 5 3 5" xfId="23475"/>
    <cellStyle name="20% - Accent6 2 2 5 3 6" xfId="32352"/>
    <cellStyle name="20% - Accent6 2 2 5 4" xfId="13988"/>
    <cellStyle name="20% - Accent6 2 2 5 4 2" xfId="24951"/>
    <cellStyle name="20% - Accent6 2 2 5 4 3" xfId="33828"/>
    <cellStyle name="20% - Accent6 2 2 5 5" xfId="16340"/>
    <cellStyle name="20% - Accent6 2 2 5 5 2" xfId="27170"/>
    <cellStyle name="20% - Accent6 2 2 5 5 3" xfId="36047"/>
    <cellStyle name="20% - Accent6 2 2 5 6" xfId="18561"/>
    <cellStyle name="20% - Accent6 2 2 5 6 2" xfId="29389"/>
    <cellStyle name="20% - Accent6 2 2 5 6 3" xfId="38266"/>
    <cellStyle name="20% - Accent6 2 2 5 7" xfId="22732"/>
    <cellStyle name="20% - Accent6 2 2 5 8" xfId="31607"/>
    <cellStyle name="20% - Accent6 2 2 6" xfId="8955"/>
    <cellStyle name="20% - Accent6 2 2 6 2" xfId="13244"/>
    <cellStyle name="20% - Accent6 2 2 6 2 2" xfId="15598"/>
    <cellStyle name="20% - Accent6 2 2 6 2 2 2" xfId="26428"/>
    <cellStyle name="20% - Accent6 2 2 6 2 2 3" xfId="35305"/>
    <cellStyle name="20% - Accent6 2 2 6 2 3" xfId="17817"/>
    <cellStyle name="20% - Accent6 2 2 6 2 3 2" xfId="28647"/>
    <cellStyle name="20% - Accent6 2 2 6 2 3 3" xfId="37524"/>
    <cellStyle name="20% - Accent6 2 2 6 2 4" xfId="20222"/>
    <cellStyle name="20% - Accent6 2 2 6 2 4 2" xfId="30866"/>
    <cellStyle name="20% - Accent6 2 2 6 2 4 3" xfId="39743"/>
    <cellStyle name="20% - Accent6 2 2 6 2 5" xfId="24209"/>
    <cellStyle name="20% - Accent6 2 2 6 2 6" xfId="33086"/>
    <cellStyle name="20% - Accent6 2 2 6 3" xfId="12511"/>
    <cellStyle name="20% - Accent6 2 2 6 3 2" xfId="14865"/>
    <cellStyle name="20% - Accent6 2 2 6 3 2 2" xfId="25695"/>
    <cellStyle name="20% - Accent6 2 2 6 3 2 3" xfId="34572"/>
    <cellStyle name="20% - Accent6 2 2 6 3 3" xfId="17084"/>
    <cellStyle name="20% - Accent6 2 2 6 3 3 2" xfId="27914"/>
    <cellStyle name="20% - Accent6 2 2 6 3 3 3" xfId="36791"/>
    <cellStyle name="20% - Accent6 2 2 6 3 4" xfId="19489"/>
    <cellStyle name="20% - Accent6 2 2 6 3 4 2" xfId="30133"/>
    <cellStyle name="20% - Accent6 2 2 6 3 4 3" xfId="39010"/>
    <cellStyle name="20% - Accent6 2 2 6 3 5" xfId="23476"/>
    <cellStyle name="20% - Accent6 2 2 6 3 6" xfId="32353"/>
    <cellStyle name="20% - Accent6 2 2 6 4" xfId="13989"/>
    <cellStyle name="20% - Accent6 2 2 6 4 2" xfId="24952"/>
    <cellStyle name="20% - Accent6 2 2 6 4 3" xfId="33829"/>
    <cellStyle name="20% - Accent6 2 2 6 5" xfId="16341"/>
    <cellStyle name="20% - Accent6 2 2 6 5 2" xfId="27171"/>
    <cellStyle name="20% - Accent6 2 2 6 5 3" xfId="36048"/>
    <cellStyle name="20% - Accent6 2 2 6 6" xfId="18562"/>
    <cellStyle name="20% - Accent6 2 2 6 6 2" xfId="29390"/>
    <cellStyle name="20% - Accent6 2 2 6 6 3" xfId="38267"/>
    <cellStyle name="20% - Accent6 2 2 6 7" xfId="22733"/>
    <cellStyle name="20% - Accent6 2 2 6 8" xfId="31608"/>
    <cellStyle name="20% - Accent6 2 2 7" xfId="8956"/>
    <cellStyle name="20% - Accent6 2 2 7 2" xfId="13245"/>
    <cellStyle name="20% - Accent6 2 2 7 2 2" xfId="15599"/>
    <cellStyle name="20% - Accent6 2 2 7 2 2 2" xfId="26429"/>
    <cellStyle name="20% - Accent6 2 2 7 2 2 3" xfId="35306"/>
    <cellStyle name="20% - Accent6 2 2 7 2 3" xfId="17818"/>
    <cellStyle name="20% - Accent6 2 2 7 2 3 2" xfId="28648"/>
    <cellStyle name="20% - Accent6 2 2 7 2 3 3" xfId="37525"/>
    <cellStyle name="20% - Accent6 2 2 7 2 4" xfId="20223"/>
    <cellStyle name="20% - Accent6 2 2 7 2 4 2" xfId="30867"/>
    <cellStyle name="20% - Accent6 2 2 7 2 4 3" xfId="39744"/>
    <cellStyle name="20% - Accent6 2 2 7 2 5" xfId="24210"/>
    <cellStyle name="20% - Accent6 2 2 7 2 6" xfId="33087"/>
    <cellStyle name="20% - Accent6 2 2 7 3" xfId="12512"/>
    <cellStyle name="20% - Accent6 2 2 7 3 2" xfId="14866"/>
    <cellStyle name="20% - Accent6 2 2 7 3 2 2" xfId="25696"/>
    <cellStyle name="20% - Accent6 2 2 7 3 2 3" xfId="34573"/>
    <cellStyle name="20% - Accent6 2 2 7 3 3" xfId="17085"/>
    <cellStyle name="20% - Accent6 2 2 7 3 3 2" xfId="27915"/>
    <cellStyle name="20% - Accent6 2 2 7 3 3 3" xfId="36792"/>
    <cellStyle name="20% - Accent6 2 2 7 3 4" xfId="19490"/>
    <cellStyle name="20% - Accent6 2 2 7 3 4 2" xfId="30134"/>
    <cellStyle name="20% - Accent6 2 2 7 3 4 3" xfId="39011"/>
    <cellStyle name="20% - Accent6 2 2 7 3 5" xfId="23477"/>
    <cellStyle name="20% - Accent6 2 2 7 3 6" xfId="32354"/>
    <cellStyle name="20% - Accent6 2 2 7 4" xfId="13990"/>
    <cellStyle name="20% - Accent6 2 2 7 4 2" xfId="24953"/>
    <cellStyle name="20% - Accent6 2 2 7 4 3" xfId="33830"/>
    <cellStyle name="20% - Accent6 2 2 7 5" xfId="16342"/>
    <cellStyle name="20% - Accent6 2 2 7 5 2" xfId="27172"/>
    <cellStyle name="20% - Accent6 2 2 7 5 3" xfId="36049"/>
    <cellStyle name="20% - Accent6 2 2 7 6" xfId="18563"/>
    <cellStyle name="20% - Accent6 2 2 7 6 2" xfId="29391"/>
    <cellStyle name="20% - Accent6 2 2 7 6 3" xfId="38268"/>
    <cellStyle name="20% - Accent6 2 2 7 7" xfId="22734"/>
    <cellStyle name="20% - Accent6 2 2 7 8" xfId="31609"/>
    <cellStyle name="20% - Accent6 2 2 8" xfId="8957"/>
    <cellStyle name="20% - Accent6 2 2 8 2" xfId="13246"/>
    <cellStyle name="20% - Accent6 2 2 8 2 2" xfId="15600"/>
    <cellStyle name="20% - Accent6 2 2 8 2 2 2" xfId="26430"/>
    <cellStyle name="20% - Accent6 2 2 8 2 2 3" xfId="35307"/>
    <cellStyle name="20% - Accent6 2 2 8 2 3" xfId="17819"/>
    <cellStyle name="20% - Accent6 2 2 8 2 3 2" xfId="28649"/>
    <cellStyle name="20% - Accent6 2 2 8 2 3 3" xfId="37526"/>
    <cellStyle name="20% - Accent6 2 2 8 2 4" xfId="20224"/>
    <cellStyle name="20% - Accent6 2 2 8 2 4 2" xfId="30868"/>
    <cellStyle name="20% - Accent6 2 2 8 2 4 3" xfId="39745"/>
    <cellStyle name="20% - Accent6 2 2 8 2 5" xfId="24211"/>
    <cellStyle name="20% - Accent6 2 2 8 2 6" xfId="33088"/>
    <cellStyle name="20% - Accent6 2 2 8 3" xfId="12513"/>
    <cellStyle name="20% - Accent6 2 2 8 3 2" xfId="14867"/>
    <cellStyle name="20% - Accent6 2 2 8 3 2 2" xfId="25697"/>
    <cellStyle name="20% - Accent6 2 2 8 3 2 3" xfId="34574"/>
    <cellStyle name="20% - Accent6 2 2 8 3 3" xfId="17086"/>
    <cellStyle name="20% - Accent6 2 2 8 3 3 2" xfId="27916"/>
    <cellStyle name="20% - Accent6 2 2 8 3 3 3" xfId="36793"/>
    <cellStyle name="20% - Accent6 2 2 8 3 4" xfId="19491"/>
    <cellStyle name="20% - Accent6 2 2 8 3 4 2" xfId="30135"/>
    <cellStyle name="20% - Accent6 2 2 8 3 4 3" xfId="39012"/>
    <cellStyle name="20% - Accent6 2 2 8 3 5" xfId="23478"/>
    <cellStyle name="20% - Accent6 2 2 8 3 6" xfId="32355"/>
    <cellStyle name="20% - Accent6 2 2 8 4" xfId="13991"/>
    <cellStyle name="20% - Accent6 2 2 8 4 2" xfId="24954"/>
    <cellStyle name="20% - Accent6 2 2 8 4 3" xfId="33831"/>
    <cellStyle name="20% - Accent6 2 2 8 5" xfId="16343"/>
    <cellStyle name="20% - Accent6 2 2 8 5 2" xfId="27173"/>
    <cellStyle name="20% - Accent6 2 2 8 5 3" xfId="36050"/>
    <cellStyle name="20% - Accent6 2 2 8 6" xfId="18564"/>
    <cellStyle name="20% - Accent6 2 2 8 6 2" xfId="29392"/>
    <cellStyle name="20% - Accent6 2 2 8 6 3" xfId="38269"/>
    <cellStyle name="20% - Accent6 2 2 8 7" xfId="22735"/>
    <cellStyle name="20% - Accent6 2 2 8 8" xfId="31610"/>
    <cellStyle name="20% - Accent6 2 2 9" xfId="8958"/>
    <cellStyle name="20% - Accent6 2 2 9 2" xfId="13247"/>
    <cellStyle name="20% - Accent6 2 2 9 2 2" xfId="15601"/>
    <cellStyle name="20% - Accent6 2 2 9 2 2 2" xfId="26431"/>
    <cellStyle name="20% - Accent6 2 2 9 2 2 3" xfId="35308"/>
    <cellStyle name="20% - Accent6 2 2 9 2 3" xfId="17820"/>
    <cellStyle name="20% - Accent6 2 2 9 2 3 2" xfId="28650"/>
    <cellStyle name="20% - Accent6 2 2 9 2 3 3" xfId="37527"/>
    <cellStyle name="20% - Accent6 2 2 9 2 4" xfId="20225"/>
    <cellStyle name="20% - Accent6 2 2 9 2 4 2" xfId="30869"/>
    <cellStyle name="20% - Accent6 2 2 9 2 4 3" xfId="39746"/>
    <cellStyle name="20% - Accent6 2 2 9 2 5" xfId="24212"/>
    <cellStyle name="20% - Accent6 2 2 9 2 6" xfId="33089"/>
    <cellStyle name="20% - Accent6 2 2 9 3" xfId="12514"/>
    <cellStyle name="20% - Accent6 2 2 9 3 2" xfId="14868"/>
    <cellStyle name="20% - Accent6 2 2 9 3 2 2" xfId="25698"/>
    <cellStyle name="20% - Accent6 2 2 9 3 2 3" xfId="34575"/>
    <cellStyle name="20% - Accent6 2 2 9 3 3" xfId="17087"/>
    <cellStyle name="20% - Accent6 2 2 9 3 3 2" xfId="27917"/>
    <cellStyle name="20% - Accent6 2 2 9 3 3 3" xfId="36794"/>
    <cellStyle name="20% - Accent6 2 2 9 3 4" xfId="19492"/>
    <cellStyle name="20% - Accent6 2 2 9 3 4 2" xfId="30136"/>
    <cellStyle name="20% - Accent6 2 2 9 3 4 3" xfId="39013"/>
    <cellStyle name="20% - Accent6 2 2 9 3 5" xfId="23479"/>
    <cellStyle name="20% - Accent6 2 2 9 3 6" xfId="32356"/>
    <cellStyle name="20% - Accent6 2 2 9 4" xfId="13992"/>
    <cellStyle name="20% - Accent6 2 2 9 4 2" xfId="24955"/>
    <cellStyle name="20% - Accent6 2 2 9 4 3" xfId="33832"/>
    <cellStyle name="20% - Accent6 2 2 9 5" xfId="16344"/>
    <cellStyle name="20% - Accent6 2 2 9 5 2" xfId="27174"/>
    <cellStyle name="20% - Accent6 2 2 9 5 3" xfId="36051"/>
    <cellStyle name="20% - Accent6 2 2 9 6" xfId="18565"/>
    <cellStyle name="20% - Accent6 2 2 9 6 2" xfId="29393"/>
    <cellStyle name="20% - Accent6 2 2 9 6 3" xfId="38270"/>
    <cellStyle name="20% - Accent6 2 2 9 7" xfId="22736"/>
    <cellStyle name="20% - Accent6 2 2 9 8" xfId="31611"/>
    <cellStyle name="20% - Accent6 2 3" xfId="8959"/>
    <cellStyle name="20% - Accent6 2 3 10" xfId="13248"/>
    <cellStyle name="20% - Accent6 2 3 10 2" xfId="15602"/>
    <cellStyle name="20% - Accent6 2 3 10 2 2" xfId="26432"/>
    <cellStyle name="20% - Accent6 2 3 10 2 3" xfId="35309"/>
    <cellStyle name="20% - Accent6 2 3 10 3" xfId="17821"/>
    <cellStyle name="20% - Accent6 2 3 10 3 2" xfId="28651"/>
    <cellStyle name="20% - Accent6 2 3 10 3 3" xfId="37528"/>
    <cellStyle name="20% - Accent6 2 3 10 4" xfId="20226"/>
    <cellStyle name="20% - Accent6 2 3 10 4 2" xfId="30870"/>
    <cellStyle name="20% - Accent6 2 3 10 4 3" xfId="39747"/>
    <cellStyle name="20% - Accent6 2 3 10 5" xfId="24213"/>
    <cellStyle name="20% - Accent6 2 3 10 6" xfId="33090"/>
    <cellStyle name="20% - Accent6 2 3 11" xfId="12515"/>
    <cellStyle name="20% - Accent6 2 3 11 2" xfId="14869"/>
    <cellStyle name="20% - Accent6 2 3 11 2 2" xfId="25699"/>
    <cellStyle name="20% - Accent6 2 3 11 2 3" xfId="34576"/>
    <cellStyle name="20% - Accent6 2 3 11 3" xfId="17088"/>
    <cellStyle name="20% - Accent6 2 3 11 3 2" xfId="27918"/>
    <cellStyle name="20% - Accent6 2 3 11 3 3" xfId="36795"/>
    <cellStyle name="20% - Accent6 2 3 11 4" xfId="19493"/>
    <cellStyle name="20% - Accent6 2 3 11 4 2" xfId="30137"/>
    <cellStyle name="20% - Accent6 2 3 11 4 3" xfId="39014"/>
    <cellStyle name="20% - Accent6 2 3 11 5" xfId="23480"/>
    <cellStyle name="20% - Accent6 2 3 11 6" xfId="32357"/>
    <cellStyle name="20% - Accent6 2 3 12" xfId="13993"/>
    <cellStyle name="20% - Accent6 2 3 12 2" xfId="24956"/>
    <cellStyle name="20% - Accent6 2 3 12 3" xfId="33833"/>
    <cellStyle name="20% - Accent6 2 3 13" xfId="16345"/>
    <cellStyle name="20% - Accent6 2 3 13 2" xfId="27175"/>
    <cellStyle name="20% - Accent6 2 3 13 3" xfId="36052"/>
    <cellStyle name="20% - Accent6 2 3 14" xfId="18566"/>
    <cellStyle name="20% - Accent6 2 3 14 2" xfId="29394"/>
    <cellStyle name="20% - Accent6 2 3 14 3" xfId="38271"/>
    <cellStyle name="20% - Accent6 2 3 15" xfId="22737"/>
    <cellStyle name="20% - Accent6 2 3 16" xfId="31612"/>
    <cellStyle name="20% - Accent6 2 3 2" xfId="8960"/>
    <cellStyle name="20% - Accent6 2 3 2 2" xfId="13249"/>
    <cellStyle name="20% - Accent6 2 3 2 2 2" xfId="15603"/>
    <cellStyle name="20% - Accent6 2 3 2 2 2 2" xfId="26433"/>
    <cellStyle name="20% - Accent6 2 3 2 2 2 3" xfId="35310"/>
    <cellStyle name="20% - Accent6 2 3 2 2 3" xfId="17822"/>
    <cellStyle name="20% - Accent6 2 3 2 2 3 2" xfId="28652"/>
    <cellStyle name="20% - Accent6 2 3 2 2 3 3" xfId="37529"/>
    <cellStyle name="20% - Accent6 2 3 2 2 4" xfId="20227"/>
    <cellStyle name="20% - Accent6 2 3 2 2 4 2" xfId="30871"/>
    <cellStyle name="20% - Accent6 2 3 2 2 4 3" xfId="39748"/>
    <cellStyle name="20% - Accent6 2 3 2 2 5" xfId="24214"/>
    <cellStyle name="20% - Accent6 2 3 2 2 6" xfId="33091"/>
    <cellStyle name="20% - Accent6 2 3 2 3" xfId="12516"/>
    <cellStyle name="20% - Accent6 2 3 2 3 2" xfId="14870"/>
    <cellStyle name="20% - Accent6 2 3 2 3 2 2" xfId="25700"/>
    <cellStyle name="20% - Accent6 2 3 2 3 2 3" xfId="34577"/>
    <cellStyle name="20% - Accent6 2 3 2 3 3" xfId="17089"/>
    <cellStyle name="20% - Accent6 2 3 2 3 3 2" xfId="27919"/>
    <cellStyle name="20% - Accent6 2 3 2 3 3 3" xfId="36796"/>
    <cellStyle name="20% - Accent6 2 3 2 3 4" xfId="19494"/>
    <cellStyle name="20% - Accent6 2 3 2 3 4 2" xfId="30138"/>
    <cellStyle name="20% - Accent6 2 3 2 3 4 3" xfId="39015"/>
    <cellStyle name="20% - Accent6 2 3 2 3 5" xfId="23481"/>
    <cellStyle name="20% - Accent6 2 3 2 3 6" xfId="32358"/>
    <cellStyle name="20% - Accent6 2 3 2 4" xfId="13994"/>
    <cellStyle name="20% - Accent6 2 3 2 4 2" xfId="24957"/>
    <cellStyle name="20% - Accent6 2 3 2 4 3" xfId="33834"/>
    <cellStyle name="20% - Accent6 2 3 2 5" xfId="16346"/>
    <cellStyle name="20% - Accent6 2 3 2 5 2" xfId="27176"/>
    <cellStyle name="20% - Accent6 2 3 2 5 3" xfId="36053"/>
    <cellStyle name="20% - Accent6 2 3 2 6" xfId="18567"/>
    <cellStyle name="20% - Accent6 2 3 2 6 2" xfId="29395"/>
    <cellStyle name="20% - Accent6 2 3 2 6 3" xfId="38272"/>
    <cellStyle name="20% - Accent6 2 3 2 7" xfId="22738"/>
    <cellStyle name="20% - Accent6 2 3 2 8" xfId="31613"/>
    <cellStyle name="20% - Accent6 2 3 3" xfId="8961"/>
    <cellStyle name="20% - Accent6 2 3 3 2" xfId="13250"/>
    <cellStyle name="20% - Accent6 2 3 3 2 2" xfId="15604"/>
    <cellStyle name="20% - Accent6 2 3 3 2 2 2" xfId="26434"/>
    <cellStyle name="20% - Accent6 2 3 3 2 2 3" xfId="35311"/>
    <cellStyle name="20% - Accent6 2 3 3 2 3" xfId="17823"/>
    <cellStyle name="20% - Accent6 2 3 3 2 3 2" xfId="28653"/>
    <cellStyle name="20% - Accent6 2 3 3 2 3 3" xfId="37530"/>
    <cellStyle name="20% - Accent6 2 3 3 2 4" xfId="20228"/>
    <cellStyle name="20% - Accent6 2 3 3 2 4 2" xfId="30872"/>
    <cellStyle name="20% - Accent6 2 3 3 2 4 3" xfId="39749"/>
    <cellStyle name="20% - Accent6 2 3 3 2 5" xfId="24215"/>
    <cellStyle name="20% - Accent6 2 3 3 2 6" xfId="33092"/>
    <cellStyle name="20% - Accent6 2 3 3 3" xfId="12517"/>
    <cellStyle name="20% - Accent6 2 3 3 3 2" xfId="14871"/>
    <cellStyle name="20% - Accent6 2 3 3 3 2 2" xfId="25701"/>
    <cellStyle name="20% - Accent6 2 3 3 3 2 3" xfId="34578"/>
    <cellStyle name="20% - Accent6 2 3 3 3 3" xfId="17090"/>
    <cellStyle name="20% - Accent6 2 3 3 3 3 2" xfId="27920"/>
    <cellStyle name="20% - Accent6 2 3 3 3 3 3" xfId="36797"/>
    <cellStyle name="20% - Accent6 2 3 3 3 4" xfId="19495"/>
    <cellStyle name="20% - Accent6 2 3 3 3 4 2" xfId="30139"/>
    <cellStyle name="20% - Accent6 2 3 3 3 4 3" xfId="39016"/>
    <cellStyle name="20% - Accent6 2 3 3 3 5" xfId="23482"/>
    <cellStyle name="20% - Accent6 2 3 3 3 6" xfId="32359"/>
    <cellStyle name="20% - Accent6 2 3 3 4" xfId="13995"/>
    <cellStyle name="20% - Accent6 2 3 3 4 2" xfId="24958"/>
    <cellStyle name="20% - Accent6 2 3 3 4 3" xfId="33835"/>
    <cellStyle name="20% - Accent6 2 3 3 5" xfId="16347"/>
    <cellStyle name="20% - Accent6 2 3 3 5 2" xfId="27177"/>
    <cellStyle name="20% - Accent6 2 3 3 5 3" xfId="36054"/>
    <cellStyle name="20% - Accent6 2 3 3 6" xfId="18568"/>
    <cellStyle name="20% - Accent6 2 3 3 6 2" xfId="29396"/>
    <cellStyle name="20% - Accent6 2 3 3 6 3" xfId="38273"/>
    <cellStyle name="20% - Accent6 2 3 3 7" xfId="22739"/>
    <cellStyle name="20% - Accent6 2 3 3 8" xfId="31614"/>
    <cellStyle name="20% - Accent6 2 3 4" xfId="8962"/>
    <cellStyle name="20% - Accent6 2 3 4 2" xfId="13251"/>
    <cellStyle name="20% - Accent6 2 3 4 2 2" xfId="15605"/>
    <cellStyle name="20% - Accent6 2 3 4 2 2 2" xfId="26435"/>
    <cellStyle name="20% - Accent6 2 3 4 2 2 3" xfId="35312"/>
    <cellStyle name="20% - Accent6 2 3 4 2 3" xfId="17824"/>
    <cellStyle name="20% - Accent6 2 3 4 2 3 2" xfId="28654"/>
    <cellStyle name="20% - Accent6 2 3 4 2 3 3" xfId="37531"/>
    <cellStyle name="20% - Accent6 2 3 4 2 4" xfId="20229"/>
    <cellStyle name="20% - Accent6 2 3 4 2 4 2" xfId="30873"/>
    <cellStyle name="20% - Accent6 2 3 4 2 4 3" xfId="39750"/>
    <cellStyle name="20% - Accent6 2 3 4 2 5" xfId="24216"/>
    <cellStyle name="20% - Accent6 2 3 4 2 6" xfId="33093"/>
    <cellStyle name="20% - Accent6 2 3 4 3" xfId="12518"/>
    <cellStyle name="20% - Accent6 2 3 4 3 2" xfId="14872"/>
    <cellStyle name="20% - Accent6 2 3 4 3 2 2" xfId="25702"/>
    <cellStyle name="20% - Accent6 2 3 4 3 2 3" xfId="34579"/>
    <cellStyle name="20% - Accent6 2 3 4 3 3" xfId="17091"/>
    <cellStyle name="20% - Accent6 2 3 4 3 3 2" xfId="27921"/>
    <cellStyle name="20% - Accent6 2 3 4 3 3 3" xfId="36798"/>
    <cellStyle name="20% - Accent6 2 3 4 3 4" xfId="19496"/>
    <cellStyle name="20% - Accent6 2 3 4 3 4 2" xfId="30140"/>
    <cellStyle name="20% - Accent6 2 3 4 3 4 3" xfId="39017"/>
    <cellStyle name="20% - Accent6 2 3 4 3 5" xfId="23483"/>
    <cellStyle name="20% - Accent6 2 3 4 3 6" xfId="32360"/>
    <cellStyle name="20% - Accent6 2 3 4 4" xfId="13996"/>
    <cellStyle name="20% - Accent6 2 3 4 4 2" xfId="24959"/>
    <cellStyle name="20% - Accent6 2 3 4 4 3" xfId="33836"/>
    <cellStyle name="20% - Accent6 2 3 4 5" xfId="16348"/>
    <cellStyle name="20% - Accent6 2 3 4 5 2" xfId="27178"/>
    <cellStyle name="20% - Accent6 2 3 4 5 3" xfId="36055"/>
    <cellStyle name="20% - Accent6 2 3 4 6" xfId="18569"/>
    <cellStyle name="20% - Accent6 2 3 4 6 2" xfId="29397"/>
    <cellStyle name="20% - Accent6 2 3 4 6 3" xfId="38274"/>
    <cellStyle name="20% - Accent6 2 3 4 7" xfId="22740"/>
    <cellStyle name="20% - Accent6 2 3 4 8" xfId="31615"/>
    <cellStyle name="20% - Accent6 2 3 5" xfId="8963"/>
    <cellStyle name="20% - Accent6 2 3 5 2" xfId="13252"/>
    <cellStyle name="20% - Accent6 2 3 5 2 2" xfId="15606"/>
    <cellStyle name="20% - Accent6 2 3 5 2 2 2" xfId="26436"/>
    <cellStyle name="20% - Accent6 2 3 5 2 2 3" xfId="35313"/>
    <cellStyle name="20% - Accent6 2 3 5 2 3" xfId="17825"/>
    <cellStyle name="20% - Accent6 2 3 5 2 3 2" xfId="28655"/>
    <cellStyle name="20% - Accent6 2 3 5 2 3 3" xfId="37532"/>
    <cellStyle name="20% - Accent6 2 3 5 2 4" xfId="20230"/>
    <cellStyle name="20% - Accent6 2 3 5 2 4 2" xfId="30874"/>
    <cellStyle name="20% - Accent6 2 3 5 2 4 3" xfId="39751"/>
    <cellStyle name="20% - Accent6 2 3 5 2 5" xfId="24217"/>
    <cellStyle name="20% - Accent6 2 3 5 2 6" xfId="33094"/>
    <cellStyle name="20% - Accent6 2 3 5 3" xfId="12519"/>
    <cellStyle name="20% - Accent6 2 3 5 3 2" xfId="14873"/>
    <cellStyle name="20% - Accent6 2 3 5 3 2 2" xfId="25703"/>
    <cellStyle name="20% - Accent6 2 3 5 3 2 3" xfId="34580"/>
    <cellStyle name="20% - Accent6 2 3 5 3 3" xfId="17092"/>
    <cellStyle name="20% - Accent6 2 3 5 3 3 2" xfId="27922"/>
    <cellStyle name="20% - Accent6 2 3 5 3 3 3" xfId="36799"/>
    <cellStyle name="20% - Accent6 2 3 5 3 4" xfId="19497"/>
    <cellStyle name="20% - Accent6 2 3 5 3 4 2" xfId="30141"/>
    <cellStyle name="20% - Accent6 2 3 5 3 4 3" xfId="39018"/>
    <cellStyle name="20% - Accent6 2 3 5 3 5" xfId="23484"/>
    <cellStyle name="20% - Accent6 2 3 5 3 6" xfId="32361"/>
    <cellStyle name="20% - Accent6 2 3 5 4" xfId="13997"/>
    <cellStyle name="20% - Accent6 2 3 5 4 2" xfId="24960"/>
    <cellStyle name="20% - Accent6 2 3 5 4 3" xfId="33837"/>
    <cellStyle name="20% - Accent6 2 3 5 5" xfId="16349"/>
    <cellStyle name="20% - Accent6 2 3 5 5 2" xfId="27179"/>
    <cellStyle name="20% - Accent6 2 3 5 5 3" xfId="36056"/>
    <cellStyle name="20% - Accent6 2 3 5 6" xfId="18570"/>
    <cellStyle name="20% - Accent6 2 3 5 6 2" xfId="29398"/>
    <cellStyle name="20% - Accent6 2 3 5 6 3" xfId="38275"/>
    <cellStyle name="20% - Accent6 2 3 5 7" xfId="22741"/>
    <cellStyle name="20% - Accent6 2 3 5 8" xfId="31616"/>
    <cellStyle name="20% - Accent6 2 3 6" xfId="8964"/>
    <cellStyle name="20% - Accent6 2 3 6 2" xfId="13253"/>
    <cellStyle name="20% - Accent6 2 3 6 2 2" xfId="15607"/>
    <cellStyle name="20% - Accent6 2 3 6 2 2 2" xfId="26437"/>
    <cellStyle name="20% - Accent6 2 3 6 2 2 3" xfId="35314"/>
    <cellStyle name="20% - Accent6 2 3 6 2 3" xfId="17826"/>
    <cellStyle name="20% - Accent6 2 3 6 2 3 2" xfId="28656"/>
    <cellStyle name="20% - Accent6 2 3 6 2 3 3" xfId="37533"/>
    <cellStyle name="20% - Accent6 2 3 6 2 4" xfId="20231"/>
    <cellStyle name="20% - Accent6 2 3 6 2 4 2" xfId="30875"/>
    <cellStyle name="20% - Accent6 2 3 6 2 4 3" xfId="39752"/>
    <cellStyle name="20% - Accent6 2 3 6 2 5" xfId="24218"/>
    <cellStyle name="20% - Accent6 2 3 6 2 6" xfId="33095"/>
    <cellStyle name="20% - Accent6 2 3 6 3" xfId="12520"/>
    <cellStyle name="20% - Accent6 2 3 6 3 2" xfId="14874"/>
    <cellStyle name="20% - Accent6 2 3 6 3 2 2" xfId="25704"/>
    <cellStyle name="20% - Accent6 2 3 6 3 2 3" xfId="34581"/>
    <cellStyle name="20% - Accent6 2 3 6 3 3" xfId="17093"/>
    <cellStyle name="20% - Accent6 2 3 6 3 3 2" xfId="27923"/>
    <cellStyle name="20% - Accent6 2 3 6 3 3 3" xfId="36800"/>
    <cellStyle name="20% - Accent6 2 3 6 3 4" xfId="19498"/>
    <cellStyle name="20% - Accent6 2 3 6 3 4 2" xfId="30142"/>
    <cellStyle name="20% - Accent6 2 3 6 3 4 3" xfId="39019"/>
    <cellStyle name="20% - Accent6 2 3 6 3 5" xfId="23485"/>
    <cellStyle name="20% - Accent6 2 3 6 3 6" xfId="32362"/>
    <cellStyle name="20% - Accent6 2 3 6 4" xfId="13998"/>
    <cellStyle name="20% - Accent6 2 3 6 4 2" xfId="24961"/>
    <cellStyle name="20% - Accent6 2 3 6 4 3" xfId="33838"/>
    <cellStyle name="20% - Accent6 2 3 6 5" xfId="16350"/>
    <cellStyle name="20% - Accent6 2 3 6 5 2" xfId="27180"/>
    <cellStyle name="20% - Accent6 2 3 6 5 3" xfId="36057"/>
    <cellStyle name="20% - Accent6 2 3 6 6" xfId="18571"/>
    <cellStyle name="20% - Accent6 2 3 6 6 2" xfId="29399"/>
    <cellStyle name="20% - Accent6 2 3 6 6 3" xfId="38276"/>
    <cellStyle name="20% - Accent6 2 3 6 7" xfId="22742"/>
    <cellStyle name="20% - Accent6 2 3 6 8" xfId="31617"/>
    <cellStyle name="20% - Accent6 2 3 7" xfId="8965"/>
    <cellStyle name="20% - Accent6 2 3 7 2" xfId="13254"/>
    <cellStyle name="20% - Accent6 2 3 7 2 2" xfId="15608"/>
    <cellStyle name="20% - Accent6 2 3 7 2 2 2" xfId="26438"/>
    <cellStyle name="20% - Accent6 2 3 7 2 2 3" xfId="35315"/>
    <cellStyle name="20% - Accent6 2 3 7 2 3" xfId="17827"/>
    <cellStyle name="20% - Accent6 2 3 7 2 3 2" xfId="28657"/>
    <cellStyle name="20% - Accent6 2 3 7 2 3 3" xfId="37534"/>
    <cellStyle name="20% - Accent6 2 3 7 2 4" xfId="20232"/>
    <cellStyle name="20% - Accent6 2 3 7 2 4 2" xfId="30876"/>
    <cellStyle name="20% - Accent6 2 3 7 2 4 3" xfId="39753"/>
    <cellStyle name="20% - Accent6 2 3 7 2 5" xfId="24219"/>
    <cellStyle name="20% - Accent6 2 3 7 2 6" xfId="33096"/>
    <cellStyle name="20% - Accent6 2 3 7 3" xfId="12521"/>
    <cellStyle name="20% - Accent6 2 3 7 3 2" xfId="14875"/>
    <cellStyle name="20% - Accent6 2 3 7 3 2 2" xfId="25705"/>
    <cellStyle name="20% - Accent6 2 3 7 3 2 3" xfId="34582"/>
    <cellStyle name="20% - Accent6 2 3 7 3 3" xfId="17094"/>
    <cellStyle name="20% - Accent6 2 3 7 3 3 2" xfId="27924"/>
    <cellStyle name="20% - Accent6 2 3 7 3 3 3" xfId="36801"/>
    <cellStyle name="20% - Accent6 2 3 7 3 4" xfId="19499"/>
    <cellStyle name="20% - Accent6 2 3 7 3 4 2" xfId="30143"/>
    <cellStyle name="20% - Accent6 2 3 7 3 4 3" xfId="39020"/>
    <cellStyle name="20% - Accent6 2 3 7 3 5" xfId="23486"/>
    <cellStyle name="20% - Accent6 2 3 7 3 6" xfId="32363"/>
    <cellStyle name="20% - Accent6 2 3 7 4" xfId="13999"/>
    <cellStyle name="20% - Accent6 2 3 7 4 2" xfId="24962"/>
    <cellStyle name="20% - Accent6 2 3 7 4 3" xfId="33839"/>
    <cellStyle name="20% - Accent6 2 3 7 5" xfId="16351"/>
    <cellStyle name="20% - Accent6 2 3 7 5 2" xfId="27181"/>
    <cellStyle name="20% - Accent6 2 3 7 5 3" xfId="36058"/>
    <cellStyle name="20% - Accent6 2 3 7 6" xfId="18572"/>
    <cellStyle name="20% - Accent6 2 3 7 6 2" xfId="29400"/>
    <cellStyle name="20% - Accent6 2 3 7 6 3" xfId="38277"/>
    <cellStyle name="20% - Accent6 2 3 7 7" xfId="22743"/>
    <cellStyle name="20% - Accent6 2 3 7 8" xfId="31618"/>
    <cellStyle name="20% - Accent6 2 3 8" xfId="8966"/>
    <cellStyle name="20% - Accent6 2 3 8 2" xfId="13255"/>
    <cellStyle name="20% - Accent6 2 3 8 2 2" xfId="15609"/>
    <cellStyle name="20% - Accent6 2 3 8 2 2 2" xfId="26439"/>
    <cellStyle name="20% - Accent6 2 3 8 2 2 3" xfId="35316"/>
    <cellStyle name="20% - Accent6 2 3 8 2 3" xfId="17828"/>
    <cellStyle name="20% - Accent6 2 3 8 2 3 2" xfId="28658"/>
    <cellStyle name="20% - Accent6 2 3 8 2 3 3" xfId="37535"/>
    <cellStyle name="20% - Accent6 2 3 8 2 4" xfId="20233"/>
    <cellStyle name="20% - Accent6 2 3 8 2 4 2" xfId="30877"/>
    <cellStyle name="20% - Accent6 2 3 8 2 4 3" xfId="39754"/>
    <cellStyle name="20% - Accent6 2 3 8 2 5" xfId="24220"/>
    <cellStyle name="20% - Accent6 2 3 8 2 6" xfId="33097"/>
    <cellStyle name="20% - Accent6 2 3 8 3" xfId="12522"/>
    <cellStyle name="20% - Accent6 2 3 8 3 2" xfId="14876"/>
    <cellStyle name="20% - Accent6 2 3 8 3 2 2" xfId="25706"/>
    <cellStyle name="20% - Accent6 2 3 8 3 2 3" xfId="34583"/>
    <cellStyle name="20% - Accent6 2 3 8 3 3" xfId="17095"/>
    <cellStyle name="20% - Accent6 2 3 8 3 3 2" xfId="27925"/>
    <cellStyle name="20% - Accent6 2 3 8 3 3 3" xfId="36802"/>
    <cellStyle name="20% - Accent6 2 3 8 3 4" xfId="19500"/>
    <cellStyle name="20% - Accent6 2 3 8 3 4 2" xfId="30144"/>
    <cellStyle name="20% - Accent6 2 3 8 3 4 3" xfId="39021"/>
    <cellStyle name="20% - Accent6 2 3 8 3 5" xfId="23487"/>
    <cellStyle name="20% - Accent6 2 3 8 3 6" xfId="32364"/>
    <cellStyle name="20% - Accent6 2 3 8 4" xfId="14000"/>
    <cellStyle name="20% - Accent6 2 3 8 4 2" xfId="24963"/>
    <cellStyle name="20% - Accent6 2 3 8 4 3" xfId="33840"/>
    <cellStyle name="20% - Accent6 2 3 8 5" xfId="16352"/>
    <cellStyle name="20% - Accent6 2 3 8 5 2" xfId="27182"/>
    <cellStyle name="20% - Accent6 2 3 8 5 3" xfId="36059"/>
    <cellStyle name="20% - Accent6 2 3 8 6" xfId="18573"/>
    <cellStyle name="20% - Accent6 2 3 8 6 2" xfId="29401"/>
    <cellStyle name="20% - Accent6 2 3 8 6 3" xfId="38278"/>
    <cellStyle name="20% - Accent6 2 3 8 7" xfId="22744"/>
    <cellStyle name="20% - Accent6 2 3 8 8" xfId="31619"/>
    <cellStyle name="20% - Accent6 2 3 9" xfId="8967"/>
    <cellStyle name="20% - Accent6 2 3 9 2" xfId="13256"/>
    <cellStyle name="20% - Accent6 2 3 9 2 2" xfId="15610"/>
    <cellStyle name="20% - Accent6 2 3 9 2 2 2" xfId="26440"/>
    <cellStyle name="20% - Accent6 2 3 9 2 2 3" xfId="35317"/>
    <cellStyle name="20% - Accent6 2 3 9 2 3" xfId="17829"/>
    <cellStyle name="20% - Accent6 2 3 9 2 3 2" xfId="28659"/>
    <cellStyle name="20% - Accent6 2 3 9 2 3 3" xfId="37536"/>
    <cellStyle name="20% - Accent6 2 3 9 2 4" xfId="20234"/>
    <cellStyle name="20% - Accent6 2 3 9 2 4 2" xfId="30878"/>
    <cellStyle name="20% - Accent6 2 3 9 2 4 3" xfId="39755"/>
    <cellStyle name="20% - Accent6 2 3 9 2 5" xfId="24221"/>
    <cellStyle name="20% - Accent6 2 3 9 2 6" xfId="33098"/>
    <cellStyle name="20% - Accent6 2 3 9 3" xfId="12523"/>
    <cellStyle name="20% - Accent6 2 3 9 3 2" xfId="14877"/>
    <cellStyle name="20% - Accent6 2 3 9 3 2 2" xfId="25707"/>
    <cellStyle name="20% - Accent6 2 3 9 3 2 3" xfId="34584"/>
    <cellStyle name="20% - Accent6 2 3 9 3 3" xfId="17096"/>
    <cellStyle name="20% - Accent6 2 3 9 3 3 2" xfId="27926"/>
    <cellStyle name="20% - Accent6 2 3 9 3 3 3" xfId="36803"/>
    <cellStyle name="20% - Accent6 2 3 9 3 4" xfId="19501"/>
    <cellStyle name="20% - Accent6 2 3 9 3 4 2" xfId="30145"/>
    <cellStyle name="20% - Accent6 2 3 9 3 4 3" xfId="39022"/>
    <cellStyle name="20% - Accent6 2 3 9 3 5" xfId="23488"/>
    <cellStyle name="20% - Accent6 2 3 9 3 6" xfId="32365"/>
    <cellStyle name="20% - Accent6 2 3 9 4" xfId="14001"/>
    <cellStyle name="20% - Accent6 2 3 9 4 2" xfId="24964"/>
    <cellStyle name="20% - Accent6 2 3 9 4 3" xfId="33841"/>
    <cellStyle name="20% - Accent6 2 3 9 5" xfId="16353"/>
    <cellStyle name="20% - Accent6 2 3 9 5 2" xfId="27183"/>
    <cellStyle name="20% - Accent6 2 3 9 5 3" xfId="36060"/>
    <cellStyle name="20% - Accent6 2 3 9 6" xfId="18574"/>
    <cellStyle name="20% - Accent6 2 3 9 6 2" xfId="29402"/>
    <cellStyle name="20% - Accent6 2 3 9 6 3" xfId="38279"/>
    <cellStyle name="20% - Accent6 2 3 9 7" xfId="22745"/>
    <cellStyle name="20% - Accent6 2 3 9 8" xfId="31620"/>
    <cellStyle name="20% - Accent6 2 4" xfId="8968"/>
    <cellStyle name="20% - Accent6 2 4 10" xfId="13257"/>
    <cellStyle name="20% - Accent6 2 4 10 2" xfId="15611"/>
    <cellStyle name="20% - Accent6 2 4 10 2 2" xfId="26441"/>
    <cellStyle name="20% - Accent6 2 4 10 2 3" xfId="35318"/>
    <cellStyle name="20% - Accent6 2 4 10 3" xfId="17830"/>
    <cellStyle name="20% - Accent6 2 4 10 3 2" xfId="28660"/>
    <cellStyle name="20% - Accent6 2 4 10 3 3" xfId="37537"/>
    <cellStyle name="20% - Accent6 2 4 10 4" xfId="20235"/>
    <cellStyle name="20% - Accent6 2 4 10 4 2" xfId="30879"/>
    <cellStyle name="20% - Accent6 2 4 10 4 3" xfId="39756"/>
    <cellStyle name="20% - Accent6 2 4 10 5" xfId="24222"/>
    <cellStyle name="20% - Accent6 2 4 10 6" xfId="33099"/>
    <cellStyle name="20% - Accent6 2 4 11" xfId="12524"/>
    <cellStyle name="20% - Accent6 2 4 11 2" xfId="14878"/>
    <cellStyle name="20% - Accent6 2 4 11 2 2" xfId="25708"/>
    <cellStyle name="20% - Accent6 2 4 11 2 3" xfId="34585"/>
    <cellStyle name="20% - Accent6 2 4 11 3" xfId="17097"/>
    <cellStyle name="20% - Accent6 2 4 11 3 2" xfId="27927"/>
    <cellStyle name="20% - Accent6 2 4 11 3 3" xfId="36804"/>
    <cellStyle name="20% - Accent6 2 4 11 4" xfId="19502"/>
    <cellStyle name="20% - Accent6 2 4 11 4 2" xfId="30146"/>
    <cellStyle name="20% - Accent6 2 4 11 4 3" xfId="39023"/>
    <cellStyle name="20% - Accent6 2 4 11 5" xfId="23489"/>
    <cellStyle name="20% - Accent6 2 4 11 6" xfId="32366"/>
    <cellStyle name="20% - Accent6 2 4 12" xfId="14002"/>
    <cellStyle name="20% - Accent6 2 4 12 2" xfId="24965"/>
    <cellStyle name="20% - Accent6 2 4 12 3" xfId="33842"/>
    <cellStyle name="20% - Accent6 2 4 13" xfId="16354"/>
    <cellStyle name="20% - Accent6 2 4 13 2" xfId="27184"/>
    <cellStyle name="20% - Accent6 2 4 13 3" xfId="36061"/>
    <cellStyle name="20% - Accent6 2 4 14" xfId="18575"/>
    <cellStyle name="20% - Accent6 2 4 14 2" xfId="29403"/>
    <cellStyle name="20% - Accent6 2 4 14 3" xfId="38280"/>
    <cellStyle name="20% - Accent6 2 4 15" xfId="22746"/>
    <cellStyle name="20% - Accent6 2 4 16" xfId="31621"/>
    <cellStyle name="20% - Accent6 2 4 2" xfId="8969"/>
    <cellStyle name="20% - Accent6 2 4 2 2" xfId="13258"/>
    <cellStyle name="20% - Accent6 2 4 2 2 2" xfId="15612"/>
    <cellStyle name="20% - Accent6 2 4 2 2 2 2" xfId="26442"/>
    <cellStyle name="20% - Accent6 2 4 2 2 2 3" xfId="35319"/>
    <cellStyle name="20% - Accent6 2 4 2 2 3" xfId="17831"/>
    <cellStyle name="20% - Accent6 2 4 2 2 3 2" xfId="28661"/>
    <cellStyle name="20% - Accent6 2 4 2 2 3 3" xfId="37538"/>
    <cellStyle name="20% - Accent6 2 4 2 2 4" xfId="20236"/>
    <cellStyle name="20% - Accent6 2 4 2 2 4 2" xfId="30880"/>
    <cellStyle name="20% - Accent6 2 4 2 2 4 3" xfId="39757"/>
    <cellStyle name="20% - Accent6 2 4 2 2 5" xfId="24223"/>
    <cellStyle name="20% - Accent6 2 4 2 2 6" xfId="33100"/>
    <cellStyle name="20% - Accent6 2 4 2 3" xfId="12525"/>
    <cellStyle name="20% - Accent6 2 4 2 3 2" xfId="14879"/>
    <cellStyle name="20% - Accent6 2 4 2 3 2 2" xfId="25709"/>
    <cellStyle name="20% - Accent6 2 4 2 3 2 3" xfId="34586"/>
    <cellStyle name="20% - Accent6 2 4 2 3 3" xfId="17098"/>
    <cellStyle name="20% - Accent6 2 4 2 3 3 2" xfId="27928"/>
    <cellStyle name="20% - Accent6 2 4 2 3 3 3" xfId="36805"/>
    <cellStyle name="20% - Accent6 2 4 2 3 4" xfId="19503"/>
    <cellStyle name="20% - Accent6 2 4 2 3 4 2" xfId="30147"/>
    <cellStyle name="20% - Accent6 2 4 2 3 4 3" xfId="39024"/>
    <cellStyle name="20% - Accent6 2 4 2 3 5" xfId="23490"/>
    <cellStyle name="20% - Accent6 2 4 2 3 6" xfId="32367"/>
    <cellStyle name="20% - Accent6 2 4 2 4" xfId="14003"/>
    <cellStyle name="20% - Accent6 2 4 2 4 2" xfId="24966"/>
    <cellStyle name="20% - Accent6 2 4 2 4 3" xfId="33843"/>
    <cellStyle name="20% - Accent6 2 4 2 5" xfId="16355"/>
    <cellStyle name="20% - Accent6 2 4 2 5 2" xfId="27185"/>
    <cellStyle name="20% - Accent6 2 4 2 5 3" xfId="36062"/>
    <cellStyle name="20% - Accent6 2 4 2 6" xfId="18576"/>
    <cellStyle name="20% - Accent6 2 4 2 6 2" xfId="29404"/>
    <cellStyle name="20% - Accent6 2 4 2 6 3" xfId="38281"/>
    <cellStyle name="20% - Accent6 2 4 2 7" xfId="22747"/>
    <cellStyle name="20% - Accent6 2 4 2 8" xfId="31622"/>
    <cellStyle name="20% - Accent6 2 4 3" xfId="8970"/>
    <cellStyle name="20% - Accent6 2 4 3 2" xfId="13259"/>
    <cellStyle name="20% - Accent6 2 4 3 2 2" xfId="15613"/>
    <cellStyle name="20% - Accent6 2 4 3 2 2 2" xfId="26443"/>
    <cellStyle name="20% - Accent6 2 4 3 2 2 3" xfId="35320"/>
    <cellStyle name="20% - Accent6 2 4 3 2 3" xfId="17832"/>
    <cellStyle name="20% - Accent6 2 4 3 2 3 2" xfId="28662"/>
    <cellStyle name="20% - Accent6 2 4 3 2 3 3" xfId="37539"/>
    <cellStyle name="20% - Accent6 2 4 3 2 4" xfId="20237"/>
    <cellStyle name="20% - Accent6 2 4 3 2 4 2" xfId="30881"/>
    <cellStyle name="20% - Accent6 2 4 3 2 4 3" xfId="39758"/>
    <cellStyle name="20% - Accent6 2 4 3 2 5" xfId="24224"/>
    <cellStyle name="20% - Accent6 2 4 3 2 6" xfId="33101"/>
    <cellStyle name="20% - Accent6 2 4 3 3" xfId="12526"/>
    <cellStyle name="20% - Accent6 2 4 3 3 2" xfId="14880"/>
    <cellStyle name="20% - Accent6 2 4 3 3 2 2" xfId="25710"/>
    <cellStyle name="20% - Accent6 2 4 3 3 2 3" xfId="34587"/>
    <cellStyle name="20% - Accent6 2 4 3 3 3" xfId="17099"/>
    <cellStyle name="20% - Accent6 2 4 3 3 3 2" xfId="27929"/>
    <cellStyle name="20% - Accent6 2 4 3 3 3 3" xfId="36806"/>
    <cellStyle name="20% - Accent6 2 4 3 3 4" xfId="19504"/>
    <cellStyle name="20% - Accent6 2 4 3 3 4 2" xfId="30148"/>
    <cellStyle name="20% - Accent6 2 4 3 3 4 3" xfId="39025"/>
    <cellStyle name="20% - Accent6 2 4 3 3 5" xfId="23491"/>
    <cellStyle name="20% - Accent6 2 4 3 3 6" xfId="32368"/>
    <cellStyle name="20% - Accent6 2 4 3 4" xfId="14004"/>
    <cellStyle name="20% - Accent6 2 4 3 4 2" xfId="24967"/>
    <cellStyle name="20% - Accent6 2 4 3 4 3" xfId="33844"/>
    <cellStyle name="20% - Accent6 2 4 3 5" xfId="16356"/>
    <cellStyle name="20% - Accent6 2 4 3 5 2" xfId="27186"/>
    <cellStyle name="20% - Accent6 2 4 3 5 3" xfId="36063"/>
    <cellStyle name="20% - Accent6 2 4 3 6" xfId="18577"/>
    <cellStyle name="20% - Accent6 2 4 3 6 2" xfId="29405"/>
    <cellStyle name="20% - Accent6 2 4 3 6 3" xfId="38282"/>
    <cellStyle name="20% - Accent6 2 4 3 7" xfId="22748"/>
    <cellStyle name="20% - Accent6 2 4 3 8" xfId="31623"/>
    <cellStyle name="20% - Accent6 2 4 4" xfId="8971"/>
    <cellStyle name="20% - Accent6 2 4 4 2" xfId="13260"/>
    <cellStyle name="20% - Accent6 2 4 4 2 2" xfId="15614"/>
    <cellStyle name="20% - Accent6 2 4 4 2 2 2" xfId="26444"/>
    <cellStyle name="20% - Accent6 2 4 4 2 2 3" xfId="35321"/>
    <cellStyle name="20% - Accent6 2 4 4 2 3" xfId="17833"/>
    <cellStyle name="20% - Accent6 2 4 4 2 3 2" xfId="28663"/>
    <cellStyle name="20% - Accent6 2 4 4 2 3 3" xfId="37540"/>
    <cellStyle name="20% - Accent6 2 4 4 2 4" xfId="20238"/>
    <cellStyle name="20% - Accent6 2 4 4 2 4 2" xfId="30882"/>
    <cellStyle name="20% - Accent6 2 4 4 2 4 3" xfId="39759"/>
    <cellStyle name="20% - Accent6 2 4 4 2 5" xfId="24225"/>
    <cellStyle name="20% - Accent6 2 4 4 2 6" xfId="33102"/>
    <cellStyle name="20% - Accent6 2 4 4 3" xfId="12527"/>
    <cellStyle name="20% - Accent6 2 4 4 3 2" xfId="14881"/>
    <cellStyle name="20% - Accent6 2 4 4 3 2 2" xfId="25711"/>
    <cellStyle name="20% - Accent6 2 4 4 3 2 3" xfId="34588"/>
    <cellStyle name="20% - Accent6 2 4 4 3 3" xfId="17100"/>
    <cellStyle name="20% - Accent6 2 4 4 3 3 2" xfId="27930"/>
    <cellStyle name="20% - Accent6 2 4 4 3 3 3" xfId="36807"/>
    <cellStyle name="20% - Accent6 2 4 4 3 4" xfId="19505"/>
    <cellStyle name="20% - Accent6 2 4 4 3 4 2" xfId="30149"/>
    <cellStyle name="20% - Accent6 2 4 4 3 4 3" xfId="39026"/>
    <cellStyle name="20% - Accent6 2 4 4 3 5" xfId="23492"/>
    <cellStyle name="20% - Accent6 2 4 4 3 6" xfId="32369"/>
    <cellStyle name="20% - Accent6 2 4 4 4" xfId="14005"/>
    <cellStyle name="20% - Accent6 2 4 4 4 2" xfId="24968"/>
    <cellStyle name="20% - Accent6 2 4 4 4 3" xfId="33845"/>
    <cellStyle name="20% - Accent6 2 4 4 5" xfId="16357"/>
    <cellStyle name="20% - Accent6 2 4 4 5 2" xfId="27187"/>
    <cellStyle name="20% - Accent6 2 4 4 5 3" xfId="36064"/>
    <cellStyle name="20% - Accent6 2 4 4 6" xfId="18578"/>
    <cellStyle name="20% - Accent6 2 4 4 6 2" xfId="29406"/>
    <cellStyle name="20% - Accent6 2 4 4 6 3" xfId="38283"/>
    <cellStyle name="20% - Accent6 2 4 4 7" xfId="22749"/>
    <cellStyle name="20% - Accent6 2 4 4 8" xfId="31624"/>
    <cellStyle name="20% - Accent6 2 4 5" xfId="8972"/>
    <cellStyle name="20% - Accent6 2 4 5 2" xfId="13261"/>
    <cellStyle name="20% - Accent6 2 4 5 2 2" xfId="15615"/>
    <cellStyle name="20% - Accent6 2 4 5 2 2 2" xfId="26445"/>
    <cellStyle name="20% - Accent6 2 4 5 2 2 3" xfId="35322"/>
    <cellStyle name="20% - Accent6 2 4 5 2 3" xfId="17834"/>
    <cellStyle name="20% - Accent6 2 4 5 2 3 2" xfId="28664"/>
    <cellStyle name="20% - Accent6 2 4 5 2 3 3" xfId="37541"/>
    <cellStyle name="20% - Accent6 2 4 5 2 4" xfId="20239"/>
    <cellStyle name="20% - Accent6 2 4 5 2 4 2" xfId="30883"/>
    <cellStyle name="20% - Accent6 2 4 5 2 4 3" xfId="39760"/>
    <cellStyle name="20% - Accent6 2 4 5 2 5" xfId="24226"/>
    <cellStyle name="20% - Accent6 2 4 5 2 6" xfId="33103"/>
    <cellStyle name="20% - Accent6 2 4 5 3" xfId="12528"/>
    <cellStyle name="20% - Accent6 2 4 5 3 2" xfId="14882"/>
    <cellStyle name="20% - Accent6 2 4 5 3 2 2" xfId="25712"/>
    <cellStyle name="20% - Accent6 2 4 5 3 2 3" xfId="34589"/>
    <cellStyle name="20% - Accent6 2 4 5 3 3" xfId="17101"/>
    <cellStyle name="20% - Accent6 2 4 5 3 3 2" xfId="27931"/>
    <cellStyle name="20% - Accent6 2 4 5 3 3 3" xfId="36808"/>
    <cellStyle name="20% - Accent6 2 4 5 3 4" xfId="19506"/>
    <cellStyle name="20% - Accent6 2 4 5 3 4 2" xfId="30150"/>
    <cellStyle name="20% - Accent6 2 4 5 3 4 3" xfId="39027"/>
    <cellStyle name="20% - Accent6 2 4 5 3 5" xfId="23493"/>
    <cellStyle name="20% - Accent6 2 4 5 3 6" xfId="32370"/>
    <cellStyle name="20% - Accent6 2 4 5 4" xfId="14006"/>
    <cellStyle name="20% - Accent6 2 4 5 4 2" xfId="24969"/>
    <cellStyle name="20% - Accent6 2 4 5 4 3" xfId="33846"/>
    <cellStyle name="20% - Accent6 2 4 5 5" xfId="16358"/>
    <cellStyle name="20% - Accent6 2 4 5 5 2" xfId="27188"/>
    <cellStyle name="20% - Accent6 2 4 5 5 3" xfId="36065"/>
    <cellStyle name="20% - Accent6 2 4 5 6" xfId="18579"/>
    <cellStyle name="20% - Accent6 2 4 5 6 2" xfId="29407"/>
    <cellStyle name="20% - Accent6 2 4 5 6 3" xfId="38284"/>
    <cellStyle name="20% - Accent6 2 4 5 7" xfId="22750"/>
    <cellStyle name="20% - Accent6 2 4 5 8" xfId="31625"/>
    <cellStyle name="20% - Accent6 2 4 6" xfId="8973"/>
    <cellStyle name="20% - Accent6 2 4 6 2" xfId="13262"/>
    <cellStyle name="20% - Accent6 2 4 6 2 2" xfId="15616"/>
    <cellStyle name="20% - Accent6 2 4 6 2 2 2" xfId="26446"/>
    <cellStyle name="20% - Accent6 2 4 6 2 2 3" xfId="35323"/>
    <cellStyle name="20% - Accent6 2 4 6 2 3" xfId="17835"/>
    <cellStyle name="20% - Accent6 2 4 6 2 3 2" xfId="28665"/>
    <cellStyle name="20% - Accent6 2 4 6 2 3 3" xfId="37542"/>
    <cellStyle name="20% - Accent6 2 4 6 2 4" xfId="20240"/>
    <cellStyle name="20% - Accent6 2 4 6 2 4 2" xfId="30884"/>
    <cellStyle name="20% - Accent6 2 4 6 2 4 3" xfId="39761"/>
    <cellStyle name="20% - Accent6 2 4 6 2 5" xfId="24227"/>
    <cellStyle name="20% - Accent6 2 4 6 2 6" xfId="33104"/>
    <cellStyle name="20% - Accent6 2 4 6 3" xfId="12529"/>
    <cellStyle name="20% - Accent6 2 4 6 3 2" xfId="14883"/>
    <cellStyle name="20% - Accent6 2 4 6 3 2 2" xfId="25713"/>
    <cellStyle name="20% - Accent6 2 4 6 3 2 3" xfId="34590"/>
    <cellStyle name="20% - Accent6 2 4 6 3 3" xfId="17102"/>
    <cellStyle name="20% - Accent6 2 4 6 3 3 2" xfId="27932"/>
    <cellStyle name="20% - Accent6 2 4 6 3 3 3" xfId="36809"/>
    <cellStyle name="20% - Accent6 2 4 6 3 4" xfId="19507"/>
    <cellStyle name="20% - Accent6 2 4 6 3 4 2" xfId="30151"/>
    <cellStyle name="20% - Accent6 2 4 6 3 4 3" xfId="39028"/>
    <cellStyle name="20% - Accent6 2 4 6 3 5" xfId="23494"/>
    <cellStyle name="20% - Accent6 2 4 6 3 6" xfId="32371"/>
    <cellStyle name="20% - Accent6 2 4 6 4" xfId="14007"/>
    <cellStyle name="20% - Accent6 2 4 6 4 2" xfId="24970"/>
    <cellStyle name="20% - Accent6 2 4 6 4 3" xfId="33847"/>
    <cellStyle name="20% - Accent6 2 4 6 5" xfId="16359"/>
    <cellStyle name="20% - Accent6 2 4 6 5 2" xfId="27189"/>
    <cellStyle name="20% - Accent6 2 4 6 5 3" xfId="36066"/>
    <cellStyle name="20% - Accent6 2 4 6 6" xfId="18580"/>
    <cellStyle name="20% - Accent6 2 4 6 6 2" xfId="29408"/>
    <cellStyle name="20% - Accent6 2 4 6 6 3" xfId="38285"/>
    <cellStyle name="20% - Accent6 2 4 6 7" xfId="22751"/>
    <cellStyle name="20% - Accent6 2 4 6 8" xfId="31626"/>
    <cellStyle name="20% - Accent6 2 4 7" xfId="8974"/>
    <cellStyle name="20% - Accent6 2 4 7 2" xfId="13263"/>
    <cellStyle name="20% - Accent6 2 4 7 2 2" xfId="15617"/>
    <cellStyle name="20% - Accent6 2 4 7 2 2 2" xfId="26447"/>
    <cellStyle name="20% - Accent6 2 4 7 2 2 3" xfId="35324"/>
    <cellStyle name="20% - Accent6 2 4 7 2 3" xfId="17836"/>
    <cellStyle name="20% - Accent6 2 4 7 2 3 2" xfId="28666"/>
    <cellStyle name="20% - Accent6 2 4 7 2 3 3" xfId="37543"/>
    <cellStyle name="20% - Accent6 2 4 7 2 4" xfId="20241"/>
    <cellStyle name="20% - Accent6 2 4 7 2 4 2" xfId="30885"/>
    <cellStyle name="20% - Accent6 2 4 7 2 4 3" xfId="39762"/>
    <cellStyle name="20% - Accent6 2 4 7 2 5" xfId="24228"/>
    <cellStyle name="20% - Accent6 2 4 7 2 6" xfId="33105"/>
    <cellStyle name="20% - Accent6 2 4 7 3" xfId="12530"/>
    <cellStyle name="20% - Accent6 2 4 7 3 2" xfId="14884"/>
    <cellStyle name="20% - Accent6 2 4 7 3 2 2" xfId="25714"/>
    <cellStyle name="20% - Accent6 2 4 7 3 2 3" xfId="34591"/>
    <cellStyle name="20% - Accent6 2 4 7 3 3" xfId="17103"/>
    <cellStyle name="20% - Accent6 2 4 7 3 3 2" xfId="27933"/>
    <cellStyle name="20% - Accent6 2 4 7 3 3 3" xfId="36810"/>
    <cellStyle name="20% - Accent6 2 4 7 3 4" xfId="19508"/>
    <cellStyle name="20% - Accent6 2 4 7 3 4 2" xfId="30152"/>
    <cellStyle name="20% - Accent6 2 4 7 3 4 3" xfId="39029"/>
    <cellStyle name="20% - Accent6 2 4 7 3 5" xfId="23495"/>
    <cellStyle name="20% - Accent6 2 4 7 3 6" xfId="32372"/>
    <cellStyle name="20% - Accent6 2 4 7 4" xfId="14008"/>
    <cellStyle name="20% - Accent6 2 4 7 4 2" xfId="24971"/>
    <cellStyle name="20% - Accent6 2 4 7 4 3" xfId="33848"/>
    <cellStyle name="20% - Accent6 2 4 7 5" xfId="16360"/>
    <cellStyle name="20% - Accent6 2 4 7 5 2" xfId="27190"/>
    <cellStyle name="20% - Accent6 2 4 7 5 3" xfId="36067"/>
    <cellStyle name="20% - Accent6 2 4 7 6" xfId="18581"/>
    <cellStyle name="20% - Accent6 2 4 7 6 2" xfId="29409"/>
    <cellStyle name="20% - Accent6 2 4 7 6 3" xfId="38286"/>
    <cellStyle name="20% - Accent6 2 4 7 7" xfId="22752"/>
    <cellStyle name="20% - Accent6 2 4 7 8" xfId="31627"/>
    <cellStyle name="20% - Accent6 2 4 8" xfId="8975"/>
    <cellStyle name="20% - Accent6 2 4 8 2" xfId="13264"/>
    <cellStyle name="20% - Accent6 2 4 8 2 2" xfId="15618"/>
    <cellStyle name="20% - Accent6 2 4 8 2 2 2" xfId="26448"/>
    <cellStyle name="20% - Accent6 2 4 8 2 2 3" xfId="35325"/>
    <cellStyle name="20% - Accent6 2 4 8 2 3" xfId="17837"/>
    <cellStyle name="20% - Accent6 2 4 8 2 3 2" xfId="28667"/>
    <cellStyle name="20% - Accent6 2 4 8 2 3 3" xfId="37544"/>
    <cellStyle name="20% - Accent6 2 4 8 2 4" xfId="20242"/>
    <cellStyle name="20% - Accent6 2 4 8 2 4 2" xfId="30886"/>
    <cellStyle name="20% - Accent6 2 4 8 2 4 3" xfId="39763"/>
    <cellStyle name="20% - Accent6 2 4 8 2 5" xfId="24229"/>
    <cellStyle name="20% - Accent6 2 4 8 2 6" xfId="33106"/>
    <cellStyle name="20% - Accent6 2 4 8 3" xfId="12531"/>
    <cellStyle name="20% - Accent6 2 4 8 3 2" xfId="14885"/>
    <cellStyle name="20% - Accent6 2 4 8 3 2 2" xfId="25715"/>
    <cellStyle name="20% - Accent6 2 4 8 3 2 3" xfId="34592"/>
    <cellStyle name="20% - Accent6 2 4 8 3 3" xfId="17104"/>
    <cellStyle name="20% - Accent6 2 4 8 3 3 2" xfId="27934"/>
    <cellStyle name="20% - Accent6 2 4 8 3 3 3" xfId="36811"/>
    <cellStyle name="20% - Accent6 2 4 8 3 4" xfId="19509"/>
    <cellStyle name="20% - Accent6 2 4 8 3 4 2" xfId="30153"/>
    <cellStyle name="20% - Accent6 2 4 8 3 4 3" xfId="39030"/>
    <cellStyle name="20% - Accent6 2 4 8 3 5" xfId="23496"/>
    <cellStyle name="20% - Accent6 2 4 8 3 6" xfId="32373"/>
    <cellStyle name="20% - Accent6 2 4 8 4" xfId="14009"/>
    <cellStyle name="20% - Accent6 2 4 8 4 2" xfId="24972"/>
    <cellStyle name="20% - Accent6 2 4 8 4 3" xfId="33849"/>
    <cellStyle name="20% - Accent6 2 4 8 5" xfId="16361"/>
    <cellStyle name="20% - Accent6 2 4 8 5 2" xfId="27191"/>
    <cellStyle name="20% - Accent6 2 4 8 5 3" xfId="36068"/>
    <cellStyle name="20% - Accent6 2 4 8 6" xfId="18582"/>
    <cellStyle name="20% - Accent6 2 4 8 6 2" xfId="29410"/>
    <cellStyle name="20% - Accent6 2 4 8 6 3" xfId="38287"/>
    <cellStyle name="20% - Accent6 2 4 8 7" xfId="22753"/>
    <cellStyle name="20% - Accent6 2 4 8 8" xfId="31628"/>
    <cellStyle name="20% - Accent6 2 4 9" xfId="8976"/>
    <cellStyle name="20% - Accent6 2 4 9 2" xfId="13265"/>
    <cellStyle name="20% - Accent6 2 4 9 2 2" xfId="15619"/>
    <cellStyle name="20% - Accent6 2 4 9 2 2 2" xfId="26449"/>
    <cellStyle name="20% - Accent6 2 4 9 2 2 3" xfId="35326"/>
    <cellStyle name="20% - Accent6 2 4 9 2 3" xfId="17838"/>
    <cellStyle name="20% - Accent6 2 4 9 2 3 2" xfId="28668"/>
    <cellStyle name="20% - Accent6 2 4 9 2 3 3" xfId="37545"/>
    <cellStyle name="20% - Accent6 2 4 9 2 4" xfId="20243"/>
    <cellStyle name="20% - Accent6 2 4 9 2 4 2" xfId="30887"/>
    <cellStyle name="20% - Accent6 2 4 9 2 4 3" xfId="39764"/>
    <cellStyle name="20% - Accent6 2 4 9 2 5" xfId="24230"/>
    <cellStyle name="20% - Accent6 2 4 9 2 6" xfId="33107"/>
    <cellStyle name="20% - Accent6 2 4 9 3" xfId="12532"/>
    <cellStyle name="20% - Accent6 2 4 9 3 2" xfId="14886"/>
    <cellStyle name="20% - Accent6 2 4 9 3 2 2" xfId="25716"/>
    <cellStyle name="20% - Accent6 2 4 9 3 2 3" xfId="34593"/>
    <cellStyle name="20% - Accent6 2 4 9 3 3" xfId="17105"/>
    <cellStyle name="20% - Accent6 2 4 9 3 3 2" xfId="27935"/>
    <cellStyle name="20% - Accent6 2 4 9 3 3 3" xfId="36812"/>
    <cellStyle name="20% - Accent6 2 4 9 3 4" xfId="19510"/>
    <cellStyle name="20% - Accent6 2 4 9 3 4 2" xfId="30154"/>
    <cellStyle name="20% - Accent6 2 4 9 3 4 3" xfId="39031"/>
    <cellStyle name="20% - Accent6 2 4 9 3 5" xfId="23497"/>
    <cellStyle name="20% - Accent6 2 4 9 3 6" xfId="32374"/>
    <cellStyle name="20% - Accent6 2 4 9 4" xfId="14010"/>
    <cellStyle name="20% - Accent6 2 4 9 4 2" xfId="24973"/>
    <cellStyle name="20% - Accent6 2 4 9 4 3" xfId="33850"/>
    <cellStyle name="20% - Accent6 2 4 9 5" xfId="16362"/>
    <cellStyle name="20% - Accent6 2 4 9 5 2" xfId="27192"/>
    <cellStyle name="20% - Accent6 2 4 9 5 3" xfId="36069"/>
    <cellStyle name="20% - Accent6 2 4 9 6" xfId="18583"/>
    <cellStyle name="20% - Accent6 2 4 9 6 2" xfId="29411"/>
    <cellStyle name="20% - Accent6 2 4 9 6 3" xfId="38288"/>
    <cellStyle name="20% - Accent6 2 4 9 7" xfId="22754"/>
    <cellStyle name="20% - Accent6 2 4 9 8" xfId="31629"/>
    <cellStyle name="20% - Accent6 2 5" xfId="8977"/>
    <cellStyle name="20% - Accent6 2 5 10" xfId="13266"/>
    <cellStyle name="20% - Accent6 2 5 10 2" xfId="15620"/>
    <cellStyle name="20% - Accent6 2 5 10 2 2" xfId="26450"/>
    <cellStyle name="20% - Accent6 2 5 10 2 3" xfId="35327"/>
    <cellStyle name="20% - Accent6 2 5 10 3" xfId="17839"/>
    <cellStyle name="20% - Accent6 2 5 10 3 2" xfId="28669"/>
    <cellStyle name="20% - Accent6 2 5 10 3 3" xfId="37546"/>
    <cellStyle name="20% - Accent6 2 5 10 4" xfId="20244"/>
    <cellStyle name="20% - Accent6 2 5 10 4 2" xfId="30888"/>
    <cellStyle name="20% - Accent6 2 5 10 4 3" xfId="39765"/>
    <cellStyle name="20% - Accent6 2 5 10 5" xfId="24231"/>
    <cellStyle name="20% - Accent6 2 5 10 6" xfId="33108"/>
    <cellStyle name="20% - Accent6 2 5 11" xfId="12533"/>
    <cellStyle name="20% - Accent6 2 5 11 2" xfId="14887"/>
    <cellStyle name="20% - Accent6 2 5 11 2 2" xfId="25717"/>
    <cellStyle name="20% - Accent6 2 5 11 2 3" xfId="34594"/>
    <cellStyle name="20% - Accent6 2 5 11 3" xfId="17106"/>
    <cellStyle name="20% - Accent6 2 5 11 3 2" xfId="27936"/>
    <cellStyle name="20% - Accent6 2 5 11 3 3" xfId="36813"/>
    <cellStyle name="20% - Accent6 2 5 11 4" xfId="19511"/>
    <cellStyle name="20% - Accent6 2 5 11 4 2" xfId="30155"/>
    <cellStyle name="20% - Accent6 2 5 11 4 3" xfId="39032"/>
    <cellStyle name="20% - Accent6 2 5 11 5" xfId="23498"/>
    <cellStyle name="20% - Accent6 2 5 11 6" xfId="32375"/>
    <cellStyle name="20% - Accent6 2 5 12" xfId="14011"/>
    <cellStyle name="20% - Accent6 2 5 12 2" xfId="24974"/>
    <cellStyle name="20% - Accent6 2 5 12 3" xfId="33851"/>
    <cellStyle name="20% - Accent6 2 5 13" xfId="16363"/>
    <cellStyle name="20% - Accent6 2 5 13 2" xfId="27193"/>
    <cellStyle name="20% - Accent6 2 5 13 3" xfId="36070"/>
    <cellStyle name="20% - Accent6 2 5 14" xfId="18584"/>
    <cellStyle name="20% - Accent6 2 5 14 2" xfId="29412"/>
    <cellStyle name="20% - Accent6 2 5 14 3" xfId="38289"/>
    <cellStyle name="20% - Accent6 2 5 15" xfId="22755"/>
    <cellStyle name="20% - Accent6 2 5 16" xfId="31630"/>
    <cellStyle name="20% - Accent6 2 5 2" xfId="8978"/>
    <cellStyle name="20% - Accent6 2 5 2 2" xfId="13267"/>
    <cellStyle name="20% - Accent6 2 5 2 2 2" xfId="15621"/>
    <cellStyle name="20% - Accent6 2 5 2 2 2 2" xfId="26451"/>
    <cellStyle name="20% - Accent6 2 5 2 2 2 3" xfId="35328"/>
    <cellStyle name="20% - Accent6 2 5 2 2 3" xfId="17840"/>
    <cellStyle name="20% - Accent6 2 5 2 2 3 2" xfId="28670"/>
    <cellStyle name="20% - Accent6 2 5 2 2 3 3" xfId="37547"/>
    <cellStyle name="20% - Accent6 2 5 2 2 4" xfId="20245"/>
    <cellStyle name="20% - Accent6 2 5 2 2 4 2" xfId="30889"/>
    <cellStyle name="20% - Accent6 2 5 2 2 4 3" xfId="39766"/>
    <cellStyle name="20% - Accent6 2 5 2 2 5" xfId="24232"/>
    <cellStyle name="20% - Accent6 2 5 2 2 6" xfId="33109"/>
    <cellStyle name="20% - Accent6 2 5 2 3" xfId="12534"/>
    <cellStyle name="20% - Accent6 2 5 2 3 2" xfId="14888"/>
    <cellStyle name="20% - Accent6 2 5 2 3 2 2" xfId="25718"/>
    <cellStyle name="20% - Accent6 2 5 2 3 2 3" xfId="34595"/>
    <cellStyle name="20% - Accent6 2 5 2 3 3" xfId="17107"/>
    <cellStyle name="20% - Accent6 2 5 2 3 3 2" xfId="27937"/>
    <cellStyle name="20% - Accent6 2 5 2 3 3 3" xfId="36814"/>
    <cellStyle name="20% - Accent6 2 5 2 3 4" xfId="19512"/>
    <cellStyle name="20% - Accent6 2 5 2 3 4 2" xfId="30156"/>
    <cellStyle name="20% - Accent6 2 5 2 3 4 3" xfId="39033"/>
    <cellStyle name="20% - Accent6 2 5 2 3 5" xfId="23499"/>
    <cellStyle name="20% - Accent6 2 5 2 3 6" xfId="32376"/>
    <cellStyle name="20% - Accent6 2 5 2 4" xfId="14012"/>
    <cellStyle name="20% - Accent6 2 5 2 4 2" xfId="24975"/>
    <cellStyle name="20% - Accent6 2 5 2 4 3" xfId="33852"/>
    <cellStyle name="20% - Accent6 2 5 2 5" xfId="16364"/>
    <cellStyle name="20% - Accent6 2 5 2 5 2" xfId="27194"/>
    <cellStyle name="20% - Accent6 2 5 2 5 3" xfId="36071"/>
    <cellStyle name="20% - Accent6 2 5 2 6" xfId="18585"/>
    <cellStyle name="20% - Accent6 2 5 2 6 2" xfId="29413"/>
    <cellStyle name="20% - Accent6 2 5 2 6 3" xfId="38290"/>
    <cellStyle name="20% - Accent6 2 5 2 7" xfId="22756"/>
    <cellStyle name="20% - Accent6 2 5 2 8" xfId="31631"/>
    <cellStyle name="20% - Accent6 2 5 3" xfId="8979"/>
    <cellStyle name="20% - Accent6 2 5 3 2" xfId="13268"/>
    <cellStyle name="20% - Accent6 2 5 3 2 2" xfId="15622"/>
    <cellStyle name="20% - Accent6 2 5 3 2 2 2" xfId="26452"/>
    <cellStyle name="20% - Accent6 2 5 3 2 2 3" xfId="35329"/>
    <cellStyle name="20% - Accent6 2 5 3 2 3" xfId="17841"/>
    <cellStyle name="20% - Accent6 2 5 3 2 3 2" xfId="28671"/>
    <cellStyle name="20% - Accent6 2 5 3 2 3 3" xfId="37548"/>
    <cellStyle name="20% - Accent6 2 5 3 2 4" xfId="20246"/>
    <cellStyle name="20% - Accent6 2 5 3 2 4 2" xfId="30890"/>
    <cellStyle name="20% - Accent6 2 5 3 2 4 3" xfId="39767"/>
    <cellStyle name="20% - Accent6 2 5 3 2 5" xfId="24233"/>
    <cellStyle name="20% - Accent6 2 5 3 2 6" xfId="33110"/>
    <cellStyle name="20% - Accent6 2 5 3 3" xfId="12535"/>
    <cellStyle name="20% - Accent6 2 5 3 3 2" xfId="14889"/>
    <cellStyle name="20% - Accent6 2 5 3 3 2 2" xfId="25719"/>
    <cellStyle name="20% - Accent6 2 5 3 3 2 3" xfId="34596"/>
    <cellStyle name="20% - Accent6 2 5 3 3 3" xfId="17108"/>
    <cellStyle name="20% - Accent6 2 5 3 3 3 2" xfId="27938"/>
    <cellStyle name="20% - Accent6 2 5 3 3 3 3" xfId="36815"/>
    <cellStyle name="20% - Accent6 2 5 3 3 4" xfId="19513"/>
    <cellStyle name="20% - Accent6 2 5 3 3 4 2" xfId="30157"/>
    <cellStyle name="20% - Accent6 2 5 3 3 4 3" xfId="39034"/>
    <cellStyle name="20% - Accent6 2 5 3 3 5" xfId="23500"/>
    <cellStyle name="20% - Accent6 2 5 3 3 6" xfId="32377"/>
    <cellStyle name="20% - Accent6 2 5 3 4" xfId="14013"/>
    <cellStyle name="20% - Accent6 2 5 3 4 2" xfId="24976"/>
    <cellStyle name="20% - Accent6 2 5 3 4 3" xfId="33853"/>
    <cellStyle name="20% - Accent6 2 5 3 5" xfId="16365"/>
    <cellStyle name="20% - Accent6 2 5 3 5 2" xfId="27195"/>
    <cellStyle name="20% - Accent6 2 5 3 5 3" xfId="36072"/>
    <cellStyle name="20% - Accent6 2 5 3 6" xfId="18586"/>
    <cellStyle name="20% - Accent6 2 5 3 6 2" xfId="29414"/>
    <cellStyle name="20% - Accent6 2 5 3 6 3" xfId="38291"/>
    <cellStyle name="20% - Accent6 2 5 3 7" xfId="22757"/>
    <cellStyle name="20% - Accent6 2 5 3 8" xfId="31632"/>
    <cellStyle name="20% - Accent6 2 5 4" xfId="8980"/>
    <cellStyle name="20% - Accent6 2 5 4 2" xfId="13269"/>
    <cellStyle name="20% - Accent6 2 5 4 2 2" xfId="15623"/>
    <cellStyle name="20% - Accent6 2 5 4 2 2 2" xfId="26453"/>
    <cellStyle name="20% - Accent6 2 5 4 2 2 3" xfId="35330"/>
    <cellStyle name="20% - Accent6 2 5 4 2 3" xfId="17842"/>
    <cellStyle name="20% - Accent6 2 5 4 2 3 2" xfId="28672"/>
    <cellStyle name="20% - Accent6 2 5 4 2 3 3" xfId="37549"/>
    <cellStyle name="20% - Accent6 2 5 4 2 4" xfId="20247"/>
    <cellStyle name="20% - Accent6 2 5 4 2 4 2" xfId="30891"/>
    <cellStyle name="20% - Accent6 2 5 4 2 4 3" xfId="39768"/>
    <cellStyle name="20% - Accent6 2 5 4 2 5" xfId="24234"/>
    <cellStyle name="20% - Accent6 2 5 4 2 6" xfId="33111"/>
    <cellStyle name="20% - Accent6 2 5 4 3" xfId="12536"/>
    <cellStyle name="20% - Accent6 2 5 4 3 2" xfId="14890"/>
    <cellStyle name="20% - Accent6 2 5 4 3 2 2" xfId="25720"/>
    <cellStyle name="20% - Accent6 2 5 4 3 2 3" xfId="34597"/>
    <cellStyle name="20% - Accent6 2 5 4 3 3" xfId="17109"/>
    <cellStyle name="20% - Accent6 2 5 4 3 3 2" xfId="27939"/>
    <cellStyle name="20% - Accent6 2 5 4 3 3 3" xfId="36816"/>
    <cellStyle name="20% - Accent6 2 5 4 3 4" xfId="19514"/>
    <cellStyle name="20% - Accent6 2 5 4 3 4 2" xfId="30158"/>
    <cellStyle name="20% - Accent6 2 5 4 3 4 3" xfId="39035"/>
    <cellStyle name="20% - Accent6 2 5 4 3 5" xfId="23501"/>
    <cellStyle name="20% - Accent6 2 5 4 3 6" xfId="32378"/>
    <cellStyle name="20% - Accent6 2 5 4 4" xfId="14014"/>
    <cellStyle name="20% - Accent6 2 5 4 4 2" xfId="24977"/>
    <cellStyle name="20% - Accent6 2 5 4 4 3" xfId="33854"/>
    <cellStyle name="20% - Accent6 2 5 4 5" xfId="16366"/>
    <cellStyle name="20% - Accent6 2 5 4 5 2" xfId="27196"/>
    <cellStyle name="20% - Accent6 2 5 4 5 3" xfId="36073"/>
    <cellStyle name="20% - Accent6 2 5 4 6" xfId="18587"/>
    <cellStyle name="20% - Accent6 2 5 4 6 2" xfId="29415"/>
    <cellStyle name="20% - Accent6 2 5 4 6 3" xfId="38292"/>
    <cellStyle name="20% - Accent6 2 5 4 7" xfId="22758"/>
    <cellStyle name="20% - Accent6 2 5 4 8" xfId="31633"/>
    <cellStyle name="20% - Accent6 2 5 5" xfId="8981"/>
    <cellStyle name="20% - Accent6 2 5 5 2" xfId="13270"/>
    <cellStyle name="20% - Accent6 2 5 5 2 2" xfId="15624"/>
    <cellStyle name="20% - Accent6 2 5 5 2 2 2" xfId="26454"/>
    <cellStyle name="20% - Accent6 2 5 5 2 2 3" xfId="35331"/>
    <cellStyle name="20% - Accent6 2 5 5 2 3" xfId="17843"/>
    <cellStyle name="20% - Accent6 2 5 5 2 3 2" xfId="28673"/>
    <cellStyle name="20% - Accent6 2 5 5 2 3 3" xfId="37550"/>
    <cellStyle name="20% - Accent6 2 5 5 2 4" xfId="20248"/>
    <cellStyle name="20% - Accent6 2 5 5 2 4 2" xfId="30892"/>
    <cellStyle name="20% - Accent6 2 5 5 2 4 3" xfId="39769"/>
    <cellStyle name="20% - Accent6 2 5 5 2 5" xfId="24235"/>
    <cellStyle name="20% - Accent6 2 5 5 2 6" xfId="33112"/>
    <cellStyle name="20% - Accent6 2 5 5 3" xfId="12537"/>
    <cellStyle name="20% - Accent6 2 5 5 3 2" xfId="14891"/>
    <cellStyle name="20% - Accent6 2 5 5 3 2 2" xfId="25721"/>
    <cellStyle name="20% - Accent6 2 5 5 3 2 3" xfId="34598"/>
    <cellStyle name="20% - Accent6 2 5 5 3 3" xfId="17110"/>
    <cellStyle name="20% - Accent6 2 5 5 3 3 2" xfId="27940"/>
    <cellStyle name="20% - Accent6 2 5 5 3 3 3" xfId="36817"/>
    <cellStyle name="20% - Accent6 2 5 5 3 4" xfId="19515"/>
    <cellStyle name="20% - Accent6 2 5 5 3 4 2" xfId="30159"/>
    <cellStyle name="20% - Accent6 2 5 5 3 4 3" xfId="39036"/>
    <cellStyle name="20% - Accent6 2 5 5 3 5" xfId="23502"/>
    <cellStyle name="20% - Accent6 2 5 5 3 6" xfId="32379"/>
    <cellStyle name="20% - Accent6 2 5 5 4" xfId="14015"/>
    <cellStyle name="20% - Accent6 2 5 5 4 2" xfId="24978"/>
    <cellStyle name="20% - Accent6 2 5 5 4 3" xfId="33855"/>
    <cellStyle name="20% - Accent6 2 5 5 5" xfId="16367"/>
    <cellStyle name="20% - Accent6 2 5 5 5 2" xfId="27197"/>
    <cellStyle name="20% - Accent6 2 5 5 5 3" xfId="36074"/>
    <cellStyle name="20% - Accent6 2 5 5 6" xfId="18588"/>
    <cellStyle name="20% - Accent6 2 5 5 6 2" xfId="29416"/>
    <cellStyle name="20% - Accent6 2 5 5 6 3" xfId="38293"/>
    <cellStyle name="20% - Accent6 2 5 5 7" xfId="22759"/>
    <cellStyle name="20% - Accent6 2 5 5 8" xfId="31634"/>
    <cellStyle name="20% - Accent6 2 5 6" xfId="8982"/>
    <cellStyle name="20% - Accent6 2 5 6 2" xfId="13271"/>
    <cellStyle name="20% - Accent6 2 5 6 2 2" xfId="15625"/>
    <cellStyle name="20% - Accent6 2 5 6 2 2 2" xfId="26455"/>
    <cellStyle name="20% - Accent6 2 5 6 2 2 3" xfId="35332"/>
    <cellStyle name="20% - Accent6 2 5 6 2 3" xfId="17844"/>
    <cellStyle name="20% - Accent6 2 5 6 2 3 2" xfId="28674"/>
    <cellStyle name="20% - Accent6 2 5 6 2 3 3" xfId="37551"/>
    <cellStyle name="20% - Accent6 2 5 6 2 4" xfId="20249"/>
    <cellStyle name="20% - Accent6 2 5 6 2 4 2" xfId="30893"/>
    <cellStyle name="20% - Accent6 2 5 6 2 4 3" xfId="39770"/>
    <cellStyle name="20% - Accent6 2 5 6 2 5" xfId="24236"/>
    <cellStyle name="20% - Accent6 2 5 6 2 6" xfId="33113"/>
    <cellStyle name="20% - Accent6 2 5 6 3" xfId="12538"/>
    <cellStyle name="20% - Accent6 2 5 6 3 2" xfId="14892"/>
    <cellStyle name="20% - Accent6 2 5 6 3 2 2" xfId="25722"/>
    <cellStyle name="20% - Accent6 2 5 6 3 2 3" xfId="34599"/>
    <cellStyle name="20% - Accent6 2 5 6 3 3" xfId="17111"/>
    <cellStyle name="20% - Accent6 2 5 6 3 3 2" xfId="27941"/>
    <cellStyle name="20% - Accent6 2 5 6 3 3 3" xfId="36818"/>
    <cellStyle name="20% - Accent6 2 5 6 3 4" xfId="19516"/>
    <cellStyle name="20% - Accent6 2 5 6 3 4 2" xfId="30160"/>
    <cellStyle name="20% - Accent6 2 5 6 3 4 3" xfId="39037"/>
    <cellStyle name="20% - Accent6 2 5 6 3 5" xfId="23503"/>
    <cellStyle name="20% - Accent6 2 5 6 3 6" xfId="32380"/>
    <cellStyle name="20% - Accent6 2 5 6 4" xfId="14016"/>
    <cellStyle name="20% - Accent6 2 5 6 4 2" xfId="24979"/>
    <cellStyle name="20% - Accent6 2 5 6 4 3" xfId="33856"/>
    <cellStyle name="20% - Accent6 2 5 6 5" xfId="16368"/>
    <cellStyle name="20% - Accent6 2 5 6 5 2" xfId="27198"/>
    <cellStyle name="20% - Accent6 2 5 6 5 3" xfId="36075"/>
    <cellStyle name="20% - Accent6 2 5 6 6" xfId="18589"/>
    <cellStyle name="20% - Accent6 2 5 6 6 2" xfId="29417"/>
    <cellStyle name="20% - Accent6 2 5 6 6 3" xfId="38294"/>
    <cellStyle name="20% - Accent6 2 5 6 7" xfId="22760"/>
    <cellStyle name="20% - Accent6 2 5 6 8" xfId="31635"/>
    <cellStyle name="20% - Accent6 2 5 7" xfId="8983"/>
    <cellStyle name="20% - Accent6 2 5 7 2" xfId="13272"/>
    <cellStyle name="20% - Accent6 2 5 7 2 2" xfId="15626"/>
    <cellStyle name="20% - Accent6 2 5 7 2 2 2" xfId="26456"/>
    <cellStyle name="20% - Accent6 2 5 7 2 2 3" xfId="35333"/>
    <cellStyle name="20% - Accent6 2 5 7 2 3" xfId="17845"/>
    <cellStyle name="20% - Accent6 2 5 7 2 3 2" xfId="28675"/>
    <cellStyle name="20% - Accent6 2 5 7 2 3 3" xfId="37552"/>
    <cellStyle name="20% - Accent6 2 5 7 2 4" xfId="20250"/>
    <cellStyle name="20% - Accent6 2 5 7 2 4 2" xfId="30894"/>
    <cellStyle name="20% - Accent6 2 5 7 2 4 3" xfId="39771"/>
    <cellStyle name="20% - Accent6 2 5 7 2 5" xfId="24237"/>
    <cellStyle name="20% - Accent6 2 5 7 2 6" xfId="33114"/>
    <cellStyle name="20% - Accent6 2 5 7 3" xfId="12539"/>
    <cellStyle name="20% - Accent6 2 5 7 3 2" xfId="14893"/>
    <cellStyle name="20% - Accent6 2 5 7 3 2 2" xfId="25723"/>
    <cellStyle name="20% - Accent6 2 5 7 3 2 3" xfId="34600"/>
    <cellStyle name="20% - Accent6 2 5 7 3 3" xfId="17112"/>
    <cellStyle name="20% - Accent6 2 5 7 3 3 2" xfId="27942"/>
    <cellStyle name="20% - Accent6 2 5 7 3 3 3" xfId="36819"/>
    <cellStyle name="20% - Accent6 2 5 7 3 4" xfId="19517"/>
    <cellStyle name="20% - Accent6 2 5 7 3 4 2" xfId="30161"/>
    <cellStyle name="20% - Accent6 2 5 7 3 4 3" xfId="39038"/>
    <cellStyle name="20% - Accent6 2 5 7 3 5" xfId="23504"/>
    <cellStyle name="20% - Accent6 2 5 7 3 6" xfId="32381"/>
    <cellStyle name="20% - Accent6 2 5 7 4" xfId="14017"/>
    <cellStyle name="20% - Accent6 2 5 7 4 2" xfId="24980"/>
    <cellStyle name="20% - Accent6 2 5 7 4 3" xfId="33857"/>
    <cellStyle name="20% - Accent6 2 5 7 5" xfId="16369"/>
    <cellStyle name="20% - Accent6 2 5 7 5 2" xfId="27199"/>
    <cellStyle name="20% - Accent6 2 5 7 5 3" xfId="36076"/>
    <cellStyle name="20% - Accent6 2 5 7 6" xfId="18590"/>
    <cellStyle name="20% - Accent6 2 5 7 6 2" xfId="29418"/>
    <cellStyle name="20% - Accent6 2 5 7 6 3" xfId="38295"/>
    <cellStyle name="20% - Accent6 2 5 7 7" xfId="22761"/>
    <cellStyle name="20% - Accent6 2 5 7 8" xfId="31636"/>
    <cellStyle name="20% - Accent6 2 5 8" xfId="8984"/>
    <cellStyle name="20% - Accent6 2 5 8 2" xfId="13273"/>
    <cellStyle name="20% - Accent6 2 5 8 2 2" xfId="15627"/>
    <cellStyle name="20% - Accent6 2 5 8 2 2 2" xfId="26457"/>
    <cellStyle name="20% - Accent6 2 5 8 2 2 3" xfId="35334"/>
    <cellStyle name="20% - Accent6 2 5 8 2 3" xfId="17846"/>
    <cellStyle name="20% - Accent6 2 5 8 2 3 2" xfId="28676"/>
    <cellStyle name="20% - Accent6 2 5 8 2 3 3" xfId="37553"/>
    <cellStyle name="20% - Accent6 2 5 8 2 4" xfId="20251"/>
    <cellStyle name="20% - Accent6 2 5 8 2 4 2" xfId="30895"/>
    <cellStyle name="20% - Accent6 2 5 8 2 4 3" xfId="39772"/>
    <cellStyle name="20% - Accent6 2 5 8 2 5" xfId="24238"/>
    <cellStyle name="20% - Accent6 2 5 8 2 6" xfId="33115"/>
    <cellStyle name="20% - Accent6 2 5 8 3" xfId="12540"/>
    <cellStyle name="20% - Accent6 2 5 8 3 2" xfId="14894"/>
    <cellStyle name="20% - Accent6 2 5 8 3 2 2" xfId="25724"/>
    <cellStyle name="20% - Accent6 2 5 8 3 2 3" xfId="34601"/>
    <cellStyle name="20% - Accent6 2 5 8 3 3" xfId="17113"/>
    <cellStyle name="20% - Accent6 2 5 8 3 3 2" xfId="27943"/>
    <cellStyle name="20% - Accent6 2 5 8 3 3 3" xfId="36820"/>
    <cellStyle name="20% - Accent6 2 5 8 3 4" xfId="19518"/>
    <cellStyle name="20% - Accent6 2 5 8 3 4 2" xfId="30162"/>
    <cellStyle name="20% - Accent6 2 5 8 3 4 3" xfId="39039"/>
    <cellStyle name="20% - Accent6 2 5 8 3 5" xfId="23505"/>
    <cellStyle name="20% - Accent6 2 5 8 3 6" xfId="32382"/>
    <cellStyle name="20% - Accent6 2 5 8 4" xfId="14018"/>
    <cellStyle name="20% - Accent6 2 5 8 4 2" xfId="24981"/>
    <cellStyle name="20% - Accent6 2 5 8 4 3" xfId="33858"/>
    <cellStyle name="20% - Accent6 2 5 8 5" xfId="16370"/>
    <cellStyle name="20% - Accent6 2 5 8 5 2" xfId="27200"/>
    <cellStyle name="20% - Accent6 2 5 8 5 3" xfId="36077"/>
    <cellStyle name="20% - Accent6 2 5 8 6" xfId="18591"/>
    <cellStyle name="20% - Accent6 2 5 8 6 2" xfId="29419"/>
    <cellStyle name="20% - Accent6 2 5 8 6 3" xfId="38296"/>
    <cellStyle name="20% - Accent6 2 5 8 7" xfId="22762"/>
    <cellStyle name="20% - Accent6 2 5 8 8" xfId="31637"/>
    <cellStyle name="20% - Accent6 2 5 9" xfId="8985"/>
    <cellStyle name="20% - Accent6 2 5 9 2" xfId="13274"/>
    <cellStyle name="20% - Accent6 2 5 9 2 2" xfId="15628"/>
    <cellStyle name="20% - Accent6 2 5 9 2 2 2" xfId="26458"/>
    <cellStyle name="20% - Accent6 2 5 9 2 2 3" xfId="35335"/>
    <cellStyle name="20% - Accent6 2 5 9 2 3" xfId="17847"/>
    <cellStyle name="20% - Accent6 2 5 9 2 3 2" xfId="28677"/>
    <cellStyle name="20% - Accent6 2 5 9 2 3 3" xfId="37554"/>
    <cellStyle name="20% - Accent6 2 5 9 2 4" xfId="20252"/>
    <cellStyle name="20% - Accent6 2 5 9 2 4 2" xfId="30896"/>
    <cellStyle name="20% - Accent6 2 5 9 2 4 3" xfId="39773"/>
    <cellStyle name="20% - Accent6 2 5 9 2 5" xfId="24239"/>
    <cellStyle name="20% - Accent6 2 5 9 2 6" xfId="33116"/>
    <cellStyle name="20% - Accent6 2 5 9 3" xfId="12541"/>
    <cellStyle name="20% - Accent6 2 5 9 3 2" xfId="14895"/>
    <cellStyle name="20% - Accent6 2 5 9 3 2 2" xfId="25725"/>
    <cellStyle name="20% - Accent6 2 5 9 3 2 3" xfId="34602"/>
    <cellStyle name="20% - Accent6 2 5 9 3 3" xfId="17114"/>
    <cellStyle name="20% - Accent6 2 5 9 3 3 2" xfId="27944"/>
    <cellStyle name="20% - Accent6 2 5 9 3 3 3" xfId="36821"/>
    <cellStyle name="20% - Accent6 2 5 9 3 4" xfId="19519"/>
    <cellStyle name="20% - Accent6 2 5 9 3 4 2" xfId="30163"/>
    <cellStyle name="20% - Accent6 2 5 9 3 4 3" xfId="39040"/>
    <cellStyle name="20% - Accent6 2 5 9 3 5" xfId="23506"/>
    <cellStyle name="20% - Accent6 2 5 9 3 6" xfId="32383"/>
    <cellStyle name="20% - Accent6 2 5 9 4" xfId="14019"/>
    <cellStyle name="20% - Accent6 2 5 9 4 2" xfId="24982"/>
    <cellStyle name="20% - Accent6 2 5 9 4 3" xfId="33859"/>
    <cellStyle name="20% - Accent6 2 5 9 5" xfId="16371"/>
    <cellStyle name="20% - Accent6 2 5 9 5 2" xfId="27201"/>
    <cellStyle name="20% - Accent6 2 5 9 5 3" xfId="36078"/>
    <cellStyle name="20% - Accent6 2 5 9 6" xfId="18592"/>
    <cellStyle name="20% - Accent6 2 5 9 6 2" xfId="29420"/>
    <cellStyle name="20% - Accent6 2 5 9 6 3" xfId="38297"/>
    <cellStyle name="20% - Accent6 2 5 9 7" xfId="22763"/>
    <cellStyle name="20% - Accent6 2 5 9 8" xfId="31638"/>
    <cellStyle name="20% - Accent6 2 6" xfId="8986"/>
    <cellStyle name="20% - Accent6 2 6 2" xfId="13275"/>
    <cellStyle name="20% - Accent6 2 6 2 2" xfId="15629"/>
    <cellStyle name="20% - Accent6 2 6 2 2 2" xfId="26459"/>
    <cellStyle name="20% - Accent6 2 6 2 2 3" xfId="35336"/>
    <cellStyle name="20% - Accent6 2 6 2 3" xfId="17848"/>
    <cellStyle name="20% - Accent6 2 6 2 3 2" xfId="28678"/>
    <cellStyle name="20% - Accent6 2 6 2 3 3" xfId="37555"/>
    <cellStyle name="20% - Accent6 2 6 2 4" xfId="20253"/>
    <cellStyle name="20% - Accent6 2 6 2 4 2" xfId="30897"/>
    <cellStyle name="20% - Accent6 2 6 2 4 3" xfId="39774"/>
    <cellStyle name="20% - Accent6 2 6 2 5" xfId="24240"/>
    <cellStyle name="20% - Accent6 2 6 2 6" xfId="33117"/>
    <cellStyle name="20% - Accent6 2 6 3" xfId="12542"/>
    <cellStyle name="20% - Accent6 2 6 3 2" xfId="14896"/>
    <cellStyle name="20% - Accent6 2 6 3 2 2" xfId="25726"/>
    <cellStyle name="20% - Accent6 2 6 3 2 3" xfId="34603"/>
    <cellStyle name="20% - Accent6 2 6 3 3" xfId="17115"/>
    <cellStyle name="20% - Accent6 2 6 3 3 2" xfId="27945"/>
    <cellStyle name="20% - Accent6 2 6 3 3 3" xfId="36822"/>
    <cellStyle name="20% - Accent6 2 6 3 4" xfId="19520"/>
    <cellStyle name="20% - Accent6 2 6 3 4 2" xfId="30164"/>
    <cellStyle name="20% - Accent6 2 6 3 4 3" xfId="39041"/>
    <cellStyle name="20% - Accent6 2 6 3 5" xfId="23507"/>
    <cellStyle name="20% - Accent6 2 6 3 6" xfId="32384"/>
    <cellStyle name="20% - Accent6 2 6 4" xfId="14020"/>
    <cellStyle name="20% - Accent6 2 6 4 2" xfId="24983"/>
    <cellStyle name="20% - Accent6 2 6 4 3" xfId="33860"/>
    <cellStyle name="20% - Accent6 2 6 5" xfId="16372"/>
    <cellStyle name="20% - Accent6 2 6 5 2" xfId="27202"/>
    <cellStyle name="20% - Accent6 2 6 5 3" xfId="36079"/>
    <cellStyle name="20% - Accent6 2 6 6" xfId="18593"/>
    <cellStyle name="20% - Accent6 2 6 6 2" xfId="29421"/>
    <cellStyle name="20% - Accent6 2 6 6 3" xfId="38298"/>
    <cellStyle name="20% - Accent6 2 6 7" xfId="22764"/>
    <cellStyle name="20% - Accent6 2 6 8" xfId="31639"/>
    <cellStyle name="20% - Accent6 2 7" xfId="8987"/>
    <cellStyle name="20% - Accent6 2 7 2" xfId="13276"/>
    <cellStyle name="20% - Accent6 2 7 2 2" xfId="15630"/>
    <cellStyle name="20% - Accent6 2 7 2 2 2" xfId="26460"/>
    <cellStyle name="20% - Accent6 2 7 2 2 3" xfId="35337"/>
    <cellStyle name="20% - Accent6 2 7 2 3" xfId="17849"/>
    <cellStyle name="20% - Accent6 2 7 2 3 2" xfId="28679"/>
    <cellStyle name="20% - Accent6 2 7 2 3 3" xfId="37556"/>
    <cellStyle name="20% - Accent6 2 7 2 4" xfId="20254"/>
    <cellStyle name="20% - Accent6 2 7 2 4 2" xfId="30898"/>
    <cellStyle name="20% - Accent6 2 7 2 4 3" xfId="39775"/>
    <cellStyle name="20% - Accent6 2 7 2 5" xfId="24241"/>
    <cellStyle name="20% - Accent6 2 7 2 6" xfId="33118"/>
    <cellStyle name="20% - Accent6 2 7 3" xfId="12543"/>
    <cellStyle name="20% - Accent6 2 7 3 2" xfId="14897"/>
    <cellStyle name="20% - Accent6 2 7 3 2 2" xfId="25727"/>
    <cellStyle name="20% - Accent6 2 7 3 2 3" xfId="34604"/>
    <cellStyle name="20% - Accent6 2 7 3 3" xfId="17116"/>
    <cellStyle name="20% - Accent6 2 7 3 3 2" xfId="27946"/>
    <cellStyle name="20% - Accent6 2 7 3 3 3" xfId="36823"/>
    <cellStyle name="20% - Accent6 2 7 3 4" xfId="19521"/>
    <cellStyle name="20% - Accent6 2 7 3 4 2" xfId="30165"/>
    <cellStyle name="20% - Accent6 2 7 3 4 3" xfId="39042"/>
    <cellStyle name="20% - Accent6 2 7 3 5" xfId="23508"/>
    <cellStyle name="20% - Accent6 2 7 3 6" xfId="32385"/>
    <cellStyle name="20% - Accent6 2 7 4" xfId="14021"/>
    <cellStyle name="20% - Accent6 2 7 4 2" xfId="24984"/>
    <cellStyle name="20% - Accent6 2 7 4 3" xfId="33861"/>
    <cellStyle name="20% - Accent6 2 7 5" xfId="16373"/>
    <cellStyle name="20% - Accent6 2 7 5 2" xfId="27203"/>
    <cellStyle name="20% - Accent6 2 7 5 3" xfId="36080"/>
    <cellStyle name="20% - Accent6 2 7 6" xfId="18594"/>
    <cellStyle name="20% - Accent6 2 7 6 2" xfId="29422"/>
    <cellStyle name="20% - Accent6 2 7 6 3" xfId="38299"/>
    <cellStyle name="20% - Accent6 2 7 7" xfId="22765"/>
    <cellStyle name="20% - Accent6 2 7 8" xfId="31640"/>
    <cellStyle name="20% - Accent6 2 8" xfId="8988"/>
    <cellStyle name="20% - Accent6 2 8 2" xfId="13277"/>
    <cellStyle name="20% - Accent6 2 8 2 2" xfId="15631"/>
    <cellStyle name="20% - Accent6 2 8 2 2 2" xfId="26461"/>
    <cellStyle name="20% - Accent6 2 8 2 2 3" xfId="35338"/>
    <cellStyle name="20% - Accent6 2 8 2 3" xfId="17850"/>
    <cellStyle name="20% - Accent6 2 8 2 3 2" xfId="28680"/>
    <cellStyle name="20% - Accent6 2 8 2 3 3" xfId="37557"/>
    <cellStyle name="20% - Accent6 2 8 2 4" xfId="20255"/>
    <cellStyle name="20% - Accent6 2 8 2 4 2" xfId="30899"/>
    <cellStyle name="20% - Accent6 2 8 2 4 3" xfId="39776"/>
    <cellStyle name="20% - Accent6 2 8 2 5" xfId="24242"/>
    <cellStyle name="20% - Accent6 2 8 2 6" xfId="33119"/>
    <cellStyle name="20% - Accent6 2 8 3" xfId="12544"/>
    <cellStyle name="20% - Accent6 2 8 3 2" xfId="14898"/>
    <cellStyle name="20% - Accent6 2 8 3 2 2" xfId="25728"/>
    <cellStyle name="20% - Accent6 2 8 3 2 3" xfId="34605"/>
    <cellStyle name="20% - Accent6 2 8 3 3" xfId="17117"/>
    <cellStyle name="20% - Accent6 2 8 3 3 2" xfId="27947"/>
    <cellStyle name="20% - Accent6 2 8 3 3 3" xfId="36824"/>
    <cellStyle name="20% - Accent6 2 8 3 4" xfId="19522"/>
    <cellStyle name="20% - Accent6 2 8 3 4 2" xfId="30166"/>
    <cellStyle name="20% - Accent6 2 8 3 4 3" xfId="39043"/>
    <cellStyle name="20% - Accent6 2 8 3 5" xfId="23509"/>
    <cellStyle name="20% - Accent6 2 8 3 6" xfId="32386"/>
    <cellStyle name="20% - Accent6 2 8 4" xfId="14022"/>
    <cellStyle name="20% - Accent6 2 8 4 2" xfId="24985"/>
    <cellStyle name="20% - Accent6 2 8 4 3" xfId="33862"/>
    <cellStyle name="20% - Accent6 2 8 5" xfId="16374"/>
    <cellStyle name="20% - Accent6 2 8 5 2" xfId="27204"/>
    <cellStyle name="20% - Accent6 2 8 5 3" xfId="36081"/>
    <cellStyle name="20% - Accent6 2 8 6" xfId="18595"/>
    <cellStyle name="20% - Accent6 2 8 6 2" xfId="29423"/>
    <cellStyle name="20% - Accent6 2 8 6 3" xfId="38300"/>
    <cellStyle name="20% - Accent6 2 8 7" xfId="22766"/>
    <cellStyle name="20% - Accent6 2 8 8" xfId="31641"/>
    <cellStyle name="20% - Accent6 2 9" xfId="8989"/>
    <cellStyle name="20% - Accent6 2 9 2" xfId="13278"/>
    <cellStyle name="20% - Accent6 2 9 2 2" xfId="15632"/>
    <cellStyle name="20% - Accent6 2 9 2 2 2" xfId="26462"/>
    <cellStyle name="20% - Accent6 2 9 2 2 3" xfId="35339"/>
    <cellStyle name="20% - Accent6 2 9 2 3" xfId="17851"/>
    <cellStyle name="20% - Accent6 2 9 2 3 2" xfId="28681"/>
    <cellStyle name="20% - Accent6 2 9 2 3 3" xfId="37558"/>
    <cellStyle name="20% - Accent6 2 9 2 4" xfId="20256"/>
    <cellStyle name="20% - Accent6 2 9 2 4 2" xfId="30900"/>
    <cellStyle name="20% - Accent6 2 9 2 4 3" xfId="39777"/>
    <cellStyle name="20% - Accent6 2 9 2 5" xfId="24243"/>
    <cellStyle name="20% - Accent6 2 9 2 6" xfId="33120"/>
    <cellStyle name="20% - Accent6 2 9 3" xfId="12545"/>
    <cellStyle name="20% - Accent6 2 9 3 2" xfId="14899"/>
    <cellStyle name="20% - Accent6 2 9 3 2 2" xfId="25729"/>
    <cellStyle name="20% - Accent6 2 9 3 2 3" xfId="34606"/>
    <cellStyle name="20% - Accent6 2 9 3 3" xfId="17118"/>
    <cellStyle name="20% - Accent6 2 9 3 3 2" xfId="27948"/>
    <cellStyle name="20% - Accent6 2 9 3 3 3" xfId="36825"/>
    <cellStyle name="20% - Accent6 2 9 3 4" xfId="19523"/>
    <cellStyle name="20% - Accent6 2 9 3 4 2" xfId="30167"/>
    <cellStyle name="20% - Accent6 2 9 3 4 3" xfId="39044"/>
    <cellStyle name="20% - Accent6 2 9 3 5" xfId="23510"/>
    <cellStyle name="20% - Accent6 2 9 3 6" xfId="32387"/>
    <cellStyle name="20% - Accent6 2 9 4" xfId="14023"/>
    <cellStyle name="20% - Accent6 2 9 4 2" xfId="24986"/>
    <cellStyle name="20% - Accent6 2 9 4 3" xfId="33863"/>
    <cellStyle name="20% - Accent6 2 9 5" xfId="16375"/>
    <cellStyle name="20% - Accent6 2 9 5 2" xfId="27205"/>
    <cellStyle name="20% - Accent6 2 9 5 3" xfId="36082"/>
    <cellStyle name="20% - Accent6 2 9 6" xfId="18596"/>
    <cellStyle name="20% - Accent6 2 9 6 2" xfId="29424"/>
    <cellStyle name="20% - Accent6 2 9 6 3" xfId="38301"/>
    <cellStyle name="20% - Accent6 2 9 7" xfId="22767"/>
    <cellStyle name="20% - Accent6 2 9 8" xfId="31642"/>
    <cellStyle name="20% - Accent6 20" xfId="8990"/>
    <cellStyle name="20% - Accent6 21" xfId="8991"/>
    <cellStyle name="20% - Accent6 22" xfId="8992"/>
    <cellStyle name="20% - Accent6 23" xfId="8993"/>
    <cellStyle name="20% - Accent6 24" xfId="8994"/>
    <cellStyle name="20% - Accent6 25" xfId="8995"/>
    <cellStyle name="20% - Accent6 26" xfId="8996"/>
    <cellStyle name="20% - Accent6 27" xfId="8997"/>
    <cellStyle name="20% - Accent6 3" xfId="42"/>
    <cellStyle name="20% - Accent6 3 10" xfId="8999"/>
    <cellStyle name="20% - Accent6 3 11" xfId="8998"/>
    <cellStyle name="20% - Accent6 3 2" xfId="9000"/>
    <cellStyle name="20% - Accent6 3 2 2" xfId="13279"/>
    <cellStyle name="20% - Accent6 3 2 2 2" xfId="15633"/>
    <cellStyle name="20% - Accent6 3 2 2 2 2" xfId="26463"/>
    <cellStyle name="20% - Accent6 3 2 2 2 3" xfId="35340"/>
    <cellStyle name="20% - Accent6 3 2 2 3" xfId="17852"/>
    <cellStyle name="20% - Accent6 3 2 2 3 2" xfId="28682"/>
    <cellStyle name="20% - Accent6 3 2 2 3 3" xfId="37559"/>
    <cellStyle name="20% - Accent6 3 2 2 4" xfId="20257"/>
    <cellStyle name="20% - Accent6 3 2 2 4 2" xfId="30901"/>
    <cellStyle name="20% - Accent6 3 2 2 4 3" xfId="39778"/>
    <cellStyle name="20% - Accent6 3 2 2 5" xfId="24244"/>
    <cellStyle name="20% - Accent6 3 2 2 6" xfId="33121"/>
    <cellStyle name="20% - Accent6 3 2 3" xfId="12546"/>
    <cellStyle name="20% - Accent6 3 2 3 2" xfId="14900"/>
    <cellStyle name="20% - Accent6 3 2 3 2 2" xfId="25730"/>
    <cellStyle name="20% - Accent6 3 2 3 2 3" xfId="34607"/>
    <cellStyle name="20% - Accent6 3 2 3 3" xfId="17119"/>
    <cellStyle name="20% - Accent6 3 2 3 3 2" xfId="27949"/>
    <cellStyle name="20% - Accent6 3 2 3 3 3" xfId="36826"/>
    <cellStyle name="20% - Accent6 3 2 3 4" xfId="19524"/>
    <cellStyle name="20% - Accent6 3 2 3 4 2" xfId="30168"/>
    <cellStyle name="20% - Accent6 3 2 3 4 3" xfId="39045"/>
    <cellStyle name="20% - Accent6 3 2 3 5" xfId="23511"/>
    <cellStyle name="20% - Accent6 3 2 3 6" xfId="32388"/>
    <cellStyle name="20% - Accent6 3 2 4" xfId="14024"/>
    <cellStyle name="20% - Accent6 3 2 4 2" xfId="24987"/>
    <cellStyle name="20% - Accent6 3 2 4 3" xfId="33864"/>
    <cellStyle name="20% - Accent6 3 2 5" xfId="16376"/>
    <cellStyle name="20% - Accent6 3 2 5 2" xfId="27206"/>
    <cellStyle name="20% - Accent6 3 2 5 3" xfId="36083"/>
    <cellStyle name="20% - Accent6 3 2 6" xfId="18597"/>
    <cellStyle name="20% - Accent6 3 2 6 2" xfId="29425"/>
    <cellStyle name="20% - Accent6 3 2 6 3" xfId="38302"/>
    <cellStyle name="20% - Accent6 3 2 7" xfId="22768"/>
    <cellStyle name="20% - Accent6 3 2 8" xfId="31643"/>
    <cellStyle name="20% - Accent6 3 3" xfId="9001"/>
    <cellStyle name="20% - Accent6 3 3 2" xfId="13280"/>
    <cellStyle name="20% - Accent6 3 3 2 2" xfId="15634"/>
    <cellStyle name="20% - Accent6 3 3 2 2 2" xfId="26464"/>
    <cellStyle name="20% - Accent6 3 3 2 2 3" xfId="35341"/>
    <cellStyle name="20% - Accent6 3 3 2 3" xfId="17853"/>
    <cellStyle name="20% - Accent6 3 3 2 3 2" xfId="28683"/>
    <cellStyle name="20% - Accent6 3 3 2 3 3" xfId="37560"/>
    <cellStyle name="20% - Accent6 3 3 2 4" xfId="20258"/>
    <cellStyle name="20% - Accent6 3 3 2 4 2" xfId="30902"/>
    <cellStyle name="20% - Accent6 3 3 2 4 3" xfId="39779"/>
    <cellStyle name="20% - Accent6 3 3 2 5" xfId="24245"/>
    <cellStyle name="20% - Accent6 3 3 2 6" xfId="33122"/>
    <cellStyle name="20% - Accent6 3 3 3" xfId="12547"/>
    <cellStyle name="20% - Accent6 3 3 3 2" xfId="14901"/>
    <cellStyle name="20% - Accent6 3 3 3 2 2" xfId="25731"/>
    <cellStyle name="20% - Accent6 3 3 3 2 3" xfId="34608"/>
    <cellStyle name="20% - Accent6 3 3 3 3" xfId="17120"/>
    <cellStyle name="20% - Accent6 3 3 3 3 2" xfId="27950"/>
    <cellStyle name="20% - Accent6 3 3 3 3 3" xfId="36827"/>
    <cellStyle name="20% - Accent6 3 3 3 4" xfId="19525"/>
    <cellStyle name="20% - Accent6 3 3 3 4 2" xfId="30169"/>
    <cellStyle name="20% - Accent6 3 3 3 4 3" xfId="39046"/>
    <cellStyle name="20% - Accent6 3 3 3 5" xfId="23512"/>
    <cellStyle name="20% - Accent6 3 3 3 6" xfId="32389"/>
    <cellStyle name="20% - Accent6 3 3 4" xfId="14025"/>
    <cellStyle name="20% - Accent6 3 3 4 2" xfId="24988"/>
    <cellStyle name="20% - Accent6 3 3 4 3" xfId="33865"/>
    <cellStyle name="20% - Accent6 3 3 5" xfId="16377"/>
    <cellStyle name="20% - Accent6 3 3 5 2" xfId="27207"/>
    <cellStyle name="20% - Accent6 3 3 5 3" xfId="36084"/>
    <cellStyle name="20% - Accent6 3 3 6" xfId="18598"/>
    <cellStyle name="20% - Accent6 3 3 6 2" xfId="29426"/>
    <cellStyle name="20% - Accent6 3 3 6 3" xfId="38303"/>
    <cellStyle name="20% - Accent6 3 3 7" xfId="22769"/>
    <cellStyle name="20% - Accent6 3 3 8" xfId="31644"/>
    <cellStyle name="20% - Accent6 3 4" xfId="9002"/>
    <cellStyle name="20% - Accent6 3 4 2" xfId="13281"/>
    <cellStyle name="20% - Accent6 3 4 2 2" xfId="15635"/>
    <cellStyle name="20% - Accent6 3 4 2 2 2" xfId="26465"/>
    <cellStyle name="20% - Accent6 3 4 2 2 3" xfId="35342"/>
    <cellStyle name="20% - Accent6 3 4 2 3" xfId="17854"/>
    <cellStyle name="20% - Accent6 3 4 2 3 2" xfId="28684"/>
    <cellStyle name="20% - Accent6 3 4 2 3 3" xfId="37561"/>
    <cellStyle name="20% - Accent6 3 4 2 4" xfId="20259"/>
    <cellStyle name="20% - Accent6 3 4 2 4 2" xfId="30903"/>
    <cellStyle name="20% - Accent6 3 4 2 4 3" xfId="39780"/>
    <cellStyle name="20% - Accent6 3 4 2 5" xfId="24246"/>
    <cellStyle name="20% - Accent6 3 4 2 6" xfId="33123"/>
    <cellStyle name="20% - Accent6 3 4 3" xfId="12548"/>
    <cellStyle name="20% - Accent6 3 4 3 2" xfId="14902"/>
    <cellStyle name="20% - Accent6 3 4 3 2 2" xfId="25732"/>
    <cellStyle name="20% - Accent6 3 4 3 2 3" xfId="34609"/>
    <cellStyle name="20% - Accent6 3 4 3 3" xfId="17121"/>
    <cellStyle name="20% - Accent6 3 4 3 3 2" xfId="27951"/>
    <cellStyle name="20% - Accent6 3 4 3 3 3" xfId="36828"/>
    <cellStyle name="20% - Accent6 3 4 3 4" xfId="19526"/>
    <cellStyle name="20% - Accent6 3 4 3 4 2" xfId="30170"/>
    <cellStyle name="20% - Accent6 3 4 3 4 3" xfId="39047"/>
    <cellStyle name="20% - Accent6 3 4 3 5" xfId="23513"/>
    <cellStyle name="20% - Accent6 3 4 3 6" xfId="32390"/>
    <cellStyle name="20% - Accent6 3 4 4" xfId="14026"/>
    <cellStyle name="20% - Accent6 3 4 4 2" xfId="24989"/>
    <cellStyle name="20% - Accent6 3 4 4 3" xfId="33866"/>
    <cellStyle name="20% - Accent6 3 4 5" xfId="16378"/>
    <cellStyle name="20% - Accent6 3 4 5 2" xfId="27208"/>
    <cellStyle name="20% - Accent6 3 4 5 3" xfId="36085"/>
    <cellStyle name="20% - Accent6 3 4 6" xfId="18599"/>
    <cellStyle name="20% - Accent6 3 4 6 2" xfId="29427"/>
    <cellStyle name="20% - Accent6 3 4 6 3" xfId="38304"/>
    <cellStyle name="20% - Accent6 3 4 7" xfId="22770"/>
    <cellStyle name="20% - Accent6 3 4 8" xfId="31645"/>
    <cellStyle name="20% - Accent6 3 5" xfId="9003"/>
    <cellStyle name="20% - Accent6 3 5 2" xfId="13282"/>
    <cellStyle name="20% - Accent6 3 5 2 2" xfId="15636"/>
    <cellStyle name="20% - Accent6 3 5 2 2 2" xfId="26466"/>
    <cellStyle name="20% - Accent6 3 5 2 2 3" xfId="35343"/>
    <cellStyle name="20% - Accent6 3 5 2 3" xfId="17855"/>
    <cellStyle name="20% - Accent6 3 5 2 3 2" xfId="28685"/>
    <cellStyle name="20% - Accent6 3 5 2 3 3" xfId="37562"/>
    <cellStyle name="20% - Accent6 3 5 2 4" xfId="20260"/>
    <cellStyle name="20% - Accent6 3 5 2 4 2" xfId="30904"/>
    <cellStyle name="20% - Accent6 3 5 2 4 3" xfId="39781"/>
    <cellStyle name="20% - Accent6 3 5 2 5" xfId="24247"/>
    <cellStyle name="20% - Accent6 3 5 2 6" xfId="33124"/>
    <cellStyle name="20% - Accent6 3 5 3" xfId="12549"/>
    <cellStyle name="20% - Accent6 3 5 3 2" xfId="14903"/>
    <cellStyle name="20% - Accent6 3 5 3 2 2" xfId="25733"/>
    <cellStyle name="20% - Accent6 3 5 3 2 3" xfId="34610"/>
    <cellStyle name="20% - Accent6 3 5 3 3" xfId="17122"/>
    <cellStyle name="20% - Accent6 3 5 3 3 2" xfId="27952"/>
    <cellStyle name="20% - Accent6 3 5 3 3 3" xfId="36829"/>
    <cellStyle name="20% - Accent6 3 5 3 4" xfId="19527"/>
    <cellStyle name="20% - Accent6 3 5 3 4 2" xfId="30171"/>
    <cellStyle name="20% - Accent6 3 5 3 4 3" xfId="39048"/>
    <cellStyle name="20% - Accent6 3 5 3 5" xfId="23514"/>
    <cellStyle name="20% - Accent6 3 5 3 6" xfId="32391"/>
    <cellStyle name="20% - Accent6 3 5 4" xfId="14027"/>
    <cellStyle name="20% - Accent6 3 5 4 2" xfId="24990"/>
    <cellStyle name="20% - Accent6 3 5 4 3" xfId="33867"/>
    <cellStyle name="20% - Accent6 3 5 5" xfId="16379"/>
    <cellStyle name="20% - Accent6 3 5 5 2" xfId="27209"/>
    <cellStyle name="20% - Accent6 3 5 5 3" xfId="36086"/>
    <cellStyle name="20% - Accent6 3 5 6" xfId="18600"/>
    <cellStyle name="20% - Accent6 3 5 6 2" xfId="29428"/>
    <cellStyle name="20% - Accent6 3 5 6 3" xfId="38305"/>
    <cellStyle name="20% - Accent6 3 5 7" xfId="22771"/>
    <cellStyle name="20% - Accent6 3 5 8" xfId="31646"/>
    <cellStyle name="20% - Accent6 3 6" xfId="9004"/>
    <cellStyle name="20% - Accent6 3 7" xfId="9005"/>
    <cellStyle name="20% - Accent6 3 8" xfId="9006"/>
    <cellStyle name="20% - Accent6 3 9" xfId="9007"/>
    <cellStyle name="20% - Accent6 4" xfId="9008"/>
    <cellStyle name="20% - Accent6 4 2" xfId="9009"/>
    <cellStyle name="20% - Accent6 4 3" xfId="9010"/>
    <cellStyle name="20% - Accent6 4 4" xfId="9011"/>
    <cellStyle name="20% - Accent6 4 5" xfId="9012"/>
    <cellStyle name="20% - Accent6 4 6" xfId="9013"/>
    <cellStyle name="20% - Accent6 5" xfId="9014"/>
    <cellStyle name="20% - Accent6 5 2" xfId="9015"/>
    <cellStyle name="20% - Accent6 5 3" xfId="9016"/>
    <cellStyle name="20% - Accent6 5 4" xfId="9017"/>
    <cellStyle name="20% - Accent6 5 5" xfId="9018"/>
    <cellStyle name="20% - Accent6 5 6" xfId="9019"/>
    <cellStyle name="20% - Accent6 6" xfId="9020"/>
    <cellStyle name="20% - Accent6 6 2" xfId="9021"/>
    <cellStyle name="20% - Accent6 6 3" xfId="9022"/>
    <cellStyle name="20% - Accent6 6 4" xfId="9023"/>
    <cellStyle name="20% - Accent6 6 5" xfId="9024"/>
    <cellStyle name="20% - Accent6 6 6" xfId="9025"/>
    <cellStyle name="20% - Accent6 7" xfId="9026"/>
    <cellStyle name="20% - Accent6 7 10" xfId="16380"/>
    <cellStyle name="20% - Accent6 7 10 2" xfId="27210"/>
    <cellStyle name="20% - Accent6 7 10 3" xfId="36087"/>
    <cellStyle name="20% - Accent6 7 11" xfId="18601"/>
    <cellStyle name="20% - Accent6 7 11 2" xfId="29429"/>
    <cellStyle name="20% - Accent6 7 11 3" xfId="38306"/>
    <cellStyle name="20% - Accent6 7 12" xfId="22772"/>
    <cellStyle name="20% - Accent6 7 13" xfId="31647"/>
    <cellStyle name="20% - Accent6 7 2" xfId="9027"/>
    <cellStyle name="20% - Accent6 7 3" xfId="9028"/>
    <cellStyle name="20% - Accent6 7 4" xfId="9029"/>
    <cellStyle name="20% - Accent6 7 5" xfId="9030"/>
    <cellStyle name="20% - Accent6 7 6" xfId="9031"/>
    <cellStyle name="20% - Accent6 7 7" xfId="13283"/>
    <cellStyle name="20% - Accent6 7 7 2" xfId="15637"/>
    <cellStyle name="20% - Accent6 7 7 2 2" xfId="26467"/>
    <cellStyle name="20% - Accent6 7 7 2 3" xfId="35344"/>
    <cellStyle name="20% - Accent6 7 7 3" xfId="17856"/>
    <cellStyle name="20% - Accent6 7 7 3 2" xfId="28686"/>
    <cellStyle name="20% - Accent6 7 7 3 3" xfId="37563"/>
    <cellStyle name="20% - Accent6 7 7 4" xfId="20261"/>
    <cellStyle name="20% - Accent6 7 7 4 2" xfId="30905"/>
    <cellStyle name="20% - Accent6 7 7 4 3" xfId="39782"/>
    <cellStyle name="20% - Accent6 7 7 5" xfId="24248"/>
    <cellStyle name="20% - Accent6 7 7 6" xfId="33125"/>
    <cellStyle name="20% - Accent6 7 8" xfId="12550"/>
    <cellStyle name="20% - Accent6 7 8 2" xfId="14904"/>
    <cellStyle name="20% - Accent6 7 8 2 2" xfId="25734"/>
    <cellStyle name="20% - Accent6 7 8 2 3" xfId="34611"/>
    <cellStyle name="20% - Accent6 7 8 3" xfId="17123"/>
    <cellStyle name="20% - Accent6 7 8 3 2" xfId="27953"/>
    <cellStyle name="20% - Accent6 7 8 3 3" xfId="36830"/>
    <cellStyle name="20% - Accent6 7 8 4" xfId="19528"/>
    <cellStyle name="20% - Accent6 7 8 4 2" xfId="30172"/>
    <cellStyle name="20% - Accent6 7 8 4 3" xfId="39049"/>
    <cellStyle name="20% - Accent6 7 8 5" xfId="23515"/>
    <cellStyle name="20% - Accent6 7 8 6" xfId="32392"/>
    <cellStyle name="20% - Accent6 7 9" xfId="14028"/>
    <cellStyle name="20% - Accent6 7 9 2" xfId="24991"/>
    <cellStyle name="20% - Accent6 7 9 3" xfId="33868"/>
    <cellStyle name="20% - Accent6 8" xfId="9032"/>
    <cellStyle name="20% - Accent6 8 2" xfId="9033"/>
    <cellStyle name="20% - Accent6 8 3" xfId="9034"/>
    <cellStyle name="20% - Accent6 8 4" xfId="9035"/>
    <cellStyle name="20% - Accent6 8 5" xfId="9036"/>
    <cellStyle name="20% - Accent6 8 6" xfId="9037"/>
    <cellStyle name="20% - Accent6 9" xfId="9038"/>
    <cellStyle name="20% - Accent6 9 2" xfId="9039"/>
    <cellStyle name="20% - Accent6 9 3" xfId="9040"/>
    <cellStyle name="20% - Accent6 9 4" xfId="9041"/>
    <cellStyle name="20% - Accent6 9 5" xfId="9042"/>
    <cellStyle name="20% - Akzent1" xfId="43"/>
    <cellStyle name="20% - Akzent1 2" xfId="44"/>
    <cellStyle name="20% - Akzent2" xfId="45"/>
    <cellStyle name="20% - Akzent2 2" xfId="46"/>
    <cellStyle name="20% - Akzent3" xfId="47"/>
    <cellStyle name="20% - Akzent3 2" xfId="48"/>
    <cellStyle name="20% - Akzent4" xfId="49"/>
    <cellStyle name="20% - Akzent4 2" xfId="50"/>
    <cellStyle name="20% - Akzent5" xfId="51"/>
    <cellStyle name="20% - Akzent5 2" xfId="52"/>
    <cellStyle name="20% - Akzent6" xfId="53"/>
    <cellStyle name="20% - Akzent6 2" xfId="54"/>
    <cellStyle name="40 % - Accent1" xfId="55"/>
    <cellStyle name="40 % - Accent1 2" xfId="56"/>
    <cellStyle name="40 % - Accent2" xfId="57"/>
    <cellStyle name="40 % - Accent2 2" xfId="58"/>
    <cellStyle name="40 % - Accent3" xfId="59"/>
    <cellStyle name="40 % - Accent3 2" xfId="60"/>
    <cellStyle name="40 % - Accent4" xfId="61"/>
    <cellStyle name="40 % - Accent4 2" xfId="62"/>
    <cellStyle name="40 % - Accent5" xfId="63"/>
    <cellStyle name="40 % - Accent5 2" xfId="64"/>
    <cellStyle name="40 % - Accent6" xfId="65"/>
    <cellStyle name="40 % - Accent6 2" xfId="66"/>
    <cellStyle name="40% - Accent1 10" xfId="9043"/>
    <cellStyle name="40% - Accent1 10 2" xfId="9044"/>
    <cellStyle name="40% - Accent1 10 3" xfId="9045"/>
    <cellStyle name="40% - Accent1 10 4" xfId="9046"/>
    <cellStyle name="40% - Accent1 10 5" xfId="9047"/>
    <cellStyle name="40% - Accent1 11" xfId="9048"/>
    <cellStyle name="40% - Accent1 11 2" xfId="9049"/>
    <cellStyle name="40% - Accent1 11 3" xfId="9050"/>
    <cellStyle name="40% - Accent1 11 4" xfId="9051"/>
    <cellStyle name="40% - Accent1 11 5" xfId="9052"/>
    <cellStyle name="40% - Accent1 12" xfId="9053"/>
    <cellStyle name="40% - Accent1 12 2" xfId="9054"/>
    <cellStyle name="40% - Accent1 12 3" xfId="9055"/>
    <cellStyle name="40% - Accent1 12 4" xfId="9056"/>
    <cellStyle name="40% - Accent1 12 5" xfId="9057"/>
    <cellStyle name="40% - Accent1 13" xfId="9058"/>
    <cellStyle name="40% - Accent1 14" xfId="9059"/>
    <cellStyle name="40% - Accent1 15" xfId="9060"/>
    <cellStyle name="40% - Accent1 16" xfId="9061"/>
    <cellStyle name="40% - Accent1 17" xfId="9062"/>
    <cellStyle name="40% - Accent1 18" xfId="9063"/>
    <cellStyle name="40% - Accent1 19" xfId="9064"/>
    <cellStyle name="40% - Accent1 2" xfId="67"/>
    <cellStyle name="40% - Accent1 2 10" xfId="9066"/>
    <cellStyle name="40% - Accent1 2 10 2" xfId="13284"/>
    <cellStyle name="40% - Accent1 2 10 2 2" xfId="15638"/>
    <cellStyle name="40% - Accent1 2 10 2 2 2" xfId="26468"/>
    <cellStyle name="40% - Accent1 2 10 2 2 3" xfId="35345"/>
    <cellStyle name="40% - Accent1 2 10 2 3" xfId="17857"/>
    <cellStyle name="40% - Accent1 2 10 2 3 2" xfId="28687"/>
    <cellStyle name="40% - Accent1 2 10 2 3 3" xfId="37564"/>
    <cellStyle name="40% - Accent1 2 10 2 4" xfId="20262"/>
    <cellStyle name="40% - Accent1 2 10 2 4 2" xfId="30906"/>
    <cellStyle name="40% - Accent1 2 10 2 4 3" xfId="39783"/>
    <cellStyle name="40% - Accent1 2 10 2 5" xfId="24249"/>
    <cellStyle name="40% - Accent1 2 10 2 6" xfId="33126"/>
    <cellStyle name="40% - Accent1 2 10 3" xfId="12551"/>
    <cellStyle name="40% - Accent1 2 10 3 2" xfId="14905"/>
    <cellStyle name="40% - Accent1 2 10 3 2 2" xfId="25735"/>
    <cellStyle name="40% - Accent1 2 10 3 2 3" xfId="34612"/>
    <cellStyle name="40% - Accent1 2 10 3 3" xfId="17124"/>
    <cellStyle name="40% - Accent1 2 10 3 3 2" xfId="27954"/>
    <cellStyle name="40% - Accent1 2 10 3 3 3" xfId="36831"/>
    <cellStyle name="40% - Accent1 2 10 3 4" xfId="19529"/>
    <cellStyle name="40% - Accent1 2 10 3 4 2" xfId="30173"/>
    <cellStyle name="40% - Accent1 2 10 3 4 3" xfId="39050"/>
    <cellStyle name="40% - Accent1 2 10 3 5" xfId="23516"/>
    <cellStyle name="40% - Accent1 2 10 3 6" xfId="32393"/>
    <cellStyle name="40% - Accent1 2 10 4" xfId="14029"/>
    <cellStyle name="40% - Accent1 2 10 4 2" xfId="24992"/>
    <cellStyle name="40% - Accent1 2 10 4 3" xfId="33869"/>
    <cellStyle name="40% - Accent1 2 10 5" xfId="16381"/>
    <cellStyle name="40% - Accent1 2 10 5 2" xfId="27211"/>
    <cellStyle name="40% - Accent1 2 10 5 3" xfId="36088"/>
    <cellStyle name="40% - Accent1 2 10 6" xfId="18602"/>
    <cellStyle name="40% - Accent1 2 10 6 2" xfId="29430"/>
    <cellStyle name="40% - Accent1 2 10 6 3" xfId="38307"/>
    <cellStyle name="40% - Accent1 2 10 7" xfId="22773"/>
    <cellStyle name="40% - Accent1 2 10 8" xfId="31648"/>
    <cellStyle name="40% - Accent1 2 11" xfId="9067"/>
    <cellStyle name="40% - Accent1 2 11 2" xfId="9068"/>
    <cellStyle name="40% - Accent1 2 11 2 2" xfId="13285"/>
    <cellStyle name="40% - Accent1 2 11 2 2 2" xfId="15639"/>
    <cellStyle name="40% - Accent1 2 11 2 2 2 2" xfId="26469"/>
    <cellStyle name="40% - Accent1 2 11 2 2 2 3" xfId="35346"/>
    <cellStyle name="40% - Accent1 2 11 2 2 3" xfId="17858"/>
    <cellStyle name="40% - Accent1 2 11 2 2 3 2" xfId="28688"/>
    <cellStyle name="40% - Accent1 2 11 2 2 3 3" xfId="37565"/>
    <cellStyle name="40% - Accent1 2 11 2 2 4" xfId="20263"/>
    <cellStyle name="40% - Accent1 2 11 2 2 4 2" xfId="30907"/>
    <cellStyle name="40% - Accent1 2 11 2 2 4 3" xfId="39784"/>
    <cellStyle name="40% - Accent1 2 11 2 2 5" xfId="24250"/>
    <cellStyle name="40% - Accent1 2 11 2 2 6" xfId="33127"/>
    <cellStyle name="40% - Accent1 2 11 2 3" xfId="12552"/>
    <cellStyle name="40% - Accent1 2 11 2 3 2" xfId="14906"/>
    <cellStyle name="40% - Accent1 2 11 2 3 2 2" xfId="25736"/>
    <cellStyle name="40% - Accent1 2 11 2 3 2 3" xfId="34613"/>
    <cellStyle name="40% - Accent1 2 11 2 3 3" xfId="17125"/>
    <cellStyle name="40% - Accent1 2 11 2 3 3 2" xfId="27955"/>
    <cellStyle name="40% - Accent1 2 11 2 3 3 3" xfId="36832"/>
    <cellStyle name="40% - Accent1 2 11 2 3 4" xfId="19530"/>
    <cellStyle name="40% - Accent1 2 11 2 3 4 2" xfId="30174"/>
    <cellStyle name="40% - Accent1 2 11 2 3 4 3" xfId="39051"/>
    <cellStyle name="40% - Accent1 2 11 2 3 5" xfId="23517"/>
    <cellStyle name="40% - Accent1 2 11 2 3 6" xfId="32394"/>
    <cellStyle name="40% - Accent1 2 11 2 4" xfId="14030"/>
    <cellStyle name="40% - Accent1 2 11 2 4 2" xfId="24993"/>
    <cellStyle name="40% - Accent1 2 11 2 4 3" xfId="33870"/>
    <cellStyle name="40% - Accent1 2 11 2 5" xfId="16382"/>
    <cellStyle name="40% - Accent1 2 11 2 5 2" xfId="27212"/>
    <cellStyle name="40% - Accent1 2 11 2 5 3" xfId="36089"/>
    <cellStyle name="40% - Accent1 2 11 2 6" xfId="18603"/>
    <cellStyle name="40% - Accent1 2 11 2 6 2" xfId="29431"/>
    <cellStyle name="40% - Accent1 2 11 2 6 3" xfId="38308"/>
    <cellStyle name="40% - Accent1 2 11 2 7" xfId="22774"/>
    <cellStyle name="40% - Accent1 2 11 2 8" xfId="31649"/>
    <cellStyle name="40% - Accent1 2 11 3" xfId="9069"/>
    <cellStyle name="40% - Accent1 2 11 3 2" xfId="13286"/>
    <cellStyle name="40% - Accent1 2 11 3 2 2" xfId="15640"/>
    <cellStyle name="40% - Accent1 2 11 3 2 2 2" xfId="26470"/>
    <cellStyle name="40% - Accent1 2 11 3 2 2 3" xfId="35347"/>
    <cellStyle name="40% - Accent1 2 11 3 2 3" xfId="17859"/>
    <cellStyle name="40% - Accent1 2 11 3 2 3 2" xfId="28689"/>
    <cellStyle name="40% - Accent1 2 11 3 2 3 3" xfId="37566"/>
    <cellStyle name="40% - Accent1 2 11 3 2 4" xfId="20264"/>
    <cellStyle name="40% - Accent1 2 11 3 2 4 2" xfId="30908"/>
    <cellStyle name="40% - Accent1 2 11 3 2 4 3" xfId="39785"/>
    <cellStyle name="40% - Accent1 2 11 3 2 5" xfId="24251"/>
    <cellStyle name="40% - Accent1 2 11 3 2 6" xfId="33128"/>
    <cellStyle name="40% - Accent1 2 11 3 3" xfId="12553"/>
    <cellStyle name="40% - Accent1 2 11 3 3 2" xfId="14907"/>
    <cellStyle name="40% - Accent1 2 11 3 3 2 2" xfId="25737"/>
    <cellStyle name="40% - Accent1 2 11 3 3 2 3" xfId="34614"/>
    <cellStyle name="40% - Accent1 2 11 3 3 3" xfId="17126"/>
    <cellStyle name="40% - Accent1 2 11 3 3 3 2" xfId="27956"/>
    <cellStyle name="40% - Accent1 2 11 3 3 3 3" xfId="36833"/>
    <cellStyle name="40% - Accent1 2 11 3 3 4" xfId="19531"/>
    <cellStyle name="40% - Accent1 2 11 3 3 4 2" xfId="30175"/>
    <cellStyle name="40% - Accent1 2 11 3 3 4 3" xfId="39052"/>
    <cellStyle name="40% - Accent1 2 11 3 3 5" xfId="23518"/>
    <cellStyle name="40% - Accent1 2 11 3 3 6" xfId="32395"/>
    <cellStyle name="40% - Accent1 2 11 3 4" xfId="14031"/>
    <cellStyle name="40% - Accent1 2 11 3 4 2" xfId="24994"/>
    <cellStyle name="40% - Accent1 2 11 3 4 3" xfId="33871"/>
    <cellStyle name="40% - Accent1 2 11 3 5" xfId="16383"/>
    <cellStyle name="40% - Accent1 2 11 3 5 2" xfId="27213"/>
    <cellStyle name="40% - Accent1 2 11 3 5 3" xfId="36090"/>
    <cellStyle name="40% - Accent1 2 11 3 6" xfId="18604"/>
    <cellStyle name="40% - Accent1 2 11 3 6 2" xfId="29432"/>
    <cellStyle name="40% - Accent1 2 11 3 6 3" xfId="38309"/>
    <cellStyle name="40% - Accent1 2 11 3 7" xfId="22775"/>
    <cellStyle name="40% - Accent1 2 11 3 8" xfId="31650"/>
    <cellStyle name="40% - Accent1 2 11 4" xfId="9070"/>
    <cellStyle name="40% - Accent1 2 11 4 2" xfId="13287"/>
    <cellStyle name="40% - Accent1 2 11 4 2 2" xfId="15641"/>
    <cellStyle name="40% - Accent1 2 11 4 2 2 2" xfId="26471"/>
    <cellStyle name="40% - Accent1 2 11 4 2 2 3" xfId="35348"/>
    <cellStyle name="40% - Accent1 2 11 4 2 3" xfId="17860"/>
    <cellStyle name="40% - Accent1 2 11 4 2 3 2" xfId="28690"/>
    <cellStyle name="40% - Accent1 2 11 4 2 3 3" xfId="37567"/>
    <cellStyle name="40% - Accent1 2 11 4 2 4" xfId="20265"/>
    <cellStyle name="40% - Accent1 2 11 4 2 4 2" xfId="30909"/>
    <cellStyle name="40% - Accent1 2 11 4 2 4 3" xfId="39786"/>
    <cellStyle name="40% - Accent1 2 11 4 2 5" xfId="24252"/>
    <cellStyle name="40% - Accent1 2 11 4 2 6" xfId="33129"/>
    <cellStyle name="40% - Accent1 2 11 4 3" xfId="12554"/>
    <cellStyle name="40% - Accent1 2 11 4 3 2" xfId="14908"/>
    <cellStyle name="40% - Accent1 2 11 4 3 2 2" xfId="25738"/>
    <cellStyle name="40% - Accent1 2 11 4 3 2 3" xfId="34615"/>
    <cellStyle name="40% - Accent1 2 11 4 3 3" xfId="17127"/>
    <cellStyle name="40% - Accent1 2 11 4 3 3 2" xfId="27957"/>
    <cellStyle name="40% - Accent1 2 11 4 3 3 3" xfId="36834"/>
    <cellStyle name="40% - Accent1 2 11 4 3 4" xfId="19532"/>
    <cellStyle name="40% - Accent1 2 11 4 3 4 2" xfId="30176"/>
    <cellStyle name="40% - Accent1 2 11 4 3 4 3" xfId="39053"/>
    <cellStyle name="40% - Accent1 2 11 4 3 5" xfId="23519"/>
    <cellStyle name="40% - Accent1 2 11 4 3 6" xfId="32396"/>
    <cellStyle name="40% - Accent1 2 11 4 4" xfId="14032"/>
    <cellStyle name="40% - Accent1 2 11 4 4 2" xfId="24995"/>
    <cellStyle name="40% - Accent1 2 11 4 4 3" xfId="33872"/>
    <cellStyle name="40% - Accent1 2 11 4 5" xfId="16384"/>
    <cellStyle name="40% - Accent1 2 11 4 5 2" xfId="27214"/>
    <cellStyle name="40% - Accent1 2 11 4 5 3" xfId="36091"/>
    <cellStyle name="40% - Accent1 2 11 4 6" xfId="18605"/>
    <cellStyle name="40% - Accent1 2 11 4 6 2" xfId="29433"/>
    <cellStyle name="40% - Accent1 2 11 4 6 3" xfId="38310"/>
    <cellStyle name="40% - Accent1 2 11 4 7" xfId="22776"/>
    <cellStyle name="40% - Accent1 2 11 4 8" xfId="31651"/>
    <cellStyle name="40% - Accent1 2 11 5" xfId="9071"/>
    <cellStyle name="40% - Accent1 2 11 5 2" xfId="13288"/>
    <cellStyle name="40% - Accent1 2 11 5 2 2" xfId="15642"/>
    <cellStyle name="40% - Accent1 2 11 5 2 2 2" xfId="26472"/>
    <cellStyle name="40% - Accent1 2 11 5 2 2 3" xfId="35349"/>
    <cellStyle name="40% - Accent1 2 11 5 2 3" xfId="17861"/>
    <cellStyle name="40% - Accent1 2 11 5 2 3 2" xfId="28691"/>
    <cellStyle name="40% - Accent1 2 11 5 2 3 3" xfId="37568"/>
    <cellStyle name="40% - Accent1 2 11 5 2 4" xfId="20266"/>
    <cellStyle name="40% - Accent1 2 11 5 2 4 2" xfId="30910"/>
    <cellStyle name="40% - Accent1 2 11 5 2 4 3" xfId="39787"/>
    <cellStyle name="40% - Accent1 2 11 5 2 5" xfId="24253"/>
    <cellStyle name="40% - Accent1 2 11 5 2 6" xfId="33130"/>
    <cellStyle name="40% - Accent1 2 11 5 3" xfId="12555"/>
    <cellStyle name="40% - Accent1 2 11 5 3 2" xfId="14909"/>
    <cellStyle name="40% - Accent1 2 11 5 3 2 2" xfId="25739"/>
    <cellStyle name="40% - Accent1 2 11 5 3 2 3" xfId="34616"/>
    <cellStyle name="40% - Accent1 2 11 5 3 3" xfId="17128"/>
    <cellStyle name="40% - Accent1 2 11 5 3 3 2" xfId="27958"/>
    <cellStyle name="40% - Accent1 2 11 5 3 3 3" xfId="36835"/>
    <cellStyle name="40% - Accent1 2 11 5 3 4" xfId="19533"/>
    <cellStyle name="40% - Accent1 2 11 5 3 4 2" xfId="30177"/>
    <cellStyle name="40% - Accent1 2 11 5 3 4 3" xfId="39054"/>
    <cellStyle name="40% - Accent1 2 11 5 3 5" xfId="23520"/>
    <cellStyle name="40% - Accent1 2 11 5 3 6" xfId="32397"/>
    <cellStyle name="40% - Accent1 2 11 5 4" xfId="14033"/>
    <cellStyle name="40% - Accent1 2 11 5 4 2" xfId="24996"/>
    <cellStyle name="40% - Accent1 2 11 5 4 3" xfId="33873"/>
    <cellStyle name="40% - Accent1 2 11 5 5" xfId="16385"/>
    <cellStyle name="40% - Accent1 2 11 5 5 2" xfId="27215"/>
    <cellStyle name="40% - Accent1 2 11 5 5 3" xfId="36092"/>
    <cellStyle name="40% - Accent1 2 11 5 6" xfId="18606"/>
    <cellStyle name="40% - Accent1 2 11 5 6 2" xfId="29434"/>
    <cellStyle name="40% - Accent1 2 11 5 6 3" xfId="38311"/>
    <cellStyle name="40% - Accent1 2 11 5 7" xfId="22777"/>
    <cellStyle name="40% - Accent1 2 11 5 8" xfId="31652"/>
    <cellStyle name="40% - Accent1 2 12" xfId="9072"/>
    <cellStyle name="40% - Accent1 2 13" xfId="9073"/>
    <cellStyle name="40% - Accent1 2 14" xfId="9074"/>
    <cellStyle name="40% - Accent1 2 15" xfId="9075"/>
    <cellStyle name="40% - Accent1 2 15 2" xfId="13289"/>
    <cellStyle name="40% - Accent1 2 15 2 2" xfId="15643"/>
    <cellStyle name="40% - Accent1 2 15 2 2 2" xfId="26473"/>
    <cellStyle name="40% - Accent1 2 15 2 2 3" xfId="35350"/>
    <cellStyle name="40% - Accent1 2 15 2 3" xfId="17862"/>
    <cellStyle name="40% - Accent1 2 15 2 3 2" xfId="28692"/>
    <cellStyle name="40% - Accent1 2 15 2 3 3" xfId="37569"/>
    <cellStyle name="40% - Accent1 2 15 2 4" xfId="20267"/>
    <cellStyle name="40% - Accent1 2 15 2 4 2" xfId="30911"/>
    <cellStyle name="40% - Accent1 2 15 2 4 3" xfId="39788"/>
    <cellStyle name="40% - Accent1 2 15 2 5" xfId="24254"/>
    <cellStyle name="40% - Accent1 2 15 2 6" xfId="33131"/>
    <cellStyle name="40% - Accent1 2 15 3" xfId="12556"/>
    <cellStyle name="40% - Accent1 2 15 3 2" xfId="14910"/>
    <cellStyle name="40% - Accent1 2 15 3 2 2" xfId="25740"/>
    <cellStyle name="40% - Accent1 2 15 3 2 3" xfId="34617"/>
    <cellStyle name="40% - Accent1 2 15 3 3" xfId="17129"/>
    <cellStyle name="40% - Accent1 2 15 3 3 2" xfId="27959"/>
    <cellStyle name="40% - Accent1 2 15 3 3 3" xfId="36836"/>
    <cellStyle name="40% - Accent1 2 15 3 4" xfId="19534"/>
    <cellStyle name="40% - Accent1 2 15 3 4 2" xfId="30178"/>
    <cellStyle name="40% - Accent1 2 15 3 4 3" xfId="39055"/>
    <cellStyle name="40% - Accent1 2 15 3 5" xfId="23521"/>
    <cellStyle name="40% - Accent1 2 15 3 6" xfId="32398"/>
    <cellStyle name="40% - Accent1 2 15 4" xfId="14034"/>
    <cellStyle name="40% - Accent1 2 15 4 2" xfId="24997"/>
    <cellStyle name="40% - Accent1 2 15 4 3" xfId="33874"/>
    <cellStyle name="40% - Accent1 2 15 5" xfId="16386"/>
    <cellStyle name="40% - Accent1 2 15 5 2" xfId="27216"/>
    <cellStyle name="40% - Accent1 2 15 5 3" xfId="36093"/>
    <cellStyle name="40% - Accent1 2 15 6" xfId="18607"/>
    <cellStyle name="40% - Accent1 2 15 6 2" xfId="29435"/>
    <cellStyle name="40% - Accent1 2 15 6 3" xfId="38312"/>
    <cellStyle name="40% - Accent1 2 15 7" xfId="22778"/>
    <cellStyle name="40% - Accent1 2 15 8" xfId="31653"/>
    <cellStyle name="40% - Accent1 2 16" xfId="9076"/>
    <cellStyle name="40% - Accent1 2 17" xfId="9065"/>
    <cellStyle name="40% - Accent1 2 2" xfId="68"/>
    <cellStyle name="40% - Accent1 2 2 10" xfId="13290"/>
    <cellStyle name="40% - Accent1 2 2 10 2" xfId="15644"/>
    <cellStyle name="40% - Accent1 2 2 10 2 2" xfId="26474"/>
    <cellStyle name="40% - Accent1 2 2 10 2 3" xfId="35351"/>
    <cellStyle name="40% - Accent1 2 2 10 3" xfId="17863"/>
    <cellStyle name="40% - Accent1 2 2 10 3 2" xfId="28693"/>
    <cellStyle name="40% - Accent1 2 2 10 3 3" xfId="37570"/>
    <cellStyle name="40% - Accent1 2 2 10 4" xfId="20268"/>
    <cellStyle name="40% - Accent1 2 2 10 4 2" xfId="30912"/>
    <cellStyle name="40% - Accent1 2 2 10 4 3" xfId="39789"/>
    <cellStyle name="40% - Accent1 2 2 10 5" xfId="24255"/>
    <cellStyle name="40% - Accent1 2 2 10 6" xfId="33132"/>
    <cellStyle name="40% - Accent1 2 2 11" xfId="12557"/>
    <cellStyle name="40% - Accent1 2 2 11 2" xfId="14911"/>
    <cellStyle name="40% - Accent1 2 2 11 2 2" xfId="25741"/>
    <cellStyle name="40% - Accent1 2 2 11 2 3" xfId="34618"/>
    <cellStyle name="40% - Accent1 2 2 11 3" xfId="17130"/>
    <cellStyle name="40% - Accent1 2 2 11 3 2" xfId="27960"/>
    <cellStyle name="40% - Accent1 2 2 11 3 3" xfId="36837"/>
    <cellStyle name="40% - Accent1 2 2 11 4" xfId="19535"/>
    <cellStyle name="40% - Accent1 2 2 11 4 2" xfId="30179"/>
    <cellStyle name="40% - Accent1 2 2 11 4 3" xfId="39056"/>
    <cellStyle name="40% - Accent1 2 2 11 5" xfId="23522"/>
    <cellStyle name="40% - Accent1 2 2 11 6" xfId="32399"/>
    <cellStyle name="40% - Accent1 2 2 12" xfId="14035"/>
    <cellStyle name="40% - Accent1 2 2 12 2" xfId="24998"/>
    <cellStyle name="40% - Accent1 2 2 12 3" xfId="33875"/>
    <cellStyle name="40% - Accent1 2 2 13" xfId="16387"/>
    <cellStyle name="40% - Accent1 2 2 13 2" xfId="27217"/>
    <cellStyle name="40% - Accent1 2 2 13 3" xfId="36094"/>
    <cellStyle name="40% - Accent1 2 2 14" xfId="18608"/>
    <cellStyle name="40% - Accent1 2 2 14 2" xfId="29436"/>
    <cellStyle name="40% - Accent1 2 2 14 3" xfId="38313"/>
    <cellStyle name="40% - Accent1 2 2 15" xfId="22779"/>
    <cellStyle name="40% - Accent1 2 2 16" xfId="31654"/>
    <cellStyle name="40% - Accent1 2 2 17" xfId="9077"/>
    <cellStyle name="40% - Accent1 2 2 2" xfId="9078"/>
    <cellStyle name="40% - Accent1 2 2 2 2" xfId="13291"/>
    <cellStyle name="40% - Accent1 2 2 2 2 2" xfId="15645"/>
    <cellStyle name="40% - Accent1 2 2 2 2 2 2" xfId="26475"/>
    <cellStyle name="40% - Accent1 2 2 2 2 2 3" xfId="35352"/>
    <cellStyle name="40% - Accent1 2 2 2 2 3" xfId="17864"/>
    <cellStyle name="40% - Accent1 2 2 2 2 3 2" xfId="28694"/>
    <cellStyle name="40% - Accent1 2 2 2 2 3 3" xfId="37571"/>
    <cellStyle name="40% - Accent1 2 2 2 2 4" xfId="20269"/>
    <cellStyle name="40% - Accent1 2 2 2 2 4 2" xfId="30913"/>
    <cellStyle name="40% - Accent1 2 2 2 2 4 3" xfId="39790"/>
    <cellStyle name="40% - Accent1 2 2 2 2 5" xfId="24256"/>
    <cellStyle name="40% - Accent1 2 2 2 2 6" xfId="33133"/>
    <cellStyle name="40% - Accent1 2 2 2 3" xfId="12558"/>
    <cellStyle name="40% - Accent1 2 2 2 3 2" xfId="14912"/>
    <cellStyle name="40% - Accent1 2 2 2 3 2 2" xfId="25742"/>
    <cellStyle name="40% - Accent1 2 2 2 3 2 3" xfId="34619"/>
    <cellStyle name="40% - Accent1 2 2 2 3 3" xfId="17131"/>
    <cellStyle name="40% - Accent1 2 2 2 3 3 2" xfId="27961"/>
    <cellStyle name="40% - Accent1 2 2 2 3 3 3" xfId="36838"/>
    <cellStyle name="40% - Accent1 2 2 2 3 4" xfId="19536"/>
    <cellStyle name="40% - Accent1 2 2 2 3 4 2" xfId="30180"/>
    <cellStyle name="40% - Accent1 2 2 2 3 4 3" xfId="39057"/>
    <cellStyle name="40% - Accent1 2 2 2 3 5" xfId="23523"/>
    <cellStyle name="40% - Accent1 2 2 2 3 6" xfId="32400"/>
    <cellStyle name="40% - Accent1 2 2 2 4" xfId="14036"/>
    <cellStyle name="40% - Accent1 2 2 2 4 2" xfId="24999"/>
    <cellStyle name="40% - Accent1 2 2 2 4 3" xfId="33876"/>
    <cellStyle name="40% - Accent1 2 2 2 5" xfId="16388"/>
    <cellStyle name="40% - Accent1 2 2 2 5 2" xfId="27218"/>
    <cellStyle name="40% - Accent1 2 2 2 5 3" xfId="36095"/>
    <cellStyle name="40% - Accent1 2 2 2 6" xfId="18609"/>
    <cellStyle name="40% - Accent1 2 2 2 6 2" xfId="29437"/>
    <cellStyle name="40% - Accent1 2 2 2 6 3" xfId="38314"/>
    <cellStyle name="40% - Accent1 2 2 2 7" xfId="22780"/>
    <cellStyle name="40% - Accent1 2 2 2 8" xfId="31655"/>
    <cellStyle name="40% - Accent1 2 2 3" xfId="9079"/>
    <cellStyle name="40% - Accent1 2 2 3 2" xfId="13292"/>
    <cellStyle name="40% - Accent1 2 2 3 2 2" xfId="15646"/>
    <cellStyle name="40% - Accent1 2 2 3 2 2 2" xfId="26476"/>
    <cellStyle name="40% - Accent1 2 2 3 2 2 3" xfId="35353"/>
    <cellStyle name="40% - Accent1 2 2 3 2 3" xfId="17865"/>
    <cellStyle name="40% - Accent1 2 2 3 2 3 2" xfId="28695"/>
    <cellStyle name="40% - Accent1 2 2 3 2 3 3" xfId="37572"/>
    <cellStyle name="40% - Accent1 2 2 3 2 4" xfId="20270"/>
    <cellStyle name="40% - Accent1 2 2 3 2 4 2" xfId="30914"/>
    <cellStyle name="40% - Accent1 2 2 3 2 4 3" xfId="39791"/>
    <cellStyle name="40% - Accent1 2 2 3 2 5" xfId="24257"/>
    <cellStyle name="40% - Accent1 2 2 3 2 6" xfId="33134"/>
    <cellStyle name="40% - Accent1 2 2 3 3" xfId="12559"/>
    <cellStyle name="40% - Accent1 2 2 3 3 2" xfId="14913"/>
    <cellStyle name="40% - Accent1 2 2 3 3 2 2" xfId="25743"/>
    <cellStyle name="40% - Accent1 2 2 3 3 2 3" xfId="34620"/>
    <cellStyle name="40% - Accent1 2 2 3 3 3" xfId="17132"/>
    <cellStyle name="40% - Accent1 2 2 3 3 3 2" xfId="27962"/>
    <cellStyle name="40% - Accent1 2 2 3 3 3 3" xfId="36839"/>
    <cellStyle name="40% - Accent1 2 2 3 3 4" xfId="19537"/>
    <cellStyle name="40% - Accent1 2 2 3 3 4 2" xfId="30181"/>
    <cellStyle name="40% - Accent1 2 2 3 3 4 3" xfId="39058"/>
    <cellStyle name="40% - Accent1 2 2 3 3 5" xfId="23524"/>
    <cellStyle name="40% - Accent1 2 2 3 3 6" xfId="32401"/>
    <cellStyle name="40% - Accent1 2 2 3 4" xfId="14037"/>
    <cellStyle name="40% - Accent1 2 2 3 4 2" xfId="25000"/>
    <cellStyle name="40% - Accent1 2 2 3 4 3" xfId="33877"/>
    <cellStyle name="40% - Accent1 2 2 3 5" xfId="16389"/>
    <cellStyle name="40% - Accent1 2 2 3 5 2" xfId="27219"/>
    <cellStyle name="40% - Accent1 2 2 3 5 3" xfId="36096"/>
    <cellStyle name="40% - Accent1 2 2 3 6" xfId="18610"/>
    <cellStyle name="40% - Accent1 2 2 3 6 2" xfId="29438"/>
    <cellStyle name="40% - Accent1 2 2 3 6 3" xfId="38315"/>
    <cellStyle name="40% - Accent1 2 2 3 7" xfId="22781"/>
    <cellStyle name="40% - Accent1 2 2 3 8" xfId="31656"/>
    <cellStyle name="40% - Accent1 2 2 4" xfId="9080"/>
    <cellStyle name="40% - Accent1 2 2 4 2" xfId="13293"/>
    <cellStyle name="40% - Accent1 2 2 4 2 2" xfId="15647"/>
    <cellStyle name="40% - Accent1 2 2 4 2 2 2" xfId="26477"/>
    <cellStyle name="40% - Accent1 2 2 4 2 2 3" xfId="35354"/>
    <cellStyle name="40% - Accent1 2 2 4 2 3" xfId="17866"/>
    <cellStyle name="40% - Accent1 2 2 4 2 3 2" xfId="28696"/>
    <cellStyle name="40% - Accent1 2 2 4 2 3 3" xfId="37573"/>
    <cellStyle name="40% - Accent1 2 2 4 2 4" xfId="20271"/>
    <cellStyle name="40% - Accent1 2 2 4 2 4 2" xfId="30915"/>
    <cellStyle name="40% - Accent1 2 2 4 2 4 3" xfId="39792"/>
    <cellStyle name="40% - Accent1 2 2 4 2 5" xfId="24258"/>
    <cellStyle name="40% - Accent1 2 2 4 2 6" xfId="33135"/>
    <cellStyle name="40% - Accent1 2 2 4 3" xfId="12560"/>
    <cellStyle name="40% - Accent1 2 2 4 3 2" xfId="14914"/>
    <cellStyle name="40% - Accent1 2 2 4 3 2 2" xfId="25744"/>
    <cellStyle name="40% - Accent1 2 2 4 3 2 3" xfId="34621"/>
    <cellStyle name="40% - Accent1 2 2 4 3 3" xfId="17133"/>
    <cellStyle name="40% - Accent1 2 2 4 3 3 2" xfId="27963"/>
    <cellStyle name="40% - Accent1 2 2 4 3 3 3" xfId="36840"/>
    <cellStyle name="40% - Accent1 2 2 4 3 4" xfId="19538"/>
    <cellStyle name="40% - Accent1 2 2 4 3 4 2" xfId="30182"/>
    <cellStyle name="40% - Accent1 2 2 4 3 4 3" xfId="39059"/>
    <cellStyle name="40% - Accent1 2 2 4 3 5" xfId="23525"/>
    <cellStyle name="40% - Accent1 2 2 4 3 6" xfId="32402"/>
    <cellStyle name="40% - Accent1 2 2 4 4" xfId="14038"/>
    <cellStyle name="40% - Accent1 2 2 4 4 2" xfId="25001"/>
    <cellStyle name="40% - Accent1 2 2 4 4 3" xfId="33878"/>
    <cellStyle name="40% - Accent1 2 2 4 5" xfId="16390"/>
    <cellStyle name="40% - Accent1 2 2 4 5 2" xfId="27220"/>
    <cellStyle name="40% - Accent1 2 2 4 5 3" xfId="36097"/>
    <cellStyle name="40% - Accent1 2 2 4 6" xfId="18611"/>
    <cellStyle name="40% - Accent1 2 2 4 6 2" xfId="29439"/>
    <cellStyle name="40% - Accent1 2 2 4 6 3" xfId="38316"/>
    <cellStyle name="40% - Accent1 2 2 4 7" xfId="22782"/>
    <cellStyle name="40% - Accent1 2 2 4 8" xfId="31657"/>
    <cellStyle name="40% - Accent1 2 2 5" xfId="9081"/>
    <cellStyle name="40% - Accent1 2 2 5 2" xfId="13294"/>
    <cellStyle name="40% - Accent1 2 2 5 2 2" xfId="15648"/>
    <cellStyle name="40% - Accent1 2 2 5 2 2 2" xfId="26478"/>
    <cellStyle name="40% - Accent1 2 2 5 2 2 3" xfId="35355"/>
    <cellStyle name="40% - Accent1 2 2 5 2 3" xfId="17867"/>
    <cellStyle name="40% - Accent1 2 2 5 2 3 2" xfId="28697"/>
    <cellStyle name="40% - Accent1 2 2 5 2 3 3" xfId="37574"/>
    <cellStyle name="40% - Accent1 2 2 5 2 4" xfId="20272"/>
    <cellStyle name="40% - Accent1 2 2 5 2 4 2" xfId="30916"/>
    <cellStyle name="40% - Accent1 2 2 5 2 4 3" xfId="39793"/>
    <cellStyle name="40% - Accent1 2 2 5 2 5" xfId="24259"/>
    <cellStyle name="40% - Accent1 2 2 5 2 6" xfId="33136"/>
    <cellStyle name="40% - Accent1 2 2 5 3" xfId="12561"/>
    <cellStyle name="40% - Accent1 2 2 5 3 2" xfId="14915"/>
    <cellStyle name="40% - Accent1 2 2 5 3 2 2" xfId="25745"/>
    <cellStyle name="40% - Accent1 2 2 5 3 2 3" xfId="34622"/>
    <cellStyle name="40% - Accent1 2 2 5 3 3" xfId="17134"/>
    <cellStyle name="40% - Accent1 2 2 5 3 3 2" xfId="27964"/>
    <cellStyle name="40% - Accent1 2 2 5 3 3 3" xfId="36841"/>
    <cellStyle name="40% - Accent1 2 2 5 3 4" xfId="19539"/>
    <cellStyle name="40% - Accent1 2 2 5 3 4 2" xfId="30183"/>
    <cellStyle name="40% - Accent1 2 2 5 3 4 3" xfId="39060"/>
    <cellStyle name="40% - Accent1 2 2 5 3 5" xfId="23526"/>
    <cellStyle name="40% - Accent1 2 2 5 3 6" xfId="32403"/>
    <cellStyle name="40% - Accent1 2 2 5 4" xfId="14039"/>
    <cellStyle name="40% - Accent1 2 2 5 4 2" xfId="25002"/>
    <cellStyle name="40% - Accent1 2 2 5 4 3" xfId="33879"/>
    <cellStyle name="40% - Accent1 2 2 5 5" xfId="16391"/>
    <cellStyle name="40% - Accent1 2 2 5 5 2" xfId="27221"/>
    <cellStyle name="40% - Accent1 2 2 5 5 3" xfId="36098"/>
    <cellStyle name="40% - Accent1 2 2 5 6" xfId="18612"/>
    <cellStyle name="40% - Accent1 2 2 5 6 2" xfId="29440"/>
    <cellStyle name="40% - Accent1 2 2 5 6 3" xfId="38317"/>
    <cellStyle name="40% - Accent1 2 2 5 7" xfId="22783"/>
    <cellStyle name="40% - Accent1 2 2 5 8" xfId="31658"/>
    <cellStyle name="40% - Accent1 2 2 6" xfId="9082"/>
    <cellStyle name="40% - Accent1 2 2 6 2" xfId="13295"/>
    <cellStyle name="40% - Accent1 2 2 6 2 2" xfId="15649"/>
    <cellStyle name="40% - Accent1 2 2 6 2 2 2" xfId="26479"/>
    <cellStyle name="40% - Accent1 2 2 6 2 2 3" xfId="35356"/>
    <cellStyle name="40% - Accent1 2 2 6 2 3" xfId="17868"/>
    <cellStyle name="40% - Accent1 2 2 6 2 3 2" xfId="28698"/>
    <cellStyle name="40% - Accent1 2 2 6 2 3 3" xfId="37575"/>
    <cellStyle name="40% - Accent1 2 2 6 2 4" xfId="20273"/>
    <cellStyle name="40% - Accent1 2 2 6 2 4 2" xfId="30917"/>
    <cellStyle name="40% - Accent1 2 2 6 2 4 3" xfId="39794"/>
    <cellStyle name="40% - Accent1 2 2 6 2 5" xfId="24260"/>
    <cellStyle name="40% - Accent1 2 2 6 2 6" xfId="33137"/>
    <cellStyle name="40% - Accent1 2 2 6 3" xfId="12562"/>
    <cellStyle name="40% - Accent1 2 2 6 3 2" xfId="14916"/>
    <cellStyle name="40% - Accent1 2 2 6 3 2 2" xfId="25746"/>
    <cellStyle name="40% - Accent1 2 2 6 3 2 3" xfId="34623"/>
    <cellStyle name="40% - Accent1 2 2 6 3 3" xfId="17135"/>
    <cellStyle name="40% - Accent1 2 2 6 3 3 2" xfId="27965"/>
    <cellStyle name="40% - Accent1 2 2 6 3 3 3" xfId="36842"/>
    <cellStyle name="40% - Accent1 2 2 6 3 4" xfId="19540"/>
    <cellStyle name="40% - Accent1 2 2 6 3 4 2" xfId="30184"/>
    <cellStyle name="40% - Accent1 2 2 6 3 4 3" xfId="39061"/>
    <cellStyle name="40% - Accent1 2 2 6 3 5" xfId="23527"/>
    <cellStyle name="40% - Accent1 2 2 6 3 6" xfId="32404"/>
    <cellStyle name="40% - Accent1 2 2 6 4" xfId="14040"/>
    <cellStyle name="40% - Accent1 2 2 6 4 2" xfId="25003"/>
    <cellStyle name="40% - Accent1 2 2 6 4 3" xfId="33880"/>
    <cellStyle name="40% - Accent1 2 2 6 5" xfId="16392"/>
    <cellStyle name="40% - Accent1 2 2 6 5 2" xfId="27222"/>
    <cellStyle name="40% - Accent1 2 2 6 5 3" xfId="36099"/>
    <cellStyle name="40% - Accent1 2 2 6 6" xfId="18613"/>
    <cellStyle name="40% - Accent1 2 2 6 6 2" xfId="29441"/>
    <cellStyle name="40% - Accent1 2 2 6 6 3" xfId="38318"/>
    <cellStyle name="40% - Accent1 2 2 6 7" xfId="22784"/>
    <cellStyle name="40% - Accent1 2 2 6 8" xfId="31659"/>
    <cellStyle name="40% - Accent1 2 2 7" xfId="9083"/>
    <cellStyle name="40% - Accent1 2 2 7 2" xfId="13296"/>
    <cellStyle name="40% - Accent1 2 2 7 2 2" xfId="15650"/>
    <cellStyle name="40% - Accent1 2 2 7 2 2 2" xfId="26480"/>
    <cellStyle name="40% - Accent1 2 2 7 2 2 3" xfId="35357"/>
    <cellStyle name="40% - Accent1 2 2 7 2 3" xfId="17869"/>
    <cellStyle name="40% - Accent1 2 2 7 2 3 2" xfId="28699"/>
    <cellStyle name="40% - Accent1 2 2 7 2 3 3" xfId="37576"/>
    <cellStyle name="40% - Accent1 2 2 7 2 4" xfId="20274"/>
    <cellStyle name="40% - Accent1 2 2 7 2 4 2" xfId="30918"/>
    <cellStyle name="40% - Accent1 2 2 7 2 4 3" xfId="39795"/>
    <cellStyle name="40% - Accent1 2 2 7 2 5" xfId="24261"/>
    <cellStyle name="40% - Accent1 2 2 7 2 6" xfId="33138"/>
    <cellStyle name="40% - Accent1 2 2 7 3" xfId="12563"/>
    <cellStyle name="40% - Accent1 2 2 7 3 2" xfId="14917"/>
    <cellStyle name="40% - Accent1 2 2 7 3 2 2" xfId="25747"/>
    <cellStyle name="40% - Accent1 2 2 7 3 2 3" xfId="34624"/>
    <cellStyle name="40% - Accent1 2 2 7 3 3" xfId="17136"/>
    <cellStyle name="40% - Accent1 2 2 7 3 3 2" xfId="27966"/>
    <cellStyle name="40% - Accent1 2 2 7 3 3 3" xfId="36843"/>
    <cellStyle name="40% - Accent1 2 2 7 3 4" xfId="19541"/>
    <cellStyle name="40% - Accent1 2 2 7 3 4 2" xfId="30185"/>
    <cellStyle name="40% - Accent1 2 2 7 3 4 3" xfId="39062"/>
    <cellStyle name="40% - Accent1 2 2 7 3 5" xfId="23528"/>
    <cellStyle name="40% - Accent1 2 2 7 3 6" xfId="32405"/>
    <cellStyle name="40% - Accent1 2 2 7 4" xfId="14041"/>
    <cellStyle name="40% - Accent1 2 2 7 4 2" xfId="25004"/>
    <cellStyle name="40% - Accent1 2 2 7 4 3" xfId="33881"/>
    <cellStyle name="40% - Accent1 2 2 7 5" xfId="16393"/>
    <cellStyle name="40% - Accent1 2 2 7 5 2" xfId="27223"/>
    <cellStyle name="40% - Accent1 2 2 7 5 3" xfId="36100"/>
    <cellStyle name="40% - Accent1 2 2 7 6" xfId="18614"/>
    <cellStyle name="40% - Accent1 2 2 7 6 2" xfId="29442"/>
    <cellStyle name="40% - Accent1 2 2 7 6 3" xfId="38319"/>
    <cellStyle name="40% - Accent1 2 2 7 7" xfId="22785"/>
    <cellStyle name="40% - Accent1 2 2 7 8" xfId="31660"/>
    <cellStyle name="40% - Accent1 2 2 8" xfId="9084"/>
    <cellStyle name="40% - Accent1 2 2 8 2" xfId="13297"/>
    <cellStyle name="40% - Accent1 2 2 8 2 2" xfId="15651"/>
    <cellStyle name="40% - Accent1 2 2 8 2 2 2" xfId="26481"/>
    <cellStyle name="40% - Accent1 2 2 8 2 2 3" xfId="35358"/>
    <cellStyle name="40% - Accent1 2 2 8 2 3" xfId="17870"/>
    <cellStyle name="40% - Accent1 2 2 8 2 3 2" xfId="28700"/>
    <cellStyle name="40% - Accent1 2 2 8 2 3 3" xfId="37577"/>
    <cellStyle name="40% - Accent1 2 2 8 2 4" xfId="20275"/>
    <cellStyle name="40% - Accent1 2 2 8 2 4 2" xfId="30919"/>
    <cellStyle name="40% - Accent1 2 2 8 2 4 3" xfId="39796"/>
    <cellStyle name="40% - Accent1 2 2 8 2 5" xfId="24262"/>
    <cellStyle name="40% - Accent1 2 2 8 2 6" xfId="33139"/>
    <cellStyle name="40% - Accent1 2 2 8 3" xfId="12564"/>
    <cellStyle name="40% - Accent1 2 2 8 3 2" xfId="14918"/>
    <cellStyle name="40% - Accent1 2 2 8 3 2 2" xfId="25748"/>
    <cellStyle name="40% - Accent1 2 2 8 3 2 3" xfId="34625"/>
    <cellStyle name="40% - Accent1 2 2 8 3 3" xfId="17137"/>
    <cellStyle name="40% - Accent1 2 2 8 3 3 2" xfId="27967"/>
    <cellStyle name="40% - Accent1 2 2 8 3 3 3" xfId="36844"/>
    <cellStyle name="40% - Accent1 2 2 8 3 4" xfId="19542"/>
    <cellStyle name="40% - Accent1 2 2 8 3 4 2" xfId="30186"/>
    <cellStyle name="40% - Accent1 2 2 8 3 4 3" xfId="39063"/>
    <cellStyle name="40% - Accent1 2 2 8 3 5" xfId="23529"/>
    <cellStyle name="40% - Accent1 2 2 8 3 6" xfId="32406"/>
    <cellStyle name="40% - Accent1 2 2 8 4" xfId="14042"/>
    <cellStyle name="40% - Accent1 2 2 8 4 2" xfId="25005"/>
    <cellStyle name="40% - Accent1 2 2 8 4 3" xfId="33882"/>
    <cellStyle name="40% - Accent1 2 2 8 5" xfId="16394"/>
    <cellStyle name="40% - Accent1 2 2 8 5 2" xfId="27224"/>
    <cellStyle name="40% - Accent1 2 2 8 5 3" xfId="36101"/>
    <cellStyle name="40% - Accent1 2 2 8 6" xfId="18615"/>
    <cellStyle name="40% - Accent1 2 2 8 6 2" xfId="29443"/>
    <cellStyle name="40% - Accent1 2 2 8 6 3" xfId="38320"/>
    <cellStyle name="40% - Accent1 2 2 8 7" xfId="22786"/>
    <cellStyle name="40% - Accent1 2 2 8 8" xfId="31661"/>
    <cellStyle name="40% - Accent1 2 2 9" xfId="9085"/>
    <cellStyle name="40% - Accent1 2 2 9 2" xfId="13298"/>
    <cellStyle name="40% - Accent1 2 2 9 2 2" xfId="15652"/>
    <cellStyle name="40% - Accent1 2 2 9 2 2 2" xfId="26482"/>
    <cellStyle name="40% - Accent1 2 2 9 2 2 3" xfId="35359"/>
    <cellStyle name="40% - Accent1 2 2 9 2 3" xfId="17871"/>
    <cellStyle name="40% - Accent1 2 2 9 2 3 2" xfId="28701"/>
    <cellStyle name="40% - Accent1 2 2 9 2 3 3" xfId="37578"/>
    <cellStyle name="40% - Accent1 2 2 9 2 4" xfId="20276"/>
    <cellStyle name="40% - Accent1 2 2 9 2 4 2" xfId="30920"/>
    <cellStyle name="40% - Accent1 2 2 9 2 4 3" xfId="39797"/>
    <cellStyle name="40% - Accent1 2 2 9 2 5" xfId="24263"/>
    <cellStyle name="40% - Accent1 2 2 9 2 6" xfId="33140"/>
    <cellStyle name="40% - Accent1 2 2 9 3" xfId="12565"/>
    <cellStyle name="40% - Accent1 2 2 9 3 2" xfId="14919"/>
    <cellStyle name="40% - Accent1 2 2 9 3 2 2" xfId="25749"/>
    <cellStyle name="40% - Accent1 2 2 9 3 2 3" xfId="34626"/>
    <cellStyle name="40% - Accent1 2 2 9 3 3" xfId="17138"/>
    <cellStyle name="40% - Accent1 2 2 9 3 3 2" xfId="27968"/>
    <cellStyle name="40% - Accent1 2 2 9 3 3 3" xfId="36845"/>
    <cellStyle name="40% - Accent1 2 2 9 3 4" xfId="19543"/>
    <cellStyle name="40% - Accent1 2 2 9 3 4 2" xfId="30187"/>
    <cellStyle name="40% - Accent1 2 2 9 3 4 3" xfId="39064"/>
    <cellStyle name="40% - Accent1 2 2 9 3 5" xfId="23530"/>
    <cellStyle name="40% - Accent1 2 2 9 3 6" xfId="32407"/>
    <cellStyle name="40% - Accent1 2 2 9 4" xfId="14043"/>
    <cellStyle name="40% - Accent1 2 2 9 4 2" xfId="25006"/>
    <cellStyle name="40% - Accent1 2 2 9 4 3" xfId="33883"/>
    <cellStyle name="40% - Accent1 2 2 9 5" xfId="16395"/>
    <cellStyle name="40% - Accent1 2 2 9 5 2" xfId="27225"/>
    <cellStyle name="40% - Accent1 2 2 9 5 3" xfId="36102"/>
    <cellStyle name="40% - Accent1 2 2 9 6" xfId="18616"/>
    <cellStyle name="40% - Accent1 2 2 9 6 2" xfId="29444"/>
    <cellStyle name="40% - Accent1 2 2 9 6 3" xfId="38321"/>
    <cellStyle name="40% - Accent1 2 2 9 7" xfId="22787"/>
    <cellStyle name="40% - Accent1 2 2 9 8" xfId="31662"/>
    <cellStyle name="40% - Accent1 2 3" xfId="9086"/>
    <cellStyle name="40% - Accent1 2 3 10" xfId="13299"/>
    <cellStyle name="40% - Accent1 2 3 10 2" xfId="15653"/>
    <cellStyle name="40% - Accent1 2 3 10 2 2" xfId="26483"/>
    <cellStyle name="40% - Accent1 2 3 10 2 3" xfId="35360"/>
    <cellStyle name="40% - Accent1 2 3 10 3" xfId="17872"/>
    <cellStyle name="40% - Accent1 2 3 10 3 2" xfId="28702"/>
    <cellStyle name="40% - Accent1 2 3 10 3 3" xfId="37579"/>
    <cellStyle name="40% - Accent1 2 3 10 4" xfId="20277"/>
    <cellStyle name="40% - Accent1 2 3 10 4 2" xfId="30921"/>
    <cellStyle name="40% - Accent1 2 3 10 4 3" xfId="39798"/>
    <cellStyle name="40% - Accent1 2 3 10 5" xfId="24264"/>
    <cellStyle name="40% - Accent1 2 3 10 6" xfId="33141"/>
    <cellStyle name="40% - Accent1 2 3 11" xfId="12566"/>
    <cellStyle name="40% - Accent1 2 3 11 2" xfId="14920"/>
    <cellStyle name="40% - Accent1 2 3 11 2 2" xfId="25750"/>
    <cellStyle name="40% - Accent1 2 3 11 2 3" xfId="34627"/>
    <cellStyle name="40% - Accent1 2 3 11 3" xfId="17139"/>
    <cellStyle name="40% - Accent1 2 3 11 3 2" xfId="27969"/>
    <cellStyle name="40% - Accent1 2 3 11 3 3" xfId="36846"/>
    <cellStyle name="40% - Accent1 2 3 11 4" xfId="19544"/>
    <cellStyle name="40% - Accent1 2 3 11 4 2" xfId="30188"/>
    <cellStyle name="40% - Accent1 2 3 11 4 3" xfId="39065"/>
    <cellStyle name="40% - Accent1 2 3 11 5" xfId="23531"/>
    <cellStyle name="40% - Accent1 2 3 11 6" xfId="32408"/>
    <cellStyle name="40% - Accent1 2 3 12" xfId="14044"/>
    <cellStyle name="40% - Accent1 2 3 12 2" xfId="25007"/>
    <cellStyle name="40% - Accent1 2 3 12 3" xfId="33884"/>
    <cellStyle name="40% - Accent1 2 3 13" xfId="16396"/>
    <cellStyle name="40% - Accent1 2 3 13 2" xfId="27226"/>
    <cellStyle name="40% - Accent1 2 3 13 3" xfId="36103"/>
    <cellStyle name="40% - Accent1 2 3 14" xfId="18617"/>
    <cellStyle name="40% - Accent1 2 3 14 2" xfId="29445"/>
    <cellStyle name="40% - Accent1 2 3 14 3" xfId="38322"/>
    <cellStyle name="40% - Accent1 2 3 15" xfId="22788"/>
    <cellStyle name="40% - Accent1 2 3 16" xfId="31663"/>
    <cellStyle name="40% - Accent1 2 3 2" xfId="9087"/>
    <cellStyle name="40% - Accent1 2 3 2 2" xfId="13300"/>
    <cellStyle name="40% - Accent1 2 3 2 2 2" xfId="15654"/>
    <cellStyle name="40% - Accent1 2 3 2 2 2 2" xfId="26484"/>
    <cellStyle name="40% - Accent1 2 3 2 2 2 3" xfId="35361"/>
    <cellStyle name="40% - Accent1 2 3 2 2 3" xfId="17873"/>
    <cellStyle name="40% - Accent1 2 3 2 2 3 2" xfId="28703"/>
    <cellStyle name="40% - Accent1 2 3 2 2 3 3" xfId="37580"/>
    <cellStyle name="40% - Accent1 2 3 2 2 4" xfId="20278"/>
    <cellStyle name="40% - Accent1 2 3 2 2 4 2" xfId="30922"/>
    <cellStyle name="40% - Accent1 2 3 2 2 4 3" xfId="39799"/>
    <cellStyle name="40% - Accent1 2 3 2 2 5" xfId="24265"/>
    <cellStyle name="40% - Accent1 2 3 2 2 6" xfId="33142"/>
    <cellStyle name="40% - Accent1 2 3 2 3" xfId="12567"/>
    <cellStyle name="40% - Accent1 2 3 2 3 2" xfId="14921"/>
    <cellStyle name="40% - Accent1 2 3 2 3 2 2" xfId="25751"/>
    <cellStyle name="40% - Accent1 2 3 2 3 2 3" xfId="34628"/>
    <cellStyle name="40% - Accent1 2 3 2 3 3" xfId="17140"/>
    <cellStyle name="40% - Accent1 2 3 2 3 3 2" xfId="27970"/>
    <cellStyle name="40% - Accent1 2 3 2 3 3 3" xfId="36847"/>
    <cellStyle name="40% - Accent1 2 3 2 3 4" xfId="19545"/>
    <cellStyle name="40% - Accent1 2 3 2 3 4 2" xfId="30189"/>
    <cellStyle name="40% - Accent1 2 3 2 3 4 3" xfId="39066"/>
    <cellStyle name="40% - Accent1 2 3 2 3 5" xfId="23532"/>
    <cellStyle name="40% - Accent1 2 3 2 3 6" xfId="32409"/>
    <cellStyle name="40% - Accent1 2 3 2 4" xfId="14045"/>
    <cellStyle name="40% - Accent1 2 3 2 4 2" xfId="25008"/>
    <cellStyle name="40% - Accent1 2 3 2 4 3" xfId="33885"/>
    <cellStyle name="40% - Accent1 2 3 2 5" xfId="16397"/>
    <cellStyle name="40% - Accent1 2 3 2 5 2" xfId="27227"/>
    <cellStyle name="40% - Accent1 2 3 2 5 3" xfId="36104"/>
    <cellStyle name="40% - Accent1 2 3 2 6" xfId="18618"/>
    <cellStyle name="40% - Accent1 2 3 2 6 2" xfId="29446"/>
    <cellStyle name="40% - Accent1 2 3 2 6 3" xfId="38323"/>
    <cellStyle name="40% - Accent1 2 3 2 7" xfId="22789"/>
    <cellStyle name="40% - Accent1 2 3 2 8" xfId="31664"/>
    <cellStyle name="40% - Accent1 2 3 3" xfId="9088"/>
    <cellStyle name="40% - Accent1 2 3 3 2" xfId="13301"/>
    <cellStyle name="40% - Accent1 2 3 3 2 2" xfId="15655"/>
    <cellStyle name="40% - Accent1 2 3 3 2 2 2" xfId="26485"/>
    <cellStyle name="40% - Accent1 2 3 3 2 2 3" xfId="35362"/>
    <cellStyle name="40% - Accent1 2 3 3 2 3" xfId="17874"/>
    <cellStyle name="40% - Accent1 2 3 3 2 3 2" xfId="28704"/>
    <cellStyle name="40% - Accent1 2 3 3 2 3 3" xfId="37581"/>
    <cellStyle name="40% - Accent1 2 3 3 2 4" xfId="20279"/>
    <cellStyle name="40% - Accent1 2 3 3 2 4 2" xfId="30923"/>
    <cellStyle name="40% - Accent1 2 3 3 2 4 3" xfId="39800"/>
    <cellStyle name="40% - Accent1 2 3 3 2 5" xfId="24266"/>
    <cellStyle name="40% - Accent1 2 3 3 2 6" xfId="33143"/>
    <cellStyle name="40% - Accent1 2 3 3 3" xfId="12568"/>
    <cellStyle name="40% - Accent1 2 3 3 3 2" xfId="14922"/>
    <cellStyle name="40% - Accent1 2 3 3 3 2 2" xfId="25752"/>
    <cellStyle name="40% - Accent1 2 3 3 3 2 3" xfId="34629"/>
    <cellStyle name="40% - Accent1 2 3 3 3 3" xfId="17141"/>
    <cellStyle name="40% - Accent1 2 3 3 3 3 2" xfId="27971"/>
    <cellStyle name="40% - Accent1 2 3 3 3 3 3" xfId="36848"/>
    <cellStyle name="40% - Accent1 2 3 3 3 4" xfId="19546"/>
    <cellStyle name="40% - Accent1 2 3 3 3 4 2" xfId="30190"/>
    <cellStyle name="40% - Accent1 2 3 3 3 4 3" xfId="39067"/>
    <cellStyle name="40% - Accent1 2 3 3 3 5" xfId="23533"/>
    <cellStyle name="40% - Accent1 2 3 3 3 6" xfId="32410"/>
    <cellStyle name="40% - Accent1 2 3 3 4" xfId="14046"/>
    <cellStyle name="40% - Accent1 2 3 3 4 2" xfId="25009"/>
    <cellStyle name="40% - Accent1 2 3 3 4 3" xfId="33886"/>
    <cellStyle name="40% - Accent1 2 3 3 5" xfId="16398"/>
    <cellStyle name="40% - Accent1 2 3 3 5 2" xfId="27228"/>
    <cellStyle name="40% - Accent1 2 3 3 5 3" xfId="36105"/>
    <cellStyle name="40% - Accent1 2 3 3 6" xfId="18619"/>
    <cellStyle name="40% - Accent1 2 3 3 6 2" xfId="29447"/>
    <cellStyle name="40% - Accent1 2 3 3 6 3" xfId="38324"/>
    <cellStyle name="40% - Accent1 2 3 3 7" xfId="22790"/>
    <cellStyle name="40% - Accent1 2 3 3 8" xfId="31665"/>
    <cellStyle name="40% - Accent1 2 3 4" xfId="9089"/>
    <cellStyle name="40% - Accent1 2 3 4 2" xfId="13302"/>
    <cellStyle name="40% - Accent1 2 3 4 2 2" xfId="15656"/>
    <cellStyle name="40% - Accent1 2 3 4 2 2 2" xfId="26486"/>
    <cellStyle name="40% - Accent1 2 3 4 2 2 3" xfId="35363"/>
    <cellStyle name="40% - Accent1 2 3 4 2 3" xfId="17875"/>
    <cellStyle name="40% - Accent1 2 3 4 2 3 2" xfId="28705"/>
    <cellStyle name="40% - Accent1 2 3 4 2 3 3" xfId="37582"/>
    <cellStyle name="40% - Accent1 2 3 4 2 4" xfId="20280"/>
    <cellStyle name="40% - Accent1 2 3 4 2 4 2" xfId="30924"/>
    <cellStyle name="40% - Accent1 2 3 4 2 4 3" xfId="39801"/>
    <cellStyle name="40% - Accent1 2 3 4 2 5" xfId="24267"/>
    <cellStyle name="40% - Accent1 2 3 4 2 6" xfId="33144"/>
    <cellStyle name="40% - Accent1 2 3 4 3" xfId="12569"/>
    <cellStyle name="40% - Accent1 2 3 4 3 2" xfId="14923"/>
    <cellStyle name="40% - Accent1 2 3 4 3 2 2" xfId="25753"/>
    <cellStyle name="40% - Accent1 2 3 4 3 2 3" xfId="34630"/>
    <cellStyle name="40% - Accent1 2 3 4 3 3" xfId="17142"/>
    <cellStyle name="40% - Accent1 2 3 4 3 3 2" xfId="27972"/>
    <cellStyle name="40% - Accent1 2 3 4 3 3 3" xfId="36849"/>
    <cellStyle name="40% - Accent1 2 3 4 3 4" xfId="19547"/>
    <cellStyle name="40% - Accent1 2 3 4 3 4 2" xfId="30191"/>
    <cellStyle name="40% - Accent1 2 3 4 3 4 3" xfId="39068"/>
    <cellStyle name="40% - Accent1 2 3 4 3 5" xfId="23534"/>
    <cellStyle name="40% - Accent1 2 3 4 3 6" xfId="32411"/>
    <cellStyle name="40% - Accent1 2 3 4 4" xfId="14047"/>
    <cellStyle name="40% - Accent1 2 3 4 4 2" xfId="25010"/>
    <cellStyle name="40% - Accent1 2 3 4 4 3" xfId="33887"/>
    <cellStyle name="40% - Accent1 2 3 4 5" xfId="16399"/>
    <cellStyle name="40% - Accent1 2 3 4 5 2" xfId="27229"/>
    <cellStyle name="40% - Accent1 2 3 4 5 3" xfId="36106"/>
    <cellStyle name="40% - Accent1 2 3 4 6" xfId="18620"/>
    <cellStyle name="40% - Accent1 2 3 4 6 2" xfId="29448"/>
    <cellStyle name="40% - Accent1 2 3 4 6 3" xfId="38325"/>
    <cellStyle name="40% - Accent1 2 3 4 7" xfId="22791"/>
    <cellStyle name="40% - Accent1 2 3 4 8" xfId="31666"/>
    <cellStyle name="40% - Accent1 2 3 5" xfId="9090"/>
    <cellStyle name="40% - Accent1 2 3 5 2" xfId="13303"/>
    <cellStyle name="40% - Accent1 2 3 5 2 2" xfId="15657"/>
    <cellStyle name="40% - Accent1 2 3 5 2 2 2" xfId="26487"/>
    <cellStyle name="40% - Accent1 2 3 5 2 2 3" xfId="35364"/>
    <cellStyle name="40% - Accent1 2 3 5 2 3" xfId="17876"/>
    <cellStyle name="40% - Accent1 2 3 5 2 3 2" xfId="28706"/>
    <cellStyle name="40% - Accent1 2 3 5 2 3 3" xfId="37583"/>
    <cellStyle name="40% - Accent1 2 3 5 2 4" xfId="20281"/>
    <cellStyle name="40% - Accent1 2 3 5 2 4 2" xfId="30925"/>
    <cellStyle name="40% - Accent1 2 3 5 2 4 3" xfId="39802"/>
    <cellStyle name="40% - Accent1 2 3 5 2 5" xfId="24268"/>
    <cellStyle name="40% - Accent1 2 3 5 2 6" xfId="33145"/>
    <cellStyle name="40% - Accent1 2 3 5 3" xfId="12570"/>
    <cellStyle name="40% - Accent1 2 3 5 3 2" xfId="14924"/>
    <cellStyle name="40% - Accent1 2 3 5 3 2 2" xfId="25754"/>
    <cellStyle name="40% - Accent1 2 3 5 3 2 3" xfId="34631"/>
    <cellStyle name="40% - Accent1 2 3 5 3 3" xfId="17143"/>
    <cellStyle name="40% - Accent1 2 3 5 3 3 2" xfId="27973"/>
    <cellStyle name="40% - Accent1 2 3 5 3 3 3" xfId="36850"/>
    <cellStyle name="40% - Accent1 2 3 5 3 4" xfId="19548"/>
    <cellStyle name="40% - Accent1 2 3 5 3 4 2" xfId="30192"/>
    <cellStyle name="40% - Accent1 2 3 5 3 4 3" xfId="39069"/>
    <cellStyle name="40% - Accent1 2 3 5 3 5" xfId="23535"/>
    <cellStyle name="40% - Accent1 2 3 5 3 6" xfId="32412"/>
    <cellStyle name="40% - Accent1 2 3 5 4" xfId="14048"/>
    <cellStyle name="40% - Accent1 2 3 5 4 2" xfId="25011"/>
    <cellStyle name="40% - Accent1 2 3 5 4 3" xfId="33888"/>
    <cellStyle name="40% - Accent1 2 3 5 5" xfId="16400"/>
    <cellStyle name="40% - Accent1 2 3 5 5 2" xfId="27230"/>
    <cellStyle name="40% - Accent1 2 3 5 5 3" xfId="36107"/>
    <cellStyle name="40% - Accent1 2 3 5 6" xfId="18621"/>
    <cellStyle name="40% - Accent1 2 3 5 6 2" xfId="29449"/>
    <cellStyle name="40% - Accent1 2 3 5 6 3" xfId="38326"/>
    <cellStyle name="40% - Accent1 2 3 5 7" xfId="22792"/>
    <cellStyle name="40% - Accent1 2 3 5 8" xfId="31667"/>
    <cellStyle name="40% - Accent1 2 3 6" xfId="9091"/>
    <cellStyle name="40% - Accent1 2 3 6 2" xfId="13304"/>
    <cellStyle name="40% - Accent1 2 3 6 2 2" xfId="15658"/>
    <cellStyle name="40% - Accent1 2 3 6 2 2 2" xfId="26488"/>
    <cellStyle name="40% - Accent1 2 3 6 2 2 3" xfId="35365"/>
    <cellStyle name="40% - Accent1 2 3 6 2 3" xfId="17877"/>
    <cellStyle name="40% - Accent1 2 3 6 2 3 2" xfId="28707"/>
    <cellStyle name="40% - Accent1 2 3 6 2 3 3" xfId="37584"/>
    <cellStyle name="40% - Accent1 2 3 6 2 4" xfId="20282"/>
    <cellStyle name="40% - Accent1 2 3 6 2 4 2" xfId="30926"/>
    <cellStyle name="40% - Accent1 2 3 6 2 4 3" xfId="39803"/>
    <cellStyle name="40% - Accent1 2 3 6 2 5" xfId="24269"/>
    <cellStyle name="40% - Accent1 2 3 6 2 6" xfId="33146"/>
    <cellStyle name="40% - Accent1 2 3 6 3" xfId="12571"/>
    <cellStyle name="40% - Accent1 2 3 6 3 2" xfId="14925"/>
    <cellStyle name="40% - Accent1 2 3 6 3 2 2" xfId="25755"/>
    <cellStyle name="40% - Accent1 2 3 6 3 2 3" xfId="34632"/>
    <cellStyle name="40% - Accent1 2 3 6 3 3" xfId="17144"/>
    <cellStyle name="40% - Accent1 2 3 6 3 3 2" xfId="27974"/>
    <cellStyle name="40% - Accent1 2 3 6 3 3 3" xfId="36851"/>
    <cellStyle name="40% - Accent1 2 3 6 3 4" xfId="19549"/>
    <cellStyle name="40% - Accent1 2 3 6 3 4 2" xfId="30193"/>
    <cellStyle name="40% - Accent1 2 3 6 3 4 3" xfId="39070"/>
    <cellStyle name="40% - Accent1 2 3 6 3 5" xfId="23536"/>
    <cellStyle name="40% - Accent1 2 3 6 3 6" xfId="32413"/>
    <cellStyle name="40% - Accent1 2 3 6 4" xfId="14049"/>
    <cellStyle name="40% - Accent1 2 3 6 4 2" xfId="25012"/>
    <cellStyle name="40% - Accent1 2 3 6 4 3" xfId="33889"/>
    <cellStyle name="40% - Accent1 2 3 6 5" xfId="16401"/>
    <cellStyle name="40% - Accent1 2 3 6 5 2" xfId="27231"/>
    <cellStyle name="40% - Accent1 2 3 6 5 3" xfId="36108"/>
    <cellStyle name="40% - Accent1 2 3 6 6" xfId="18622"/>
    <cellStyle name="40% - Accent1 2 3 6 6 2" xfId="29450"/>
    <cellStyle name="40% - Accent1 2 3 6 6 3" xfId="38327"/>
    <cellStyle name="40% - Accent1 2 3 6 7" xfId="22793"/>
    <cellStyle name="40% - Accent1 2 3 6 8" xfId="31668"/>
    <cellStyle name="40% - Accent1 2 3 7" xfId="9092"/>
    <cellStyle name="40% - Accent1 2 3 7 2" xfId="13305"/>
    <cellStyle name="40% - Accent1 2 3 7 2 2" xfId="15659"/>
    <cellStyle name="40% - Accent1 2 3 7 2 2 2" xfId="26489"/>
    <cellStyle name="40% - Accent1 2 3 7 2 2 3" xfId="35366"/>
    <cellStyle name="40% - Accent1 2 3 7 2 3" xfId="17878"/>
    <cellStyle name="40% - Accent1 2 3 7 2 3 2" xfId="28708"/>
    <cellStyle name="40% - Accent1 2 3 7 2 3 3" xfId="37585"/>
    <cellStyle name="40% - Accent1 2 3 7 2 4" xfId="20283"/>
    <cellStyle name="40% - Accent1 2 3 7 2 4 2" xfId="30927"/>
    <cellStyle name="40% - Accent1 2 3 7 2 4 3" xfId="39804"/>
    <cellStyle name="40% - Accent1 2 3 7 2 5" xfId="24270"/>
    <cellStyle name="40% - Accent1 2 3 7 2 6" xfId="33147"/>
    <cellStyle name="40% - Accent1 2 3 7 3" xfId="12572"/>
    <cellStyle name="40% - Accent1 2 3 7 3 2" xfId="14926"/>
    <cellStyle name="40% - Accent1 2 3 7 3 2 2" xfId="25756"/>
    <cellStyle name="40% - Accent1 2 3 7 3 2 3" xfId="34633"/>
    <cellStyle name="40% - Accent1 2 3 7 3 3" xfId="17145"/>
    <cellStyle name="40% - Accent1 2 3 7 3 3 2" xfId="27975"/>
    <cellStyle name="40% - Accent1 2 3 7 3 3 3" xfId="36852"/>
    <cellStyle name="40% - Accent1 2 3 7 3 4" xfId="19550"/>
    <cellStyle name="40% - Accent1 2 3 7 3 4 2" xfId="30194"/>
    <cellStyle name="40% - Accent1 2 3 7 3 4 3" xfId="39071"/>
    <cellStyle name="40% - Accent1 2 3 7 3 5" xfId="23537"/>
    <cellStyle name="40% - Accent1 2 3 7 3 6" xfId="32414"/>
    <cellStyle name="40% - Accent1 2 3 7 4" xfId="14050"/>
    <cellStyle name="40% - Accent1 2 3 7 4 2" xfId="25013"/>
    <cellStyle name="40% - Accent1 2 3 7 4 3" xfId="33890"/>
    <cellStyle name="40% - Accent1 2 3 7 5" xfId="16402"/>
    <cellStyle name="40% - Accent1 2 3 7 5 2" xfId="27232"/>
    <cellStyle name="40% - Accent1 2 3 7 5 3" xfId="36109"/>
    <cellStyle name="40% - Accent1 2 3 7 6" xfId="18623"/>
    <cellStyle name="40% - Accent1 2 3 7 6 2" xfId="29451"/>
    <cellStyle name="40% - Accent1 2 3 7 6 3" xfId="38328"/>
    <cellStyle name="40% - Accent1 2 3 7 7" xfId="22794"/>
    <cellStyle name="40% - Accent1 2 3 7 8" xfId="31669"/>
    <cellStyle name="40% - Accent1 2 3 8" xfId="9093"/>
    <cellStyle name="40% - Accent1 2 3 8 2" xfId="13306"/>
    <cellStyle name="40% - Accent1 2 3 8 2 2" xfId="15660"/>
    <cellStyle name="40% - Accent1 2 3 8 2 2 2" xfId="26490"/>
    <cellStyle name="40% - Accent1 2 3 8 2 2 3" xfId="35367"/>
    <cellStyle name="40% - Accent1 2 3 8 2 3" xfId="17879"/>
    <cellStyle name="40% - Accent1 2 3 8 2 3 2" xfId="28709"/>
    <cellStyle name="40% - Accent1 2 3 8 2 3 3" xfId="37586"/>
    <cellStyle name="40% - Accent1 2 3 8 2 4" xfId="20284"/>
    <cellStyle name="40% - Accent1 2 3 8 2 4 2" xfId="30928"/>
    <cellStyle name="40% - Accent1 2 3 8 2 4 3" xfId="39805"/>
    <cellStyle name="40% - Accent1 2 3 8 2 5" xfId="24271"/>
    <cellStyle name="40% - Accent1 2 3 8 2 6" xfId="33148"/>
    <cellStyle name="40% - Accent1 2 3 8 3" xfId="12573"/>
    <cellStyle name="40% - Accent1 2 3 8 3 2" xfId="14927"/>
    <cellStyle name="40% - Accent1 2 3 8 3 2 2" xfId="25757"/>
    <cellStyle name="40% - Accent1 2 3 8 3 2 3" xfId="34634"/>
    <cellStyle name="40% - Accent1 2 3 8 3 3" xfId="17146"/>
    <cellStyle name="40% - Accent1 2 3 8 3 3 2" xfId="27976"/>
    <cellStyle name="40% - Accent1 2 3 8 3 3 3" xfId="36853"/>
    <cellStyle name="40% - Accent1 2 3 8 3 4" xfId="19551"/>
    <cellStyle name="40% - Accent1 2 3 8 3 4 2" xfId="30195"/>
    <cellStyle name="40% - Accent1 2 3 8 3 4 3" xfId="39072"/>
    <cellStyle name="40% - Accent1 2 3 8 3 5" xfId="23538"/>
    <cellStyle name="40% - Accent1 2 3 8 3 6" xfId="32415"/>
    <cellStyle name="40% - Accent1 2 3 8 4" xfId="14051"/>
    <cellStyle name="40% - Accent1 2 3 8 4 2" xfId="25014"/>
    <cellStyle name="40% - Accent1 2 3 8 4 3" xfId="33891"/>
    <cellStyle name="40% - Accent1 2 3 8 5" xfId="16403"/>
    <cellStyle name="40% - Accent1 2 3 8 5 2" xfId="27233"/>
    <cellStyle name="40% - Accent1 2 3 8 5 3" xfId="36110"/>
    <cellStyle name="40% - Accent1 2 3 8 6" xfId="18624"/>
    <cellStyle name="40% - Accent1 2 3 8 6 2" xfId="29452"/>
    <cellStyle name="40% - Accent1 2 3 8 6 3" xfId="38329"/>
    <cellStyle name="40% - Accent1 2 3 8 7" xfId="22795"/>
    <cellStyle name="40% - Accent1 2 3 8 8" xfId="31670"/>
    <cellStyle name="40% - Accent1 2 3 9" xfId="9094"/>
    <cellStyle name="40% - Accent1 2 3 9 2" xfId="13307"/>
    <cellStyle name="40% - Accent1 2 3 9 2 2" xfId="15661"/>
    <cellStyle name="40% - Accent1 2 3 9 2 2 2" xfId="26491"/>
    <cellStyle name="40% - Accent1 2 3 9 2 2 3" xfId="35368"/>
    <cellStyle name="40% - Accent1 2 3 9 2 3" xfId="17880"/>
    <cellStyle name="40% - Accent1 2 3 9 2 3 2" xfId="28710"/>
    <cellStyle name="40% - Accent1 2 3 9 2 3 3" xfId="37587"/>
    <cellStyle name="40% - Accent1 2 3 9 2 4" xfId="20285"/>
    <cellStyle name="40% - Accent1 2 3 9 2 4 2" xfId="30929"/>
    <cellStyle name="40% - Accent1 2 3 9 2 4 3" xfId="39806"/>
    <cellStyle name="40% - Accent1 2 3 9 2 5" xfId="24272"/>
    <cellStyle name="40% - Accent1 2 3 9 2 6" xfId="33149"/>
    <cellStyle name="40% - Accent1 2 3 9 3" xfId="12574"/>
    <cellStyle name="40% - Accent1 2 3 9 3 2" xfId="14928"/>
    <cellStyle name="40% - Accent1 2 3 9 3 2 2" xfId="25758"/>
    <cellStyle name="40% - Accent1 2 3 9 3 2 3" xfId="34635"/>
    <cellStyle name="40% - Accent1 2 3 9 3 3" xfId="17147"/>
    <cellStyle name="40% - Accent1 2 3 9 3 3 2" xfId="27977"/>
    <cellStyle name="40% - Accent1 2 3 9 3 3 3" xfId="36854"/>
    <cellStyle name="40% - Accent1 2 3 9 3 4" xfId="19552"/>
    <cellStyle name="40% - Accent1 2 3 9 3 4 2" xfId="30196"/>
    <cellStyle name="40% - Accent1 2 3 9 3 4 3" xfId="39073"/>
    <cellStyle name="40% - Accent1 2 3 9 3 5" xfId="23539"/>
    <cellStyle name="40% - Accent1 2 3 9 3 6" xfId="32416"/>
    <cellStyle name="40% - Accent1 2 3 9 4" xfId="14052"/>
    <cellStyle name="40% - Accent1 2 3 9 4 2" xfId="25015"/>
    <cellStyle name="40% - Accent1 2 3 9 4 3" xfId="33892"/>
    <cellStyle name="40% - Accent1 2 3 9 5" xfId="16404"/>
    <cellStyle name="40% - Accent1 2 3 9 5 2" xfId="27234"/>
    <cellStyle name="40% - Accent1 2 3 9 5 3" xfId="36111"/>
    <cellStyle name="40% - Accent1 2 3 9 6" xfId="18625"/>
    <cellStyle name="40% - Accent1 2 3 9 6 2" xfId="29453"/>
    <cellStyle name="40% - Accent1 2 3 9 6 3" xfId="38330"/>
    <cellStyle name="40% - Accent1 2 3 9 7" xfId="22796"/>
    <cellStyle name="40% - Accent1 2 3 9 8" xfId="31671"/>
    <cellStyle name="40% - Accent1 2 4" xfId="9095"/>
    <cellStyle name="40% - Accent1 2 4 10" xfId="13308"/>
    <cellStyle name="40% - Accent1 2 4 10 2" xfId="15662"/>
    <cellStyle name="40% - Accent1 2 4 10 2 2" xfId="26492"/>
    <cellStyle name="40% - Accent1 2 4 10 2 3" xfId="35369"/>
    <cellStyle name="40% - Accent1 2 4 10 3" xfId="17881"/>
    <cellStyle name="40% - Accent1 2 4 10 3 2" xfId="28711"/>
    <cellStyle name="40% - Accent1 2 4 10 3 3" xfId="37588"/>
    <cellStyle name="40% - Accent1 2 4 10 4" xfId="20286"/>
    <cellStyle name="40% - Accent1 2 4 10 4 2" xfId="30930"/>
    <cellStyle name="40% - Accent1 2 4 10 4 3" xfId="39807"/>
    <cellStyle name="40% - Accent1 2 4 10 5" xfId="24273"/>
    <cellStyle name="40% - Accent1 2 4 10 6" xfId="33150"/>
    <cellStyle name="40% - Accent1 2 4 11" xfId="12575"/>
    <cellStyle name="40% - Accent1 2 4 11 2" xfId="14929"/>
    <cellStyle name="40% - Accent1 2 4 11 2 2" xfId="25759"/>
    <cellStyle name="40% - Accent1 2 4 11 2 3" xfId="34636"/>
    <cellStyle name="40% - Accent1 2 4 11 3" xfId="17148"/>
    <cellStyle name="40% - Accent1 2 4 11 3 2" xfId="27978"/>
    <cellStyle name="40% - Accent1 2 4 11 3 3" xfId="36855"/>
    <cellStyle name="40% - Accent1 2 4 11 4" xfId="19553"/>
    <cellStyle name="40% - Accent1 2 4 11 4 2" xfId="30197"/>
    <cellStyle name="40% - Accent1 2 4 11 4 3" xfId="39074"/>
    <cellStyle name="40% - Accent1 2 4 11 5" xfId="23540"/>
    <cellStyle name="40% - Accent1 2 4 11 6" xfId="32417"/>
    <cellStyle name="40% - Accent1 2 4 12" xfId="14053"/>
    <cellStyle name="40% - Accent1 2 4 12 2" xfId="25016"/>
    <cellStyle name="40% - Accent1 2 4 12 3" xfId="33893"/>
    <cellStyle name="40% - Accent1 2 4 13" xfId="16405"/>
    <cellStyle name="40% - Accent1 2 4 13 2" xfId="27235"/>
    <cellStyle name="40% - Accent1 2 4 13 3" xfId="36112"/>
    <cellStyle name="40% - Accent1 2 4 14" xfId="18626"/>
    <cellStyle name="40% - Accent1 2 4 14 2" xfId="29454"/>
    <cellStyle name="40% - Accent1 2 4 14 3" xfId="38331"/>
    <cellStyle name="40% - Accent1 2 4 15" xfId="22797"/>
    <cellStyle name="40% - Accent1 2 4 16" xfId="31672"/>
    <cellStyle name="40% - Accent1 2 4 2" xfId="9096"/>
    <cellStyle name="40% - Accent1 2 4 2 2" xfId="13309"/>
    <cellStyle name="40% - Accent1 2 4 2 2 2" xfId="15663"/>
    <cellStyle name="40% - Accent1 2 4 2 2 2 2" xfId="26493"/>
    <cellStyle name="40% - Accent1 2 4 2 2 2 3" xfId="35370"/>
    <cellStyle name="40% - Accent1 2 4 2 2 3" xfId="17882"/>
    <cellStyle name="40% - Accent1 2 4 2 2 3 2" xfId="28712"/>
    <cellStyle name="40% - Accent1 2 4 2 2 3 3" xfId="37589"/>
    <cellStyle name="40% - Accent1 2 4 2 2 4" xfId="20287"/>
    <cellStyle name="40% - Accent1 2 4 2 2 4 2" xfId="30931"/>
    <cellStyle name="40% - Accent1 2 4 2 2 4 3" xfId="39808"/>
    <cellStyle name="40% - Accent1 2 4 2 2 5" xfId="24274"/>
    <cellStyle name="40% - Accent1 2 4 2 2 6" xfId="33151"/>
    <cellStyle name="40% - Accent1 2 4 2 3" xfId="12576"/>
    <cellStyle name="40% - Accent1 2 4 2 3 2" xfId="14930"/>
    <cellStyle name="40% - Accent1 2 4 2 3 2 2" xfId="25760"/>
    <cellStyle name="40% - Accent1 2 4 2 3 2 3" xfId="34637"/>
    <cellStyle name="40% - Accent1 2 4 2 3 3" xfId="17149"/>
    <cellStyle name="40% - Accent1 2 4 2 3 3 2" xfId="27979"/>
    <cellStyle name="40% - Accent1 2 4 2 3 3 3" xfId="36856"/>
    <cellStyle name="40% - Accent1 2 4 2 3 4" xfId="19554"/>
    <cellStyle name="40% - Accent1 2 4 2 3 4 2" xfId="30198"/>
    <cellStyle name="40% - Accent1 2 4 2 3 4 3" xfId="39075"/>
    <cellStyle name="40% - Accent1 2 4 2 3 5" xfId="23541"/>
    <cellStyle name="40% - Accent1 2 4 2 3 6" xfId="32418"/>
    <cellStyle name="40% - Accent1 2 4 2 4" xfId="14054"/>
    <cellStyle name="40% - Accent1 2 4 2 4 2" xfId="25017"/>
    <cellStyle name="40% - Accent1 2 4 2 4 3" xfId="33894"/>
    <cellStyle name="40% - Accent1 2 4 2 5" xfId="16406"/>
    <cellStyle name="40% - Accent1 2 4 2 5 2" xfId="27236"/>
    <cellStyle name="40% - Accent1 2 4 2 5 3" xfId="36113"/>
    <cellStyle name="40% - Accent1 2 4 2 6" xfId="18627"/>
    <cellStyle name="40% - Accent1 2 4 2 6 2" xfId="29455"/>
    <cellStyle name="40% - Accent1 2 4 2 6 3" xfId="38332"/>
    <cellStyle name="40% - Accent1 2 4 2 7" xfId="22798"/>
    <cellStyle name="40% - Accent1 2 4 2 8" xfId="31673"/>
    <cellStyle name="40% - Accent1 2 4 3" xfId="9097"/>
    <cellStyle name="40% - Accent1 2 4 3 2" xfId="13310"/>
    <cellStyle name="40% - Accent1 2 4 3 2 2" xfId="15664"/>
    <cellStyle name="40% - Accent1 2 4 3 2 2 2" xfId="26494"/>
    <cellStyle name="40% - Accent1 2 4 3 2 2 3" xfId="35371"/>
    <cellStyle name="40% - Accent1 2 4 3 2 3" xfId="17883"/>
    <cellStyle name="40% - Accent1 2 4 3 2 3 2" xfId="28713"/>
    <cellStyle name="40% - Accent1 2 4 3 2 3 3" xfId="37590"/>
    <cellStyle name="40% - Accent1 2 4 3 2 4" xfId="20288"/>
    <cellStyle name="40% - Accent1 2 4 3 2 4 2" xfId="30932"/>
    <cellStyle name="40% - Accent1 2 4 3 2 4 3" xfId="39809"/>
    <cellStyle name="40% - Accent1 2 4 3 2 5" xfId="24275"/>
    <cellStyle name="40% - Accent1 2 4 3 2 6" xfId="33152"/>
    <cellStyle name="40% - Accent1 2 4 3 3" xfId="12577"/>
    <cellStyle name="40% - Accent1 2 4 3 3 2" xfId="14931"/>
    <cellStyle name="40% - Accent1 2 4 3 3 2 2" xfId="25761"/>
    <cellStyle name="40% - Accent1 2 4 3 3 2 3" xfId="34638"/>
    <cellStyle name="40% - Accent1 2 4 3 3 3" xfId="17150"/>
    <cellStyle name="40% - Accent1 2 4 3 3 3 2" xfId="27980"/>
    <cellStyle name="40% - Accent1 2 4 3 3 3 3" xfId="36857"/>
    <cellStyle name="40% - Accent1 2 4 3 3 4" xfId="19555"/>
    <cellStyle name="40% - Accent1 2 4 3 3 4 2" xfId="30199"/>
    <cellStyle name="40% - Accent1 2 4 3 3 4 3" xfId="39076"/>
    <cellStyle name="40% - Accent1 2 4 3 3 5" xfId="23542"/>
    <cellStyle name="40% - Accent1 2 4 3 3 6" xfId="32419"/>
    <cellStyle name="40% - Accent1 2 4 3 4" xfId="14055"/>
    <cellStyle name="40% - Accent1 2 4 3 4 2" xfId="25018"/>
    <cellStyle name="40% - Accent1 2 4 3 4 3" xfId="33895"/>
    <cellStyle name="40% - Accent1 2 4 3 5" xfId="16407"/>
    <cellStyle name="40% - Accent1 2 4 3 5 2" xfId="27237"/>
    <cellStyle name="40% - Accent1 2 4 3 5 3" xfId="36114"/>
    <cellStyle name="40% - Accent1 2 4 3 6" xfId="18628"/>
    <cellStyle name="40% - Accent1 2 4 3 6 2" xfId="29456"/>
    <cellStyle name="40% - Accent1 2 4 3 6 3" xfId="38333"/>
    <cellStyle name="40% - Accent1 2 4 3 7" xfId="22799"/>
    <cellStyle name="40% - Accent1 2 4 3 8" xfId="31674"/>
    <cellStyle name="40% - Accent1 2 4 4" xfId="9098"/>
    <cellStyle name="40% - Accent1 2 4 4 2" xfId="13311"/>
    <cellStyle name="40% - Accent1 2 4 4 2 2" xfId="15665"/>
    <cellStyle name="40% - Accent1 2 4 4 2 2 2" xfId="26495"/>
    <cellStyle name="40% - Accent1 2 4 4 2 2 3" xfId="35372"/>
    <cellStyle name="40% - Accent1 2 4 4 2 3" xfId="17884"/>
    <cellStyle name="40% - Accent1 2 4 4 2 3 2" xfId="28714"/>
    <cellStyle name="40% - Accent1 2 4 4 2 3 3" xfId="37591"/>
    <cellStyle name="40% - Accent1 2 4 4 2 4" xfId="20289"/>
    <cellStyle name="40% - Accent1 2 4 4 2 4 2" xfId="30933"/>
    <cellStyle name="40% - Accent1 2 4 4 2 4 3" xfId="39810"/>
    <cellStyle name="40% - Accent1 2 4 4 2 5" xfId="24276"/>
    <cellStyle name="40% - Accent1 2 4 4 2 6" xfId="33153"/>
    <cellStyle name="40% - Accent1 2 4 4 3" xfId="12578"/>
    <cellStyle name="40% - Accent1 2 4 4 3 2" xfId="14932"/>
    <cellStyle name="40% - Accent1 2 4 4 3 2 2" xfId="25762"/>
    <cellStyle name="40% - Accent1 2 4 4 3 2 3" xfId="34639"/>
    <cellStyle name="40% - Accent1 2 4 4 3 3" xfId="17151"/>
    <cellStyle name="40% - Accent1 2 4 4 3 3 2" xfId="27981"/>
    <cellStyle name="40% - Accent1 2 4 4 3 3 3" xfId="36858"/>
    <cellStyle name="40% - Accent1 2 4 4 3 4" xfId="19556"/>
    <cellStyle name="40% - Accent1 2 4 4 3 4 2" xfId="30200"/>
    <cellStyle name="40% - Accent1 2 4 4 3 4 3" xfId="39077"/>
    <cellStyle name="40% - Accent1 2 4 4 3 5" xfId="23543"/>
    <cellStyle name="40% - Accent1 2 4 4 3 6" xfId="32420"/>
    <cellStyle name="40% - Accent1 2 4 4 4" xfId="14056"/>
    <cellStyle name="40% - Accent1 2 4 4 4 2" xfId="25019"/>
    <cellStyle name="40% - Accent1 2 4 4 4 3" xfId="33896"/>
    <cellStyle name="40% - Accent1 2 4 4 5" xfId="16408"/>
    <cellStyle name="40% - Accent1 2 4 4 5 2" xfId="27238"/>
    <cellStyle name="40% - Accent1 2 4 4 5 3" xfId="36115"/>
    <cellStyle name="40% - Accent1 2 4 4 6" xfId="18629"/>
    <cellStyle name="40% - Accent1 2 4 4 6 2" xfId="29457"/>
    <cellStyle name="40% - Accent1 2 4 4 6 3" xfId="38334"/>
    <cellStyle name="40% - Accent1 2 4 4 7" xfId="22800"/>
    <cellStyle name="40% - Accent1 2 4 4 8" xfId="31675"/>
    <cellStyle name="40% - Accent1 2 4 5" xfId="9099"/>
    <cellStyle name="40% - Accent1 2 4 5 2" xfId="13312"/>
    <cellStyle name="40% - Accent1 2 4 5 2 2" xfId="15666"/>
    <cellStyle name="40% - Accent1 2 4 5 2 2 2" xfId="26496"/>
    <cellStyle name="40% - Accent1 2 4 5 2 2 3" xfId="35373"/>
    <cellStyle name="40% - Accent1 2 4 5 2 3" xfId="17885"/>
    <cellStyle name="40% - Accent1 2 4 5 2 3 2" xfId="28715"/>
    <cellStyle name="40% - Accent1 2 4 5 2 3 3" xfId="37592"/>
    <cellStyle name="40% - Accent1 2 4 5 2 4" xfId="20290"/>
    <cellStyle name="40% - Accent1 2 4 5 2 4 2" xfId="30934"/>
    <cellStyle name="40% - Accent1 2 4 5 2 4 3" xfId="39811"/>
    <cellStyle name="40% - Accent1 2 4 5 2 5" xfId="24277"/>
    <cellStyle name="40% - Accent1 2 4 5 2 6" xfId="33154"/>
    <cellStyle name="40% - Accent1 2 4 5 3" xfId="12579"/>
    <cellStyle name="40% - Accent1 2 4 5 3 2" xfId="14933"/>
    <cellStyle name="40% - Accent1 2 4 5 3 2 2" xfId="25763"/>
    <cellStyle name="40% - Accent1 2 4 5 3 2 3" xfId="34640"/>
    <cellStyle name="40% - Accent1 2 4 5 3 3" xfId="17152"/>
    <cellStyle name="40% - Accent1 2 4 5 3 3 2" xfId="27982"/>
    <cellStyle name="40% - Accent1 2 4 5 3 3 3" xfId="36859"/>
    <cellStyle name="40% - Accent1 2 4 5 3 4" xfId="19557"/>
    <cellStyle name="40% - Accent1 2 4 5 3 4 2" xfId="30201"/>
    <cellStyle name="40% - Accent1 2 4 5 3 4 3" xfId="39078"/>
    <cellStyle name="40% - Accent1 2 4 5 3 5" xfId="23544"/>
    <cellStyle name="40% - Accent1 2 4 5 3 6" xfId="32421"/>
    <cellStyle name="40% - Accent1 2 4 5 4" xfId="14057"/>
    <cellStyle name="40% - Accent1 2 4 5 4 2" xfId="25020"/>
    <cellStyle name="40% - Accent1 2 4 5 4 3" xfId="33897"/>
    <cellStyle name="40% - Accent1 2 4 5 5" xfId="16409"/>
    <cellStyle name="40% - Accent1 2 4 5 5 2" xfId="27239"/>
    <cellStyle name="40% - Accent1 2 4 5 5 3" xfId="36116"/>
    <cellStyle name="40% - Accent1 2 4 5 6" xfId="18630"/>
    <cellStyle name="40% - Accent1 2 4 5 6 2" xfId="29458"/>
    <cellStyle name="40% - Accent1 2 4 5 6 3" xfId="38335"/>
    <cellStyle name="40% - Accent1 2 4 5 7" xfId="22801"/>
    <cellStyle name="40% - Accent1 2 4 5 8" xfId="31676"/>
    <cellStyle name="40% - Accent1 2 4 6" xfId="9100"/>
    <cellStyle name="40% - Accent1 2 4 6 2" xfId="13313"/>
    <cellStyle name="40% - Accent1 2 4 6 2 2" xfId="15667"/>
    <cellStyle name="40% - Accent1 2 4 6 2 2 2" xfId="26497"/>
    <cellStyle name="40% - Accent1 2 4 6 2 2 3" xfId="35374"/>
    <cellStyle name="40% - Accent1 2 4 6 2 3" xfId="17886"/>
    <cellStyle name="40% - Accent1 2 4 6 2 3 2" xfId="28716"/>
    <cellStyle name="40% - Accent1 2 4 6 2 3 3" xfId="37593"/>
    <cellStyle name="40% - Accent1 2 4 6 2 4" xfId="20291"/>
    <cellStyle name="40% - Accent1 2 4 6 2 4 2" xfId="30935"/>
    <cellStyle name="40% - Accent1 2 4 6 2 4 3" xfId="39812"/>
    <cellStyle name="40% - Accent1 2 4 6 2 5" xfId="24278"/>
    <cellStyle name="40% - Accent1 2 4 6 2 6" xfId="33155"/>
    <cellStyle name="40% - Accent1 2 4 6 3" xfId="12580"/>
    <cellStyle name="40% - Accent1 2 4 6 3 2" xfId="14934"/>
    <cellStyle name="40% - Accent1 2 4 6 3 2 2" xfId="25764"/>
    <cellStyle name="40% - Accent1 2 4 6 3 2 3" xfId="34641"/>
    <cellStyle name="40% - Accent1 2 4 6 3 3" xfId="17153"/>
    <cellStyle name="40% - Accent1 2 4 6 3 3 2" xfId="27983"/>
    <cellStyle name="40% - Accent1 2 4 6 3 3 3" xfId="36860"/>
    <cellStyle name="40% - Accent1 2 4 6 3 4" xfId="19558"/>
    <cellStyle name="40% - Accent1 2 4 6 3 4 2" xfId="30202"/>
    <cellStyle name="40% - Accent1 2 4 6 3 4 3" xfId="39079"/>
    <cellStyle name="40% - Accent1 2 4 6 3 5" xfId="23545"/>
    <cellStyle name="40% - Accent1 2 4 6 3 6" xfId="32422"/>
    <cellStyle name="40% - Accent1 2 4 6 4" xfId="14058"/>
    <cellStyle name="40% - Accent1 2 4 6 4 2" xfId="25021"/>
    <cellStyle name="40% - Accent1 2 4 6 4 3" xfId="33898"/>
    <cellStyle name="40% - Accent1 2 4 6 5" xfId="16410"/>
    <cellStyle name="40% - Accent1 2 4 6 5 2" xfId="27240"/>
    <cellStyle name="40% - Accent1 2 4 6 5 3" xfId="36117"/>
    <cellStyle name="40% - Accent1 2 4 6 6" xfId="18631"/>
    <cellStyle name="40% - Accent1 2 4 6 6 2" xfId="29459"/>
    <cellStyle name="40% - Accent1 2 4 6 6 3" xfId="38336"/>
    <cellStyle name="40% - Accent1 2 4 6 7" xfId="22802"/>
    <cellStyle name="40% - Accent1 2 4 6 8" xfId="31677"/>
    <cellStyle name="40% - Accent1 2 4 7" xfId="9101"/>
    <cellStyle name="40% - Accent1 2 4 7 2" xfId="13314"/>
    <cellStyle name="40% - Accent1 2 4 7 2 2" xfId="15668"/>
    <cellStyle name="40% - Accent1 2 4 7 2 2 2" xfId="26498"/>
    <cellStyle name="40% - Accent1 2 4 7 2 2 3" xfId="35375"/>
    <cellStyle name="40% - Accent1 2 4 7 2 3" xfId="17887"/>
    <cellStyle name="40% - Accent1 2 4 7 2 3 2" xfId="28717"/>
    <cellStyle name="40% - Accent1 2 4 7 2 3 3" xfId="37594"/>
    <cellStyle name="40% - Accent1 2 4 7 2 4" xfId="20292"/>
    <cellStyle name="40% - Accent1 2 4 7 2 4 2" xfId="30936"/>
    <cellStyle name="40% - Accent1 2 4 7 2 4 3" xfId="39813"/>
    <cellStyle name="40% - Accent1 2 4 7 2 5" xfId="24279"/>
    <cellStyle name="40% - Accent1 2 4 7 2 6" xfId="33156"/>
    <cellStyle name="40% - Accent1 2 4 7 3" xfId="12581"/>
    <cellStyle name="40% - Accent1 2 4 7 3 2" xfId="14935"/>
    <cellStyle name="40% - Accent1 2 4 7 3 2 2" xfId="25765"/>
    <cellStyle name="40% - Accent1 2 4 7 3 2 3" xfId="34642"/>
    <cellStyle name="40% - Accent1 2 4 7 3 3" xfId="17154"/>
    <cellStyle name="40% - Accent1 2 4 7 3 3 2" xfId="27984"/>
    <cellStyle name="40% - Accent1 2 4 7 3 3 3" xfId="36861"/>
    <cellStyle name="40% - Accent1 2 4 7 3 4" xfId="19559"/>
    <cellStyle name="40% - Accent1 2 4 7 3 4 2" xfId="30203"/>
    <cellStyle name="40% - Accent1 2 4 7 3 4 3" xfId="39080"/>
    <cellStyle name="40% - Accent1 2 4 7 3 5" xfId="23546"/>
    <cellStyle name="40% - Accent1 2 4 7 3 6" xfId="32423"/>
    <cellStyle name="40% - Accent1 2 4 7 4" xfId="14059"/>
    <cellStyle name="40% - Accent1 2 4 7 4 2" xfId="25022"/>
    <cellStyle name="40% - Accent1 2 4 7 4 3" xfId="33899"/>
    <cellStyle name="40% - Accent1 2 4 7 5" xfId="16411"/>
    <cellStyle name="40% - Accent1 2 4 7 5 2" xfId="27241"/>
    <cellStyle name="40% - Accent1 2 4 7 5 3" xfId="36118"/>
    <cellStyle name="40% - Accent1 2 4 7 6" xfId="18632"/>
    <cellStyle name="40% - Accent1 2 4 7 6 2" xfId="29460"/>
    <cellStyle name="40% - Accent1 2 4 7 6 3" xfId="38337"/>
    <cellStyle name="40% - Accent1 2 4 7 7" xfId="22803"/>
    <cellStyle name="40% - Accent1 2 4 7 8" xfId="31678"/>
    <cellStyle name="40% - Accent1 2 4 8" xfId="9102"/>
    <cellStyle name="40% - Accent1 2 4 8 2" xfId="13315"/>
    <cellStyle name="40% - Accent1 2 4 8 2 2" xfId="15669"/>
    <cellStyle name="40% - Accent1 2 4 8 2 2 2" xfId="26499"/>
    <cellStyle name="40% - Accent1 2 4 8 2 2 3" xfId="35376"/>
    <cellStyle name="40% - Accent1 2 4 8 2 3" xfId="17888"/>
    <cellStyle name="40% - Accent1 2 4 8 2 3 2" xfId="28718"/>
    <cellStyle name="40% - Accent1 2 4 8 2 3 3" xfId="37595"/>
    <cellStyle name="40% - Accent1 2 4 8 2 4" xfId="20293"/>
    <cellStyle name="40% - Accent1 2 4 8 2 4 2" xfId="30937"/>
    <cellStyle name="40% - Accent1 2 4 8 2 4 3" xfId="39814"/>
    <cellStyle name="40% - Accent1 2 4 8 2 5" xfId="24280"/>
    <cellStyle name="40% - Accent1 2 4 8 2 6" xfId="33157"/>
    <cellStyle name="40% - Accent1 2 4 8 3" xfId="12582"/>
    <cellStyle name="40% - Accent1 2 4 8 3 2" xfId="14936"/>
    <cellStyle name="40% - Accent1 2 4 8 3 2 2" xfId="25766"/>
    <cellStyle name="40% - Accent1 2 4 8 3 2 3" xfId="34643"/>
    <cellStyle name="40% - Accent1 2 4 8 3 3" xfId="17155"/>
    <cellStyle name="40% - Accent1 2 4 8 3 3 2" xfId="27985"/>
    <cellStyle name="40% - Accent1 2 4 8 3 3 3" xfId="36862"/>
    <cellStyle name="40% - Accent1 2 4 8 3 4" xfId="19560"/>
    <cellStyle name="40% - Accent1 2 4 8 3 4 2" xfId="30204"/>
    <cellStyle name="40% - Accent1 2 4 8 3 4 3" xfId="39081"/>
    <cellStyle name="40% - Accent1 2 4 8 3 5" xfId="23547"/>
    <cellStyle name="40% - Accent1 2 4 8 3 6" xfId="32424"/>
    <cellStyle name="40% - Accent1 2 4 8 4" xfId="14060"/>
    <cellStyle name="40% - Accent1 2 4 8 4 2" xfId="25023"/>
    <cellStyle name="40% - Accent1 2 4 8 4 3" xfId="33900"/>
    <cellStyle name="40% - Accent1 2 4 8 5" xfId="16412"/>
    <cellStyle name="40% - Accent1 2 4 8 5 2" xfId="27242"/>
    <cellStyle name="40% - Accent1 2 4 8 5 3" xfId="36119"/>
    <cellStyle name="40% - Accent1 2 4 8 6" xfId="18633"/>
    <cellStyle name="40% - Accent1 2 4 8 6 2" xfId="29461"/>
    <cellStyle name="40% - Accent1 2 4 8 6 3" xfId="38338"/>
    <cellStyle name="40% - Accent1 2 4 8 7" xfId="22804"/>
    <cellStyle name="40% - Accent1 2 4 8 8" xfId="31679"/>
    <cellStyle name="40% - Accent1 2 4 9" xfId="9103"/>
    <cellStyle name="40% - Accent1 2 4 9 2" xfId="13316"/>
    <cellStyle name="40% - Accent1 2 4 9 2 2" xfId="15670"/>
    <cellStyle name="40% - Accent1 2 4 9 2 2 2" xfId="26500"/>
    <cellStyle name="40% - Accent1 2 4 9 2 2 3" xfId="35377"/>
    <cellStyle name="40% - Accent1 2 4 9 2 3" xfId="17889"/>
    <cellStyle name="40% - Accent1 2 4 9 2 3 2" xfId="28719"/>
    <cellStyle name="40% - Accent1 2 4 9 2 3 3" xfId="37596"/>
    <cellStyle name="40% - Accent1 2 4 9 2 4" xfId="20294"/>
    <cellStyle name="40% - Accent1 2 4 9 2 4 2" xfId="30938"/>
    <cellStyle name="40% - Accent1 2 4 9 2 4 3" xfId="39815"/>
    <cellStyle name="40% - Accent1 2 4 9 2 5" xfId="24281"/>
    <cellStyle name="40% - Accent1 2 4 9 2 6" xfId="33158"/>
    <cellStyle name="40% - Accent1 2 4 9 3" xfId="12583"/>
    <cellStyle name="40% - Accent1 2 4 9 3 2" xfId="14937"/>
    <cellStyle name="40% - Accent1 2 4 9 3 2 2" xfId="25767"/>
    <cellStyle name="40% - Accent1 2 4 9 3 2 3" xfId="34644"/>
    <cellStyle name="40% - Accent1 2 4 9 3 3" xfId="17156"/>
    <cellStyle name="40% - Accent1 2 4 9 3 3 2" xfId="27986"/>
    <cellStyle name="40% - Accent1 2 4 9 3 3 3" xfId="36863"/>
    <cellStyle name="40% - Accent1 2 4 9 3 4" xfId="19561"/>
    <cellStyle name="40% - Accent1 2 4 9 3 4 2" xfId="30205"/>
    <cellStyle name="40% - Accent1 2 4 9 3 4 3" xfId="39082"/>
    <cellStyle name="40% - Accent1 2 4 9 3 5" xfId="23548"/>
    <cellStyle name="40% - Accent1 2 4 9 3 6" xfId="32425"/>
    <cellStyle name="40% - Accent1 2 4 9 4" xfId="14061"/>
    <cellStyle name="40% - Accent1 2 4 9 4 2" xfId="25024"/>
    <cellStyle name="40% - Accent1 2 4 9 4 3" xfId="33901"/>
    <cellStyle name="40% - Accent1 2 4 9 5" xfId="16413"/>
    <cellStyle name="40% - Accent1 2 4 9 5 2" xfId="27243"/>
    <cellStyle name="40% - Accent1 2 4 9 5 3" xfId="36120"/>
    <cellStyle name="40% - Accent1 2 4 9 6" xfId="18634"/>
    <cellStyle name="40% - Accent1 2 4 9 6 2" xfId="29462"/>
    <cellStyle name="40% - Accent1 2 4 9 6 3" xfId="38339"/>
    <cellStyle name="40% - Accent1 2 4 9 7" xfId="22805"/>
    <cellStyle name="40% - Accent1 2 4 9 8" xfId="31680"/>
    <cellStyle name="40% - Accent1 2 5" xfId="9104"/>
    <cellStyle name="40% - Accent1 2 5 10" xfId="13317"/>
    <cellStyle name="40% - Accent1 2 5 10 2" xfId="15671"/>
    <cellStyle name="40% - Accent1 2 5 10 2 2" xfId="26501"/>
    <cellStyle name="40% - Accent1 2 5 10 2 3" xfId="35378"/>
    <cellStyle name="40% - Accent1 2 5 10 3" xfId="17890"/>
    <cellStyle name="40% - Accent1 2 5 10 3 2" xfId="28720"/>
    <cellStyle name="40% - Accent1 2 5 10 3 3" xfId="37597"/>
    <cellStyle name="40% - Accent1 2 5 10 4" xfId="20295"/>
    <cellStyle name="40% - Accent1 2 5 10 4 2" xfId="30939"/>
    <cellStyle name="40% - Accent1 2 5 10 4 3" xfId="39816"/>
    <cellStyle name="40% - Accent1 2 5 10 5" xfId="24282"/>
    <cellStyle name="40% - Accent1 2 5 10 6" xfId="33159"/>
    <cellStyle name="40% - Accent1 2 5 11" xfId="12584"/>
    <cellStyle name="40% - Accent1 2 5 11 2" xfId="14938"/>
    <cellStyle name="40% - Accent1 2 5 11 2 2" xfId="25768"/>
    <cellStyle name="40% - Accent1 2 5 11 2 3" xfId="34645"/>
    <cellStyle name="40% - Accent1 2 5 11 3" xfId="17157"/>
    <cellStyle name="40% - Accent1 2 5 11 3 2" xfId="27987"/>
    <cellStyle name="40% - Accent1 2 5 11 3 3" xfId="36864"/>
    <cellStyle name="40% - Accent1 2 5 11 4" xfId="19562"/>
    <cellStyle name="40% - Accent1 2 5 11 4 2" xfId="30206"/>
    <cellStyle name="40% - Accent1 2 5 11 4 3" xfId="39083"/>
    <cellStyle name="40% - Accent1 2 5 11 5" xfId="23549"/>
    <cellStyle name="40% - Accent1 2 5 11 6" xfId="32426"/>
    <cellStyle name="40% - Accent1 2 5 12" xfId="14062"/>
    <cellStyle name="40% - Accent1 2 5 12 2" xfId="25025"/>
    <cellStyle name="40% - Accent1 2 5 12 3" xfId="33902"/>
    <cellStyle name="40% - Accent1 2 5 13" xfId="16414"/>
    <cellStyle name="40% - Accent1 2 5 13 2" xfId="27244"/>
    <cellStyle name="40% - Accent1 2 5 13 3" xfId="36121"/>
    <cellStyle name="40% - Accent1 2 5 14" xfId="18635"/>
    <cellStyle name="40% - Accent1 2 5 14 2" xfId="29463"/>
    <cellStyle name="40% - Accent1 2 5 14 3" xfId="38340"/>
    <cellStyle name="40% - Accent1 2 5 15" xfId="22806"/>
    <cellStyle name="40% - Accent1 2 5 16" xfId="31681"/>
    <cellStyle name="40% - Accent1 2 5 2" xfId="9105"/>
    <cellStyle name="40% - Accent1 2 5 2 2" xfId="13318"/>
    <cellStyle name="40% - Accent1 2 5 2 2 2" xfId="15672"/>
    <cellStyle name="40% - Accent1 2 5 2 2 2 2" xfId="26502"/>
    <cellStyle name="40% - Accent1 2 5 2 2 2 3" xfId="35379"/>
    <cellStyle name="40% - Accent1 2 5 2 2 3" xfId="17891"/>
    <cellStyle name="40% - Accent1 2 5 2 2 3 2" xfId="28721"/>
    <cellStyle name="40% - Accent1 2 5 2 2 3 3" xfId="37598"/>
    <cellStyle name="40% - Accent1 2 5 2 2 4" xfId="20296"/>
    <cellStyle name="40% - Accent1 2 5 2 2 4 2" xfId="30940"/>
    <cellStyle name="40% - Accent1 2 5 2 2 4 3" xfId="39817"/>
    <cellStyle name="40% - Accent1 2 5 2 2 5" xfId="24283"/>
    <cellStyle name="40% - Accent1 2 5 2 2 6" xfId="33160"/>
    <cellStyle name="40% - Accent1 2 5 2 3" xfId="12585"/>
    <cellStyle name="40% - Accent1 2 5 2 3 2" xfId="14939"/>
    <cellStyle name="40% - Accent1 2 5 2 3 2 2" xfId="25769"/>
    <cellStyle name="40% - Accent1 2 5 2 3 2 3" xfId="34646"/>
    <cellStyle name="40% - Accent1 2 5 2 3 3" xfId="17158"/>
    <cellStyle name="40% - Accent1 2 5 2 3 3 2" xfId="27988"/>
    <cellStyle name="40% - Accent1 2 5 2 3 3 3" xfId="36865"/>
    <cellStyle name="40% - Accent1 2 5 2 3 4" xfId="19563"/>
    <cellStyle name="40% - Accent1 2 5 2 3 4 2" xfId="30207"/>
    <cellStyle name="40% - Accent1 2 5 2 3 4 3" xfId="39084"/>
    <cellStyle name="40% - Accent1 2 5 2 3 5" xfId="23550"/>
    <cellStyle name="40% - Accent1 2 5 2 3 6" xfId="32427"/>
    <cellStyle name="40% - Accent1 2 5 2 4" xfId="14063"/>
    <cellStyle name="40% - Accent1 2 5 2 4 2" xfId="25026"/>
    <cellStyle name="40% - Accent1 2 5 2 4 3" xfId="33903"/>
    <cellStyle name="40% - Accent1 2 5 2 5" xfId="16415"/>
    <cellStyle name="40% - Accent1 2 5 2 5 2" xfId="27245"/>
    <cellStyle name="40% - Accent1 2 5 2 5 3" xfId="36122"/>
    <cellStyle name="40% - Accent1 2 5 2 6" xfId="18636"/>
    <cellStyle name="40% - Accent1 2 5 2 6 2" xfId="29464"/>
    <cellStyle name="40% - Accent1 2 5 2 6 3" xfId="38341"/>
    <cellStyle name="40% - Accent1 2 5 2 7" xfId="22807"/>
    <cellStyle name="40% - Accent1 2 5 2 8" xfId="31682"/>
    <cellStyle name="40% - Accent1 2 5 3" xfId="9106"/>
    <cellStyle name="40% - Accent1 2 5 3 2" xfId="13319"/>
    <cellStyle name="40% - Accent1 2 5 3 2 2" xfId="15673"/>
    <cellStyle name="40% - Accent1 2 5 3 2 2 2" xfId="26503"/>
    <cellStyle name="40% - Accent1 2 5 3 2 2 3" xfId="35380"/>
    <cellStyle name="40% - Accent1 2 5 3 2 3" xfId="17892"/>
    <cellStyle name="40% - Accent1 2 5 3 2 3 2" xfId="28722"/>
    <cellStyle name="40% - Accent1 2 5 3 2 3 3" xfId="37599"/>
    <cellStyle name="40% - Accent1 2 5 3 2 4" xfId="20297"/>
    <cellStyle name="40% - Accent1 2 5 3 2 4 2" xfId="30941"/>
    <cellStyle name="40% - Accent1 2 5 3 2 4 3" xfId="39818"/>
    <cellStyle name="40% - Accent1 2 5 3 2 5" xfId="24284"/>
    <cellStyle name="40% - Accent1 2 5 3 2 6" xfId="33161"/>
    <cellStyle name="40% - Accent1 2 5 3 3" xfId="12586"/>
    <cellStyle name="40% - Accent1 2 5 3 3 2" xfId="14940"/>
    <cellStyle name="40% - Accent1 2 5 3 3 2 2" xfId="25770"/>
    <cellStyle name="40% - Accent1 2 5 3 3 2 3" xfId="34647"/>
    <cellStyle name="40% - Accent1 2 5 3 3 3" xfId="17159"/>
    <cellStyle name="40% - Accent1 2 5 3 3 3 2" xfId="27989"/>
    <cellStyle name="40% - Accent1 2 5 3 3 3 3" xfId="36866"/>
    <cellStyle name="40% - Accent1 2 5 3 3 4" xfId="19564"/>
    <cellStyle name="40% - Accent1 2 5 3 3 4 2" xfId="30208"/>
    <cellStyle name="40% - Accent1 2 5 3 3 4 3" xfId="39085"/>
    <cellStyle name="40% - Accent1 2 5 3 3 5" xfId="23551"/>
    <cellStyle name="40% - Accent1 2 5 3 3 6" xfId="32428"/>
    <cellStyle name="40% - Accent1 2 5 3 4" xfId="14064"/>
    <cellStyle name="40% - Accent1 2 5 3 4 2" xfId="25027"/>
    <cellStyle name="40% - Accent1 2 5 3 4 3" xfId="33904"/>
    <cellStyle name="40% - Accent1 2 5 3 5" xfId="16416"/>
    <cellStyle name="40% - Accent1 2 5 3 5 2" xfId="27246"/>
    <cellStyle name="40% - Accent1 2 5 3 5 3" xfId="36123"/>
    <cellStyle name="40% - Accent1 2 5 3 6" xfId="18637"/>
    <cellStyle name="40% - Accent1 2 5 3 6 2" xfId="29465"/>
    <cellStyle name="40% - Accent1 2 5 3 6 3" xfId="38342"/>
    <cellStyle name="40% - Accent1 2 5 3 7" xfId="22808"/>
    <cellStyle name="40% - Accent1 2 5 3 8" xfId="31683"/>
    <cellStyle name="40% - Accent1 2 5 4" xfId="9107"/>
    <cellStyle name="40% - Accent1 2 5 4 2" xfId="13320"/>
    <cellStyle name="40% - Accent1 2 5 4 2 2" xfId="15674"/>
    <cellStyle name="40% - Accent1 2 5 4 2 2 2" xfId="26504"/>
    <cellStyle name="40% - Accent1 2 5 4 2 2 3" xfId="35381"/>
    <cellStyle name="40% - Accent1 2 5 4 2 3" xfId="17893"/>
    <cellStyle name="40% - Accent1 2 5 4 2 3 2" xfId="28723"/>
    <cellStyle name="40% - Accent1 2 5 4 2 3 3" xfId="37600"/>
    <cellStyle name="40% - Accent1 2 5 4 2 4" xfId="20298"/>
    <cellStyle name="40% - Accent1 2 5 4 2 4 2" xfId="30942"/>
    <cellStyle name="40% - Accent1 2 5 4 2 4 3" xfId="39819"/>
    <cellStyle name="40% - Accent1 2 5 4 2 5" xfId="24285"/>
    <cellStyle name="40% - Accent1 2 5 4 2 6" xfId="33162"/>
    <cellStyle name="40% - Accent1 2 5 4 3" xfId="12587"/>
    <cellStyle name="40% - Accent1 2 5 4 3 2" xfId="14941"/>
    <cellStyle name="40% - Accent1 2 5 4 3 2 2" xfId="25771"/>
    <cellStyle name="40% - Accent1 2 5 4 3 2 3" xfId="34648"/>
    <cellStyle name="40% - Accent1 2 5 4 3 3" xfId="17160"/>
    <cellStyle name="40% - Accent1 2 5 4 3 3 2" xfId="27990"/>
    <cellStyle name="40% - Accent1 2 5 4 3 3 3" xfId="36867"/>
    <cellStyle name="40% - Accent1 2 5 4 3 4" xfId="19565"/>
    <cellStyle name="40% - Accent1 2 5 4 3 4 2" xfId="30209"/>
    <cellStyle name="40% - Accent1 2 5 4 3 4 3" xfId="39086"/>
    <cellStyle name="40% - Accent1 2 5 4 3 5" xfId="23552"/>
    <cellStyle name="40% - Accent1 2 5 4 3 6" xfId="32429"/>
    <cellStyle name="40% - Accent1 2 5 4 4" xfId="14065"/>
    <cellStyle name="40% - Accent1 2 5 4 4 2" xfId="25028"/>
    <cellStyle name="40% - Accent1 2 5 4 4 3" xfId="33905"/>
    <cellStyle name="40% - Accent1 2 5 4 5" xfId="16417"/>
    <cellStyle name="40% - Accent1 2 5 4 5 2" xfId="27247"/>
    <cellStyle name="40% - Accent1 2 5 4 5 3" xfId="36124"/>
    <cellStyle name="40% - Accent1 2 5 4 6" xfId="18638"/>
    <cellStyle name="40% - Accent1 2 5 4 6 2" xfId="29466"/>
    <cellStyle name="40% - Accent1 2 5 4 6 3" xfId="38343"/>
    <cellStyle name="40% - Accent1 2 5 4 7" xfId="22809"/>
    <cellStyle name="40% - Accent1 2 5 4 8" xfId="31684"/>
    <cellStyle name="40% - Accent1 2 5 5" xfId="9108"/>
    <cellStyle name="40% - Accent1 2 5 5 2" xfId="13321"/>
    <cellStyle name="40% - Accent1 2 5 5 2 2" xfId="15675"/>
    <cellStyle name="40% - Accent1 2 5 5 2 2 2" xfId="26505"/>
    <cellStyle name="40% - Accent1 2 5 5 2 2 3" xfId="35382"/>
    <cellStyle name="40% - Accent1 2 5 5 2 3" xfId="17894"/>
    <cellStyle name="40% - Accent1 2 5 5 2 3 2" xfId="28724"/>
    <cellStyle name="40% - Accent1 2 5 5 2 3 3" xfId="37601"/>
    <cellStyle name="40% - Accent1 2 5 5 2 4" xfId="20299"/>
    <cellStyle name="40% - Accent1 2 5 5 2 4 2" xfId="30943"/>
    <cellStyle name="40% - Accent1 2 5 5 2 4 3" xfId="39820"/>
    <cellStyle name="40% - Accent1 2 5 5 2 5" xfId="24286"/>
    <cellStyle name="40% - Accent1 2 5 5 2 6" xfId="33163"/>
    <cellStyle name="40% - Accent1 2 5 5 3" xfId="12588"/>
    <cellStyle name="40% - Accent1 2 5 5 3 2" xfId="14942"/>
    <cellStyle name="40% - Accent1 2 5 5 3 2 2" xfId="25772"/>
    <cellStyle name="40% - Accent1 2 5 5 3 2 3" xfId="34649"/>
    <cellStyle name="40% - Accent1 2 5 5 3 3" xfId="17161"/>
    <cellStyle name="40% - Accent1 2 5 5 3 3 2" xfId="27991"/>
    <cellStyle name="40% - Accent1 2 5 5 3 3 3" xfId="36868"/>
    <cellStyle name="40% - Accent1 2 5 5 3 4" xfId="19566"/>
    <cellStyle name="40% - Accent1 2 5 5 3 4 2" xfId="30210"/>
    <cellStyle name="40% - Accent1 2 5 5 3 4 3" xfId="39087"/>
    <cellStyle name="40% - Accent1 2 5 5 3 5" xfId="23553"/>
    <cellStyle name="40% - Accent1 2 5 5 3 6" xfId="32430"/>
    <cellStyle name="40% - Accent1 2 5 5 4" xfId="14066"/>
    <cellStyle name="40% - Accent1 2 5 5 4 2" xfId="25029"/>
    <cellStyle name="40% - Accent1 2 5 5 4 3" xfId="33906"/>
    <cellStyle name="40% - Accent1 2 5 5 5" xfId="16418"/>
    <cellStyle name="40% - Accent1 2 5 5 5 2" xfId="27248"/>
    <cellStyle name="40% - Accent1 2 5 5 5 3" xfId="36125"/>
    <cellStyle name="40% - Accent1 2 5 5 6" xfId="18639"/>
    <cellStyle name="40% - Accent1 2 5 5 6 2" xfId="29467"/>
    <cellStyle name="40% - Accent1 2 5 5 6 3" xfId="38344"/>
    <cellStyle name="40% - Accent1 2 5 5 7" xfId="22810"/>
    <cellStyle name="40% - Accent1 2 5 5 8" xfId="31685"/>
    <cellStyle name="40% - Accent1 2 5 6" xfId="9109"/>
    <cellStyle name="40% - Accent1 2 5 6 2" xfId="13322"/>
    <cellStyle name="40% - Accent1 2 5 6 2 2" xfId="15676"/>
    <cellStyle name="40% - Accent1 2 5 6 2 2 2" xfId="26506"/>
    <cellStyle name="40% - Accent1 2 5 6 2 2 3" xfId="35383"/>
    <cellStyle name="40% - Accent1 2 5 6 2 3" xfId="17895"/>
    <cellStyle name="40% - Accent1 2 5 6 2 3 2" xfId="28725"/>
    <cellStyle name="40% - Accent1 2 5 6 2 3 3" xfId="37602"/>
    <cellStyle name="40% - Accent1 2 5 6 2 4" xfId="20300"/>
    <cellStyle name="40% - Accent1 2 5 6 2 4 2" xfId="30944"/>
    <cellStyle name="40% - Accent1 2 5 6 2 4 3" xfId="39821"/>
    <cellStyle name="40% - Accent1 2 5 6 2 5" xfId="24287"/>
    <cellStyle name="40% - Accent1 2 5 6 2 6" xfId="33164"/>
    <cellStyle name="40% - Accent1 2 5 6 3" xfId="12589"/>
    <cellStyle name="40% - Accent1 2 5 6 3 2" xfId="14943"/>
    <cellStyle name="40% - Accent1 2 5 6 3 2 2" xfId="25773"/>
    <cellStyle name="40% - Accent1 2 5 6 3 2 3" xfId="34650"/>
    <cellStyle name="40% - Accent1 2 5 6 3 3" xfId="17162"/>
    <cellStyle name="40% - Accent1 2 5 6 3 3 2" xfId="27992"/>
    <cellStyle name="40% - Accent1 2 5 6 3 3 3" xfId="36869"/>
    <cellStyle name="40% - Accent1 2 5 6 3 4" xfId="19567"/>
    <cellStyle name="40% - Accent1 2 5 6 3 4 2" xfId="30211"/>
    <cellStyle name="40% - Accent1 2 5 6 3 4 3" xfId="39088"/>
    <cellStyle name="40% - Accent1 2 5 6 3 5" xfId="23554"/>
    <cellStyle name="40% - Accent1 2 5 6 3 6" xfId="32431"/>
    <cellStyle name="40% - Accent1 2 5 6 4" xfId="14067"/>
    <cellStyle name="40% - Accent1 2 5 6 4 2" xfId="25030"/>
    <cellStyle name="40% - Accent1 2 5 6 4 3" xfId="33907"/>
    <cellStyle name="40% - Accent1 2 5 6 5" xfId="16419"/>
    <cellStyle name="40% - Accent1 2 5 6 5 2" xfId="27249"/>
    <cellStyle name="40% - Accent1 2 5 6 5 3" xfId="36126"/>
    <cellStyle name="40% - Accent1 2 5 6 6" xfId="18640"/>
    <cellStyle name="40% - Accent1 2 5 6 6 2" xfId="29468"/>
    <cellStyle name="40% - Accent1 2 5 6 6 3" xfId="38345"/>
    <cellStyle name="40% - Accent1 2 5 6 7" xfId="22811"/>
    <cellStyle name="40% - Accent1 2 5 6 8" xfId="31686"/>
    <cellStyle name="40% - Accent1 2 5 7" xfId="9110"/>
    <cellStyle name="40% - Accent1 2 5 7 2" xfId="13323"/>
    <cellStyle name="40% - Accent1 2 5 7 2 2" xfId="15677"/>
    <cellStyle name="40% - Accent1 2 5 7 2 2 2" xfId="26507"/>
    <cellStyle name="40% - Accent1 2 5 7 2 2 3" xfId="35384"/>
    <cellStyle name="40% - Accent1 2 5 7 2 3" xfId="17896"/>
    <cellStyle name="40% - Accent1 2 5 7 2 3 2" xfId="28726"/>
    <cellStyle name="40% - Accent1 2 5 7 2 3 3" xfId="37603"/>
    <cellStyle name="40% - Accent1 2 5 7 2 4" xfId="20301"/>
    <cellStyle name="40% - Accent1 2 5 7 2 4 2" xfId="30945"/>
    <cellStyle name="40% - Accent1 2 5 7 2 4 3" xfId="39822"/>
    <cellStyle name="40% - Accent1 2 5 7 2 5" xfId="24288"/>
    <cellStyle name="40% - Accent1 2 5 7 2 6" xfId="33165"/>
    <cellStyle name="40% - Accent1 2 5 7 3" xfId="12590"/>
    <cellStyle name="40% - Accent1 2 5 7 3 2" xfId="14944"/>
    <cellStyle name="40% - Accent1 2 5 7 3 2 2" xfId="25774"/>
    <cellStyle name="40% - Accent1 2 5 7 3 2 3" xfId="34651"/>
    <cellStyle name="40% - Accent1 2 5 7 3 3" xfId="17163"/>
    <cellStyle name="40% - Accent1 2 5 7 3 3 2" xfId="27993"/>
    <cellStyle name="40% - Accent1 2 5 7 3 3 3" xfId="36870"/>
    <cellStyle name="40% - Accent1 2 5 7 3 4" xfId="19568"/>
    <cellStyle name="40% - Accent1 2 5 7 3 4 2" xfId="30212"/>
    <cellStyle name="40% - Accent1 2 5 7 3 4 3" xfId="39089"/>
    <cellStyle name="40% - Accent1 2 5 7 3 5" xfId="23555"/>
    <cellStyle name="40% - Accent1 2 5 7 3 6" xfId="32432"/>
    <cellStyle name="40% - Accent1 2 5 7 4" xfId="14068"/>
    <cellStyle name="40% - Accent1 2 5 7 4 2" xfId="25031"/>
    <cellStyle name="40% - Accent1 2 5 7 4 3" xfId="33908"/>
    <cellStyle name="40% - Accent1 2 5 7 5" xfId="16420"/>
    <cellStyle name="40% - Accent1 2 5 7 5 2" xfId="27250"/>
    <cellStyle name="40% - Accent1 2 5 7 5 3" xfId="36127"/>
    <cellStyle name="40% - Accent1 2 5 7 6" xfId="18641"/>
    <cellStyle name="40% - Accent1 2 5 7 6 2" xfId="29469"/>
    <cellStyle name="40% - Accent1 2 5 7 6 3" xfId="38346"/>
    <cellStyle name="40% - Accent1 2 5 7 7" xfId="22812"/>
    <cellStyle name="40% - Accent1 2 5 7 8" xfId="31687"/>
    <cellStyle name="40% - Accent1 2 5 8" xfId="9111"/>
    <cellStyle name="40% - Accent1 2 5 8 2" xfId="13324"/>
    <cellStyle name="40% - Accent1 2 5 8 2 2" xfId="15678"/>
    <cellStyle name="40% - Accent1 2 5 8 2 2 2" xfId="26508"/>
    <cellStyle name="40% - Accent1 2 5 8 2 2 3" xfId="35385"/>
    <cellStyle name="40% - Accent1 2 5 8 2 3" xfId="17897"/>
    <cellStyle name="40% - Accent1 2 5 8 2 3 2" xfId="28727"/>
    <cellStyle name="40% - Accent1 2 5 8 2 3 3" xfId="37604"/>
    <cellStyle name="40% - Accent1 2 5 8 2 4" xfId="20302"/>
    <cellStyle name="40% - Accent1 2 5 8 2 4 2" xfId="30946"/>
    <cellStyle name="40% - Accent1 2 5 8 2 4 3" xfId="39823"/>
    <cellStyle name="40% - Accent1 2 5 8 2 5" xfId="24289"/>
    <cellStyle name="40% - Accent1 2 5 8 2 6" xfId="33166"/>
    <cellStyle name="40% - Accent1 2 5 8 3" xfId="12591"/>
    <cellStyle name="40% - Accent1 2 5 8 3 2" xfId="14945"/>
    <cellStyle name="40% - Accent1 2 5 8 3 2 2" xfId="25775"/>
    <cellStyle name="40% - Accent1 2 5 8 3 2 3" xfId="34652"/>
    <cellStyle name="40% - Accent1 2 5 8 3 3" xfId="17164"/>
    <cellStyle name="40% - Accent1 2 5 8 3 3 2" xfId="27994"/>
    <cellStyle name="40% - Accent1 2 5 8 3 3 3" xfId="36871"/>
    <cellStyle name="40% - Accent1 2 5 8 3 4" xfId="19569"/>
    <cellStyle name="40% - Accent1 2 5 8 3 4 2" xfId="30213"/>
    <cellStyle name="40% - Accent1 2 5 8 3 4 3" xfId="39090"/>
    <cellStyle name="40% - Accent1 2 5 8 3 5" xfId="23556"/>
    <cellStyle name="40% - Accent1 2 5 8 3 6" xfId="32433"/>
    <cellStyle name="40% - Accent1 2 5 8 4" xfId="14069"/>
    <cellStyle name="40% - Accent1 2 5 8 4 2" xfId="25032"/>
    <cellStyle name="40% - Accent1 2 5 8 4 3" xfId="33909"/>
    <cellStyle name="40% - Accent1 2 5 8 5" xfId="16421"/>
    <cellStyle name="40% - Accent1 2 5 8 5 2" xfId="27251"/>
    <cellStyle name="40% - Accent1 2 5 8 5 3" xfId="36128"/>
    <cellStyle name="40% - Accent1 2 5 8 6" xfId="18642"/>
    <cellStyle name="40% - Accent1 2 5 8 6 2" xfId="29470"/>
    <cellStyle name="40% - Accent1 2 5 8 6 3" xfId="38347"/>
    <cellStyle name="40% - Accent1 2 5 8 7" xfId="22813"/>
    <cellStyle name="40% - Accent1 2 5 8 8" xfId="31688"/>
    <cellStyle name="40% - Accent1 2 5 9" xfId="9112"/>
    <cellStyle name="40% - Accent1 2 5 9 2" xfId="13325"/>
    <cellStyle name="40% - Accent1 2 5 9 2 2" xfId="15679"/>
    <cellStyle name="40% - Accent1 2 5 9 2 2 2" xfId="26509"/>
    <cellStyle name="40% - Accent1 2 5 9 2 2 3" xfId="35386"/>
    <cellStyle name="40% - Accent1 2 5 9 2 3" xfId="17898"/>
    <cellStyle name="40% - Accent1 2 5 9 2 3 2" xfId="28728"/>
    <cellStyle name="40% - Accent1 2 5 9 2 3 3" xfId="37605"/>
    <cellStyle name="40% - Accent1 2 5 9 2 4" xfId="20303"/>
    <cellStyle name="40% - Accent1 2 5 9 2 4 2" xfId="30947"/>
    <cellStyle name="40% - Accent1 2 5 9 2 4 3" xfId="39824"/>
    <cellStyle name="40% - Accent1 2 5 9 2 5" xfId="24290"/>
    <cellStyle name="40% - Accent1 2 5 9 2 6" xfId="33167"/>
    <cellStyle name="40% - Accent1 2 5 9 3" xfId="12592"/>
    <cellStyle name="40% - Accent1 2 5 9 3 2" xfId="14946"/>
    <cellStyle name="40% - Accent1 2 5 9 3 2 2" xfId="25776"/>
    <cellStyle name="40% - Accent1 2 5 9 3 2 3" xfId="34653"/>
    <cellStyle name="40% - Accent1 2 5 9 3 3" xfId="17165"/>
    <cellStyle name="40% - Accent1 2 5 9 3 3 2" xfId="27995"/>
    <cellStyle name="40% - Accent1 2 5 9 3 3 3" xfId="36872"/>
    <cellStyle name="40% - Accent1 2 5 9 3 4" xfId="19570"/>
    <cellStyle name="40% - Accent1 2 5 9 3 4 2" xfId="30214"/>
    <cellStyle name="40% - Accent1 2 5 9 3 4 3" xfId="39091"/>
    <cellStyle name="40% - Accent1 2 5 9 3 5" xfId="23557"/>
    <cellStyle name="40% - Accent1 2 5 9 3 6" xfId="32434"/>
    <cellStyle name="40% - Accent1 2 5 9 4" xfId="14070"/>
    <cellStyle name="40% - Accent1 2 5 9 4 2" xfId="25033"/>
    <cellStyle name="40% - Accent1 2 5 9 4 3" xfId="33910"/>
    <cellStyle name="40% - Accent1 2 5 9 5" xfId="16422"/>
    <cellStyle name="40% - Accent1 2 5 9 5 2" xfId="27252"/>
    <cellStyle name="40% - Accent1 2 5 9 5 3" xfId="36129"/>
    <cellStyle name="40% - Accent1 2 5 9 6" xfId="18643"/>
    <cellStyle name="40% - Accent1 2 5 9 6 2" xfId="29471"/>
    <cellStyle name="40% - Accent1 2 5 9 6 3" xfId="38348"/>
    <cellStyle name="40% - Accent1 2 5 9 7" xfId="22814"/>
    <cellStyle name="40% - Accent1 2 5 9 8" xfId="31689"/>
    <cellStyle name="40% - Accent1 2 6" xfId="9113"/>
    <cellStyle name="40% - Accent1 2 6 10" xfId="18644"/>
    <cellStyle name="40% - Accent1 2 6 10 2" xfId="29472"/>
    <cellStyle name="40% - Accent1 2 6 10 3" xfId="38349"/>
    <cellStyle name="40% - Accent1 2 6 11" xfId="22815"/>
    <cellStyle name="40% - Accent1 2 6 12" xfId="31690"/>
    <cellStyle name="40% - Accent1 2 6 2" xfId="9114"/>
    <cellStyle name="40% - Accent1 2 6 2 2" xfId="13327"/>
    <cellStyle name="40% - Accent1 2 6 2 2 2" xfId="15681"/>
    <cellStyle name="40% - Accent1 2 6 2 2 2 2" xfId="26511"/>
    <cellStyle name="40% - Accent1 2 6 2 2 2 3" xfId="35388"/>
    <cellStyle name="40% - Accent1 2 6 2 2 3" xfId="17900"/>
    <cellStyle name="40% - Accent1 2 6 2 2 3 2" xfId="28730"/>
    <cellStyle name="40% - Accent1 2 6 2 2 3 3" xfId="37607"/>
    <cellStyle name="40% - Accent1 2 6 2 2 4" xfId="20305"/>
    <cellStyle name="40% - Accent1 2 6 2 2 4 2" xfId="30949"/>
    <cellStyle name="40% - Accent1 2 6 2 2 4 3" xfId="39826"/>
    <cellStyle name="40% - Accent1 2 6 2 2 5" xfId="24292"/>
    <cellStyle name="40% - Accent1 2 6 2 2 6" xfId="33169"/>
    <cellStyle name="40% - Accent1 2 6 2 3" xfId="12594"/>
    <cellStyle name="40% - Accent1 2 6 2 3 2" xfId="14948"/>
    <cellStyle name="40% - Accent1 2 6 2 3 2 2" xfId="25778"/>
    <cellStyle name="40% - Accent1 2 6 2 3 2 3" xfId="34655"/>
    <cellStyle name="40% - Accent1 2 6 2 3 3" xfId="17167"/>
    <cellStyle name="40% - Accent1 2 6 2 3 3 2" xfId="27997"/>
    <cellStyle name="40% - Accent1 2 6 2 3 3 3" xfId="36874"/>
    <cellStyle name="40% - Accent1 2 6 2 3 4" xfId="19572"/>
    <cellStyle name="40% - Accent1 2 6 2 3 4 2" xfId="30216"/>
    <cellStyle name="40% - Accent1 2 6 2 3 4 3" xfId="39093"/>
    <cellStyle name="40% - Accent1 2 6 2 3 5" xfId="23559"/>
    <cellStyle name="40% - Accent1 2 6 2 3 6" xfId="32436"/>
    <cellStyle name="40% - Accent1 2 6 2 4" xfId="14072"/>
    <cellStyle name="40% - Accent1 2 6 2 4 2" xfId="25035"/>
    <cellStyle name="40% - Accent1 2 6 2 4 3" xfId="33912"/>
    <cellStyle name="40% - Accent1 2 6 2 5" xfId="16424"/>
    <cellStyle name="40% - Accent1 2 6 2 5 2" xfId="27254"/>
    <cellStyle name="40% - Accent1 2 6 2 5 3" xfId="36131"/>
    <cellStyle name="40% - Accent1 2 6 2 6" xfId="18645"/>
    <cellStyle name="40% - Accent1 2 6 2 6 2" xfId="29473"/>
    <cellStyle name="40% - Accent1 2 6 2 6 3" xfId="38350"/>
    <cellStyle name="40% - Accent1 2 6 2 7" xfId="22816"/>
    <cellStyle name="40% - Accent1 2 6 2 8" xfId="31691"/>
    <cellStyle name="40% - Accent1 2 6 3" xfId="9115"/>
    <cellStyle name="40% - Accent1 2 6 3 2" xfId="13328"/>
    <cellStyle name="40% - Accent1 2 6 3 2 2" xfId="15682"/>
    <cellStyle name="40% - Accent1 2 6 3 2 2 2" xfId="26512"/>
    <cellStyle name="40% - Accent1 2 6 3 2 2 3" xfId="35389"/>
    <cellStyle name="40% - Accent1 2 6 3 2 3" xfId="17901"/>
    <cellStyle name="40% - Accent1 2 6 3 2 3 2" xfId="28731"/>
    <cellStyle name="40% - Accent1 2 6 3 2 3 3" xfId="37608"/>
    <cellStyle name="40% - Accent1 2 6 3 2 4" xfId="20306"/>
    <cellStyle name="40% - Accent1 2 6 3 2 4 2" xfId="30950"/>
    <cellStyle name="40% - Accent1 2 6 3 2 4 3" xfId="39827"/>
    <cellStyle name="40% - Accent1 2 6 3 2 5" xfId="24293"/>
    <cellStyle name="40% - Accent1 2 6 3 2 6" xfId="33170"/>
    <cellStyle name="40% - Accent1 2 6 3 3" xfId="12595"/>
    <cellStyle name="40% - Accent1 2 6 3 3 2" xfId="14949"/>
    <cellStyle name="40% - Accent1 2 6 3 3 2 2" xfId="25779"/>
    <cellStyle name="40% - Accent1 2 6 3 3 2 3" xfId="34656"/>
    <cellStyle name="40% - Accent1 2 6 3 3 3" xfId="17168"/>
    <cellStyle name="40% - Accent1 2 6 3 3 3 2" xfId="27998"/>
    <cellStyle name="40% - Accent1 2 6 3 3 3 3" xfId="36875"/>
    <cellStyle name="40% - Accent1 2 6 3 3 4" xfId="19573"/>
    <cellStyle name="40% - Accent1 2 6 3 3 4 2" xfId="30217"/>
    <cellStyle name="40% - Accent1 2 6 3 3 4 3" xfId="39094"/>
    <cellStyle name="40% - Accent1 2 6 3 3 5" xfId="23560"/>
    <cellStyle name="40% - Accent1 2 6 3 3 6" xfId="32437"/>
    <cellStyle name="40% - Accent1 2 6 3 4" xfId="14073"/>
    <cellStyle name="40% - Accent1 2 6 3 4 2" xfId="25036"/>
    <cellStyle name="40% - Accent1 2 6 3 4 3" xfId="33913"/>
    <cellStyle name="40% - Accent1 2 6 3 5" xfId="16425"/>
    <cellStyle name="40% - Accent1 2 6 3 5 2" xfId="27255"/>
    <cellStyle name="40% - Accent1 2 6 3 5 3" xfId="36132"/>
    <cellStyle name="40% - Accent1 2 6 3 6" xfId="18646"/>
    <cellStyle name="40% - Accent1 2 6 3 6 2" xfId="29474"/>
    <cellStyle name="40% - Accent1 2 6 3 6 3" xfId="38351"/>
    <cellStyle name="40% - Accent1 2 6 3 7" xfId="22817"/>
    <cellStyle name="40% - Accent1 2 6 3 8" xfId="31692"/>
    <cellStyle name="40% - Accent1 2 6 4" xfId="9116"/>
    <cellStyle name="40% - Accent1 2 6 4 2" xfId="13329"/>
    <cellStyle name="40% - Accent1 2 6 4 2 2" xfId="15683"/>
    <cellStyle name="40% - Accent1 2 6 4 2 2 2" xfId="26513"/>
    <cellStyle name="40% - Accent1 2 6 4 2 2 3" xfId="35390"/>
    <cellStyle name="40% - Accent1 2 6 4 2 3" xfId="17902"/>
    <cellStyle name="40% - Accent1 2 6 4 2 3 2" xfId="28732"/>
    <cellStyle name="40% - Accent1 2 6 4 2 3 3" xfId="37609"/>
    <cellStyle name="40% - Accent1 2 6 4 2 4" xfId="20307"/>
    <cellStyle name="40% - Accent1 2 6 4 2 4 2" xfId="30951"/>
    <cellStyle name="40% - Accent1 2 6 4 2 4 3" xfId="39828"/>
    <cellStyle name="40% - Accent1 2 6 4 2 5" xfId="24294"/>
    <cellStyle name="40% - Accent1 2 6 4 2 6" xfId="33171"/>
    <cellStyle name="40% - Accent1 2 6 4 3" xfId="12596"/>
    <cellStyle name="40% - Accent1 2 6 4 3 2" xfId="14950"/>
    <cellStyle name="40% - Accent1 2 6 4 3 2 2" xfId="25780"/>
    <cellStyle name="40% - Accent1 2 6 4 3 2 3" xfId="34657"/>
    <cellStyle name="40% - Accent1 2 6 4 3 3" xfId="17169"/>
    <cellStyle name="40% - Accent1 2 6 4 3 3 2" xfId="27999"/>
    <cellStyle name="40% - Accent1 2 6 4 3 3 3" xfId="36876"/>
    <cellStyle name="40% - Accent1 2 6 4 3 4" xfId="19574"/>
    <cellStyle name="40% - Accent1 2 6 4 3 4 2" xfId="30218"/>
    <cellStyle name="40% - Accent1 2 6 4 3 4 3" xfId="39095"/>
    <cellStyle name="40% - Accent1 2 6 4 3 5" xfId="23561"/>
    <cellStyle name="40% - Accent1 2 6 4 3 6" xfId="32438"/>
    <cellStyle name="40% - Accent1 2 6 4 4" xfId="14074"/>
    <cellStyle name="40% - Accent1 2 6 4 4 2" xfId="25037"/>
    <cellStyle name="40% - Accent1 2 6 4 4 3" xfId="33914"/>
    <cellStyle name="40% - Accent1 2 6 4 5" xfId="16426"/>
    <cellStyle name="40% - Accent1 2 6 4 5 2" xfId="27256"/>
    <cellStyle name="40% - Accent1 2 6 4 5 3" xfId="36133"/>
    <cellStyle name="40% - Accent1 2 6 4 6" xfId="18647"/>
    <cellStyle name="40% - Accent1 2 6 4 6 2" xfId="29475"/>
    <cellStyle name="40% - Accent1 2 6 4 6 3" xfId="38352"/>
    <cellStyle name="40% - Accent1 2 6 4 7" xfId="22818"/>
    <cellStyle name="40% - Accent1 2 6 4 8" xfId="31693"/>
    <cellStyle name="40% - Accent1 2 6 5" xfId="9117"/>
    <cellStyle name="40% - Accent1 2 6 5 2" xfId="13330"/>
    <cellStyle name="40% - Accent1 2 6 5 2 2" xfId="15684"/>
    <cellStyle name="40% - Accent1 2 6 5 2 2 2" xfId="26514"/>
    <cellStyle name="40% - Accent1 2 6 5 2 2 3" xfId="35391"/>
    <cellStyle name="40% - Accent1 2 6 5 2 3" xfId="17903"/>
    <cellStyle name="40% - Accent1 2 6 5 2 3 2" xfId="28733"/>
    <cellStyle name="40% - Accent1 2 6 5 2 3 3" xfId="37610"/>
    <cellStyle name="40% - Accent1 2 6 5 2 4" xfId="20308"/>
    <cellStyle name="40% - Accent1 2 6 5 2 4 2" xfId="30952"/>
    <cellStyle name="40% - Accent1 2 6 5 2 4 3" xfId="39829"/>
    <cellStyle name="40% - Accent1 2 6 5 2 5" xfId="24295"/>
    <cellStyle name="40% - Accent1 2 6 5 2 6" xfId="33172"/>
    <cellStyle name="40% - Accent1 2 6 5 3" xfId="12597"/>
    <cellStyle name="40% - Accent1 2 6 5 3 2" xfId="14951"/>
    <cellStyle name="40% - Accent1 2 6 5 3 2 2" xfId="25781"/>
    <cellStyle name="40% - Accent1 2 6 5 3 2 3" xfId="34658"/>
    <cellStyle name="40% - Accent1 2 6 5 3 3" xfId="17170"/>
    <cellStyle name="40% - Accent1 2 6 5 3 3 2" xfId="28000"/>
    <cellStyle name="40% - Accent1 2 6 5 3 3 3" xfId="36877"/>
    <cellStyle name="40% - Accent1 2 6 5 3 4" xfId="19575"/>
    <cellStyle name="40% - Accent1 2 6 5 3 4 2" xfId="30219"/>
    <cellStyle name="40% - Accent1 2 6 5 3 4 3" xfId="39096"/>
    <cellStyle name="40% - Accent1 2 6 5 3 5" xfId="23562"/>
    <cellStyle name="40% - Accent1 2 6 5 3 6" xfId="32439"/>
    <cellStyle name="40% - Accent1 2 6 5 4" xfId="14075"/>
    <cellStyle name="40% - Accent1 2 6 5 4 2" xfId="25038"/>
    <cellStyle name="40% - Accent1 2 6 5 4 3" xfId="33915"/>
    <cellStyle name="40% - Accent1 2 6 5 5" xfId="16427"/>
    <cellStyle name="40% - Accent1 2 6 5 5 2" xfId="27257"/>
    <cellStyle name="40% - Accent1 2 6 5 5 3" xfId="36134"/>
    <cellStyle name="40% - Accent1 2 6 5 6" xfId="18648"/>
    <cellStyle name="40% - Accent1 2 6 5 6 2" xfId="29476"/>
    <cellStyle name="40% - Accent1 2 6 5 6 3" xfId="38353"/>
    <cellStyle name="40% - Accent1 2 6 5 7" xfId="22819"/>
    <cellStyle name="40% - Accent1 2 6 5 8" xfId="31694"/>
    <cellStyle name="40% - Accent1 2 6 6" xfId="13326"/>
    <cellStyle name="40% - Accent1 2 6 6 2" xfId="15680"/>
    <cellStyle name="40% - Accent1 2 6 6 2 2" xfId="26510"/>
    <cellStyle name="40% - Accent1 2 6 6 2 3" xfId="35387"/>
    <cellStyle name="40% - Accent1 2 6 6 3" xfId="17899"/>
    <cellStyle name="40% - Accent1 2 6 6 3 2" xfId="28729"/>
    <cellStyle name="40% - Accent1 2 6 6 3 3" xfId="37606"/>
    <cellStyle name="40% - Accent1 2 6 6 4" xfId="20304"/>
    <cellStyle name="40% - Accent1 2 6 6 4 2" xfId="30948"/>
    <cellStyle name="40% - Accent1 2 6 6 4 3" xfId="39825"/>
    <cellStyle name="40% - Accent1 2 6 6 5" xfId="24291"/>
    <cellStyle name="40% - Accent1 2 6 6 6" xfId="33168"/>
    <cellStyle name="40% - Accent1 2 6 7" xfId="12593"/>
    <cellStyle name="40% - Accent1 2 6 7 2" xfId="14947"/>
    <cellStyle name="40% - Accent1 2 6 7 2 2" xfId="25777"/>
    <cellStyle name="40% - Accent1 2 6 7 2 3" xfId="34654"/>
    <cellStyle name="40% - Accent1 2 6 7 3" xfId="17166"/>
    <cellStyle name="40% - Accent1 2 6 7 3 2" xfId="27996"/>
    <cellStyle name="40% - Accent1 2 6 7 3 3" xfId="36873"/>
    <cellStyle name="40% - Accent1 2 6 7 4" xfId="19571"/>
    <cellStyle name="40% - Accent1 2 6 7 4 2" xfId="30215"/>
    <cellStyle name="40% - Accent1 2 6 7 4 3" xfId="39092"/>
    <cellStyle name="40% - Accent1 2 6 7 5" xfId="23558"/>
    <cellStyle name="40% - Accent1 2 6 7 6" xfId="32435"/>
    <cellStyle name="40% - Accent1 2 6 8" xfId="14071"/>
    <cellStyle name="40% - Accent1 2 6 8 2" xfId="25034"/>
    <cellStyle name="40% - Accent1 2 6 8 3" xfId="33911"/>
    <cellStyle name="40% - Accent1 2 6 9" xfId="16423"/>
    <cellStyle name="40% - Accent1 2 6 9 2" xfId="27253"/>
    <cellStyle name="40% - Accent1 2 6 9 3" xfId="36130"/>
    <cellStyle name="40% - Accent1 2 7" xfId="9118"/>
    <cellStyle name="40% - Accent1 2 7 2" xfId="13331"/>
    <cellStyle name="40% - Accent1 2 7 2 2" xfId="15685"/>
    <cellStyle name="40% - Accent1 2 7 2 2 2" xfId="26515"/>
    <cellStyle name="40% - Accent1 2 7 2 2 3" xfId="35392"/>
    <cellStyle name="40% - Accent1 2 7 2 3" xfId="17904"/>
    <cellStyle name="40% - Accent1 2 7 2 3 2" xfId="28734"/>
    <cellStyle name="40% - Accent1 2 7 2 3 3" xfId="37611"/>
    <cellStyle name="40% - Accent1 2 7 2 4" xfId="20309"/>
    <cellStyle name="40% - Accent1 2 7 2 4 2" xfId="30953"/>
    <cellStyle name="40% - Accent1 2 7 2 4 3" xfId="39830"/>
    <cellStyle name="40% - Accent1 2 7 2 5" xfId="24296"/>
    <cellStyle name="40% - Accent1 2 7 2 6" xfId="33173"/>
    <cellStyle name="40% - Accent1 2 7 3" xfId="12598"/>
    <cellStyle name="40% - Accent1 2 7 3 2" xfId="14952"/>
    <cellStyle name="40% - Accent1 2 7 3 2 2" xfId="25782"/>
    <cellStyle name="40% - Accent1 2 7 3 2 3" xfId="34659"/>
    <cellStyle name="40% - Accent1 2 7 3 3" xfId="17171"/>
    <cellStyle name="40% - Accent1 2 7 3 3 2" xfId="28001"/>
    <cellStyle name="40% - Accent1 2 7 3 3 3" xfId="36878"/>
    <cellStyle name="40% - Accent1 2 7 3 4" xfId="19576"/>
    <cellStyle name="40% - Accent1 2 7 3 4 2" xfId="30220"/>
    <cellStyle name="40% - Accent1 2 7 3 4 3" xfId="39097"/>
    <cellStyle name="40% - Accent1 2 7 3 5" xfId="23563"/>
    <cellStyle name="40% - Accent1 2 7 3 6" xfId="32440"/>
    <cellStyle name="40% - Accent1 2 7 4" xfId="14076"/>
    <cellStyle name="40% - Accent1 2 7 4 2" xfId="25039"/>
    <cellStyle name="40% - Accent1 2 7 4 3" xfId="33916"/>
    <cellStyle name="40% - Accent1 2 7 5" xfId="16428"/>
    <cellStyle name="40% - Accent1 2 7 5 2" xfId="27258"/>
    <cellStyle name="40% - Accent1 2 7 5 3" xfId="36135"/>
    <cellStyle name="40% - Accent1 2 7 6" xfId="18649"/>
    <cellStyle name="40% - Accent1 2 7 6 2" xfId="29477"/>
    <cellStyle name="40% - Accent1 2 7 6 3" xfId="38354"/>
    <cellStyle name="40% - Accent1 2 7 7" xfId="22820"/>
    <cellStyle name="40% - Accent1 2 7 8" xfId="31695"/>
    <cellStyle name="40% - Accent1 2 8" xfId="9119"/>
    <cellStyle name="40% - Accent1 2 8 2" xfId="13332"/>
    <cellStyle name="40% - Accent1 2 8 2 2" xfId="15686"/>
    <cellStyle name="40% - Accent1 2 8 2 2 2" xfId="26516"/>
    <cellStyle name="40% - Accent1 2 8 2 2 3" xfId="35393"/>
    <cellStyle name="40% - Accent1 2 8 2 3" xfId="17905"/>
    <cellStyle name="40% - Accent1 2 8 2 3 2" xfId="28735"/>
    <cellStyle name="40% - Accent1 2 8 2 3 3" xfId="37612"/>
    <cellStyle name="40% - Accent1 2 8 2 4" xfId="20310"/>
    <cellStyle name="40% - Accent1 2 8 2 4 2" xfId="30954"/>
    <cellStyle name="40% - Accent1 2 8 2 4 3" xfId="39831"/>
    <cellStyle name="40% - Accent1 2 8 2 5" xfId="24297"/>
    <cellStyle name="40% - Accent1 2 8 2 6" xfId="33174"/>
    <cellStyle name="40% - Accent1 2 8 3" xfId="12599"/>
    <cellStyle name="40% - Accent1 2 8 3 2" xfId="14953"/>
    <cellStyle name="40% - Accent1 2 8 3 2 2" xfId="25783"/>
    <cellStyle name="40% - Accent1 2 8 3 2 3" xfId="34660"/>
    <cellStyle name="40% - Accent1 2 8 3 3" xfId="17172"/>
    <cellStyle name="40% - Accent1 2 8 3 3 2" xfId="28002"/>
    <cellStyle name="40% - Accent1 2 8 3 3 3" xfId="36879"/>
    <cellStyle name="40% - Accent1 2 8 3 4" xfId="19577"/>
    <cellStyle name="40% - Accent1 2 8 3 4 2" xfId="30221"/>
    <cellStyle name="40% - Accent1 2 8 3 4 3" xfId="39098"/>
    <cellStyle name="40% - Accent1 2 8 3 5" xfId="23564"/>
    <cellStyle name="40% - Accent1 2 8 3 6" xfId="32441"/>
    <cellStyle name="40% - Accent1 2 8 4" xfId="14077"/>
    <cellStyle name="40% - Accent1 2 8 4 2" xfId="25040"/>
    <cellStyle name="40% - Accent1 2 8 4 3" xfId="33917"/>
    <cellStyle name="40% - Accent1 2 8 5" xfId="16429"/>
    <cellStyle name="40% - Accent1 2 8 5 2" xfId="27259"/>
    <cellStyle name="40% - Accent1 2 8 5 3" xfId="36136"/>
    <cellStyle name="40% - Accent1 2 8 6" xfId="18650"/>
    <cellStyle name="40% - Accent1 2 8 6 2" xfId="29478"/>
    <cellStyle name="40% - Accent1 2 8 6 3" xfId="38355"/>
    <cellStyle name="40% - Accent1 2 8 7" xfId="22821"/>
    <cellStyle name="40% - Accent1 2 8 8" xfId="31696"/>
    <cellStyle name="40% - Accent1 2 9" xfId="9120"/>
    <cellStyle name="40% - Accent1 2 9 2" xfId="13333"/>
    <cellStyle name="40% - Accent1 2 9 2 2" xfId="15687"/>
    <cellStyle name="40% - Accent1 2 9 2 2 2" xfId="26517"/>
    <cellStyle name="40% - Accent1 2 9 2 2 3" xfId="35394"/>
    <cellStyle name="40% - Accent1 2 9 2 3" xfId="17906"/>
    <cellStyle name="40% - Accent1 2 9 2 3 2" xfId="28736"/>
    <cellStyle name="40% - Accent1 2 9 2 3 3" xfId="37613"/>
    <cellStyle name="40% - Accent1 2 9 2 4" xfId="20311"/>
    <cellStyle name="40% - Accent1 2 9 2 4 2" xfId="30955"/>
    <cellStyle name="40% - Accent1 2 9 2 4 3" xfId="39832"/>
    <cellStyle name="40% - Accent1 2 9 2 5" xfId="24298"/>
    <cellStyle name="40% - Accent1 2 9 2 6" xfId="33175"/>
    <cellStyle name="40% - Accent1 2 9 3" xfId="12600"/>
    <cellStyle name="40% - Accent1 2 9 3 2" xfId="14954"/>
    <cellStyle name="40% - Accent1 2 9 3 2 2" xfId="25784"/>
    <cellStyle name="40% - Accent1 2 9 3 2 3" xfId="34661"/>
    <cellStyle name="40% - Accent1 2 9 3 3" xfId="17173"/>
    <cellStyle name="40% - Accent1 2 9 3 3 2" xfId="28003"/>
    <cellStyle name="40% - Accent1 2 9 3 3 3" xfId="36880"/>
    <cellStyle name="40% - Accent1 2 9 3 4" xfId="19578"/>
    <cellStyle name="40% - Accent1 2 9 3 4 2" xfId="30222"/>
    <cellStyle name="40% - Accent1 2 9 3 4 3" xfId="39099"/>
    <cellStyle name="40% - Accent1 2 9 3 5" xfId="23565"/>
    <cellStyle name="40% - Accent1 2 9 3 6" xfId="32442"/>
    <cellStyle name="40% - Accent1 2 9 4" xfId="14078"/>
    <cellStyle name="40% - Accent1 2 9 4 2" xfId="25041"/>
    <cellStyle name="40% - Accent1 2 9 4 3" xfId="33918"/>
    <cellStyle name="40% - Accent1 2 9 5" xfId="16430"/>
    <cellStyle name="40% - Accent1 2 9 5 2" xfId="27260"/>
    <cellStyle name="40% - Accent1 2 9 5 3" xfId="36137"/>
    <cellStyle name="40% - Accent1 2 9 6" xfId="18651"/>
    <cellStyle name="40% - Accent1 2 9 6 2" xfId="29479"/>
    <cellStyle name="40% - Accent1 2 9 6 3" xfId="38356"/>
    <cellStyle name="40% - Accent1 2 9 7" xfId="22822"/>
    <cellStyle name="40% - Accent1 2 9 8" xfId="31697"/>
    <cellStyle name="40% - Accent1 20" xfId="9121"/>
    <cellStyle name="40% - Accent1 21" xfId="9122"/>
    <cellStyle name="40% - Accent1 22" xfId="9123"/>
    <cellStyle name="40% - Accent1 23" xfId="9124"/>
    <cellStyle name="40% - Accent1 24" xfId="9125"/>
    <cellStyle name="40% - Accent1 25" xfId="9126"/>
    <cellStyle name="40% - Accent1 26" xfId="9127"/>
    <cellStyle name="40% - Accent1 3" xfId="69"/>
    <cellStyle name="40% - Accent1 3 10" xfId="9129"/>
    <cellStyle name="40% - Accent1 3 11" xfId="9128"/>
    <cellStyle name="40% - Accent1 3 2" xfId="70"/>
    <cellStyle name="40% - Accent1 3 2 2" xfId="13334"/>
    <cellStyle name="40% - Accent1 3 2 2 2" xfId="15688"/>
    <cellStyle name="40% - Accent1 3 2 2 2 2" xfId="26518"/>
    <cellStyle name="40% - Accent1 3 2 2 2 3" xfId="35395"/>
    <cellStyle name="40% - Accent1 3 2 2 3" xfId="17907"/>
    <cellStyle name="40% - Accent1 3 2 2 3 2" xfId="28737"/>
    <cellStyle name="40% - Accent1 3 2 2 3 3" xfId="37614"/>
    <cellStyle name="40% - Accent1 3 2 2 4" xfId="20312"/>
    <cellStyle name="40% - Accent1 3 2 2 4 2" xfId="30956"/>
    <cellStyle name="40% - Accent1 3 2 2 4 3" xfId="39833"/>
    <cellStyle name="40% - Accent1 3 2 2 5" xfId="24299"/>
    <cellStyle name="40% - Accent1 3 2 2 6" xfId="33176"/>
    <cellStyle name="40% - Accent1 3 2 3" xfId="12601"/>
    <cellStyle name="40% - Accent1 3 2 3 2" xfId="14955"/>
    <cellStyle name="40% - Accent1 3 2 3 2 2" xfId="25785"/>
    <cellStyle name="40% - Accent1 3 2 3 2 3" xfId="34662"/>
    <cellStyle name="40% - Accent1 3 2 3 3" xfId="17174"/>
    <cellStyle name="40% - Accent1 3 2 3 3 2" xfId="28004"/>
    <cellStyle name="40% - Accent1 3 2 3 3 3" xfId="36881"/>
    <cellStyle name="40% - Accent1 3 2 3 4" xfId="19579"/>
    <cellStyle name="40% - Accent1 3 2 3 4 2" xfId="30223"/>
    <cellStyle name="40% - Accent1 3 2 3 4 3" xfId="39100"/>
    <cellStyle name="40% - Accent1 3 2 3 5" xfId="23566"/>
    <cellStyle name="40% - Accent1 3 2 3 6" xfId="32443"/>
    <cellStyle name="40% - Accent1 3 2 4" xfId="14079"/>
    <cellStyle name="40% - Accent1 3 2 4 2" xfId="25042"/>
    <cellStyle name="40% - Accent1 3 2 4 3" xfId="33919"/>
    <cellStyle name="40% - Accent1 3 2 5" xfId="16431"/>
    <cellStyle name="40% - Accent1 3 2 5 2" xfId="27261"/>
    <cellStyle name="40% - Accent1 3 2 5 3" xfId="36138"/>
    <cellStyle name="40% - Accent1 3 2 6" xfId="18652"/>
    <cellStyle name="40% - Accent1 3 2 6 2" xfId="29480"/>
    <cellStyle name="40% - Accent1 3 2 6 3" xfId="38357"/>
    <cellStyle name="40% - Accent1 3 2 7" xfId="22823"/>
    <cellStyle name="40% - Accent1 3 2 8" xfId="31698"/>
    <cellStyle name="40% - Accent1 3 2 9" xfId="9130"/>
    <cellStyle name="40% - Accent1 3 3" xfId="9131"/>
    <cellStyle name="40% - Accent1 3 3 2" xfId="13335"/>
    <cellStyle name="40% - Accent1 3 3 2 2" xfId="15689"/>
    <cellStyle name="40% - Accent1 3 3 2 2 2" xfId="26519"/>
    <cellStyle name="40% - Accent1 3 3 2 2 3" xfId="35396"/>
    <cellStyle name="40% - Accent1 3 3 2 3" xfId="17908"/>
    <cellStyle name="40% - Accent1 3 3 2 3 2" xfId="28738"/>
    <cellStyle name="40% - Accent1 3 3 2 3 3" xfId="37615"/>
    <cellStyle name="40% - Accent1 3 3 2 4" xfId="20313"/>
    <cellStyle name="40% - Accent1 3 3 2 4 2" xfId="30957"/>
    <cellStyle name="40% - Accent1 3 3 2 4 3" xfId="39834"/>
    <cellStyle name="40% - Accent1 3 3 2 5" xfId="24300"/>
    <cellStyle name="40% - Accent1 3 3 2 6" xfId="33177"/>
    <cellStyle name="40% - Accent1 3 3 3" xfId="12602"/>
    <cellStyle name="40% - Accent1 3 3 3 2" xfId="14956"/>
    <cellStyle name="40% - Accent1 3 3 3 2 2" xfId="25786"/>
    <cellStyle name="40% - Accent1 3 3 3 2 3" xfId="34663"/>
    <cellStyle name="40% - Accent1 3 3 3 3" xfId="17175"/>
    <cellStyle name="40% - Accent1 3 3 3 3 2" xfId="28005"/>
    <cellStyle name="40% - Accent1 3 3 3 3 3" xfId="36882"/>
    <cellStyle name="40% - Accent1 3 3 3 4" xfId="19580"/>
    <cellStyle name="40% - Accent1 3 3 3 4 2" xfId="30224"/>
    <cellStyle name="40% - Accent1 3 3 3 4 3" xfId="39101"/>
    <cellStyle name="40% - Accent1 3 3 3 5" xfId="23567"/>
    <cellStyle name="40% - Accent1 3 3 3 6" xfId="32444"/>
    <cellStyle name="40% - Accent1 3 3 4" xfId="14080"/>
    <cellStyle name="40% - Accent1 3 3 4 2" xfId="25043"/>
    <cellStyle name="40% - Accent1 3 3 4 3" xfId="33920"/>
    <cellStyle name="40% - Accent1 3 3 5" xfId="16432"/>
    <cellStyle name="40% - Accent1 3 3 5 2" xfId="27262"/>
    <cellStyle name="40% - Accent1 3 3 5 3" xfId="36139"/>
    <cellStyle name="40% - Accent1 3 3 6" xfId="18653"/>
    <cellStyle name="40% - Accent1 3 3 6 2" xfId="29481"/>
    <cellStyle name="40% - Accent1 3 3 6 3" xfId="38358"/>
    <cellStyle name="40% - Accent1 3 3 7" xfId="22824"/>
    <cellStyle name="40% - Accent1 3 3 8" xfId="31699"/>
    <cellStyle name="40% - Accent1 3 4" xfId="9132"/>
    <cellStyle name="40% - Accent1 3 4 2" xfId="13336"/>
    <cellStyle name="40% - Accent1 3 4 2 2" xfId="15690"/>
    <cellStyle name="40% - Accent1 3 4 2 2 2" xfId="26520"/>
    <cellStyle name="40% - Accent1 3 4 2 2 3" xfId="35397"/>
    <cellStyle name="40% - Accent1 3 4 2 3" xfId="17909"/>
    <cellStyle name="40% - Accent1 3 4 2 3 2" xfId="28739"/>
    <cellStyle name="40% - Accent1 3 4 2 3 3" xfId="37616"/>
    <cellStyle name="40% - Accent1 3 4 2 4" xfId="20314"/>
    <cellStyle name="40% - Accent1 3 4 2 4 2" xfId="30958"/>
    <cellStyle name="40% - Accent1 3 4 2 4 3" xfId="39835"/>
    <cellStyle name="40% - Accent1 3 4 2 5" xfId="24301"/>
    <cellStyle name="40% - Accent1 3 4 2 6" xfId="33178"/>
    <cellStyle name="40% - Accent1 3 4 3" xfId="12603"/>
    <cellStyle name="40% - Accent1 3 4 3 2" xfId="14957"/>
    <cellStyle name="40% - Accent1 3 4 3 2 2" xfId="25787"/>
    <cellStyle name="40% - Accent1 3 4 3 2 3" xfId="34664"/>
    <cellStyle name="40% - Accent1 3 4 3 3" xfId="17176"/>
    <cellStyle name="40% - Accent1 3 4 3 3 2" xfId="28006"/>
    <cellStyle name="40% - Accent1 3 4 3 3 3" xfId="36883"/>
    <cellStyle name="40% - Accent1 3 4 3 4" xfId="19581"/>
    <cellStyle name="40% - Accent1 3 4 3 4 2" xfId="30225"/>
    <cellStyle name="40% - Accent1 3 4 3 4 3" xfId="39102"/>
    <cellStyle name="40% - Accent1 3 4 3 5" xfId="23568"/>
    <cellStyle name="40% - Accent1 3 4 3 6" xfId="32445"/>
    <cellStyle name="40% - Accent1 3 4 4" xfId="14081"/>
    <cellStyle name="40% - Accent1 3 4 4 2" xfId="25044"/>
    <cellStyle name="40% - Accent1 3 4 4 3" xfId="33921"/>
    <cellStyle name="40% - Accent1 3 4 5" xfId="16433"/>
    <cellStyle name="40% - Accent1 3 4 5 2" xfId="27263"/>
    <cellStyle name="40% - Accent1 3 4 5 3" xfId="36140"/>
    <cellStyle name="40% - Accent1 3 4 6" xfId="18654"/>
    <cellStyle name="40% - Accent1 3 4 6 2" xfId="29482"/>
    <cellStyle name="40% - Accent1 3 4 6 3" xfId="38359"/>
    <cellStyle name="40% - Accent1 3 4 7" xfId="22825"/>
    <cellStyle name="40% - Accent1 3 4 8" xfId="31700"/>
    <cellStyle name="40% - Accent1 3 5" xfId="9133"/>
    <cellStyle name="40% - Accent1 3 5 2" xfId="13337"/>
    <cellStyle name="40% - Accent1 3 5 2 2" xfId="15691"/>
    <cellStyle name="40% - Accent1 3 5 2 2 2" xfId="26521"/>
    <cellStyle name="40% - Accent1 3 5 2 2 3" xfId="35398"/>
    <cellStyle name="40% - Accent1 3 5 2 3" xfId="17910"/>
    <cellStyle name="40% - Accent1 3 5 2 3 2" xfId="28740"/>
    <cellStyle name="40% - Accent1 3 5 2 3 3" xfId="37617"/>
    <cellStyle name="40% - Accent1 3 5 2 4" xfId="20315"/>
    <cellStyle name="40% - Accent1 3 5 2 4 2" xfId="30959"/>
    <cellStyle name="40% - Accent1 3 5 2 4 3" xfId="39836"/>
    <cellStyle name="40% - Accent1 3 5 2 5" xfId="24302"/>
    <cellStyle name="40% - Accent1 3 5 2 6" xfId="33179"/>
    <cellStyle name="40% - Accent1 3 5 3" xfId="12604"/>
    <cellStyle name="40% - Accent1 3 5 3 2" xfId="14958"/>
    <cellStyle name="40% - Accent1 3 5 3 2 2" xfId="25788"/>
    <cellStyle name="40% - Accent1 3 5 3 2 3" xfId="34665"/>
    <cellStyle name="40% - Accent1 3 5 3 3" xfId="17177"/>
    <cellStyle name="40% - Accent1 3 5 3 3 2" xfId="28007"/>
    <cellStyle name="40% - Accent1 3 5 3 3 3" xfId="36884"/>
    <cellStyle name="40% - Accent1 3 5 3 4" xfId="19582"/>
    <cellStyle name="40% - Accent1 3 5 3 4 2" xfId="30226"/>
    <cellStyle name="40% - Accent1 3 5 3 4 3" xfId="39103"/>
    <cellStyle name="40% - Accent1 3 5 3 5" xfId="23569"/>
    <cellStyle name="40% - Accent1 3 5 3 6" xfId="32446"/>
    <cellStyle name="40% - Accent1 3 5 4" xfId="14082"/>
    <cellStyle name="40% - Accent1 3 5 4 2" xfId="25045"/>
    <cellStyle name="40% - Accent1 3 5 4 3" xfId="33922"/>
    <cellStyle name="40% - Accent1 3 5 5" xfId="16434"/>
    <cellStyle name="40% - Accent1 3 5 5 2" xfId="27264"/>
    <cellStyle name="40% - Accent1 3 5 5 3" xfId="36141"/>
    <cellStyle name="40% - Accent1 3 5 6" xfId="18655"/>
    <cellStyle name="40% - Accent1 3 5 6 2" xfId="29483"/>
    <cellStyle name="40% - Accent1 3 5 6 3" xfId="38360"/>
    <cellStyle name="40% - Accent1 3 5 7" xfId="22826"/>
    <cellStyle name="40% - Accent1 3 5 8" xfId="31701"/>
    <cellStyle name="40% - Accent1 3 6" xfId="9134"/>
    <cellStyle name="40% - Accent1 3 7" xfId="9135"/>
    <cellStyle name="40% - Accent1 3 8" xfId="9136"/>
    <cellStyle name="40% - Accent1 3 9" xfId="9137"/>
    <cellStyle name="40% - Accent1 4" xfId="9138"/>
    <cellStyle name="40% - Accent1 4 2" xfId="9139"/>
    <cellStyle name="40% - Accent1 4 3" xfId="9140"/>
    <cellStyle name="40% - Accent1 4 4" xfId="9141"/>
    <cellStyle name="40% - Accent1 4 5" xfId="9142"/>
    <cellStyle name="40% - Accent1 4 6" xfId="9143"/>
    <cellStyle name="40% - Accent1 5" xfId="9144"/>
    <cellStyle name="40% - Accent1 5 2" xfId="9145"/>
    <cellStyle name="40% - Accent1 5 3" xfId="9146"/>
    <cellStyle name="40% - Accent1 5 4" xfId="9147"/>
    <cellStyle name="40% - Accent1 5 5" xfId="9148"/>
    <cellStyle name="40% - Accent1 5 6" xfId="9149"/>
    <cellStyle name="40% - Accent1 6" xfId="9150"/>
    <cellStyle name="40% - Accent1 6 2" xfId="9151"/>
    <cellStyle name="40% - Accent1 6 3" xfId="9152"/>
    <cellStyle name="40% - Accent1 6 4" xfId="9153"/>
    <cellStyle name="40% - Accent1 6 5" xfId="9154"/>
    <cellStyle name="40% - Accent1 6 6" xfId="9155"/>
    <cellStyle name="40% - Accent1 7" xfId="9156"/>
    <cellStyle name="40% - Accent1 7 10" xfId="16435"/>
    <cellStyle name="40% - Accent1 7 10 2" xfId="27265"/>
    <cellStyle name="40% - Accent1 7 10 3" xfId="36142"/>
    <cellStyle name="40% - Accent1 7 11" xfId="18656"/>
    <cellStyle name="40% - Accent1 7 11 2" xfId="29484"/>
    <cellStyle name="40% - Accent1 7 11 3" xfId="38361"/>
    <cellStyle name="40% - Accent1 7 12" xfId="22827"/>
    <cellStyle name="40% - Accent1 7 13" xfId="31702"/>
    <cellStyle name="40% - Accent1 7 2" xfId="9157"/>
    <cellStyle name="40% - Accent1 7 3" xfId="9158"/>
    <cellStyle name="40% - Accent1 7 4" xfId="9159"/>
    <cellStyle name="40% - Accent1 7 5" xfId="9160"/>
    <cellStyle name="40% - Accent1 7 6" xfId="9161"/>
    <cellStyle name="40% - Accent1 7 7" xfId="13338"/>
    <cellStyle name="40% - Accent1 7 7 2" xfId="15692"/>
    <cellStyle name="40% - Accent1 7 7 2 2" xfId="26522"/>
    <cellStyle name="40% - Accent1 7 7 2 3" xfId="35399"/>
    <cellStyle name="40% - Accent1 7 7 3" xfId="17911"/>
    <cellStyle name="40% - Accent1 7 7 3 2" xfId="28741"/>
    <cellStyle name="40% - Accent1 7 7 3 3" xfId="37618"/>
    <cellStyle name="40% - Accent1 7 7 4" xfId="20316"/>
    <cellStyle name="40% - Accent1 7 7 4 2" xfId="30960"/>
    <cellStyle name="40% - Accent1 7 7 4 3" xfId="39837"/>
    <cellStyle name="40% - Accent1 7 7 5" xfId="24303"/>
    <cellStyle name="40% - Accent1 7 7 6" xfId="33180"/>
    <cellStyle name="40% - Accent1 7 8" xfId="12605"/>
    <cellStyle name="40% - Accent1 7 8 2" xfId="14959"/>
    <cellStyle name="40% - Accent1 7 8 2 2" xfId="25789"/>
    <cellStyle name="40% - Accent1 7 8 2 3" xfId="34666"/>
    <cellStyle name="40% - Accent1 7 8 3" xfId="17178"/>
    <cellStyle name="40% - Accent1 7 8 3 2" xfId="28008"/>
    <cellStyle name="40% - Accent1 7 8 3 3" xfId="36885"/>
    <cellStyle name="40% - Accent1 7 8 4" xfId="19583"/>
    <cellStyle name="40% - Accent1 7 8 4 2" xfId="30227"/>
    <cellStyle name="40% - Accent1 7 8 4 3" xfId="39104"/>
    <cellStyle name="40% - Accent1 7 8 5" xfId="23570"/>
    <cellStyle name="40% - Accent1 7 8 6" xfId="32447"/>
    <cellStyle name="40% - Accent1 7 9" xfId="14083"/>
    <cellStyle name="40% - Accent1 7 9 2" xfId="25046"/>
    <cellStyle name="40% - Accent1 7 9 3" xfId="33923"/>
    <cellStyle name="40% - Accent1 8" xfId="9162"/>
    <cellStyle name="40% - Accent1 8 2" xfId="9163"/>
    <cellStyle name="40% - Accent1 8 3" xfId="9164"/>
    <cellStyle name="40% - Accent1 8 4" xfId="9165"/>
    <cellStyle name="40% - Accent1 8 5" xfId="9166"/>
    <cellStyle name="40% - Accent1 8 6" xfId="9167"/>
    <cellStyle name="40% - Accent1 9" xfId="9168"/>
    <cellStyle name="40% - Accent1 9 2" xfId="9169"/>
    <cellStyle name="40% - Accent1 9 3" xfId="9170"/>
    <cellStyle name="40% - Accent1 9 4" xfId="9171"/>
    <cellStyle name="40% - Accent1 9 5" xfId="9172"/>
    <cellStyle name="40% - Accent2 10" xfId="9173"/>
    <cellStyle name="40% - Accent2 11" xfId="9174"/>
    <cellStyle name="40% - Accent2 12" xfId="9175"/>
    <cellStyle name="40% - Accent2 13" xfId="9176"/>
    <cellStyle name="40% - Accent2 14" xfId="9177"/>
    <cellStyle name="40% - Accent2 15" xfId="9178"/>
    <cellStyle name="40% - Accent2 16" xfId="9179"/>
    <cellStyle name="40% - Accent2 2" xfId="71"/>
    <cellStyle name="40% - Accent2 2 10" xfId="9180"/>
    <cellStyle name="40% - Accent2 2 10 2" xfId="13339"/>
    <cellStyle name="40% - Accent2 2 10 2 2" xfId="15693"/>
    <cellStyle name="40% - Accent2 2 10 2 2 2" xfId="26523"/>
    <cellStyle name="40% - Accent2 2 10 2 2 3" xfId="35400"/>
    <cellStyle name="40% - Accent2 2 10 2 3" xfId="17912"/>
    <cellStyle name="40% - Accent2 2 10 2 3 2" xfId="28742"/>
    <cellStyle name="40% - Accent2 2 10 2 3 3" xfId="37619"/>
    <cellStyle name="40% - Accent2 2 10 2 4" xfId="20317"/>
    <cellStyle name="40% - Accent2 2 10 2 4 2" xfId="30961"/>
    <cellStyle name="40% - Accent2 2 10 2 4 3" xfId="39838"/>
    <cellStyle name="40% - Accent2 2 10 2 5" xfId="24304"/>
    <cellStyle name="40% - Accent2 2 10 2 6" xfId="33181"/>
    <cellStyle name="40% - Accent2 2 10 3" xfId="12606"/>
    <cellStyle name="40% - Accent2 2 10 3 2" xfId="14960"/>
    <cellStyle name="40% - Accent2 2 10 3 2 2" xfId="25790"/>
    <cellStyle name="40% - Accent2 2 10 3 2 3" xfId="34667"/>
    <cellStyle name="40% - Accent2 2 10 3 3" xfId="17179"/>
    <cellStyle name="40% - Accent2 2 10 3 3 2" xfId="28009"/>
    <cellStyle name="40% - Accent2 2 10 3 3 3" xfId="36886"/>
    <cellStyle name="40% - Accent2 2 10 3 4" xfId="19584"/>
    <cellStyle name="40% - Accent2 2 10 3 4 2" xfId="30228"/>
    <cellStyle name="40% - Accent2 2 10 3 4 3" xfId="39105"/>
    <cellStyle name="40% - Accent2 2 10 3 5" xfId="23571"/>
    <cellStyle name="40% - Accent2 2 10 3 6" xfId="32448"/>
    <cellStyle name="40% - Accent2 2 10 4" xfId="14084"/>
    <cellStyle name="40% - Accent2 2 10 4 2" xfId="25047"/>
    <cellStyle name="40% - Accent2 2 10 4 3" xfId="33924"/>
    <cellStyle name="40% - Accent2 2 10 5" xfId="16436"/>
    <cellStyle name="40% - Accent2 2 10 5 2" xfId="27266"/>
    <cellStyle name="40% - Accent2 2 10 5 3" xfId="36143"/>
    <cellStyle name="40% - Accent2 2 10 6" xfId="18657"/>
    <cellStyle name="40% - Accent2 2 10 6 2" xfId="29485"/>
    <cellStyle name="40% - Accent2 2 10 6 3" xfId="38362"/>
    <cellStyle name="40% - Accent2 2 10 7" xfId="22828"/>
    <cellStyle name="40% - Accent2 2 10 8" xfId="31703"/>
    <cellStyle name="40% - Accent2 2 11" xfId="9181"/>
    <cellStyle name="40% - Accent2 2 11 2" xfId="9182"/>
    <cellStyle name="40% - Accent2 2 11 2 2" xfId="13340"/>
    <cellStyle name="40% - Accent2 2 11 2 2 2" xfId="15694"/>
    <cellStyle name="40% - Accent2 2 11 2 2 2 2" xfId="26524"/>
    <cellStyle name="40% - Accent2 2 11 2 2 2 3" xfId="35401"/>
    <cellStyle name="40% - Accent2 2 11 2 2 3" xfId="17913"/>
    <cellStyle name="40% - Accent2 2 11 2 2 3 2" xfId="28743"/>
    <cellStyle name="40% - Accent2 2 11 2 2 3 3" xfId="37620"/>
    <cellStyle name="40% - Accent2 2 11 2 2 4" xfId="20318"/>
    <cellStyle name="40% - Accent2 2 11 2 2 4 2" xfId="30962"/>
    <cellStyle name="40% - Accent2 2 11 2 2 4 3" xfId="39839"/>
    <cellStyle name="40% - Accent2 2 11 2 2 5" xfId="24305"/>
    <cellStyle name="40% - Accent2 2 11 2 2 6" xfId="33182"/>
    <cellStyle name="40% - Accent2 2 11 2 3" xfId="12607"/>
    <cellStyle name="40% - Accent2 2 11 2 3 2" xfId="14961"/>
    <cellStyle name="40% - Accent2 2 11 2 3 2 2" xfId="25791"/>
    <cellStyle name="40% - Accent2 2 11 2 3 2 3" xfId="34668"/>
    <cellStyle name="40% - Accent2 2 11 2 3 3" xfId="17180"/>
    <cellStyle name="40% - Accent2 2 11 2 3 3 2" xfId="28010"/>
    <cellStyle name="40% - Accent2 2 11 2 3 3 3" xfId="36887"/>
    <cellStyle name="40% - Accent2 2 11 2 3 4" xfId="19585"/>
    <cellStyle name="40% - Accent2 2 11 2 3 4 2" xfId="30229"/>
    <cellStyle name="40% - Accent2 2 11 2 3 4 3" xfId="39106"/>
    <cellStyle name="40% - Accent2 2 11 2 3 5" xfId="23572"/>
    <cellStyle name="40% - Accent2 2 11 2 3 6" xfId="32449"/>
    <cellStyle name="40% - Accent2 2 11 2 4" xfId="14085"/>
    <cellStyle name="40% - Accent2 2 11 2 4 2" xfId="25048"/>
    <cellStyle name="40% - Accent2 2 11 2 4 3" xfId="33925"/>
    <cellStyle name="40% - Accent2 2 11 2 5" xfId="16437"/>
    <cellStyle name="40% - Accent2 2 11 2 5 2" xfId="27267"/>
    <cellStyle name="40% - Accent2 2 11 2 5 3" xfId="36144"/>
    <cellStyle name="40% - Accent2 2 11 2 6" xfId="18658"/>
    <cellStyle name="40% - Accent2 2 11 2 6 2" xfId="29486"/>
    <cellStyle name="40% - Accent2 2 11 2 6 3" xfId="38363"/>
    <cellStyle name="40% - Accent2 2 11 2 7" xfId="22829"/>
    <cellStyle name="40% - Accent2 2 11 2 8" xfId="31704"/>
    <cellStyle name="40% - Accent2 2 11 3" xfId="9183"/>
    <cellStyle name="40% - Accent2 2 11 3 2" xfId="13341"/>
    <cellStyle name="40% - Accent2 2 11 3 2 2" xfId="15695"/>
    <cellStyle name="40% - Accent2 2 11 3 2 2 2" xfId="26525"/>
    <cellStyle name="40% - Accent2 2 11 3 2 2 3" xfId="35402"/>
    <cellStyle name="40% - Accent2 2 11 3 2 3" xfId="17914"/>
    <cellStyle name="40% - Accent2 2 11 3 2 3 2" xfId="28744"/>
    <cellStyle name="40% - Accent2 2 11 3 2 3 3" xfId="37621"/>
    <cellStyle name="40% - Accent2 2 11 3 2 4" xfId="20319"/>
    <cellStyle name="40% - Accent2 2 11 3 2 4 2" xfId="30963"/>
    <cellStyle name="40% - Accent2 2 11 3 2 4 3" xfId="39840"/>
    <cellStyle name="40% - Accent2 2 11 3 2 5" xfId="24306"/>
    <cellStyle name="40% - Accent2 2 11 3 2 6" xfId="33183"/>
    <cellStyle name="40% - Accent2 2 11 3 3" xfId="12608"/>
    <cellStyle name="40% - Accent2 2 11 3 3 2" xfId="14962"/>
    <cellStyle name="40% - Accent2 2 11 3 3 2 2" xfId="25792"/>
    <cellStyle name="40% - Accent2 2 11 3 3 2 3" xfId="34669"/>
    <cellStyle name="40% - Accent2 2 11 3 3 3" xfId="17181"/>
    <cellStyle name="40% - Accent2 2 11 3 3 3 2" xfId="28011"/>
    <cellStyle name="40% - Accent2 2 11 3 3 3 3" xfId="36888"/>
    <cellStyle name="40% - Accent2 2 11 3 3 4" xfId="19586"/>
    <cellStyle name="40% - Accent2 2 11 3 3 4 2" xfId="30230"/>
    <cellStyle name="40% - Accent2 2 11 3 3 4 3" xfId="39107"/>
    <cellStyle name="40% - Accent2 2 11 3 3 5" xfId="23573"/>
    <cellStyle name="40% - Accent2 2 11 3 3 6" xfId="32450"/>
    <cellStyle name="40% - Accent2 2 11 3 4" xfId="14086"/>
    <cellStyle name="40% - Accent2 2 11 3 4 2" xfId="25049"/>
    <cellStyle name="40% - Accent2 2 11 3 4 3" xfId="33926"/>
    <cellStyle name="40% - Accent2 2 11 3 5" xfId="16438"/>
    <cellStyle name="40% - Accent2 2 11 3 5 2" xfId="27268"/>
    <cellStyle name="40% - Accent2 2 11 3 5 3" xfId="36145"/>
    <cellStyle name="40% - Accent2 2 11 3 6" xfId="18659"/>
    <cellStyle name="40% - Accent2 2 11 3 6 2" xfId="29487"/>
    <cellStyle name="40% - Accent2 2 11 3 6 3" xfId="38364"/>
    <cellStyle name="40% - Accent2 2 11 3 7" xfId="22830"/>
    <cellStyle name="40% - Accent2 2 11 3 8" xfId="31705"/>
    <cellStyle name="40% - Accent2 2 11 4" xfId="9184"/>
    <cellStyle name="40% - Accent2 2 11 4 2" xfId="13342"/>
    <cellStyle name="40% - Accent2 2 11 4 2 2" xfId="15696"/>
    <cellStyle name="40% - Accent2 2 11 4 2 2 2" xfId="26526"/>
    <cellStyle name="40% - Accent2 2 11 4 2 2 3" xfId="35403"/>
    <cellStyle name="40% - Accent2 2 11 4 2 3" xfId="17915"/>
    <cellStyle name="40% - Accent2 2 11 4 2 3 2" xfId="28745"/>
    <cellStyle name="40% - Accent2 2 11 4 2 3 3" xfId="37622"/>
    <cellStyle name="40% - Accent2 2 11 4 2 4" xfId="20320"/>
    <cellStyle name="40% - Accent2 2 11 4 2 4 2" xfId="30964"/>
    <cellStyle name="40% - Accent2 2 11 4 2 4 3" xfId="39841"/>
    <cellStyle name="40% - Accent2 2 11 4 2 5" xfId="24307"/>
    <cellStyle name="40% - Accent2 2 11 4 2 6" xfId="33184"/>
    <cellStyle name="40% - Accent2 2 11 4 3" xfId="12609"/>
    <cellStyle name="40% - Accent2 2 11 4 3 2" xfId="14963"/>
    <cellStyle name="40% - Accent2 2 11 4 3 2 2" xfId="25793"/>
    <cellStyle name="40% - Accent2 2 11 4 3 2 3" xfId="34670"/>
    <cellStyle name="40% - Accent2 2 11 4 3 3" xfId="17182"/>
    <cellStyle name="40% - Accent2 2 11 4 3 3 2" xfId="28012"/>
    <cellStyle name="40% - Accent2 2 11 4 3 3 3" xfId="36889"/>
    <cellStyle name="40% - Accent2 2 11 4 3 4" xfId="19587"/>
    <cellStyle name="40% - Accent2 2 11 4 3 4 2" xfId="30231"/>
    <cellStyle name="40% - Accent2 2 11 4 3 4 3" xfId="39108"/>
    <cellStyle name="40% - Accent2 2 11 4 3 5" xfId="23574"/>
    <cellStyle name="40% - Accent2 2 11 4 3 6" xfId="32451"/>
    <cellStyle name="40% - Accent2 2 11 4 4" xfId="14087"/>
    <cellStyle name="40% - Accent2 2 11 4 4 2" xfId="25050"/>
    <cellStyle name="40% - Accent2 2 11 4 4 3" xfId="33927"/>
    <cellStyle name="40% - Accent2 2 11 4 5" xfId="16439"/>
    <cellStyle name="40% - Accent2 2 11 4 5 2" xfId="27269"/>
    <cellStyle name="40% - Accent2 2 11 4 5 3" xfId="36146"/>
    <cellStyle name="40% - Accent2 2 11 4 6" xfId="18660"/>
    <cellStyle name="40% - Accent2 2 11 4 6 2" xfId="29488"/>
    <cellStyle name="40% - Accent2 2 11 4 6 3" xfId="38365"/>
    <cellStyle name="40% - Accent2 2 11 4 7" xfId="22831"/>
    <cellStyle name="40% - Accent2 2 11 4 8" xfId="31706"/>
    <cellStyle name="40% - Accent2 2 11 5" xfId="9185"/>
    <cellStyle name="40% - Accent2 2 11 5 2" xfId="13343"/>
    <cellStyle name="40% - Accent2 2 11 5 2 2" xfId="15697"/>
    <cellStyle name="40% - Accent2 2 11 5 2 2 2" xfId="26527"/>
    <cellStyle name="40% - Accent2 2 11 5 2 2 3" xfId="35404"/>
    <cellStyle name="40% - Accent2 2 11 5 2 3" xfId="17916"/>
    <cellStyle name="40% - Accent2 2 11 5 2 3 2" xfId="28746"/>
    <cellStyle name="40% - Accent2 2 11 5 2 3 3" xfId="37623"/>
    <cellStyle name="40% - Accent2 2 11 5 2 4" xfId="20321"/>
    <cellStyle name="40% - Accent2 2 11 5 2 4 2" xfId="30965"/>
    <cellStyle name="40% - Accent2 2 11 5 2 4 3" xfId="39842"/>
    <cellStyle name="40% - Accent2 2 11 5 2 5" xfId="24308"/>
    <cellStyle name="40% - Accent2 2 11 5 2 6" xfId="33185"/>
    <cellStyle name="40% - Accent2 2 11 5 3" xfId="12610"/>
    <cellStyle name="40% - Accent2 2 11 5 3 2" xfId="14964"/>
    <cellStyle name="40% - Accent2 2 11 5 3 2 2" xfId="25794"/>
    <cellStyle name="40% - Accent2 2 11 5 3 2 3" xfId="34671"/>
    <cellStyle name="40% - Accent2 2 11 5 3 3" xfId="17183"/>
    <cellStyle name="40% - Accent2 2 11 5 3 3 2" xfId="28013"/>
    <cellStyle name="40% - Accent2 2 11 5 3 3 3" xfId="36890"/>
    <cellStyle name="40% - Accent2 2 11 5 3 4" xfId="19588"/>
    <cellStyle name="40% - Accent2 2 11 5 3 4 2" xfId="30232"/>
    <cellStyle name="40% - Accent2 2 11 5 3 4 3" xfId="39109"/>
    <cellStyle name="40% - Accent2 2 11 5 3 5" xfId="23575"/>
    <cellStyle name="40% - Accent2 2 11 5 3 6" xfId="32452"/>
    <cellStyle name="40% - Accent2 2 11 5 4" xfId="14088"/>
    <cellStyle name="40% - Accent2 2 11 5 4 2" xfId="25051"/>
    <cellStyle name="40% - Accent2 2 11 5 4 3" xfId="33928"/>
    <cellStyle name="40% - Accent2 2 11 5 5" xfId="16440"/>
    <cellStyle name="40% - Accent2 2 11 5 5 2" xfId="27270"/>
    <cellStyle name="40% - Accent2 2 11 5 5 3" xfId="36147"/>
    <cellStyle name="40% - Accent2 2 11 5 6" xfId="18661"/>
    <cellStyle name="40% - Accent2 2 11 5 6 2" xfId="29489"/>
    <cellStyle name="40% - Accent2 2 11 5 6 3" xfId="38366"/>
    <cellStyle name="40% - Accent2 2 11 5 7" xfId="22832"/>
    <cellStyle name="40% - Accent2 2 11 5 8" xfId="31707"/>
    <cellStyle name="40% - Accent2 2 12" xfId="9186"/>
    <cellStyle name="40% - Accent2 2 13" xfId="9187"/>
    <cellStyle name="40% - Accent2 2 14" xfId="9188"/>
    <cellStyle name="40% - Accent2 2 15" xfId="9189"/>
    <cellStyle name="40% - Accent2 2 15 2" xfId="13344"/>
    <cellStyle name="40% - Accent2 2 15 2 2" xfId="15698"/>
    <cellStyle name="40% - Accent2 2 15 2 2 2" xfId="26528"/>
    <cellStyle name="40% - Accent2 2 15 2 2 3" xfId="35405"/>
    <cellStyle name="40% - Accent2 2 15 2 3" xfId="17917"/>
    <cellStyle name="40% - Accent2 2 15 2 3 2" xfId="28747"/>
    <cellStyle name="40% - Accent2 2 15 2 3 3" xfId="37624"/>
    <cellStyle name="40% - Accent2 2 15 2 4" xfId="20322"/>
    <cellStyle name="40% - Accent2 2 15 2 4 2" xfId="30966"/>
    <cellStyle name="40% - Accent2 2 15 2 4 3" xfId="39843"/>
    <cellStyle name="40% - Accent2 2 15 2 5" xfId="24309"/>
    <cellStyle name="40% - Accent2 2 15 2 6" xfId="33186"/>
    <cellStyle name="40% - Accent2 2 15 3" xfId="12611"/>
    <cellStyle name="40% - Accent2 2 15 3 2" xfId="14965"/>
    <cellStyle name="40% - Accent2 2 15 3 2 2" xfId="25795"/>
    <cellStyle name="40% - Accent2 2 15 3 2 3" xfId="34672"/>
    <cellStyle name="40% - Accent2 2 15 3 3" xfId="17184"/>
    <cellStyle name="40% - Accent2 2 15 3 3 2" xfId="28014"/>
    <cellStyle name="40% - Accent2 2 15 3 3 3" xfId="36891"/>
    <cellStyle name="40% - Accent2 2 15 3 4" xfId="19589"/>
    <cellStyle name="40% - Accent2 2 15 3 4 2" xfId="30233"/>
    <cellStyle name="40% - Accent2 2 15 3 4 3" xfId="39110"/>
    <cellStyle name="40% - Accent2 2 15 3 5" xfId="23576"/>
    <cellStyle name="40% - Accent2 2 15 3 6" xfId="32453"/>
    <cellStyle name="40% - Accent2 2 15 4" xfId="14089"/>
    <cellStyle name="40% - Accent2 2 15 4 2" xfId="25052"/>
    <cellStyle name="40% - Accent2 2 15 4 3" xfId="33929"/>
    <cellStyle name="40% - Accent2 2 15 5" xfId="16441"/>
    <cellStyle name="40% - Accent2 2 15 5 2" xfId="27271"/>
    <cellStyle name="40% - Accent2 2 15 5 3" xfId="36148"/>
    <cellStyle name="40% - Accent2 2 15 6" xfId="18662"/>
    <cellStyle name="40% - Accent2 2 15 6 2" xfId="29490"/>
    <cellStyle name="40% - Accent2 2 15 6 3" xfId="38367"/>
    <cellStyle name="40% - Accent2 2 15 7" xfId="22833"/>
    <cellStyle name="40% - Accent2 2 15 8" xfId="31708"/>
    <cellStyle name="40% - Accent2 2 16" xfId="9190"/>
    <cellStyle name="40% - Accent2 2 2" xfId="72"/>
    <cellStyle name="40% - Accent2 2 2 10" xfId="13345"/>
    <cellStyle name="40% - Accent2 2 2 10 2" xfId="15699"/>
    <cellStyle name="40% - Accent2 2 2 10 2 2" xfId="26529"/>
    <cellStyle name="40% - Accent2 2 2 10 2 3" xfId="35406"/>
    <cellStyle name="40% - Accent2 2 2 10 3" xfId="17918"/>
    <cellStyle name="40% - Accent2 2 2 10 3 2" xfId="28748"/>
    <cellStyle name="40% - Accent2 2 2 10 3 3" xfId="37625"/>
    <cellStyle name="40% - Accent2 2 2 10 4" xfId="20323"/>
    <cellStyle name="40% - Accent2 2 2 10 4 2" xfId="30967"/>
    <cellStyle name="40% - Accent2 2 2 10 4 3" xfId="39844"/>
    <cellStyle name="40% - Accent2 2 2 10 5" xfId="24310"/>
    <cellStyle name="40% - Accent2 2 2 10 6" xfId="33187"/>
    <cellStyle name="40% - Accent2 2 2 11" xfId="12612"/>
    <cellStyle name="40% - Accent2 2 2 11 2" xfId="14966"/>
    <cellStyle name="40% - Accent2 2 2 11 2 2" xfId="25796"/>
    <cellStyle name="40% - Accent2 2 2 11 2 3" xfId="34673"/>
    <cellStyle name="40% - Accent2 2 2 11 3" xfId="17185"/>
    <cellStyle name="40% - Accent2 2 2 11 3 2" xfId="28015"/>
    <cellStyle name="40% - Accent2 2 2 11 3 3" xfId="36892"/>
    <cellStyle name="40% - Accent2 2 2 11 4" xfId="19590"/>
    <cellStyle name="40% - Accent2 2 2 11 4 2" xfId="30234"/>
    <cellStyle name="40% - Accent2 2 2 11 4 3" xfId="39111"/>
    <cellStyle name="40% - Accent2 2 2 11 5" xfId="23577"/>
    <cellStyle name="40% - Accent2 2 2 11 6" xfId="32454"/>
    <cellStyle name="40% - Accent2 2 2 12" xfId="14090"/>
    <cellStyle name="40% - Accent2 2 2 12 2" xfId="25053"/>
    <cellStyle name="40% - Accent2 2 2 12 3" xfId="33930"/>
    <cellStyle name="40% - Accent2 2 2 13" xfId="16442"/>
    <cellStyle name="40% - Accent2 2 2 13 2" xfId="27272"/>
    <cellStyle name="40% - Accent2 2 2 13 3" xfId="36149"/>
    <cellStyle name="40% - Accent2 2 2 14" xfId="18663"/>
    <cellStyle name="40% - Accent2 2 2 14 2" xfId="29491"/>
    <cellStyle name="40% - Accent2 2 2 14 3" xfId="38368"/>
    <cellStyle name="40% - Accent2 2 2 15" xfId="22834"/>
    <cellStyle name="40% - Accent2 2 2 16" xfId="31709"/>
    <cellStyle name="40% - Accent2 2 2 17" xfId="9191"/>
    <cellStyle name="40% - Accent2 2 2 2" xfId="9192"/>
    <cellStyle name="40% - Accent2 2 2 2 2" xfId="13346"/>
    <cellStyle name="40% - Accent2 2 2 2 2 2" xfId="15700"/>
    <cellStyle name="40% - Accent2 2 2 2 2 2 2" xfId="26530"/>
    <cellStyle name="40% - Accent2 2 2 2 2 2 3" xfId="35407"/>
    <cellStyle name="40% - Accent2 2 2 2 2 3" xfId="17919"/>
    <cellStyle name="40% - Accent2 2 2 2 2 3 2" xfId="28749"/>
    <cellStyle name="40% - Accent2 2 2 2 2 3 3" xfId="37626"/>
    <cellStyle name="40% - Accent2 2 2 2 2 4" xfId="20324"/>
    <cellStyle name="40% - Accent2 2 2 2 2 4 2" xfId="30968"/>
    <cellStyle name="40% - Accent2 2 2 2 2 4 3" xfId="39845"/>
    <cellStyle name="40% - Accent2 2 2 2 2 5" xfId="24311"/>
    <cellStyle name="40% - Accent2 2 2 2 2 6" xfId="33188"/>
    <cellStyle name="40% - Accent2 2 2 2 3" xfId="12613"/>
    <cellStyle name="40% - Accent2 2 2 2 3 2" xfId="14967"/>
    <cellStyle name="40% - Accent2 2 2 2 3 2 2" xfId="25797"/>
    <cellStyle name="40% - Accent2 2 2 2 3 2 3" xfId="34674"/>
    <cellStyle name="40% - Accent2 2 2 2 3 3" xfId="17186"/>
    <cellStyle name="40% - Accent2 2 2 2 3 3 2" xfId="28016"/>
    <cellStyle name="40% - Accent2 2 2 2 3 3 3" xfId="36893"/>
    <cellStyle name="40% - Accent2 2 2 2 3 4" xfId="19591"/>
    <cellStyle name="40% - Accent2 2 2 2 3 4 2" xfId="30235"/>
    <cellStyle name="40% - Accent2 2 2 2 3 4 3" xfId="39112"/>
    <cellStyle name="40% - Accent2 2 2 2 3 5" xfId="23578"/>
    <cellStyle name="40% - Accent2 2 2 2 3 6" xfId="32455"/>
    <cellStyle name="40% - Accent2 2 2 2 4" xfId="14091"/>
    <cellStyle name="40% - Accent2 2 2 2 4 2" xfId="25054"/>
    <cellStyle name="40% - Accent2 2 2 2 4 3" xfId="33931"/>
    <cellStyle name="40% - Accent2 2 2 2 5" xfId="16443"/>
    <cellStyle name="40% - Accent2 2 2 2 5 2" xfId="27273"/>
    <cellStyle name="40% - Accent2 2 2 2 5 3" xfId="36150"/>
    <cellStyle name="40% - Accent2 2 2 2 6" xfId="18664"/>
    <cellStyle name="40% - Accent2 2 2 2 6 2" xfId="29492"/>
    <cellStyle name="40% - Accent2 2 2 2 6 3" xfId="38369"/>
    <cellStyle name="40% - Accent2 2 2 2 7" xfId="22835"/>
    <cellStyle name="40% - Accent2 2 2 2 8" xfId="31710"/>
    <cellStyle name="40% - Accent2 2 2 3" xfId="9193"/>
    <cellStyle name="40% - Accent2 2 2 3 2" xfId="13347"/>
    <cellStyle name="40% - Accent2 2 2 3 2 2" xfId="15701"/>
    <cellStyle name="40% - Accent2 2 2 3 2 2 2" xfId="26531"/>
    <cellStyle name="40% - Accent2 2 2 3 2 2 3" xfId="35408"/>
    <cellStyle name="40% - Accent2 2 2 3 2 3" xfId="17920"/>
    <cellStyle name="40% - Accent2 2 2 3 2 3 2" xfId="28750"/>
    <cellStyle name="40% - Accent2 2 2 3 2 3 3" xfId="37627"/>
    <cellStyle name="40% - Accent2 2 2 3 2 4" xfId="20325"/>
    <cellStyle name="40% - Accent2 2 2 3 2 4 2" xfId="30969"/>
    <cellStyle name="40% - Accent2 2 2 3 2 4 3" xfId="39846"/>
    <cellStyle name="40% - Accent2 2 2 3 2 5" xfId="24312"/>
    <cellStyle name="40% - Accent2 2 2 3 2 6" xfId="33189"/>
    <cellStyle name="40% - Accent2 2 2 3 3" xfId="12614"/>
    <cellStyle name="40% - Accent2 2 2 3 3 2" xfId="14968"/>
    <cellStyle name="40% - Accent2 2 2 3 3 2 2" xfId="25798"/>
    <cellStyle name="40% - Accent2 2 2 3 3 2 3" xfId="34675"/>
    <cellStyle name="40% - Accent2 2 2 3 3 3" xfId="17187"/>
    <cellStyle name="40% - Accent2 2 2 3 3 3 2" xfId="28017"/>
    <cellStyle name="40% - Accent2 2 2 3 3 3 3" xfId="36894"/>
    <cellStyle name="40% - Accent2 2 2 3 3 4" xfId="19592"/>
    <cellStyle name="40% - Accent2 2 2 3 3 4 2" xfId="30236"/>
    <cellStyle name="40% - Accent2 2 2 3 3 4 3" xfId="39113"/>
    <cellStyle name="40% - Accent2 2 2 3 3 5" xfId="23579"/>
    <cellStyle name="40% - Accent2 2 2 3 3 6" xfId="32456"/>
    <cellStyle name="40% - Accent2 2 2 3 4" xfId="14092"/>
    <cellStyle name="40% - Accent2 2 2 3 4 2" xfId="25055"/>
    <cellStyle name="40% - Accent2 2 2 3 4 3" xfId="33932"/>
    <cellStyle name="40% - Accent2 2 2 3 5" xfId="16444"/>
    <cellStyle name="40% - Accent2 2 2 3 5 2" xfId="27274"/>
    <cellStyle name="40% - Accent2 2 2 3 5 3" xfId="36151"/>
    <cellStyle name="40% - Accent2 2 2 3 6" xfId="18665"/>
    <cellStyle name="40% - Accent2 2 2 3 6 2" xfId="29493"/>
    <cellStyle name="40% - Accent2 2 2 3 6 3" xfId="38370"/>
    <cellStyle name="40% - Accent2 2 2 3 7" xfId="22836"/>
    <cellStyle name="40% - Accent2 2 2 3 8" xfId="31711"/>
    <cellStyle name="40% - Accent2 2 2 4" xfId="9194"/>
    <cellStyle name="40% - Accent2 2 2 4 2" xfId="13348"/>
    <cellStyle name="40% - Accent2 2 2 4 2 2" xfId="15702"/>
    <cellStyle name="40% - Accent2 2 2 4 2 2 2" xfId="26532"/>
    <cellStyle name="40% - Accent2 2 2 4 2 2 3" xfId="35409"/>
    <cellStyle name="40% - Accent2 2 2 4 2 3" xfId="17921"/>
    <cellStyle name="40% - Accent2 2 2 4 2 3 2" xfId="28751"/>
    <cellStyle name="40% - Accent2 2 2 4 2 3 3" xfId="37628"/>
    <cellStyle name="40% - Accent2 2 2 4 2 4" xfId="20326"/>
    <cellStyle name="40% - Accent2 2 2 4 2 4 2" xfId="30970"/>
    <cellStyle name="40% - Accent2 2 2 4 2 4 3" xfId="39847"/>
    <cellStyle name="40% - Accent2 2 2 4 2 5" xfId="24313"/>
    <cellStyle name="40% - Accent2 2 2 4 2 6" xfId="33190"/>
    <cellStyle name="40% - Accent2 2 2 4 3" xfId="12615"/>
    <cellStyle name="40% - Accent2 2 2 4 3 2" xfId="14969"/>
    <cellStyle name="40% - Accent2 2 2 4 3 2 2" xfId="25799"/>
    <cellStyle name="40% - Accent2 2 2 4 3 2 3" xfId="34676"/>
    <cellStyle name="40% - Accent2 2 2 4 3 3" xfId="17188"/>
    <cellStyle name="40% - Accent2 2 2 4 3 3 2" xfId="28018"/>
    <cellStyle name="40% - Accent2 2 2 4 3 3 3" xfId="36895"/>
    <cellStyle name="40% - Accent2 2 2 4 3 4" xfId="19593"/>
    <cellStyle name="40% - Accent2 2 2 4 3 4 2" xfId="30237"/>
    <cellStyle name="40% - Accent2 2 2 4 3 4 3" xfId="39114"/>
    <cellStyle name="40% - Accent2 2 2 4 3 5" xfId="23580"/>
    <cellStyle name="40% - Accent2 2 2 4 3 6" xfId="32457"/>
    <cellStyle name="40% - Accent2 2 2 4 4" xfId="14093"/>
    <cellStyle name="40% - Accent2 2 2 4 4 2" xfId="25056"/>
    <cellStyle name="40% - Accent2 2 2 4 4 3" xfId="33933"/>
    <cellStyle name="40% - Accent2 2 2 4 5" xfId="16445"/>
    <cellStyle name="40% - Accent2 2 2 4 5 2" xfId="27275"/>
    <cellStyle name="40% - Accent2 2 2 4 5 3" xfId="36152"/>
    <cellStyle name="40% - Accent2 2 2 4 6" xfId="18666"/>
    <cellStyle name="40% - Accent2 2 2 4 6 2" xfId="29494"/>
    <cellStyle name="40% - Accent2 2 2 4 6 3" xfId="38371"/>
    <cellStyle name="40% - Accent2 2 2 4 7" xfId="22837"/>
    <cellStyle name="40% - Accent2 2 2 4 8" xfId="31712"/>
    <cellStyle name="40% - Accent2 2 2 5" xfId="9195"/>
    <cellStyle name="40% - Accent2 2 2 5 2" xfId="13349"/>
    <cellStyle name="40% - Accent2 2 2 5 2 2" xfId="15703"/>
    <cellStyle name="40% - Accent2 2 2 5 2 2 2" xfId="26533"/>
    <cellStyle name="40% - Accent2 2 2 5 2 2 3" xfId="35410"/>
    <cellStyle name="40% - Accent2 2 2 5 2 3" xfId="17922"/>
    <cellStyle name="40% - Accent2 2 2 5 2 3 2" xfId="28752"/>
    <cellStyle name="40% - Accent2 2 2 5 2 3 3" xfId="37629"/>
    <cellStyle name="40% - Accent2 2 2 5 2 4" xfId="20327"/>
    <cellStyle name="40% - Accent2 2 2 5 2 4 2" xfId="30971"/>
    <cellStyle name="40% - Accent2 2 2 5 2 4 3" xfId="39848"/>
    <cellStyle name="40% - Accent2 2 2 5 2 5" xfId="24314"/>
    <cellStyle name="40% - Accent2 2 2 5 2 6" xfId="33191"/>
    <cellStyle name="40% - Accent2 2 2 5 3" xfId="12616"/>
    <cellStyle name="40% - Accent2 2 2 5 3 2" xfId="14970"/>
    <cellStyle name="40% - Accent2 2 2 5 3 2 2" xfId="25800"/>
    <cellStyle name="40% - Accent2 2 2 5 3 2 3" xfId="34677"/>
    <cellStyle name="40% - Accent2 2 2 5 3 3" xfId="17189"/>
    <cellStyle name="40% - Accent2 2 2 5 3 3 2" xfId="28019"/>
    <cellStyle name="40% - Accent2 2 2 5 3 3 3" xfId="36896"/>
    <cellStyle name="40% - Accent2 2 2 5 3 4" xfId="19594"/>
    <cellStyle name="40% - Accent2 2 2 5 3 4 2" xfId="30238"/>
    <cellStyle name="40% - Accent2 2 2 5 3 4 3" xfId="39115"/>
    <cellStyle name="40% - Accent2 2 2 5 3 5" xfId="23581"/>
    <cellStyle name="40% - Accent2 2 2 5 3 6" xfId="32458"/>
    <cellStyle name="40% - Accent2 2 2 5 4" xfId="14094"/>
    <cellStyle name="40% - Accent2 2 2 5 4 2" xfId="25057"/>
    <cellStyle name="40% - Accent2 2 2 5 4 3" xfId="33934"/>
    <cellStyle name="40% - Accent2 2 2 5 5" xfId="16446"/>
    <cellStyle name="40% - Accent2 2 2 5 5 2" xfId="27276"/>
    <cellStyle name="40% - Accent2 2 2 5 5 3" xfId="36153"/>
    <cellStyle name="40% - Accent2 2 2 5 6" xfId="18667"/>
    <cellStyle name="40% - Accent2 2 2 5 6 2" xfId="29495"/>
    <cellStyle name="40% - Accent2 2 2 5 6 3" xfId="38372"/>
    <cellStyle name="40% - Accent2 2 2 5 7" xfId="22838"/>
    <cellStyle name="40% - Accent2 2 2 5 8" xfId="31713"/>
    <cellStyle name="40% - Accent2 2 2 6" xfId="9196"/>
    <cellStyle name="40% - Accent2 2 2 6 2" xfId="13350"/>
    <cellStyle name="40% - Accent2 2 2 6 2 2" xfId="15704"/>
    <cellStyle name="40% - Accent2 2 2 6 2 2 2" xfId="26534"/>
    <cellStyle name="40% - Accent2 2 2 6 2 2 3" xfId="35411"/>
    <cellStyle name="40% - Accent2 2 2 6 2 3" xfId="17923"/>
    <cellStyle name="40% - Accent2 2 2 6 2 3 2" xfId="28753"/>
    <cellStyle name="40% - Accent2 2 2 6 2 3 3" xfId="37630"/>
    <cellStyle name="40% - Accent2 2 2 6 2 4" xfId="20328"/>
    <cellStyle name="40% - Accent2 2 2 6 2 4 2" xfId="30972"/>
    <cellStyle name="40% - Accent2 2 2 6 2 4 3" xfId="39849"/>
    <cellStyle name="40% - Accent2 2 2 6 2 5" xfId="24315"/>
    <cellStyle name="40% - Accent2 2 2 6 2 6" xfId="33192"/>
    <cellStyle name="40% - Accent2 2 2 6 3" xfId="12617"/>
    <cellStyle name="40% - Accent2 2 2 6 3 2" xfId="14971"/>
    <cellStyle name="40% - Accent2 2 2 6 3 2 2" xfId="25801"/>
    <cellStyle name="40% - Accent2 2 2 6 3 2 3" xfId="34678"/>
    <cellStyle name="40% - Accent2 2 2 6 3 3" xfId="17190"/>
    <cellStyle name="40% - Accent2 2 2 6 3 3 2" xfId="28020"/>
    <cellStyle name="40% - Accent2 2 2 6 3 3 3" xfId="36897"/>
    <cellStyle name="40% - Accent2 2 2 6 3 4" xfId="19595"/>
    <cellStyle name="40% - Accent2 2 2 6 3 4 2" xfId="30239"/>
    <cellStyle name="40% - Accent2 2 2 6 3 4 3" xfId="39116"/>
    <cellStyle name="40% - Accent2 2 2 6 3 5" xfId="23582"/>
    <cellStyle name="40% - Accent2 2 2 6 3 6" xfId="32459"/>
    <cellStyle name="40% - Accent2 2 2 6 4" xfId="14095"/>
    <cellStyle name="40% - Accent2 2 2 6 4 2" xfId="25058"/>
    <cellStyle name="40% - Accent2 2 2 6 4 3" xfId="33935"/>
    <cellStyle name="40% - Accent2 2 2 6 5" xfId="16447"/>
    <cellStyle name="40% - Accent2 2 2 6 5 2" xfId="27277"/>
    <cellStyle name="40% - Accent2 2 2 6 5 3" xfId="36154"/>
    <cellStyle name="40% - Accent2 2 2 6 6" xfId="18668"/>
    <cellStyle name="40% - Accent2 2 2 6 6 2" xfId="29496"/>
    <cellStyle name="40% - Accent2 2 2 6 6 3" xfId="38373"/>
    <cellStyle name="40% - Accent2 2 2 6 7" xfId="22839"/>
    <cellStyle name="40% - Accent2 2 2 6 8" xfId="31714"/>
    <cellStyle name="40% - Accent2 2 2 7" xfId="9197"/>
    <cellStyle name="40% - Accent2 2 2 7 2" xfId="13351"/>
    <cellStyle name="40% - Accent2 2 2 7 2 2" xfId="15705"/>
    <cellStyle name="40% - Accent2 2 2 7 2 2 2" xfId="26535"/>
    <cellStyle name="40% - Accent2 2 2 7 2 2 3" xfId="35412"/>
    <cellStyle name="40% - Accent2 2 2 7 2 3" xfId="17924"/>
    <cellStyle name="40% - Accent2 2 2 7 2 3 2" xfId="28754"/>
    <cellStyle name="40% - Accent2 2 2 7 2 3 3" xfId="37631"/>
    <cellStyle name="40% - Accent2 2 2 7 2 4" xfId="20329"/>
    <cellStyle name="40% - Accent2 2 2 7 2 4 2" xfId="30973"/>
    <cellStyle name="40% - Accent2 2 2 7 2 4 3" xfId="39850"/>
    <cellStyle name="40% - Accent2 2 2 7 2 5" xfId="24316"/>
    <cellStyle name="40% - Accent2 2 2 7 2 6" xfId="33193"/>
    <cellStyle name="40% - Accent2 2 2 7 3" xfId="12618"/>
    <cellStyle name="40% - Accent2 2 2 7 3 2" xfId="14972"/>
    <cellStyle name="40% - Accent2 2 2 7 3 2 2" xfId="25802"/>
    <cellStyle name="40% - Accent2 2 2 7 3 2 3" xfId="34679"/>
    <cellStyle name="40% - Accent2 2 2 7 3 3" xfId="17191"/>
    <cellStyle name="40% - Accent2 2 2 7 3 3 2" xfId="28021"/>
    <cellStyle name="40% - Accent2 2 2 7 3 3 3" xfId="36898"/>
    <cellStyle name="40% - Accent2 2 2 7 3 4" xfId="19596"/>
    <cellStyle name="40% - Accent2 2 2 7 3 4 2" xfId="30240"/>
    <cellStyle name="40% - Accent2 2 2 7 3 4 3" xfId="39117"/>
    <cellStyle name="40% - Accent2 2 2 7 3 5" xfId="23583"/>
    <cellStyle name="40% - Accent2 2 2 7 3 6" xfId="32460"/>
    <cellStyle name="40% - Accent2 2 2 7 4" xfId="14096"/>
    <cellStyle name="40% - Accent2 2 2 7 4 2" xfId="25059"/>
    <cellStyle name="40% - Accent2 2 2 7 4 3" xfId="33936"/>
    <cellStyle name="40% - Accent2 2 2 7 5" xfId="16448"/>
    <cellStyle name="40% - Accent2 2 2 7 5 2" xfId="27278"/>
    <cellStyle name="40% - Accent2 2 2 7 5 3" xfId="36155"/>
    <cellStyle name="40% - Accent2 2 2 7 6" xfId="18669"/>
    <cellStyle name="40% - Accent2 2 2 7 6 2" xfId="29497"/>
    <cellStyle name="40% - Accent2 2 2 7 6 3" xfId="38374"/>
    <cellStyle name="40% - Accent2 2 2 7 7" xfId="22840"/>
    <cellStyle name="40% - Accent2 2 2 7 8" xfId="31715"/>
    <cellStyle name="40% - Accent2 2 2 8" xfId="9198"/>
    <cellStyle name="40% - Accent2 2 2 8 2" xfId="13352"/>
    <cellStyle name="40% - Accent2 2 2 8 2 2" xfId="15706"/>
    <cellStyle name="40% - Accent2 2 2 8 2 2 2" xfId="26536"/>
    <cellStyle name="40% - Accent2 2 2 8 2 2 3" xfId="35413"/>
    <cellStyle name="40% - Accent2 2 2 8 2 3" xfId="17925"/>
    <cellStyle name="40% - Accent2 2 2 8 2 3 2" xfId="28755"/>
    <cellStyle name="40% - Accent2 2 2 8 2 3 3" xfId="37632"/>
    <cellStyle name="40% - Accent2 2 2 8 2 4" xfId="20330"/>
    <cellStyle name="40% - Accent2 2 2 8 2 4 2" xfId="30974"/>
    <cellStyle name="40% - Accent2 2 2 8 2 4 3" xfId="39851"/>
    <cellStyle name="40% - Accent2 2 2 8 2 5" xfId="24317"/>
    <cellStyle name="40% - Accent2 2 2 8 2 6" xfId="33194"/>
    <cellStyle name="40% - Accent2 2 2 8 3" xfId="12619"/>
    <cellStyle name="40% - Accent2 2 2 8 3 2" xfId="14973"/>
    <cellStyle name="40% - Accent2 2 2 8 3 2 2" xfId="25803"/>
    <cellStyle name="40% - Accent2 2 2 8 3 2 3" xfId="34680"/>
    <cellStyle name="40% - Accent2 2 2 8 3 3" xfId="17192"/>
    <cellStyle name="40% - Accent2 2 2 8 3 3 2" xfId="28022"/>
    <cellStyle name="40% - Accent2 2 2 8 3 3 3" xfId="36899"/>
    <cellStyle name="40% - Accent2 2 2 8 3 4" xfId="19597"/>
    <cellStyle name="40% - Accent2 2 2 8 3 4 2" xfId="30241"/>
    <cellStyle name="40% - Accent2 2 2 8 3 4 3" xfId="39118"/>
    <cellStyle name="40% - Accent2 2 2 8 3 5" xfId="23584"/>
    <cellStyle name="40% - Accent2 2 2 8 3 6" xfId="32461"/>
    <cellStyle name="40% - Accent2 2 2 8 4" xfId="14097"/>
    <cellStyle name="40% - Accent2 2 2 8 4 2" xfId="25060"/>
    <cellStyle name="40% - Accent2 2 2 8 4 3" xfId="33937"/>
    <cellStyle name="40% - Accent2 2 2 8 5" xfId="16449"/>
    <cellStyle name="40% - Accent2 2 2 8 5 2" xfId="27279"/>
    <cellStyle name="40% - Accent2 2 2 8 5 3" xfId="36156"/>
    <cellStyle name="40% - Accent2 2 2 8 6" xfId="18670"/>
    <cellStyle name="40% - Accent2 2 2 8 6 2" xfId="29498"/>
    <cellStyle name="40% - Accent2 2 2 8 6 3" xfId="38375"/>
    <cellStyle name="40% - Accent2 2 2 8 7" xfId="22841"/>
    <cellStyle name="40% - Accent2 2 2 8 8" xfId="31716"/>
    <cellStyle name="40% - Accent2 2 2 9" xfId="9199"/>
    <cellStyle name="40% - Accent2 2 2 9 2" xfId="13353"/>
    <cellStyle name="40% - Accent2 2 2 9 2 2" xfId="15707"/>
    <cellStyle name="40% - Accent2 2 2 9 2 2 2" xfId="26537"/>
    <cellStyle name="40% - Accent2 2 2 9 2 2 3" xfId="35414"/>
    <cellStyle name="40% - Accent2 2 2 9 2 3" xfId="17926"/>
    <cellStyle name="40% - Accent2 2 2 9 2 3 2" xfId="28756"/>
    <cellStyle name="40% - Accent2 2 2 9 2 3 3" xfId="37633"/>
    <cellStyle name="40% - Accent2 2 2 9 2 4" xfId="20331"/>
    <cellStyle name="40% - Accent2 2 2 9 2 4 2" xfId="30975"/>
    <cellStyle name="40% - Accent2 2 2 9 2 4 3" xfId="39852"/>
    <cellStyle name="40% - Accent2 2 2 9 2 5" xfId="24318"/>
    <cellStyle name="40% - Accent2 2 2 9 2 6" xfId="33195"/>
    <cellStyle name="40% - Accent2 2 2 9 3" xfId="12620"/>
    <cellStyle name="40% - Accent2 2 2 9 3 2" xfId="14974"/>
    <cellStyle name="40% - Accent2 2 2 9 3 2 2" xfId="25804"/>
    <cellStyle name="40% - Accent2 2 2 9 3 2 3" xfId="34681"/>
    <cellStyle name="40% - Accent2 2 2 9 3 3" xfId="17193"/>
    <cellStyle name="40% - Accent2 2 2 9 3 3 2" xfId="28023"/>
    <cellStyle name="40% - Accent2 2 2 9 3 3 3" xfId="36900"/>
    <cellStyle name="40% - Accent2 2 2 9 3 4" xfId="19598"/>
    <cellStyle name="40% - Accent2 2 2 9 3 4 2" xfId="30242"/>
    <cellStyle name="40% - Accent2 2 2 9 3 4 3" xfId="39119"/>
    <cellStyle name="40% - Accent2 2 2 9 3 5" xfId="23585"/>
    <cellStyle name="40% - Accent2 2 2 9 3 6" xfId="32462"/>
    <cellStyle name="40% - Accent2 2 2 9 4" xfId="14098"/>
    <cellStyle name="40% - Accent2 2 2 9 4 2" xfId="25061"/>
    <cellStyle name="40% - Accent2 2 2 9 4 3" xfId="33938"/>
    <cellStyle name="40% - Accent2 2 2 9 5" xfId="16450"/>
    <cellStyle name="40% - Accent2 2 2 9 5 2" xfId="27280"/>
    <cellStyle name="40% - Accent2 2 2 9 5 3" xfId="36157"/>
    <cellStyle name="40% - Accent2 2 2 9 6" xfId="18671"/>
    <cellStyle name="40% - Accent2 2 2 9 6 2" xfId="29499"/>
    <cellStyle name="40% - Accent2 2 2 9 6 3" xfId="38376"/>
    <cellStyle name="40% - Accent2 2 2 9 7" xfId="22842"/>
    <cellStyle name="40% - Accent2 2 2 9 8" xfId="31717"/>
    <cellStyle name="40% - Accent2 2 3" xfId="9200"/>
    <cellStyle name="40% - Accent2 2 3 10" xfId="13354"/>
    <cellStyle name="40% - Accent2 2 3 10 2" xfId="15708"/>
    <cellStyle name="40% - Accent2 2 3 10 2 2" xfId="26538"/>
    <cellStyle name="40% - Accent2 2 3 10 2 3" xfId="35415"/>
    <cellStyle name="40% - Accent2 2 3 10 3" xfId="17927"/>
    <cellStyle name="40% - Accent2 2 3 10 3 2" xfId="28757"/>
    <cellStyle name="40% - Accent2 2 3 10 3 3" xfId="37634"/>
    <cellStyle name="40% - Accent2 2 3 10 4" xfId="20332"/>
    <cellStyle name="40% - Accent2 2 3 10 4 2" xfId="30976"/>
    <cellStyle name="40% - Accent2 2 3 10 4 3" xfId="39853"/>
    <cellStyle name="40% - Accent2 2 3 10 5" xfId="24319"/>
    <cellStyle name="40% - Accent2 2 3 10 6" xfId="33196"/>
    <cellStyle name="40% - Accent2 2 3 11" xfId="12621"/>
    <cellStyle name="40% - Accent2 2 3 11 2" xfId="14975"/>
    <cellStyle name="40% - Accent2 2 3 11 2 2" xfId="25805"/>
    <cellStyle name="40% - Accent2 2 3 11 2 3" xfId="34682"/>
    <cellStyle name="40% - Accent2 2 3 11 3" xfId="17194"/>
    <cellStyle name="40% - Accent2 2 3 11 3 2" xfId="28024"/>
    <cellStyle name="40% - Accent2 2 3 11 3 3" xfId="36901"/>
    <cellStyle name="40% - Accent2 2 3 11 4" xfId="19599"/>
    <cellStyle name="40% - Accent2 2 3 11 4 2" xfId="30243"/>
    <cellStyle name="40% - Accent2 2 3 11 4 3" xfId="39120"/>
    <cellStyle name="40% - Accent2 2 3 11 5" xfId="23586"/>
    <cellStyle name="40% - Accent2 2 3 11 6" xfId="32463"/>
    <cellStyle name="40% - Accent2 2 3 12" xfId="14099"/>
    <cellStyle name="40% - Accent2 2 3 12 2" xfId="25062"/>
    <cellStyle name="40% - Accent2 2 3 12 3" xfId="33939"/>
    <cellStyle name="40% - Accent2 2 3 13" xfId="16451"/>
    <cellStyle name="40% - Accent2 2 3 13 2" xfId="27281"/>
    <cellStyle name="40% - Accent2 2 3 13 3" xfId="36158"/>
    <cellStyle name="40% - Accent2 2 3 14" xfId="18672"/>
    <cellStyle name="40% - Accent2 2 3 14 2" xfId="29500"/>
    <cellStyle name="40% - Accent2 2 3 14 3" xfId="38377"/>
    <cellStyle name="40% - Accent2 2 3 15" xfId="22843"/>
    <cellStyle name="40% - Accent2 2 3 16" xfId="31718"/>
    <cellStyle name="40% - Accent2 2 3 2" xfId="9201"/>
    <cellStyle name="40% - Accent2 2 3 2 2" xfId="13355"/>
    <cellStyle name="40% - Accent2 2 3 2 2 2" xfId="15709"/>
    <cellStyle name="40% - Accent2 2 3 2 2 2 2" xfId="26539"/>
    <cellStyle name="40% - Accent2 2 3 2 2 2 3" xfId="35416"/>
    <cellStyle name="40% - Accent2 2 3 2 2 3" xfId="17928"/>
    <cellStyle name="40% - Accent2 2 3 2 2 3 2" xfId="28758"/>
    <cellStyle name="40% - Accent2 2 3 2 2 3 3" xfId="37635"/>
    <cellStyle name="40% - Accent2 2 3 2 2 4" xfId="20333"/>
    <cellStyle name="40% - Accent2 2 3 2 2 4 2" xfId="30977"/>
    <cellStyle name="40% - Accent2 2 3 2 2 4 3" xfId="39854"/>
    <cellStyle name="40% - Accent2 2 3 2 2 5" xfId="24320"/>
    <cellStyle name="40% - Accent2 2 3 2 2 6" xfId="33197"/>
    <cellStyle name="40% - Accent2 2 3 2 3" xfId="12622"/>
    <cellStyle name="40% - Accent2 2 3 2 3 2" xfId="14976"/>
    <cellStyle name="40% - Accent2 2 3 2 3 2 2" xfId="25806"/>
    <cellStyle name="40% - Accent2 2 3 2 3 2 3" xfId="34683"/>
    <cellStyle name="40% - Accent2 2 3 2 3 3" xfId="17195"/>
    <cellStyle name="40% - Accent2 2 3 2 3 3 2" xfId="28025"/>
    <cellStyle name="40% - Accent2 2 3 2 3 3 3" xfId="36902"/>
    <cellStyle name="40% - Accent2 2 3 2 3 4" xfId="19600"/>
    <cellStyle name="40% - Accent2 2 3 2 3 4 2" xfId="30244"/>
    <cellStyle name="40% - Accent2 2 3 2 3 4 3" xfId="39121"/>
    <cellStyle name="40% - Accent2 2 3 2 3 5" xfId="23587"/>
    <cellStyle name="40% - Accent2 2 3 2 3 6" xfId="32464"/>
    <cellStyle name="40% - Accent2 2 3 2 4" xfId="14100"/>
    <cellStyle name="40% - Accent2 2 3 2 4 2" xfId="25063"/>
    <cellStyle name="40% - Accent2 2 3 2 4 3" xfId="33940"/>
    <cellStyle name="40% - Accent2 2 3 2 5" xfId="16452"/>
    <cellStyle name="40% - Accent2 2 3 2 5 2" xfId="27282"/>
    <cellStyle name="40% - Accent2 2 3 2 5 3" xfId="36159"/>
    <cellStyle name="40% - Accent2 2 3 2 6" xfId="18673"/>
    <cellStyle name="40% - Accent2 2 3 2 6 2" xfId="29501"/>
    <cellStyle name="40% - Accent2 2 3 2 6 3" xfId="38378"/>
    <cellStyle name="40% - Accent2 2 3 2 7" xfId="22844"/>
    <cellStyle name="40% - Accent2 2 3 2 8" xfId="31719"/>
    <cellStyle name="40% - Accent2 2 3 3" xfId="9202"/>
    <cellStyle name="40% - Accent2 2 3 3 2" xfId="13356"/>
    <cellStyle name="40% - Accent2 2 3 3 2 2" xfId="15710"/>
    <cellStyle name="40% - Accent2 2 3 3 2 2 2" xfId="26540"/>
    <cellStyle name="40% - Accent2 2 3 3 2 2 3" xfId="35417"/>
    <cellStyle name="40% - Accent2 2 3 3 2 3" xfId="17929"/>
    <cellStyle name="40% - Accent2 2 3 3 2 3 2" xfId="28759"/>
    <cellStyle name="40% - Accent2 2 3 3 2 3 3" xfId="37636"/>
    <cellStyle name="40% - Accent2 2 3 3 2 4" xfId="20334"/>
    <cellStyle name="40% - Accent2 2 3 3 2 4 2" xfId="30978"/>
    <cellStyle name="40% - Accent2 2 3 3 2 4 3" xfId="39855"/>
    <cellStyle name="40% - Accent2 2 3 3 2 5" xfId="24321"/>
    <cellStyle name="40% - Accent2 2 3 3 2 6" xfId="33198"/>
    <cellStyle name="40% - Accent2 2 3 3 3" xfId="12623"/>
    <cellStyle name="40% - Accent2 2 3 3 3 2" xfId="14977"/>
    <cellStyle name="40% - Accent2 2 3 3 3 2 2" xfId="25807"/>
    <cellStyle name="40% - Accent2 2 3 3 3 2 3" xfId="34684"/>
    <cellStyle name="40% - Accent2 2 3 3 3 3" xfId="17196"/>
    <cellStyle name="40% - Accent2 2 3 3 3 3 2" xfId="28026"/>
    <cellStyle name="40% - Accent2 2 3 3 3 3 3" xfId="36903"/>
    <cellStyle name="40% - Accent2 2 3 3 3 4" xfId="19601"/>
    <cellStyle name="40% - Accent2 2 3 3 3 4 2" xfId="30245"/>
    <cellStyle name="40% - Accent2 2 3 3 3 4 3" xfId="39122"/>
    <cellStyle name="40% - Accent2 2 3 3 3 5" xfId="23588"/>
    <cellStyle name="40% - Accent2 2 3 3 3 6" xfId="32465"/>
    <cellStyle name="40% - Accent2 2 3 3 4" xfId="14101"/>
    <cellStyle name="40% - Accent2 2 3 3 4 2" xfId="25064"/>
    <cellStyle name="40% - Accent2 2 3 3 4 3" xfId="33941"/>
    <cellStyle name="40% - Accent2 2 3 3 5" xfId="16453"/>
    <cellStyle name="40% - Accent2 2 3 3 5 2" xfId="27283"/>
    <cellStyle name="40% - Accent2 2 3 3 5 3" xfId="36160"/>
    <cellStyle name="40% - Accent2 2 3 3 6" xfId="18674"/>
    <cellStyle name="40% - Accent2 2 3 3 6 2" xfId="29502"/>
    <cellStyle name="40% - Accent2 2 3 3 6 3" xfId="38379"/>
    <cellStyle name="40% - Accent2 2 3 3 7" xfId="22845"/>
    <cellStyle name="40% - Accent2 2 3 3 8" xfId="31720"/>
    <cellStyle name="40% - Accent2 2 3 4" xfId="9203"/>
    <cellStyle name="40% - Accent2 2 3 4 2" xfId="13357"/>
    <cellStyle name="40% - Accent2 2 3 4 2 2" xfId="15711"/>
    <cellStyle name="40% - Accent2 2 3 4 2 2 2" xfId="26541"/>
    <cellStyle name="40% - Accent2 2 3 4 2 2 3" xfId="35418"/>
    <cellStyle name="40% - Accent2 2 3 4 2 3" xfId="17930"/>
    <cellStyle name="40% - Accent2 2 3 4 2 3 2" xfId="28760"/>
    <cellStyle name="40% - Accent2 2 3 4 2 3 3" xfId="37637"/>
    <cellStyle name="40% - Accent2 2 3 4 2 4" xfId="20335"/>
    <cellStyle name="40% - Accent2 2 3 4 2 4 2" xfId="30979"/>
    <cellStyle name="40% - Accent2 2 3 4 2 4 3" xfId="39856"/>
    <cellStyle name="40% - Accent2 2 3 4 2 5" xfId="24322"/>
    <cellStyle name="40% - Accent2 2 3 4 2 6" xfId="33199"/>
    <cellStyle name="40% - Accent2 2 3 4 3" xfId="12624"/>
    <cellStyle name="40% - Accent2 2 3 4 3 2" xfId="14978"/>
    <cellStyle name="40% - Accent2 2 3 4 3 2 2" xfId="25808"/>
    <cellStyle name="40% - Accent2 2 3 4 3 2 3" xfId="34685"/>
    <cellStyle name="40% - Accent2 2 3 4 3 3" xfId="17197"/>
    <cellStyle name="40% - Accent2 2 3 4 3 3 2" xfId="28027"/>
    <cellStyle name="40% - Accent2 2 3 4 3 3 3" xfId="36904"/>
    <cellStyle name="40% - Accent2 2 3 4 3 4" xfId="19602"/>
    <cellStyle name="40% - Accent2 2 3 4 3 4 2" xfId="30246"/>
    <cellStyle name="40% - Accent2 2 3 4 3 4 3" xfId="39123"/>
    <cellStyle name="40% - Accent2 2 3 4 3 5" xfId="23589"/>
    <cellStyle name="40% - Accent2 2 3 4 3 6" xfId="32466"/>
    <cellStyle name="40% - Accent2 2 3 4 4" xfId="14102"/>
    <cellStyle name="40% - Accent2 2 3 4 4 2" xfId="25065"/>
    <cellStyle name="40% - Accent2 2 3 4 4 3" xfId="33942"/>
    <cellStyle name="40% - Accent2 2 3 4 5" xfId="16454"/>
    <cellStyle name="40% - Accent2 2 3 4 5 2" xfId="27284"/>
    <cellStyle name="40% - Accent2 2 3 4 5 3" xfId="36161"/>
    <cellStyle name="40% - Accent2 2 3 4 6" xfId="18675"/>
    <cellStyle name="40% - Accent2 2 3 4 6 2" xfId="29503"/>
    <cellStyle name="40% - Accent2 2 3 4 6 3" xfId="38380"/>
    <cellStyle name="40% - Accent2 2 3 4 7" xfId="22846"/>
    <cellStyle name="40% - Accent2 2 3 4 8" xfId="31721"/>
    <cellStyle name="40% - Accent2 2 3 5" xfId="9204"/>
    <cellStyle name="40% - Accent2 2 3 5 2" xfId="13358"/>
    <cellStyle name="40% - Accent2 2 3 5 2 2" xfId="15712"/>
    <cellStyle name="40% - Accent2 2 3 5 2 2 2" xfId="26542"/>
    <cellStyle name="40% - Accent2 2 3 5 2 2 3" xfId="35419"/>
    <cellStyle name="40% - Accent2 2 3 5 2 3" xfId="17931"/>
    <cellStyle name="40% - Accent2 2 3 5 2 3 2" xfId="28761"/>
    <cellStyle name="40% - Accent2 2 3 5 2 3 3" xfId="37638"/>
    <cellStyle name="40% - Accent2 2 3 5 2 4" xfId="20336"/>
    <cellStyle name="40% - Accent2 2 3 5 2 4 2" xfId="30980"/>
    <cellStyle name="40% - Accent2 2 3 5 2 4 3" xfId="39857"/>
    <cellStyle name="40% - Accent2 2 3 5 2 5" xfId="24323"/>
    <cellStyle name="40% - Accent2 2 3 5 2 6" xfId="33200"/>
    <cellStyle name="40% - Accent2 2 3 5 3" xfId="12625"/>
    <cellStyle name="40% - Accent2 2 3 5 3 2" xfId="14979"/>
    <cellStyle name="40% - Accent2 2 3 5 3 2 2" xfId="25809"/>
    <cellStyle name="40% - Accent2 2 3 5 3 2 3" xfId="34686"/>
    <cellStyle name="40% - Accent2 2 3 5 3 3" xfId="17198"/>
    <cellStyle name="40% - Accent2 2 3 5 3 3 2" xfId="28028"/>
    <cellStyle name="40% - Accent2 2 3 5 3 3 3" xfId="36905"/>
    <cellStyle name="40% - Accent2 2 3 5 3 4" xfId="19603"/>
    <cellStyle name="40% - Accent2 2 3 5 3 4 2" xfId="30247"/>
    <cellStyle name="40% - Accent2 2 3 5 3 4 3" xfId="39124"/>
    <cellStyle name="40% - Accent2 2 3 5 3 5" xfId="23590"/>
    <cellStyle name="40% - Accent2 2 3 5 3 6" xfId="32467"/>
    <cellStyle name="40% - Accent2 2 3 5 4" xfId="14103"/>
    <cellStyle name="40% - Accent2 2 3 5 4 2" xfId="25066"/>
    <cellStyle name="40% - Accent2 2 3 5 4 3" xfId="33943"/>
    <cellStyle name="40% - Accent2 2 3 5 5" xfId="16455"/>
    <cellStyle name="40% - Accent2 2 3 5 5 2" xfId="27285"/>
    <cellStyle name="40% - Accent2 2 3 5 5 3" xfId="36162"/>
    <cellStyle name="40% - Accent2 2 3 5 6" xfId="18676"/>
    <cellStyle name="40% - Accent2 2 3 5 6 2" xfId="29504"/>
    <cellStyle name="40% - Accent2 2 3 5 6 3" xfId="38381"/>
    <cellStyle name="40% - Accent2 2 3 5 7" xfId="22847"/>
    <cellStyle name="40% - Accent2 2 3 5 8" xfId="31722"/>
    <cellStyle name="40% - Accent2 2 3 6" xfId="9205"/>
    <cellStyle name="40% - Accent2 2 3 6 2" xfId="13359"/>
    <cellStyle name="40% - Accent2 2 3 6 2 2" xfId="15713"/>
    <cellStyle name="40% - Accent2 2 3 6 2 2 2" xfId="26543"/>
    <cellStyle name="40% - Accent2 2 3 6 2 2 3" xfId="35420"/>
    <cellStyle name="40% - Accent2 2 3 6 2 3" xfId="17932"/>
    <cellStyle name="40% - Accent2 2 3 6 2 3 2" xfId="28762"/>
    <cellStyle name="40% - Accent2 2 3 6 2 3 3" xfId="37639"/>
    <cellStyle name="40% - Accent2 2 3 6 2 4" xfId="20337"/>
    <cellStyle name="40% - Accent2 2 3 6 2 4 2" xfId="30981"/>
    <cellStyle name="40% - Accent2 2 3 6 2 4 3" xfId="39858"/>
    <cellStyle name="40% - Accent2 2 3 6 2 5" xfId="24324"/>
    <cellStyle name="40% - Accent2 2 3 6 2 6" xfId="33201"/>
    <cellStyle name="40% - Accent2 2 3 6 3" xfId="12626"/>
    <cellStyle name="40% - Accent2 2 3 6 3 2" xfId="14980"/>
    <cellStyle name="40% - Accent2 2 3 6 3 2 2" xfId="25810"/>
    <cellStyle name="40% - Accent2 2 3 6 3 2 3" xfId="34687"/>
    <cellStyle name="40% - Accent2 2 3 6 3 3" xfId="17199"/>
    <cellStyle name="40% - Accent2 2 3 6 3 3 2" xfId="28029"/>
    <cellStyle name="40% - Accent2 2 3 6 3 3 3" xfId="36906"/>
    <cellStyle name="40% - Accent2 2 3 6 3 4" xfId="19604"/>
    <cellStyle name="40% - Accent2 2 3 6 3 4 2" xfId="30248"/>
    <cellStyle name="40% - Accent2 2 3 6 3 4 3" xfId="39125"/>
    <cellStyle name="40% - Accent2 2 3 6 3 5" xfId="23591"/>
    <cellStyle name="40% - Accent2 2 3 6 3 6" xfId="32468"/>
    <cellStyle name="40% - Accent2 2 3 6 4" xfId="14104"/>
    <cellStyle name="40% - Accent2 2 3 6 4 2" xfId="25067"/>
    <cellStyle name="40% - Accent2 2 3 6 4 3" xfId="33944"/>
    <cellStyle name="40% - Accent2 2 3 6 5" xfId="16456"/>
    <cellStyle name="40% - Accent2 2 3 6 5 2" xfId="27286"/>
    <cellStyle name="40% - Accent2 2 3 6 5 3" xfId="36163"/>
    <cellStyle name="40% - Accent2 2 3 6 6" xfId="18677"/>
    <cellStyle name="40% - Accent2 2 3 6 6 2" xfId="29505"/>
    <cellStyle name="40% - Accent2 2 3 6 6 3" xfId="38382"/>
    <cellStyle name="40% - Accent2 2 3 6 7" xfId="22848"/>
    <cellStyle name="40% - Accent2 2 3 6 8" xfId="31723"/>
    <cellStyle name="40% - Accent2 2 3 7" xfId="9206"/>
    <cellStyle name="40% - Accent2 2 3 7 2" xfId="13360"/>
    <cellStyle name="40% - Accent2 2 3 7 2 2" xfId="15714"/>
    <cellStyle name="40% - Accent2 2 3 7 2 2 2" xfId="26544"/>
    <cellStyle name="40% - Accent2 2 3 7 2 2 3" xfId="35421"/>
    <cellStyle name="40% - Accent2 2 3 7 2 3" xfId="17933"/>
    <cellStyle name="40% - Accent2 2 3 7 2 3 2" xfId="28763"/>
    <cellStyle name="40% - Accent2 2 3 7 2 3 3" xfId="37640"/>
    <cellStyle name="40% - Accent2 2 3 7 2 4" xfId="20338"/>
    <cellStyle name="40% - Accent2 2 3 7 2 4 2" xfId="30982"/>
    <cellStyle name="40% - Accent2 2 3 7 2 4 3" xfId="39859"/>
    <cellStyle name="40% - Accent2 2 3 7 2 5" xfId="24325"/>
    <cellStyle name="40% - Accent2 2 3 7 2 6" xfId="33202"/>
    <cellStyle name="40% - Accent2 2 3 7 3" xfId="12627"/>
    <cellStyle name="40% - Accent2 2 3 7 3 2" xfId="14981"/>
    <cellStyle name="40% - Accent2 2 3 7 3 2 2" xfId="25811"/>
    <cellStyle name="40% - Accent2 2 3 7 3 2 3" xfId="34688"/>
    <cellStyle name="40% - Accent2 2 3 7 3 3" xfId="17200"/>
    <cellStyle name="40% - Accent2 2 3 7 3 3 2" xfId="28030"/>
    <cellStyle name="40% - Accent2 2 3 7 3 3 3" xfId="36907"/>
    <cellStyle name="40% - Accent2 2 3 7 3 4" xfId="19605"/>
    <cellStyle name="40% - Accent2 2 3 7 3 4 2" xfId="30249"/>
    <cellStyle name="40% - Accent2 2 3 7 3 4 3" xfId="39126"/>
    <cellStyle name="40% - Accent2 2 3 7 3 5" xfId="23592"/>
    <cellStyle name="40% - Accent2 2 3 7 3 6" xfId="32469"/>
    <cellStyle name="40% - Accent2 2 3 7 4" xfId="14105"/>
    <cellStyle name="40% - Accent2 2 3 7 4 2" xfId="25068"/>
    <cellStyle name="40% - Accent2 2 3 7 4 3" xfId="33945"/>
    <cellStyle name="40% - Accent2 2 3 7 5" xfId="16457"/>
    <cellStyle name="40% - Accent2 2 3 7 5 2" xfId="27287"/>
    <cellStyle name="40% - Accent2 2 3 7 5 3" xfId="36164"/>
    <cellStyle name="40% - Accent2 2 3 7 6" xfId="18678"/>
    <cellStyle name="40% - Accent2 2 3 7 6 2" xfId="29506"/>
    <cellStyle name="40% - Accent2 2 3 7 6 3" xfId="38383"/>
    <cellStyle name="40% - Accent2 2 3 7 7" xfId="22849"/>
    <cellStyle name="40% - Accent2 2 3 7 8" xfId="31724"/>
    <cellStyle name="40% - Accent2 2 3 8" xfId="9207"/>
    <cellStyle name="40% - Accent2 2 3 8 2" xfId="13361"/>
    <cellStyle name="40% - Accent2 2 3 8 2 2" xfId="15715"/>
    <cellStyle name="40% - Accent2 2 3 8 2 2 2" xfId="26545"/>
    <cellStyle name="40% - Accent2 2 3 8 2 2 3" xfId="35422"/>
    <cellStyle name="40% - Accent2 2 3 8 2 3" xfId="17934"/>
    <cellStyle name="40% - Accent2 2 3 8 2 3 2" xfId="28764"/>
    <cellStyle name="40% - Accent2 2 3 8 2 3 3" xfId="37641"/>
    <cellStyle name="40% - Accent2 2 3 8 2 4" xfId="20339"/>
    <cellStyle name="40% - Accent2 2 3 8 2 4 2" xfId="30983"/>
    <cellStyle name="40% - Accent2 2 3 8 2 4 3" xfId="39860"/>
    <cellStyle name="40% - Accent2 2 3 8 2 5" xfId="24326"/>
    <cellStyle name="40% - Accent2 2 3 8 2 6" xfId="33203"/>
    <cellStyle name="40% - Accent2 2 3 8 3" xfId="12628"/>
    <cellStyle name="40% - Accent2 2 3 8 3 2" xfId="14982"/>
    <cellStyle name="40% - Accent2 2 3 8 3 2 2" xfId="25812"/>
    <cellStyle name="40% - Accent2 2 3 8 3 2 3" xfId="34689"/>
    <cellStyle name="40% - Accent2 2 3 8 3 3" xfId="17201"/>
    <cellStyle name="40% - Accent2 2 3 8 3 3 2" xfId="28031"/>
    <cellStyle name="40% - Accent2 2 3 8 3 3 3" xfId="36908"/>
    <cellStyle name="40% - Accent2 2 3 8 3 4" xfId="19606"/>
    <cellStyle name="40% - Accent2 2 3 8 3 4 2" xfId="30250"/>
    <cellStyle name="40% - Accent2 2 3 8 3 4 3" xfId="39127"/>
    <cellStyle name="40% - Accent2 2 3 8 3 5" xfId="23593"/>
    <cellStyle name="40% - Accent2 2 3 8 3 6" xfId="32470"/>
    <cellStyle name="40% - Accent2 2 3 8 4" xfId="14106"/>
    <cellStyle name="40% - Accent2 2 3 8 4 2" xfId="25069"/>
    <cellStyle name="40% - Accent2 2 3 8 4 3" xfId="33946"/>
    <cellStyle name="40% - Accent2 2 3 8 5" xfId="16458"/>
    <cellStyle name="40% - Accent2 2 3 8 5 2" xfId="27288"/>
    <cellStyle name="40% - Accent2 2 3 8 5 3" xfId="36165"/>
    <cellStyle name="40% - Accent2 2 3 8 6" xfId="18679"/>
    <cellStyle name="40% - Accent2 2 3 8 6 2" xfId="29507"/>
    <cellStyle name="40% - Accent2 2 3 8 6 3" xfId="38384"/>
    <cellStyle name="40% - Accent2 2 3 8 7" xfId="22850"/>
    <cellStyle name="40% - Accent2 2 3 8 8" xfId="31725"/>
    <cellStyle name="40% - Accent2 2 3 9" xfId="9208"/>
    <cellStyle name="40% - Accent2 2 3 9 2" xfId="13362"/>
    <cellStyle name="40% - Accent2 2 3 9 2 2" xfId="15716"/>
    <cellStyle name="40% - Accent2 2 3 9 2 2 2" xfId="26546"/>
    <cellStyle name="40% - Accent2 2 3 9 2 2 3" xfId="35423"/>
    <cellStyle name="40% - Accent2 2 3 9 2 3" xfId="17935"/>
    <cellStyle name="40% - Accent2 2 3 9 2 3 2" xfId="28765"/>
    <cellStyle name="40% - Accent2 2 3 9 2 3 3" xfId="37642"/>
    <cellStyle name="40% - Accent2 2 3 9 2 4" xfId="20340"/>
    <cellStyle name="40% - Accent2 2 3 9 2 4 2" xfId="30984"/>
    <cellStyle name="40% - Accent2 2 3 9 2 4 3" xfId="39861"/>
    <cellStyle name="40% - Accent2 2 3 9 2 5" xfId="24327"/>
    <cellStyle name="40% - Accent2 2 3 9 2 6" xfId="33204"/>
    <cellStyle name="40% - Accent2 2 3 9 3" xfId="12629"/>
    <cellStyle name="40% - Accent2 2 3 9 3 2" xfId="14983"/>
    <cellStyle name="40% - Accent2 2 3 9 3 2 2" xfId="25813"/>
    <cellStyle name="40% - Accent2 2 3 9 3 2 3" xfId="34690"/>
    <cellStyle name="40% - Accent2 2 3 9 3 3" xfId="17202"/>
    <cellStyle name="40% - Accent2 2 3 9 3 3 2" xfId="28032"/>
    <cellStyle name="40% - Accent2 2 3 9 3 3 3" xfId="36909"/>
    <cellStyle name="40% - Accent2 2 3 9 3 4" xfId="19607"/>
    <cellStyle name="40% - Accent2 2 3 9 3 4 2" xfId="30251"/>
    <cellStyle name="40% - Accent2 2 3 9 3 4 3" xfId="39128"/>
    <cellStyle name="40% - Accent2 2 3 9 3 5" xfId="23594"/>
    <cellStyle name="40% - Accent2 2 3 9 3 6" xfId="32471"/>
    <cellStyle name="40% - Accent2 2 3 9 4" xfId="14107"/>
    <cellStyle name="40% - Accent2 2 3 9 4 2" xfId="25070"/>
    <cellStyle name="40% - Accent2 2 3 9 4 3" xfId="33947"/>
    <cellStyle name="40% - Accent2 2 3 9 5" xfId="16459"/>
    <cellStyle name="40% - Accent2 2 3 9 5 2" xfId="27289"/>
    <cellStyle name="40% - Accent2 2 3 9 5 3" xfId="36166"/>
    <cellStyle name="40% - Accent2 2 3 9 6" xfId="18680"/>
    <cellStyle name="40% - Accent2 2 3 9 6 2" xfId="29508"/>
    <cellStyle name="40% - Accent2 2 3 9 6 3" xfId="38385"/>
    <cellStyle name="40% - Accent2 2 3 9 7" xfId="22851"/>
    <cellStyle name="40% - Accent2 2 3 9 8" xfId="31726"/>
    <cellStyle name="40% - Accent2 2 4" xfId="9209"/>
    <cellStyle name="40% - Accent2 2 4 10" xfId="13363"/>
    <cellStyle name="40% - Accent2 2 4 10 2" xfId="15717"/>
    <cellStyle name="40% - Accent2 2 4 10 2 2" xfId="26547"/>
    <cellStyle name="40% - Accent2 2 4 10 2 3" xfId="35424"/>
    <cellStyle name="40% - Accent2 2 4 10 3" xfId="17936"/>
    <cellStyle name="40% - Accent2 2 4 10 3 2" xfId="28766"/>
    <cellStyle name="40% - Accent2 2 4 10 3 3" xfId="37643"/>
    <cellStyle name="40% - Accent2 2 4 10 4" xfId="20341"/>
    <cellStyle name="40% - Accent2 2 4 10 4 2" xfId="30985"/>
    <cellStyle name="40% - Accent2 2 4 10 4 3" xfId="39862"/>
    <cellStyle name="40% - Accent2 2 4 10 5" xfId="24328"/>
    <cellStyle name="40% - Accent2 2 4 10 6" xfId="33205"/>
    <cellStyle name="40% - Accent2 2 4 11" xfId="12630"/>
    <cellStyle name="40% - Accent2 2 4 11 2" xfId="14984"/>
    <cellStyle name="40% - Accent2 2 4 11 2 2" xfId="25814"/>
    <cellStyle name="40% - Accent2 2 4 11 2 3" xfId="34691"/>
    <cellStyle name="40% - Accent2 2 4 11 3" xfId="17203"/>
    <cellStyle name="40% - Accent2 2 4 11 3 2" xfId="28033"/>
    <cellStyle name="40% - Accent2 2 4 11 3 3" xfId="36910"/>
    <cellStyle name="40% - Accent2 2 4 11 4" xfId="19608"/>
    <cellStyle name="40% - Accent2 2 4 11 4 2" xfId="30252"/>
    <cellStyle name="40% - Accent2 2 4 11 4 3" xfId="39129"/>
    <cellStyle name="40% - Accent2 2 4 11 5" xfId="23595"/>
    <cellStyle name="40% - Accent2 2 4 11 6" xfId="32472"/>
    <cellStyle name="40% - Accent2 2 4 12" xfId="14108"/>
    <cellStyle name="40% - Accent2 2 4 12 2" xfId="25071"/>
    <cellStyle name="40% - Accent2 2 4 12 3" xfId="33948"/>
    <cellStyle name="40% - Accent2 2 4 13" xfId="16460"/>
    <cellStyle name="40% - Accent2 2 4 13 2" xfId="27290"/>
    <cellStyle name="40% - Accent2 2 4 13 3" xfId="36167"/>
    <cellStyle name="40% - Accent2 2 4 14" xfId="18681"/>
    <cellStyle name="40% - Accent2 2 4 14 2" xfId="29509"/>
    <cellStyle name="40% - Accent2 2 4 14 3" xfId="38386"/>
    <cellStyle name="40% - Accent2 2 4 15" xfId="22852"/>
    <cellStyle name="40% - Accent2 2 4 16" xfId="31727"/>
    <cellStyle name="40% - Accent2 2 4 2" xfId="9210"/>
    <cellStyle name="40% - Accent2 2 4 2 2" xfId="13364"/>
    <cellStyle name="40% - Accent2 2 4 2 2 2" xfId="15718"/>
    <cellStyle name="40% - Accent2 2 4 2 2 2 2" xfId="26548"/>
    <cellStyle name="40% - Accent2 2 4 2 2 2 3" xfId="35425"/>
    <cellStyle name="40% - Accent2 2 4 2 2 3" xfId="17937"/>
    <cellStyle name="40% - Accent2 2 4 2 2 3 2" xfId="28767"/>
    <cellStyle name="40% - Accent2 2 4 2 2 3 3" xfId="37644"/>
    <cellStyle name="40% - Accent2 2 4 2 2 4" xfId="20342"/>
    <cellStyle name="40% - Accent2 2 4 2 2 4 2" xfId="30986"/>
    <cellStyle name="40% - Accent2 2 4 2 2 4 3" xfId="39863"/>
    <cellStyle name="40% - Accent2 2 4 2 2 5" xfId="24329"/>
    <cellStyle name="40% - Accent2 2 4 2 2 6" xfId="33206"/>
    <cellStyle name="40% - Accent2 2 4 2 3" xfId="12631"/>
    <cellStyle name="40% - Accent2 2 4 2 3 2" xfId="14985"/>
    <cellStyle name="40% - Accent2 2 4 2 3 2 2" xfId="25815"/>
    <cellStyle name="40% - Accent2 2 4 2 3 2 3" xfId="34692"/>
    <cellStyle name="40% - Accent2 2 4 2 3 3" xfId="17204"/>
    <cellStyle name="40% - Accent2 2 4 2 3 3 2" xfId="28034"/>
    <cellStyle name="40% - Accent2 2 4 2 3 3 3" xfId="36911"/>
    <cellStyle name="40% - Accent2 2 4 2 3 4" xfId="19609"/>
    <cellStyle name="40% - Accent2 2 4 2 3 4 2" xfId="30253"/>
    <cellStyle name="40% - Accent2 2 4 2 3 4 3" xfId="39130"/>
    <cellStyle name="40% - Accent2 2 4 2 3 5" xfId="23596"/>
    <cellStyle name="40% - Accent2 2 4 2 3 6" xfId="32473"/>
    <cellStyle name="40% - Accent2 2 4 2 4" xfId="14109"/>
    <cellStyle name="40% - Accent2 2 4 2 4 2" xfId="25072"/>
    <cellStyle name="40% - Accent2 2 4 2 4 3" xfId="33949"/>
    <cellStyle name="40% - Accent2 2 4 2 5" xfId="16461"/>
    <cellStyle name="40% - Accent2 2 4 2 5 2" xfId="27291"/>
    <cellStyle name="40% - Accent2 2 4 2 5 3" xfId="36168"/>
    <cellStyle name="40% - Accent2 2 4 2 6" xfId="18682"/>
    <cellStyle name="40% - Accent2 2 4 2 6 2" xfId="29510"/>
    <cellStyle name="40% - Accent2 2 4 2 6 3" xfId="38387"/>
    <cellStyle name="40% - Accent2 2 4 2 7" xfId="22853"/>
    <cellStyle name="40% - Accent2 2 4 2 8" xfId="31728"/>
    <cellStyle name="40% - Accent2 2 4 3" xfId="9211"/>
    <cellStyle name="40% - Accent2 2 4 3 2" xfId="13365"/>
    <cellStyle name="40% - Accent2 2 4 3 2 2" xfId="15719"/>
    <cellStyle name="40% - Accent2 2 4 3 2 2 2" xfId="26549"/>
    <cellStyle name="40% - Accent2 2 4 3 2 2 3" xfId="35426"/>
    <cellStyle name="40% - Accent2 2 4 3 2 3" xfId="17938"/>
    <cellStyle name="40% - Accent2 2 4 3 2 3 2" xfId="28768"/>
    <cellStyle name="40% - Accent2 2 4 3 2 3 3" xfId="37645"/>
    <cellStyle name="40% - Accent2 2 4 3 2 4" xfId="20343"/>
    <cellStyle name="40% - Accent2 2 4 3 2 4 2" xfId="30987"/>
    <cellStyle name="40% - Accent2 2 4 3 2 4 3" xfId="39864"/>
    <cellStyle name="40% - Accent2 2 4 3 2 5" xfId="24330"/>
    <cellStyle name="40% - Accent2 2 4 3 2 6" xfId="33207"/>
    <cellStyle name="40% - Accent2 2 4 3 3" xfId="12632"/>
    <cellStyle name="40% - Accent2 2 4 3 3 2" xfId="14986"/>
    <cellStyle name="40% - Accent2 2 4 3 3 2 2" xfId="25816"/>
    <cellStyle name="40% - Accent2 2 4 3 3 2 3" xfId="34693"/>
    <cellStyle name="40% - Accent2 2 4 3 3 3" xfId="17205"/>
    <cellStyle name="40% - Accent2 2 4 3 3 3 2" xfId="28035"/>
    <cellStyle name="40% - Accent2 2 4 3 3 3 3" xfId="36912"/>
    <cellStyle name="40% - Accent2 2 4 3 3 4" xfId="19610"/>
    <cellStyle name="40% - Accent2 2 4 3 3 4 2" xfId="30254"/>
    <cellStyle name="40% - Accent2 2 4 3 3 4 3" xfId="39131"/>
    <cellStyle name="40% - Accent2 2 4 3 3 5" xfId="23597"/>
    <cellStyle name="40% - Accent2 2 4 3 3 6" xfId="32474"/>
    <cellStyle name="40% - Accent2 2 4 3 4" xfId="14110"/>
    <cellStyle name="40% - Accent2 2 4 3 4 2" xfId="25073"/>
    <cellStyle name="40% - Accent2 2 4 3 4 3" xfId="33950"/>
    <cellStyle name="40% - Accent2 2 4 3 5" xfId="16462"/>
    <cellStyle name="40% - Accent2 2 4 3 5 2" xfId="27292"/>
    <cellStyle name="40% - Accent2 2 4 3 5 3" xfId="36169"/>
    <cellStyle name="40% - Accent2 2 4 3 6" xfId="18683"/>
    <cellStyle name="40% - Accent2 2 4 3 6 2" xfId="29511"/>
    <cellStyle name="40% - Accent2 2 4 3 6 3" xfId="38388"/>
    <cellStyle name="40% - Accent2 2 4 3 7" xfId="22854"/>
    <cellStyle name="40% - Accent2 2 4 3 8" xfId="31729"/>
    <cellStyle name="40% - Accent2 2 4 4" xfId="9212"/>
    <cellStyle name="40% - Accent2 2 4 4 2" xfId="13366"/>
    <cellStyle name="40% - Accent2 2 4 4 2 2" xfId="15720"/>
    <cellStyle name="40% - Accent2 2 4 4 2 2 2" xfId="26550"/>
    <cellStyle name="40% - Accent2 2 4 4 2 2 3" xfId="35427"/>
    <cellStyle name="40% - Accent2 2 4 4 2 3" xfId="17939"/>
    <cellStyle name="40% - Accent2 2 4 4 2 3 2" xfId="28769"/>
    <cellStyle name="40% - Accent2 2 4 4 2 3 3" xfId="37646"/>
    <cellStyle name="40% - Accent2 2 4 4 2 4" xfId="20344"/>
    <cellStyle name="40% - Accent2 2 4 4 2 4 2" xfId="30988"/>
    <cellStyle name="40% - Accent2 2 4 4 2 4 3" xfId="39865"/>
    <cellStyle name="40% - Accent2 2 4 4 2 5" xfId="24331"/>
    <cellStyle name="40% - Accent2 2 4 4 2 6" xfId="33208"/>
    <cellStyle name="40% - Accent2 2 4 4 3" xfId="12633"/>
    <cellStyle name="40% - Accent2 2 4 4 3 2" xfId="14987"/>
    <cellStyle name="40% - Accent2 2 4 4 3 2 2" xfId="25817"/>
    <cellStyle name="40% - Accent2 2 4 4 3 2 3" xfId="34694"/>
    <cellStyle name="40% - Accent2 2 4 4 3 3" xfId="17206"/>
    <cellStyle name="40% - Accent2 2 4 4 3 3 2" xfId="28036"/>
    <cellStyle name="40% - Accent2 2 4 4 3 3 3" xfId="36913"/>
    <cellStyle name="40% - Accent2 2 4 4 3 4" xfId="19611"/>
    <cellStyle name="40% - Accent2 2 4 4 3 4 2" xfId="30255"/>
    <cellStyle name="40% - Accent2 2 4 4 3 4 3" xfId="39132"/>
    <cellStyle name="40% - Accent2 2 4 4 3 5" xfId="23598"/>
    <cellStyle name="40% - Accent2 2 4 4 3 6" xfId="32475"/>
    <cellStyle name="40% - Accent2 2 4 4 4" xfId="14111"/>
    <cellStyle name="40% - Accent2 2 4 4 4 2" xfId="25074"/>
    <cellStyle name="40% - Accent2 2 4 4 4 3" xfId="33951"/>
    <cellStyle name="40% - Accent2 2 4 4 5" xfId="16463"/>
    <cellStyle name="40% - Accent2 2 4 4 5 2" xfId="27293"/>
    <cellStyle name="40% - Accent2 2 4 4 5 3" xfId="36170"/>
    <cellStyle name="40% - Accent2 2 4 4 6" xfId="18684"/>
    <cellStyle name="40% - Accent2 2 4 4 6 2" xfId="29512"/>
    <cellStyle name="40% - Accent2 2 4 4 6 3" xfId="38389"/>
    <cellStyle name="40% - Accent2 2 4 4 7" xfId="22855"/>
    <cellStyle name="40% - Accent2 2 4 4 8" xfId="31730"/>
    <cellStyle name="40% - Accent2 2 4 5" xfId="9213"/>
    <cellStyle name="40% - Accent2 2 4 5 2" xfId="13367"/>
    <cellStyle name="40% - Accent2 2 4 5 2 2" xfId="15721"/>
    <cellStyle name="40% - Accent2 2 4 5 2 2 2" xfId="26551"/>
    <cellStyle name="40% - Accent2 2 4 5 2 2 3" xfId="35428"/>
    <cellStyle name="40% - Accent2 2 4 5 2 3" xfId="17940"/>
    <cellStyle name="40% - Accent2 2 4 5 2 3 2" xfId="28770"/>
    <cellStyle name="40% - Accent2 2 4 5 2 3 3" xfId="37647"/>
    <cellStyle name="40% - Accent2 2 4 5 2 4" xfId="20345"/>
    <cellStyle name="40% - Accent2 2 4 5 2 4 2" xfId="30989"/>
    <cellStyle name="40% - Accent2 2 4 5 2 4 3" xfId="39866"/>
    <cellStyle name="40% - Accent2 2 4 5 2 5" xfId="24332"/>
    <cellStyle name="40% - Accent2 2 4 5 2 6" xfId="33209"/>
    <cellStyle name="40% - Accent2 2 4 5 3" xfId="12634"/>
    <cellStyle name="40% - Accent2 2 4 5 3 2" xfId="14988"/>
    <cellStyle name="40% - Accent2 2 4 5 3 2 2" xfId="25818"/>
    <cellStyle name="40% - Accent2 2 4 5 3 2 3" xfId="34695"/>
    <cellStyle name="40% - Accent2 2 4 5 3 3" xfId="17207"/>
    <cellStyle name="40% - Accent2 2 4 5 3 3 2" xfId="28037"/>
    <cellStyle name="40% - Accent2 2 4 5 3 3 3" xfId="36914"/>
    <cellStyle name="40% - Accent2 2 4 5 3 4" xfId="19612"/>
    <cellStyle name="40% - Accent2 2 4 5 3 4 2" xfId="30256"/>
    <cellStyle name="40% - Accent2 2 4 5 3 4 3" xfId="39133"/>
    <cellStyle name="40% - Accent2 2 4 5 3 5" xfId="23599"/>
    <cellStyle name="40% - Accent2 2 4 5 3 6" xfId="32476"/>
    <cellStyle name="40% - Accent2 2 4 5 4" xfId="14112"/>
    <cellStyle name="40% - Accent2 2 4 5 4 2" xfId="25075"/>
    <cellStyle name="40% - Accent2 2 4 5 4 3" xfId="33952"/>
    <cellStyle name="40% - Accent2 2 4 5 5" xfId="16464"/>
    <cellStyle name="40% - Accent2 2 4 5 5 2" xfId="27294"/>
    <cellStyle name="40% - Accent2 2 4 5 5 3" xfId="36171"/>
    <cellStyle name="40% - Accent2 2 4 5 6" xfId="18685"/>
    <cellStyle name="40% - Accent2 2 4 5 6 2" xfId="29513"/>
    <cellStyle name="40% - Accent2 2 4 5 6 3" xfId="38390"/>
    <cellStyle name="40% - Accent2 2 4 5 7" xfId="22856"/>
    <cellStyle name="40% - Accent2 2 4 5 8" xfId="31731"/>
    <cellStyle name="40% - Accent2 2 4 6" xfId="9214"/>
    <cellStyle name="40% - Accent2 2 4 6 2" xfId="13368"/>
    <cellStyle name="40% - Accent2 2 4 6 2 2" xfId="15722"/>
    <cellStyle name="40% - Accent2 2 4 6 2 2 2" xfId="26552"/>
    <cellStyle name="40% - Accent2 2 4 6 2 2 3" xfId="35429"/>
    <cellStyle name="40% - Accent2 2 4 6 2 3" xfId="17941"/>
    <cellStyle name="40% - Accent2 2 4 6 2 3 2" xfId="28771"/>
    <cellStyle name="40% - Accent2 2 4 6 2 3 3" xfId="37648"/>
    <cellStyle name="40% - Accent2 2 4 6 2 4" xfId="20346"/>
    <cellStyle name="40% - Accent2 2 4 6 2 4 2" xfId="30990"/>
    <cellStyle name="40% - Accent2 2 4 6 2 4 3" xfId="39867"/>
    <cellStyle name="40% - Accent2 2 4 6 2 5" xfId="24333"/>
    <cellStyle name="40% - Accent2 2 4 6 2 6" xfId="33210"/>
    <cellStyle name="40% - Accent2 2 4 6 3" xfId="12635"/>
    <cellStyle name="40% - Accent2 2 4 6 3 2" xfId="14989"/>
    <cellStyle name="40% - Accent2 2 4 6 3 2 2" xfId="25819"/>
    <cellStyle name="40% - Accent2 2 4 6 3 2 3" xfId="34696"/>
    <cellStyle name="40% - Accent2 2 4 6 3 3" xfId="17208"/>
    <cellStyle name="40% - Accent2 2 4 6 3 3 2" xfId="28038"/>
    <cellStyle name="40% - Accent2 2 4 6 3 3 3" xfId="36915"/>
    <cellStyle name="40% - Accent2 2 4 6 3 4" xfId="19613"/>
    <cellStyle name="40% - Accent2 2 4 6 3 4 2" xfId="30257"/>
    <cellStyle name="40% - Accent2 2 4 6 3 4 3" xfId="39134"/>
    <cellStyle name="40% - Accent2 2 4 6 3 5" xfId="23600"/>
    <cellStyle name="40% - Accent2 2 4 6 3 6" xfId="32477"/>
    <cellStyle name="40% - Accent2 2 4 6 4" xfId="14113"/>
    <cellStyle name="40% - Accent2 2 4 6 4 2" xfId="25076"/>
    <cellStyle name="40% - Accent2 2 4 6 4 3" xfId="33953"/>
    <cellStyle name="40% - Accent2 2 4 6 5" xfId="16465"/>
    <cellStyle name="40% - Accent2 2 4 6 5 2" xfId="27295"/>
    <cellStyle name="40% - Accent2 2 4 6 5 3" xfId="36172"/>
    <cellStyle name="40% - Accent2 2 4 6 6" xfId="18686"/>
    <cellStyle name="40% - Accent2 2 4 6 6 2" xfId="29514"/>
    <cellStyle name="40% - Accent2 2 4 6 6 3" xfId="38391"/>
    <cellStyle name="40% - Accent2 2 4 6 7" xfId="22857"/>
    <cellStyle name="40% - Accent2 2 4 6 8" xfId="31732"/>
    <cellStyle name="40% - Accent2 2 4 7" xfId="9215"/>
    <cellStyle name="40% - Accent2 2 4 7 2" xfId="13369"/>
    <cellStyle name="40% - Accent2 2 4 7 2 2" xfId="15723"/>
    <cellStyle name="40% - Accent2 2 4 7 2 2 2" xfId="26553"/>
    <cellStyle name="40% - Accent2 2 4 7 2 2 3" xfId="35430"/>
    <cellStyle name="40% - Accent2 2 4 7 2 3" xfId="17942"/>
    <cellStyle name="40% - Accent2 2 4 7 2 3 2" xfId="28772"/>
    <cellStyle name="40% - Accent2 2 4 7 2 3 3" xfId="37649"/>
    <cellStyle name="40% - Accent2 2 4 7 2 4" xfId="20347"/>
    <cellStyle name="40% - Accent2 2 4 7 2 4 2" xfId="30991"/>
    <cellStyle name="40% - Accent2 2 4 7 2 4 3" xfId="39868"/>
    <cellStyle name="40% - Accent2 2 4 7 2 5" xfId="24334"/>
    <cellStyle name="40% - Accent2 2 4 7 2 6" xfId="33211"/>
    <cellStyle name="40% - Accent2 2 4 7 3" xfId="12636"/>
    <cellStyle name="40% - Accent2 2 4 7 3 2" xfId="14990"/>
    <cellStyle name="40% - Accent2 2 4 7 3 2 2" xfId="25820"/>
    <cellStyle name="40% - Accent2 2 4 7 3 2 3" xfId="34697"/>
    <cellStyle name="40% - Accent2 2 4 7 3 3" xfId="17209"/>
    <cellStyle name="40% - Accent2 2 4 7 3 3 2" xfId="28039"/>
    <cellStyle name="40% - Accent2 2 4 7 3 3 3" xfId="36916"/>
    <cellStyle name="40% - Accent2 2 4 7 3 4" xfId="19614"/>
    <cellStyle name="40% - Accent2 2 4 7 3 4 2" xfId="30258"/>
    <cellStyle name="40% - Accent2 2 4 7 3 4 3" xfId="39135"/>
    <cellStyle name="40% - Accent2 2 4 7 3 5" xfId="23601"/>
    <cellStyle name="40% - Accent2 2 4 7 3 6" xfId="32478"/>
    <cellStyle name="40% - Accent2 2 4 7 4" xfId="14114"/>
    <cellStyle name="40% - Accent2 2 4 7 4 2" xfId="25077"/>
    <cellStyle name="40% - Accent2 2 4 7 4 3" xfId="33954"/>
    <cellStyle name="40% - Accent2 2 4 7 5" xfId="16466"/>
    <cellStyle name="40% - Accent2 2 4 7 5 2" xfId="27296"/>
    <cellStyle name="40% - Accent2 2 4 7 5 3" xfId="36173"/>
    <cellStyle name="40% - Accent2 2 4 7 6" xfId="18687"/>
    <cellStyle name="40% - Accent2 2 4 7 6 2" xfId="29515"/>
    <cellStyle name="40% - Accent2 2 4 7 6 3" xfId="38392"/>
    <cellStyle name="40% - Accent2 2 4 7 7" xfId="22858"/>
    <cellStyle name="40% - Accent2 2 4 7 8" xfId="31733"/>
    <cellStyle name="40% - Accent2 2 4 8" xfId="9216"/>
    <cellStyle name="40% - Accent2 2 4 8 2" xfId="13370"/>
    <cellStyle name="40% - Accent2 2 4 8 2 2" xfId="15724"/>
    <cellStyle name="40% - Accent2 2 4 8 2 2 2" xfId="26554"/>
    <cellStyle name="40% - Accent2 2 4 8 2 2 3" xfId="35431"/>
    <cellStyle name="40% - Accent2 2 4 8 2 3" xfId="17943"/>
    <cellStyle name="40% - Accent2 2 4 8 2 3 2" xfId="28773"/>
    <cellStyle name="40% - Accent2 2 4 8 2 3 3" xfId="37650"/>
    <cellStyle name="40% - Accent2 2 4 8 2 4" xfId="20348"/>
    <cellStyle name="40% - Accent2 2 4 8 2 4 2" xfId="30992"/>
    <cellStyle name="40% - Accent2 2 4 8 2 4 3" xfId="39869"/>
    <cellStyle name="40% - Accent2 2 4 8 2 5" xfId="24335"/>
    <cellStyle name="40% - Accent2 2 4 8 2 6" xfId="33212"/>
    <cellStyle name="40% - Accent2 2 4 8 3" xfId="12637"/>
    <cellStyle name="40% - Accent2 2 4 8 3 2" xfId="14991"/>
    <cellStyle name="40% - Accent2 2 4 8 3 2 2" xfId="25821"/>
    <cellStyle name="40% - Accent2 2 4 8 3 2 3" xfId="34698"/>
    <cellStyle name="40% - Accent2 2 4 8 3 3" xfId="17210"/>
    <cellStyle name="40% - Accent2 2 4 8 3 3 2" xfId="28040"/>
    <cellStyle name="40% - Accent2 2 4 8 3 3 3" xfId="36917"/>
    <cellStyle name="40% - Accent2 2 4 8 3 4" xfId="19615"/>
    <cellStyle name="40% - Accent2 2 4 8 3 4 2" xfId="30259"/>
    <cellStyle name="40% - Accent2 2 4 8 3 4 3" xfId="39136"/>
    <cellStyle name="40% - Accent2 2 4 8 3 5" xfId="23602"/>
    <cellStyle name="40% - Accent2 2 4 8 3 6" xfId="32479"/>
    <cellStyle name="40% - Accent2 2 4 8 4" xfId="14115"/>
    <cellStyle name="40% - Accent2 2 4 8 4 2" xfId="25078"/>
    <cellStyle name="40% - Accent2 2 4 8 4 3" xfId="33955"/>
    <cellStyle name="40% - Accent2 2 4 8 5" xfId="16467"/>
    <cellStyle name="40% - Accent2 2 4 8 5 2" xfId="27297"/>
    <cellStyle name="40% - Accent2 2 4 8 5 3" xfId="36174"/>
    <cellStyle name="40% - Accent2 2 4 8 6" xfId="18688"/>
    <cellStyle name="40% - Accent2 2 4 8 6 2" xfId="29516"/>
    <cellStyle name="40% - Accent2 2 4 8 6 3" xfId="38393"/>
    <cellStyle name="40% - Accent2 2 4 8 7" xfId="22859"/>
    <cellStyle name="40% - Accent2 2 4 8 8" xfId="31734"/>
    <cellStyle name="40% - Accent2 2 4 9" xfId="9217"/>
    <cellStyle name="40% - Accent2 2 4 9 2" xfId="13371"/>
    <cellStyle name="40% - Accent2 2 4 9 2 2" xfId="15725"/>
    <cellStyle name="40% - Accent2 2 4 9 2 2 2" xfId="26555"/>
    <cellStyle name="40% - Accent2 2 4 9 2 2 3" xfId="35432"/>
    <cellStyle name="40% - Accent2 2 4 9 2 3" xfId="17944"/>
    <cellStyle name="40% - Accent2 2 4 9 2 3 2" xfId="28774"/>
    <cellStyle name="40% - Accent2 2 4 9 2 3 3" xfId="37651"/>
    <cellStyle name="40% - Accent2 2 4 9 2 4" xfId="20349"/>
    <cellStyle name="40% - Accent2 2 4 9 2 4 2" xfId="30993"/>
    <cellStyle name="40% - Accent2 2 4 9 2 4 3" xfId="39870"/>
    <cellStyle name="40% - Accent2 2 4 9 2 5" xfId="24336"/>
    <cellStyle name="40% - Accent2 2 4 9 2 6" xfId="33213"/>
    <cellStyle name="40% - Accent2 2 4 9 3" xfId="12638"/>
    <cellStyle name="40% - Accent2 2 4 9 3 2" xfId="14992"/>
    <cellStyle name="40% - Accent2 2 4 9 3 2 2" xfId="25822"/>
    <cellStyle name="40% - Accent2 2 4 9 3 2 3" xfId="34699"/>
    <cellStyle name="40% - Accent2 2 4 9 3 3" xfId="17211"/>
    <cellStyle name="40% - Accent2 2 4 9 3 3 2" xfId="28041"/>
    <cellStyle name="40% - Accent2 2 4 9 3 3 3" xfId="36918"/>
    <cellStyle name="40% - Accent2 2 4 9 3 4" xfId="19616"/>
    <cellStyle name="40% - Accent2 2 4 9 3 4 2" xfId="30260"/>
    <cellStyle name="40% - Accent2 2 4 9 3 4 3" xfId="39137"/>
    <cellStyle name="40% - Accent2 2 4 9 3 5" xfId="23603"/>
    <cellStyle name="40% - Accent2 2 4 9 3 6" xfId="32480"/>
    <cellStyle name="40% - Accent2 2 4 9 4" xfId="14116"/>
    <cellStyle name="40% - Accent2 2 4 9 4 2" xfId="25079"/>
    <cellStyle name="40% - Accent2 2 4 9 4 3" xfId="33956"/>
    <cellStyle name="40% - Accent2 2 4 9 5" xfId="16468"/>
    <cellStyle name="40% - Accent2 2 4 9 5 2" xfId="27298"/>
    <cellStyle name="40% - Accent2 2 4 9 5 3" xfId="36175"/>
    <cellStyle name="40% - Accent2 2 4 9 6" xfId="18689"/>
    <cellStyle name="40% - Accent2 2 4 9 6 2" xfId="29517"/>
    <cellStyle name="40% - Accent2 2 4 9 6 3" xfId="38394"/>
    <cellStyle name="40% - Accent2 2 4 9 7" xfId="22860"/>
    <cellStyle name="40% - Accent2 2 4 9 8" xfId="31735"/>
    <cellStyle name="40% - Accent2 2 5" xfId="9218"/>
    <cellStyle name="40% - Accent2 2 5 10" xfId="18690"/>
    <cellStyle name="40% - Accent2 2 5 10 2" xfId="29518"/>
    <cellStyle name="40% - Accent2 2 5 10 3" xfId="38395"/>
    <cellStyle name="40% - Accent2 2 5 11" xfId="22861"/>
    <cellStyle name="40% - Accent2 2 5 12" xfId="31736"/>
    <cellStyle name="40% - Accent2 2 5 2" xfId="9219"/>
    <cellStyle name="40% - Accent2 2 5 2 2" xfId="13373"/>
    <cellStyle name="40% - Accent2 2 5 2 2 2" xfId="15727"/>
    <cellStyle name="40% - Accent2 2 5 2 2 2 2" xfId="26557"/>
    <cellStyle name="40% - Accent2 2 5 2 2 2 3" xfId="35434"/>
    <cellStyle name="40% - Accent2 2 5 2 2 3" xfId="17946"/>
    <cellStyle name="40% - Accent2 2 5 2 2 3 2" xfId="28776"/>
    <cellStyle name="40% - Accent2 2 5 2 2 3 3" xfId="37653"/>
    <cellStyle name="40% - Accent2 2 5 2 2 4" xfId="20351"/>
    <cellStyle name="40% - Accent2 2 5 2 2 4 2" xfId="30995"/>
    <cellStyle name="40% - Accent2 2 5 2 2 4 3" xfId="39872"/>
    <cellStyle name="40% - Accent2 2 5 2 2 5" xfId="24338"/>
    <cellStyle name="40% - Accent2 2 5 2 2 6" xfId="33215"/>
    <cellStyle name="40% - Accent2 2 5 2 3" xfId="12640"/>
    <cellStyle name="40% - Accent2 2 5 2 3 2" xfId="14994"/>
    <cellStyle name="40% - Accent2 2 5 2 3 2 2" xfId="25824"/>
    <cellStyle name="40% - Accent2 2 5 2 3 2 3" xfId="34701"/>
    <cellStyle name="40% - Accent2 2 5 2 3 3" xfId="17213"/>
    <cellStyle name="40% - Accent2 2 5 2 3 3 2" xfId="28043"/>
    <cellStyle name="40% - Accent2 2 5 2 3 3 3" xfId="36920"/>
    <cellStyle name="40% - Accent2 2 5 2 3 4" xfId="19618"/>
    <cellStyle name="40% - Accent2 2 5 2 3 4 2" xfId="30262"/>
    <cellStyle name="40% - Accent2 2 5 2 3 4 3" xfId="39139"/>
    <cellStyle name="40% - Accent2 2 5 2 3 5" xfId="23605"/>
    <cellStyle name="40% - Accent2 2 5 2 3 6" xfId="32482"/>
    <cellStyle name="40% - Accent2 2 5 2 4" xfId="14118"/>
    <cellStyle name="40% - Accent2 2 5 2 4 2" xfId="25081"/>
    <cellStyle name="40% - Accent2 2 5 2 4 3" xfId="33958"/>
    <cellStyle name="40% - Accent2 2 5 2 5" xfId="16470"/>
    <cellStyle name="40% - Accent2 2 5 2 5 2" xfId="27300"/>
    <cellStyle name="40% - Accent2 2 5 2 5 3" xfId="36177"/>
    <cellStyle name="40% - Accent2 2 5 2 6" xfId="18691"/>
    <cellStyle name="40% - Accent2 2 5 2 6 2" xfId="29519"/>
    <cellStyle name="40% - Accent2 2 5 2 6 3" xfId="38396"/>
    <cellStyle name="40% - Accent2 2 5 2 7" xfId="22862"/>
    <cellStyle name="40% - Accent2 2 5 2 8" xfId="31737"/>
    <cellStyle name="40% - Accent2 2 5 3" xfId="9220"/>
    <cellStyle name="40% - Accent2 2 5 3 2" xfId="13374"/>
    <cellStyle name="40% - Accent2 2 5 3 2 2" xfId="15728"/>
    <cellStyle name="40% - Accent2 2 5 3 2 2 2" xfId="26558"/>
    <cellStyle name="40% - Accent2 2 5 3 2 2 3" xfId="35435"/>
    <cellStyle name="40% - Accent2 2 5 3 2 3" xfId="17947"/>
    <cellStyle name="40% - Accent2 2 5 3 2 3 2" xfId="28777"/>
    <cellStyle name="40% - Accent2 2 5 3 2 3 3" xfId="37654"/>
    <cellStyle name="40% - Accent2 2 5 3 2 4" xfId="20352"/>
    <cellStyle name="40% - Accent2 2 5 3 2 4 2" xfId="30996"/>
    <cellStyle name="40% - Accent2 2 5 3 2 4 3" xfId="39873"/>
    <cellStyle name="40% - Accent2 2 5 3 2 5" xfId="24339"/>
    <cellStyle name="40% - Accent2 2 5 3 2 6" xfId="33216"/>
    <cellStyle name="40% - Accent2 2 5 3 3" xfId="12641"/>
    <cellStyle name="40% - Accent2 2 5 3 3 2" xfId="14995"/>
    <cellStyle name="40% - Accent2 2 5 3 3 2 2" xfId="25825"/>
    <cellStyle name="40% - Accent2 2 5 3 3 2 3" xfId="34702"/>
    <cellStyle name="40% - Accent2 2 5 3 3 3" xfId="17214"/>
    <cellStyle name="40% - Accent2 2 5 3 3 3 2" xfId="28044"/>
    <cellStyle name="40% - Accent2 2 5 3 3 3 3" xfId="36921"/>
    <cellStyle name="40% - Accent2 2 5 3 3 4" xfId="19619"/>
    <cellStyle name="40% - Accent2 2 5 3 3 4 2" xfId="30263"/>
    <cellStyle name="40% - Accent2 2 5 3 3 4 3" xfId="39140"/>
    <cellStyle name="40% - Accent2 2 5 3 3 5" xfId="23606"/>
    <cellStyle name="40% - Accent2 2 5 3 3 6" xfId="32483"/>
    <cellStyle name="40% - Accent2 2 5 3 4" xfId="14119"/>
    <cellStyle name="40% - Accent2 2 5 3 4 2" xfId="25082"/>
    <cellStyle name="40% - Accent2 2 5 3 4 3" xfId="33959"/>
    <cellStyle name="40% - Accent2 2 5 3 5" xfId="16471"/>
    <cellStyle name="40% - Accent2 2 5 3 5 2" xfId="27301"/>
    <cellStyle name="40% - Accent2 2 5 3 5 3" xfId="36178"/>
    <cellStyle name="40% - Accent2 2 5 3 6" xfId="18692"/>
    <cellStyle name="40% - Accent2 2 5 3 6 2" xfId="29520"/>
    <cellStyle name="40% - Accent2 2 5 3 6 3" xfId="38397"/>
    <cellStyle name="40% - Accent2 2 5 3 7" xfId="22863"/>
    <cellStyle name="40% - Accent2 2 5 3 8" xfId="31738"/>
    <cellStyle name="40% - Accent2 2 5 4" xfId="9221"/>
    <cellStyle name="40% - Accent2 2 5 4 2" xfId="13375"/>
    <cellStyle name="40% - Accent2 2 5 4 2 2" xfId="15729"/>
    <cellStyle name="40% - Accent2 2 5 4 2 2 2" xfId="26559"/>
    <cellStyle name="40% - Accent2 2 5 4 2 2 3" xfId="35436"/>
    <cellStyle name="40% - Accent2 2 5 4 2 3" xfId="17948"/>
    <cellStyle name="40% - Accent2 2 5 4 2 3 2" xfId="28778"/>
    <cellStyle name="40% - Accent2 2 5 4 2 3 3" xfId="37655"/>
    <cellStyle name="40% - Accent2 2 5 4 2 4" xfId="20353"/>
    <cellStyle name="40% - Accent2 2 5 4 2 4 2" xfId="30997"/>
    <cellStyle name="40% - Accent2 2 5 4 2 4 3" xfId="39874"/>
    <cellStyle name="40% - Accent2 2 5 4 2 5" xfId="24340"/>
    <cellStyle name="40% - Accent2 2 5 4 2 6" xfId="33217"/>
    <cellStyle name="40% - Accent2 2 5 4 3" xfId="12642"/>
    <cellStyle name="40% - Accent2 2 5 4 3 2" xfId="14996"/>
    <cellStyle name="40% - Accent2 2 5 4 3 2 2" xfId="25826"/>
    <cellStyle name="40% - Accent2 2 5 4 3 2 3" xfId="34703"/>
    <cellStyle name="40% - Accent2 2 5 4 3 3" xfId="17215"/>
    <cellStyle name="40% - Accent2 2 5 4 3 3 2" xfId="28045"/>
    <cellStyle name="40% - Accent2 2 5 4 3 3 3" xfId="36922"/>
    <cellStyle name="40% - Accent2 2 5 4 3 4" xfId="19620"/>
    <cellStyle name="40% - Accent2 2 5 4 3 4 2" xfId="30264"/>
    <cellStyle name="40% - Accent2 2 5 4 3 4 3" xfId="39141"/>
    <cellStyle name="40% - Accent2 2 5 4 3 5" xfId="23607"/>
    <cellStyle name="40% - Accent2 2 5 4 3 6" xfId="32484"/>
    <cellStyle name="40% - Accent2 2 5 4 4" xfId="14120"/>
    <cellStyle name="40% - Accent2 2 5 4 4 2" xfId="25083"/>
    <cellStyle name="40% - Accent2 2 5 4 4 3" xfId="33960"/>
    <cellStyle name="40% - Accent2 2 5 4 5" xfId="16472"/>
    <cellStyle name="40% - Accent2 2 5 4 5 2" xfId="27302"/>
    <cellStyle name="40% - Accent2 2 5 4 5 3" xfId="36179"/>
    <cellStyle name="40% - Accent2 2 5 4 6" xfId="18693"/>
    <cellStyle name="40% - Accent2 2 5 4 6 2" xfId="29521"/>
    <cellStyle name="40% - Accent2 2 5 4 6 3" xfId="38398"/>
    <cellStyle name="40% - Accent2 2 5 4 7" xfId="22864"/>
    <cellStyle name="40% - Accent2 2 5 4 8" xfId="31739"/>
    <cellStyle name="40% - Accent2 2 5 5" xfId="9222"/>
    <cellStyle name="40% - Accent2 2 5 5 2" xfId="13376"/>
    <cellStyle name="40% - Accent2 2 5 5 2 2" xfId="15730"/>
    <cellStyle name="40% - Accent2 2 5 5 2 2 2" xfId="26560"/>
    <cellStyle name="40% - Accent2 2 5 5 2 2 3" xfId="35437"/>
    <cellStyle name="40% - Accent2 2 5 5 2 3" xfId="17949"/>
    <cellStyle name="40% - Accent2 2 5 5 2 3 2" xfId="28779"/>
    <cellStyle name="40% - Accent2 2 5 5 2 3 3" xfId="37656"/>
    <cellStyle name="40% - Accent2 2 5 5 2 4" xfId="20354"/>
    <cellStyle name="40% - Accent2 2 5 5 2 4 2" xfId="30998"/>
    <cellStyle name="40% - Accent2 2 5 5 2 4 3" xfId="39875"/>
    <cellStyle name="40% - Accent2 2 5 5 2 5" xfId="24341"/>
    <cellStyle name="40% - Accent2 2 5 5 2 6" xfId="33218"/>
    <cellStyle name="40% - Accent2 2 5 5 3" xfId="12643"/>
    <cellStyle name="40% - Accent2 2 5 5 3 2" xfId="14997"/>
    <cellStyle name="40% - Accent2 2 5 5 3 2 2" xfId="25827"/>
    <cellStyle name="40% - Accent2 2 5 5 3 2 3" xfId="34704"/>
    <cellStyle name="40% - Accent2 2 5 5 3 3" xfId="17216"/>
    <cellStyle name="40% - Accent2 2 5 5 3 3 2" xfId="28046"/>
    <cellStyle name="40% - Accent2 2 5 5 3 3 3" xfId="36923"/>
    <cellStyle name="40% - Accent2 2 5 5 3 4" xfId="19621"/>
    <cellStyle name="40% - Accent2 2 5 5 3 4 2" xfId="30265"/>
    <cellStyle name="40% - Accent2 2 5 5 3 4 3" xfId="39142"/>
    <cellStyle name="40% - Accent2 2 5 5 3 5" xfId="23608"/>
    <cellStyle name="40% - Accent2 2 5 5 3 6" xfId="32485"/>
    <cellStyle name="40% - Accent2 2 5 5 4" xfId="14121"/>
    <cellStyle name="40% - Accent2 2 5 5 4 2" xfId="25084"/>
    <cellStyle name="40% - Accent2 2 5 5 4 3" xfId="33961"/>
    <cellStyle name="40% - Accent2 2 5 5 5" xfId="16473"/>
    <cellStyle name="40% - Accent2 2 5 5 5 2" xfId="27303"/>
    <cellStyle name="40% - Accent2 2 5 5 5 3" xfId="36180"/>
    <cellStyle name="40% - Accent2 2 5 5 6" xfId="18694"/>
    <cellStyle name="40% - Accent2 2 5 5 6 2" xfId="29522"/>
    <cellStyle name="40% - Accent2 2 5 5 6 3" xfId="38399"/>
    <cellStyle name="40% - Accent2 2 5 5 7" xfId="22865"/>
    <cellStyle name="40% - Accent2 2 5 5 8" xfId="31740"/>
    <cellStyle name="40% - Accent2 2 5 6" xfId="13372"/>
    <cellStyle name="40% - Accent2 2 5 6 2" xfId="15726"/>
    <cellStyle name="40% - Accent2 2 5 6 2 2" xfId="26556"/>
    <cellStyle name="40% - Accent2 2 5 6 2 3" xfId="35433"/>
    <cellStyle name="40% - Accent2 2 5 6 3" xfId="17945"/>
    <cellStyle name="40% - Accent2 2 5 6 3 2" xfId="28775"/>
    <cellStyle name="40% - Accent2 2 5 6 3 3" xfId="37652"/>
    <cellStyle name="40% - Accent2 2 5 6 4" xfId="20350"/>
    <cellStyle name="40% - Accent2 2 5 6 4 2" xfId="30994"/>
    <cellStyle name="40% - Accent2 2 5 6 4 3" xfId="39871"/>
    <cellStyle name="40% - Accent2 2 5 6 5" xfId="24337"/>
    <cellStyle name="40% - Accent2 2 5 6 6" xfId="33214"/>
    <cellStyle name="40% - Accent2 2 5 7" xfId="12639"/>
    <cellStyle name="40% - Accent2 2 5 7 2" xfId="14993"/>
    <cellStyle name="40% - Accent2 2 5 7 2 2" xfId="25823"/>
    <cellStyle name="40% - Accent2 2 5 7 2 3" xfId="34700"/>
    <cellStyle name="40% - Accent2 2 5 7 3" xfId="17212"/>
    <cellStyle name="40% - Accent2 2 5 7 3 2" xfId="28042"/>
    <cellStyle name="40% - Accent2 2 5 7 3 3" xfId="36919"/>
    <cellStyle name="40% - Accent2 2 5 7 4" xfId="19617"/>
    <cellStyle name="40% - Accent2 2 5 7 4 2" xfId="30261"/>
    <cellStyle name="40% - Accent2 2 5 7 4 3" xfId="39138"/>
    <cellStyle name="40% - Accent2 2 5 7 5" xfId="23604"/>
    <cellStyle name="40% - Accent2 2 5 7 6" xfId="32481"/>
    <cellStyle name="40% - Accent2 2 5 8" xfId="14117"/>
    <cellStyle name="40% - Accent2 2 5 8 2" xfId="25080"/>
    <cellStyle name="40% - Accent2 2 5 8 3" xfId="33957"/>
    <cellStyle name="40% - Accent2 2 5 9" xfId="16469"/>
    <cellStyle name="40% - Accent2 2 5 9 2" xfId="27299"/>
    <cellStyle name="40% - Accent2 2 5 9 3" xfId="36176"/>
    <cellStyle name="40% - Accent2 2 6" xfId="9223"/>
    <cellStyle name="40% - Accent2 2 6 10" xfId="18695"/>
    <cellStyle name="40% - Accent2 2 6 10 2" xfId="29523"/>
    <cellStyle name="40% - Accent2 2 6 10 3" xfId="38400"/>
    <cellStyle name="40% - Accent2 2 6 11" xfId="22866"/>
    <cellStyle name="40% - Accent2 2 6 12" xfId="31741"/>
    <cellStyle name="40% - Accent2 2 6 2" xfId="9224"/>
    <cellStyle name="40% - Accent2 2 6 2 2" xfId="13378"/>
    <cellStyle name="40% - Accent2 2 6 2 2 2" xfId="15732"/>
    <cellStyle name="40% - Accent2 2 6 2 2 2 2" xfId="26562"/>
    <cellStyle name="40% - Accent2 2 6 2 2 2 3" xfId="35439"/>
    <cellStyle name="40% - Accent2 2 6 2 2 3" xfId="17951"/>
    <cellStyle name="40% - Accent2 2 6 2 2 3 2" xfId="28781"/>
    <cellStyle name="40% - Accent2 2 6 2 2 3 3" xfId="37658"/>
    <cellStyle name="40% - Accent2 2 6 2 2 4" xfId="20356"/>
    <cellStyle name="40% - Accent2 2 6 2 2 4 2" xfId="31000"/>
    <cellStyle name="40% - Accent2 2 6 2 2 4 3" xfId="39877"/>
    <cellStyle name="40% - Accent2 2 6 2 2 5" xfId="24343"/>
    <cellStyle name="40% - Accent2 2 6 2 2 6" xfId="33220"/>
    <cellStyle name="40% - Accent2 2 6 2 3" xfId="12645"/>
    <cellStyle name="40% - Accent2 2 6 2 3 2" xfId="14999"/>
    <cellStyle name="40% - Accent2 2 6 2 3 2 2" xfId="25829"/>
    <cellStyle name="40% - Accent2 2 6 2 3 2 3" xfId="34706"/>
    <cellStyle name="40% - Accent2 2 6 2 3 3" xfId="17218"/>
    <cellStyle name="40% - Accent2 2 6 2 3 3 2" xfId="28048"/>
    <cellStyle name="40% - Accent2 2 6 2 3 3 3" xfId="36925"/>
    <cellStyle name="40% - Accent2 2 6 2 3 4" xfId="19623"/>
    <cellStyle name="40% - Accent2 2 6 2 3 4 2" xfId="30267"/>
    <cellStyle name="40% - Accent2 2 6 2 3 4 3" xfId="39144"/>
    <cellStyle name="40% - Accent2 2 6 2 3 5" xfId="23610"/>
    <cellStyle name="40% - Accent2 2 6 2 3 6" xfId="32487"/>
    <cellStyle name="40% - Accent2 2 6 2 4" xfId="14123"/>
    <cellStyle name="40% - Accent2 2 6 2 4 2" xfId="25086"/>
    <cellStyle name="40% - Accent2 2 6 2 4 3" xfId="33963"/>
    <cellStyle name="40% - Accent2 2 6 2 5" xfId="16475"/>
    <cellStyle name="40% - Accent2 2 6 2 5 2" xfId="27305"/>
    <cellStyle name="40% - Accent2 2 6 2 5 3" xfId="36182"/>
    <cellStyle name="40% - Accent2 2 6 2 6" xfId="18696"/>
    <cellStyle name="40% - Accent2 2 6 2 6 2" xfId="29524"/>
    <cellStyle name="40% - Accent2 2 6 2 6 3" xfId="38401"/>
    <cellStyle name="40% - Accent2 2 6 2 7" xfId="22867"/>
    <cellStyle name="40% - Accent2 2 6 2 8" xfId="31742"/>
    <cellStyle name="40% - Accent2 2 6 3" xfId="9225"/>
    <cellStyle name="40% - Accent2 2 6 3 2" xfId="13379"/>
    <cellStyle name="40% - Accent2 2 6 3 2 2" xfId="15733"/>
    <cellStyle name="40% - Accent2 2 6 3 2 2 2" xfId="26563"/>
    <cellStyle name="40% - Accent2 2 6 3 2 2 3" xfId="35440"/>
    <cellStyle name="40% - Accent2 2 6 3 2 3" xfId="17952"/>
    <cellStyle name="40% - Accent2 2 6 3 2 3 2" xfId="28782"/>
    <cellStyle name="40% - Accent2 2 6 3 2 3 3" xfId="37659"/>
    <cellStyle name="40% - Accent2 2 6 3 2 4" xfId="20357"/>
    <cellStyle name="40% - Accent2 2 6 3 2 4 2" xfId="31001"/>
    <cellStyle name="40% - Accent2 2 6 3 2 4 3" xfId="39878"/>
    <cellStyle name="40% - Accent2 2 6 3 2 5" xfId="24344"/>
    <cellStyle name="40% - Accent2 2 6 3 2 6" xfId="33221"/>
    <cellStyle name="40% - Accent2 2 6 3 3" xfId="12646"/>
    <cellStyle name="40% - Accent2 2 6 3 3 2" xfId="15000"/>
    <cellStyle name="40% - Accent2 2 6 3 3 2 2" xfId="25830"/>
    <cellStyle name="40% - Accent2 2 6 3 3 2 3" xfId="34707"/>
    <cellStyle name="40% - Accent2 2 6 3 3 3" xfId="17219"/>
    <cellStyle name="40% - Accent2 2 6 3 3 3 2" xfId="28049"/>
    <cellStyle name="40% - Accent2 2 6 3 3 3 3" xfId="36926"/>
    <cellStyle name="40% - Accent2 2 6 3 3 4" xfId="19624"/>
    <cellStyle name="40% - Accent2 2 6 3 3 4 2" xfId="30268"/>
    <cellStyle name="40% - Accent2 2 6 3 3 4 3" xfId="39145"/>
    <cellStyle name="40% - Accent2 2 6 3 3 5" xfId="23611"/>
    <cellStyle name="40% - Accent2 2 6 3 3 6" xfId="32488"/>
    <cellStyle name="40% - Accent2 2 6 3 4" xfId="14124"/>
    <cellStyle name="40% - Accent2 2 6 3 4 2" xfId="25087"/>
    <cellStyle name="40% - Accent2 2 6 3 4 3" xfId="33964"/>
    <cellStyle name="40% - Accent2 2 6 3 5" xfId="16476"/>
    <cellStyle name="40% - Accent2 2 6 3 5 2" xfId="27306"/>
    <cellStyle name="40% - Accent2 2 6 3 5 3" xfId="36183"/>
    <cellStyle name="40% - Accent2 2 6 3 6" xfId="18697"/>
    <cellStyle name="40% - Accent2 2 6 3 6 2" xfId="29525"/>
    <cellStyle name="40% - Accent2 2 6 3 6 3" xfId="38402"/>
    <cellStyle name="40% - Accent2 2 6 3 7" xfId="22868"/>
    <cellStyle name="40% - Accent2 2 6 3 8" xfId="31743"/>
    <cellStyle name="40% - Accent2 2 6 4" xfId="9226"/>
    <cellStyle name="40% - Accent2 2 6 4 2" xfId="13380"/>
    <cellStyle name="40% - Accent2 2 6 4 2 2" xfId="15734"/>
    <cellStyle name="40% - Accent2 2 6 4 2 2 2" xfId="26564"/>
    <cellStyle name="40% - Accent2 2 6 4 2 2 3" xfId="35441"/>
    <cellStyle name="40% - Accent2 2 6 4 2 3" xfId="17953"/>
    <cellStyle name="40% - Accent2 2 6 4 2 3 2" xfId="28783"/>
    <cellStyle name="40% - Accent2 2 6 4 2 3 3" xfId="37660"/>
    <cellStyle name="40% - Accent2 2 6 4 2 4" xfId="20358"/>
    <cellStyle name="40% - Accent2 2 6 4 2 4 2" xfId="31002"/>
    <cellStyle name="40% - Accent2 2 6 4 2 4 3" xfId="39879"/>
    <cellStyle name="40% - Accent2 2 6 4 2 5" xfId="24345"/>
    <cellStyle name="40% - Accent2 2 6 4 2 6" xfId="33222"/>
    <cellStyle name="40% - Accent2 2 6 4 3" xfId="12647"/>
    <cellStyle name="40% - Accent2 2 6 4 3 2" xfId="15001"/>
    <cellStyle name="40% - Accent2 2 6 4 3 2 2" xfId="25831"/>
    <cellStyle name="40% - Accent2 2 6 4 3 2 3" xfId="34708"/>
    <cellStyle name="40% - Accent2 2 6 4 3 3" xfId="17220"/>
    <cellStyle name="40% - Accent2 2 6 4 3 3 2" xfId="28050"/>
    <cellStyle name="40% - Accent2 2 6 4 3 3 3" xfId="36927"/>
    <cellStyle name="40% - Accent2 2 6 4 3 4" xfId="19625"/>
    <cellStyle name="40% - Accent2 2 6 4 3 4 2" xfId="30269"/>
    <cellStyle name="40% - Accent2 2 6 4 3 4 3" xfId="39146"/>
    <cellStyle name="40% - Accent2 2 6 4 3 5" xfId="23612"/>
    <cellStyle name="40% - Accent2 2 6 4 3 6" xfId="32489"/>
    <cellStyle name="40% - Accent2 2 6 4 4" xfId="14125"/>
    <cellStyle name="40% - Accent2 2 6 4 4 2" xfId="25088"/>
    <cellStyle name="40% - Accent2 2 6 4 4 3" xfId="33965"/>
    <cellStyle name="40% - Accent2 2 6 4 5" xfId="16477"/>
    <cellStyle name="40% - Accent2 2 6 4 5 2" xfId="27307"/>
    <cellStyle name="40% - Accent2 2 6 4 5 3" xfId="36184"/>
    <cellStyle name="40% - Accent2 2 6 4 6" xfId="18698"/>
    <cellStyle name="40% - Accent2 2 6 4 6 2" xfId="29526"/>
    <cellStyle name="40% - Accent2 2 6 4 6 3" xfId="38403"/>
    <cellStyle name="40% - Accent2 2 6 4 7" xfId="22869"/>
    <cellStyle name="40% - Accent2 2 6 4 8" xfId="31744"/>
    <cellStyle name="40% - Accent2 2 6 5" xfId="9227"/>
    <cellStyle name="40% - Accent2 2 6 5 2" xfId="13381"/>
    <cellStyle name="40% - Accent2 2 6 5 2 2" xfId="15735"/>
    <cellStyle name="40% - Accent2 2 6 5 2 2 2" xfId="26565"/>
    <cellStyle name="40% - Accent2 2 6 5 2 2 3" xfId="35442"/>
    <cellStyle name="40% - Accent2 2 6 5 2 3" xfId="17954"/>
    <cellStyle name="40% - Accent2 2 6 5 2 3 2" xfId="28784"/>
    <cellStyle name="40% - Accent2 2 6 5 2 3 3" xfId="37661"/>
    <cellStyle name="40% - Accent2 2 6 5 2 4" xfId="20359"/>
    <cellStyle name="40% - Accent2 2 6 5 2 4 2" xfId="31003"/>
    <cellStyle name="40% - Accent2 2 6 5 2 4 3" xfId="39880"/>
    <cellStyle name="40% - Accent2 2 6 5 2 5" xfId="24346"/>
    <cellStyle name="40% - Accent2 2 6 5 2 6" xfId="33223"/>
    <cellStyle name="40% - Accent2 2 6 5 3" xfId="12648"/>
    <cellStyle name="40% - Accent2 2 6 5 3 2" xfId="15002"/>
    <cellStyle name="40% - Accent2 2 6 5 3 2 2" xfId="25832"/>
    <cellStyle name="40% - Accent2 2 6 5 3 2 3" xfId="34709"/>
    <cellStyle name="40% - Accent2 2 6 5 3 3" xfId="17221"/>
    <cellStyle name="40% - Accent2 2 6 5 3 3 2" xfId="28051"/>
    <cellStyle name="40% - Accent2 2 6 5 3 3 3" xfId="36928"/>
    <cellStyle name="40% - Accent2 2 6 5 3 4" xfId="19626"/>
    <cellStyle name="40% - Accent2 2 6 5 3 4 2" xfId="30270"/>
    <cellStyle name="40% - Accent2 2 6 5 3 4 3" xfId="39147"/>
    <cellStyle name="40% - Accent2 2 6 5 3 5" xfId="23613"/>
    <cellStyle name="40% - Accent2 2 6 5 3 6" xfId="32490"/>
    <cellStyle name="40% - Accent2 2 6 5 4" xfId="14126"/>
    <cellStyle name="40% - Accent2 2 6 5 4 2" xfId="25089"/>
    <cellStyle name="40% - Accent2 2 6 5 4 3" xfId="33966"/>
    <cellStyle name="40% - Accent2 2 6 5 5" xfId="16478"/>
    <cellStyle name="40% - Accent2 2 6 5 5 2" xfId="27308"/>
    <cellStyle name="40% - Accent2 2 6 5 5 3" xfId="36185"/>
    <cellStyle name="40% - Accent2 2 6 5 6" xfId="18699"/>
    <cellStyle name="40% - Accent2 2 6 5 6 2" xfId="29527"/>
    <cellStyle name="40% - Accent2 2 6 5 6 3" xfId="38404"/>
    <cellStyle name="40% - Accent2 2 6 5 7" xfId="22870"/>
    <cellStyle name="40% - Accent2 2 6 5 8" xfId="31745"/>
    <cellStyle name="40% - Accent2 2 6 6" xfId="13377"/>
    <cellStyle name="40% - Accent2 2 6 6 2" xfId="15731"/>
    <cellStyle name="40% - Accent2 2 6 6 2 2" xfId="26561"/>
    <cellStyle name="40% - Accent2 2 6 6 2 3" xfId="35438"/>
    <cellStyle name="40% - Accent2 2 6 6 3" xfId="17950"/>
    <cellStyle name="40% - Accent2 2 6 6 3 2" xfId="28780"/>
    <cellStyle name="40% - Accent2 2 6 6 3 3" xfId="37657"/>
    <cellStyle name="40% - Accent2 2 6 6 4" xfId="20355"/>
    <cellStyle name="40% - Accent2 2 6 6 4 2" xfId="30999"/>
    <cellStyle name="40% - Accent2 2 6 6 4 3" xfId="39876"/>
    <cellStyle name="40% - Accent2 2 6 6 5" xfId="24342"/>
    <cellStyle name="40% - Accent2 2 6 6 6" xfId="33219"/>
    <cellStyle name="40% - Accent2 2 6 7" xfId="12644"/>
    <cellStyle name="40% - Accent2 2 6 7 2" xfId="14998"/>
    <cellStyle name="40% - Accent2 2 6 7 2 2" xfId="25828"/>
    <cellStyle name="40% - Accent2 2 6 7 2 3" xfId="34705"/>
    <cellStyle name="40% - Accent2 2 6 7 3" xfId="17217"/>
    <cellStyle name="40% - Accent2 2 6 7 3 2" xfId="28047"/>
    <cellStyle name="40% - Accent2 2 6 7 3 3" xfId="36924"/>
    <cellStyle name="40% - Accent2 2 6 7 4" xfId="19622"/>
    <cellStyle name="40% - Accent2 2 6 7 4 2" xfId="30266"/>
    <cellStyle name="40% - Accent2 2 6 7 4 3" xfId="39143"/>
    <cellStyle name="40% - Accent2 2 6 7 5" xfId="23609"/>
    <cellStyle name="40% - Accent2 2 6 7 6" xfId="32486"/>
    <cellStyle name="40% - Accent2 2 6 8" xfId="14122"/>
    <cellStyle name="40% - Accent2 2 6 8 2" xfId="25085"/>
    <cellStyle name="40% - Accent2 2 6 8 3" xfId="33962"/>
    <cellStyle name="40% - Accent2 2 6 9" xfId="16474"/>
    <cellStyle name="40% - Accent2 2 6 9 2" xfId="27304"/>
    <cellStyle name="40% - Accent2 2 6 9 3" xfId="36181"/>
    <cellStyle name="40% - Accent2 2 7" xfId="9228"/>
    <cellStyle name="40% - Accent2 2 7 2" xfId="13382"/>
    <cellStyle name="40% - Accent2 2 7 2 2" xfId="15736"/>
    <cellStyle name="40% - Accent2 2 7 2 2 2" xfId="26566"/>
    <cellStyle name="40% - Accent2 2 7 2 2 3" xfId="35443"/>
    <cellStyle name="40% - Accent2 2 7 2 3" xfId="17955"/>
    <cellStyle name="40% - Accent2 2 7 2 3 2" xfId="28785"/>
    <cellStyle name="40% - Accent2 2 7 2 3 3" xfId="37662"/>
    <cellStyle name="40% - Accent2 2 7 2 4" xfId="20360"/>
    <cellStyle name="40% - Accent2 2 7 2 4 2" xfId="31004"/>
    <cellStyle name="40% - Accent2 2 7 2 4 3" xfId="39881"/>
    <cellStyle name="40% - Accent2 2 7 2 5" xfId="24347"/>
    <cellStyle name="40% - Accent2 2 7 2 6" xfId="33224"/>
    <cellStyle name="40% - Accent2 2 7 3" xfId="12649"/>
    <cellStyle name="40% - Accent2 2 7 3 2" xfId="15003"/>
    <cellStyle name="40% - Accent2 2 7 3 2 2" xfId="25833"/>
    <cellStyle name="40% - Accent2 2 7 3 2 3" xfId="34710"/>
    <cellStyle name="40% - Accent2 2 7 3 3" xfId="17222"/>
    <cellStyle name="40% - Accent2 2 7 3 3 2" xfId="28052"/>
    <cellStyle name="40% - Accent2 2 7 3 3 3" xfId="36929"/>
    <cellStyle name="40% - Accent2 2 7 3 4" xfId="19627"/>
    <cellStyle name="40% - Accent2 2 7 3 4 2" xfId="30271"/>
    <cellStyle name="40% - Accent2 2 7 3 4 3" xfId="39148"/>
    <cellStyle name="40% - Accent2 2 7 3 5" xfId="23614"/>
    <cellStyle name="40% - Accent2 2 7 3 6" xfId="32491"/>
    <cellStyle name="40% - Accent2 2 7 4" xfId="14127"/>
    <cellStyle name="40% - Accent2 2 7 4 2" xfId="25090"/>
    <cellStyle name="40% - Accent2 2 7 4 3" xfId="33967"/>
    <cellStyle name="40% - Accent2 2 7 5" xfId="16479"/>
    <cellStyle name="40% - Accent2 2 7 5 2" xfId="27309"/>
    <cellStyle name="40% - Accent2 2 7 5 3" xfId="36186"/>
    <cellStyle name="40% - Accent2 2 7 6" xfId="18700"/>
    <cellStyle name="40% - Accent2 2 7 6 2" xfId="29528"/>
    <cellStyle name="40% - Accent2 2 7 6 3" xfId="38405"/>
    <cellStyle name="40% - Accent2 2 7 7" xfId="22871"/>
    <cellStyle name="40% - Accent2 2 7 8" xfId="31746"/>
    <cellStyle name="40% - Accent2 2 8" xfId="9229"/>
    <cellStyle name="40% - Accent2 2 8 2" xfId="13383"/>
    <cellStyle name="40% - Accent2 2 8 2 2" xfId="15737"/>
    <cellStyle name="40% - Accent2 2 8 2 2 2" xfId="26567"/>
    <cellStyle name="40% - Accent2 2 8 2 2 3" xfId="35444"/>
    <cellStyle name="40% - Accent2 2 8 2 3" xfId="17956"/>
    <cellStyle name="40% - Accent2 2 8 2 3 2" xfId="28786"/>
    <cellStyle name="40% - Accent2 2 8 2 3 3" xfId="37663"/>
    <cellStyle name="40% - Accent2 2 8 2 4" xfId="20361"/>
    <cellStyle name="40% - Accent2 2 8 2 4 2" xfId="31005"/>
    <cellStyle name="40% - Accent2 2 8 2 4 3" xfId="39882"/>
    <cellStyle name="40% - Accent2 2 8 2 5" xfId="24348"/>
    <cellStyle name="40% - Accent2 2 8 2 6" xfId="33225"/>
    <cellStyle name="40% - Accent2 2 8 3" xfId="12650"/>
    <cellStyle name="40% - Accent2 2 8 3 2" xfId="15004"/>
    <cellStyle name="40% - Accent2 2 8 3 2 2" xfId="25834"/>
    <cellStyle name="40% - Accent2 2 8 3 2 3" xfId="34711"/>
    <cellStyle name="40% - Accent2 2 8 3 3" xfId="17223"/>
    <cellStyle name="40% - Accent2 2 8 3 3 2" xfId="28053"/>
    <cellStyle name="40% - Accent2 2 8 3 3 3" xfId="36930"/>
    <cellStyle name="40% - Accent2 2 8 3 4" xfId="19628"/>
    <cellStyle name="40% - Accent2 2 8 3 4 2" xfId="30272"/>
    <cellStyle name="40% - Accent2 2 8 3 4 3" xfId="39149"/>
    <cellStyle name="40% - Accent2 2 8 3 5" xfId="23615"/>
    <cellStyle name="40% - Accent2 2 8 3 6" xfId="32492"/>
    <cellStyle name="40% - Accent2 2 8 4" xfId="14128"/>
    <cellStyle name="40% - Accent2 2 8 4 2" xfId="25091"/>
    <cellStyle name="40% - Accent2 2 8 4 3" xfId="33968"/>
    <cellStyle name="40% - Accent2 2 8 5" xfId="16480"/>
    <cellStyle name="40% - Accent2 2 8 5 2" xfId="27310"/>
    <cellStyle name="40% - Accent2 2 8 5 3" xfId="36187"/>
    <cellStyle name="40% - Accent2 2 8 6" xfId="18701"/>
    <cellStyle name="40% - Accent2 2 8 6 2" xfId="29529"/>
    <cellStyle name="40% - Accent2 2 8 6 3" xfId="38406"/>
    <cellStyle name="40% - Accent2 2 8 7" xfId="22872"/>
    <cellStyle name="40% - Accent2 2 8 8" xfId="31747"/>
    <cellStyle name="40% - Accent2 2 9" xfId="9230"/>
    <cellStyle name="40% - Accent2 2 9 2" xfId="13384"/>
    <cellStyle name="40% - Accent2 2 9 2 2" xfId="15738"/>
    <cellStyle name="40% - Accent2 2 9 2 2 2" xfId="26568"/>
    <cellStyle name="40% - Accent2 2 9 2 2 3" xfId="35445"/>
    <cellStyle name="40% - Accent2 2 9 2 3" xfId="17957"/>
    <cellStyle name="40% - Accent2 2 9 2 3 2" xfId="28787"/>
    <cellStyle name="40% - Accent2 2 9 2 3 3" xfId="37664"/>
    <cellStyle name="40% - Accent2 2 9 2 4" xfId="20362"/>
    <cellStyle name="40% - Accent2 2 9 2 4 2" xfId="31006"/>
    <cellStyle name="40% - Accent2 2 9 2 4 3" xfId="39883"/>
    <cellStyle name="40% - Accent2 2 9 2 5" xfId="24349"/>
    <cellStyle name="40% - Accent2 2 9 2 6" xfId="33226"/>
    <cellStyle name="40% - Accent2 2 9 3" xfId="12651"/>
    <cellStyle name="40% - Accent2 2 9 3 2" xfId="15005"/>
    <cellStyle name="40% - Accent2 2 9 3 2 2" xfId="25835"/>
    <cellStyle name="40% - Accent2 2 9 3 2 3" xfId="34712"/>
    <cellStyle name="40% - Accent2 2 9 3 3" xfId="17224"/>
    <cellStyle name="40% - Accent2 2 9 3 3 2" xfId="28054"/>
    <cellStyle name="40% - Accent2 2 9 3 3 3" xfId="36931"/>
    <cellStyle name="40% - Accent2 2 9 3 4" xfId="19629"/>
    <cellStyle name="40% - Accent2 2 9 3 4 2" xfId="30273"/>
    <cellStyle name="40% - Accent2 2 9 3 4 3" xfId="39150"/>
    <cellStyle name="40% - Accent2 2 9 3 5" xfId="23616"/>
    <cellStyle name="40% - Accent2 2 9 3 6" xfId="32493"/>
    <cellStyle name="40% - Accent2 2 9 4" xfId="14129"/>
    <cellStyle name="40% - Accent2 2 9 4 2" xfId="25092"/>
    <cellStyle name="40% - Accent2 2 9 4 3" xfId="33969"/>
    <cellStyle name="40% - Accent2 2 9 5" xfId="16481"/>
    <cellStyle name="40% - Accent2 2 9 5 2" xfId="27311"/>
    <cellStyle name="40% - Accent2 2 9 5 3" xfId="36188"/>
    <cellStyle name="40% - Accent2 2 9 6" xfId="18702"/>
    <cellStyle name="40% - Accent2 2 9 6 2" xfId="29530"/>
    <cellStyle name="40% - Accent2 2 9 6 3" xfId="38407"/>
    <cellStyle name="40% - Accent2 2 9 7" xfId="22873"/>
    <cellStyle name="40% - Accent2 2 9 8" xfId="31748"/>
    <cellStyle name="40% - Accent2 3" xfId="73"/>
    <cellStyle name="40% - Accent2 3 10" xfId="9232"/>
    <cellStyle name="40% - Accent2 3 11" xfId="9231"/>
    <cellStyle name="40% - Accent2 3 2" xfId="9233"/>
    <cellStyle name="40% - Accent2 3 2 2" xfId="13385"/>
    <cellStyle name="40% - Accent2 3 2 2 2" xfId="15739"/>
    <cellStyle name="40% - Accent2 3 2 2 2 2" xfId="26569"/>
    <cellStyle name="40% - Accent2 3 2 2 2 3" xfId="35446"/>
    <cellStyle name="40% - Accent2 3 2 2 3" xfId="17958"/>
    <cellStyle name="40% - Accent2 3 2 2 3 2" xfId="28788"/>
    <cellStyle name="40% - Accent2 3 2 2 3 3" xfId="37665"/>
    <cellStyle name="40% - Accent2 3 2 2 4" xfId="20363"/>
    <cellStyle name="40% - Accent2 3 2 2 4 2" xfId="31007"/>
    <cellStyle name="40% - Accent2 3 2 2 4 3" xfId="39884"/>
    <cellStyle name="40% - Accent2 3 2 2 5" xfId="24350"/>
    <cellStyle name="40% - Accent2 3 2 2 6" xfId="33227"/>
    <cellStyle name="40% - Accent2 3 2 3" xfId="12652"/>
    <cellStyle name="40% - Accent2 3 2 3 2" xfId="15006"/>
    <cellStyle name="40% - Accent2 3 2 3 2 2" xfId="25836"/>
    <cellStyle name="40% - Accent2 3 2 3 2 3" xfId="34713"/>
    <cellStyle name="40% - Accent2 3 2 3 3" xfId="17225"/>
    <cellStyle name="40% - Accent2 3 2 3 3 2" xfId="28055"/>
    <cellStyle name="40% - Accent2 3 2 3 3 3" xfId="36932"/>
    <cellStyle name="40% - Accent2 3 2 3 4" xfId="19630"/>
    <cellStyle name="40% - Accent2 3 2 3 4 2" xfId="30274"/>
    <cellStyle name="40% - Accent2 3 2 3 4 3" xfId="39151"/>
    <cellStyle name="40% - Accent2 3 2 3 5" xfId="23617"/>
    <cellStyle name="40% - Accent2 3 2 3 6" xfId="32494"/>
    <cellStyle name="40% - Accent2 3 2 4" xfId="14130"/>
    <cellStyle name="40% - Accent2 3 2 4 2" xfId="25093"/>
    <cellStyle name="40% - Accent2 3 2 4 3" xfId="33970"/>
    <cellStyle name="40% - Accent2 3 2 5" xfId="16482"/>
    <cellStyle name="40% - Accent2 3 2 5 2" xfId="27312"/>
    <cellStyle name="40% - Accent2 3 2 5 3" xfId="36189"/>
    <cellStyle name="40% - Accent2 3 2 6" xfId="18703"/>
    <cellStyle name="40% - Accent2 3 2 6 2" xfId="29531"/>
    <cellStyle name="40% - Accent2 3 2 6 3" xfId="38408"/>
    <cellStyle name="40% - Accent2 3 2 7" xfId="22874"/>
    <cellStyle name="40% - Accent2 3 2 8" xfId="31749"/>
    <cellStyle name="40% - Accent2 3 3" xfId="9234"/>
    <cellStyle name="40% - Accent2 3 3 2" xfId="13386"/>
    <cellStyle name="40% - Accent2 3 3 2 2" xfId="15740"/>
    <cellStyle name="40% - Accent2 3 3 2 2 2" xfId="26570"/>
    <cellStyle name="40% - Accent2 3 3 2 2 3" xfId="35447"/>
    <cellStyle name="40% - Accent2 3 3 2 3" xfId="17959"/>
    <cellStyle name="40% - Accent2 3 3 2 3 2" xfId="28789"/>
    <cellStyle name="40% - Accent2 3 3 2 3 3" xfId="37666"/>
    <cellStyle name="40% - Accent2 3 3 2 4" xfId="20364"/>
    <cellStyle name="40% - Accent2 3 3 2 4 2" xfId="31008"/>
    <cellStyle name="40% - Accent2 3 3 2 4 3" xfId="39885"/>
    <cellStyle name="40% - Accent2 3 3 2 5" xfId="24351"/>
    <cellStyle name="40% - Accent2 3 3 2 6" xfId="33228"/>
    <cellStyle name="40% - Accent2 3 3 3" xfId="12653"/>
    <cellStyle name="40% - Accent2 3 3 3 2" xfId="15007"/>
    <cellStyle name="40% - Accent2 3 3 3 2 2" xfId="25837"/>
    <cellStyle name="40% - Accent2 3 3 3 2 3" xfId="34714"/>
    <cellStyle name="40% - Accent2 3 3 3 3" xfId="17226"/>
    <cellStyle name="40% - Accent2 3 3 3 3 2" xfId="28056"/>
    <cellStyle name="40% - Accent2 3 3 3 3 3" xfId="36933"/>
    <cellStyle name="40% - Accent2 3 3 3 4" xfId="19631"/>
    <cellStyle name="40% - Accent2 3 3 3 4 2" xfId="30275"/>
    <cellStyle name="40% - Accent2 3 3 3 4 3" xfId="39152"/>
    <cellStyle name="40% - Accent2 3 3 3 5" xfId="23618"/>
    <cellStyle name="40% - Accent2 3 3 3 6" xfId="32495"/>
    <cellStyle name="40% - Accent2 3 3 4" xfId="14131"/>
    <cellStyle name="40% - Accent2 3 3 4 2" xfId="25094"/>
    <cellStyle name="40% - Accent2 3 3 4 3" xfId="33971"/>
    <cellStyle name="40% - Accent2 3 3 5" xfId="16483"/>
    <cellStyle name="40% - Accent2 3 3 5 2" xfId="27313"/>
    <cellStyle name="40% - Accent2 3 3 5 3" xfId="36190"/>
    <cellStyle name="40% - Accent2 3 3 6" xfId="18704"/>
    <cellStyle name="40% - Accent2 3 3 6 2" xfId="29532"/>
    <cellStyle name="40% - Accent2 3 3 6 3" xfId="38409"/>
    <cellStyle name="40% - Accent2 3 3 7" xfId="22875"/>
    <cellStyle name="40% - Accent2 3 3 8" xfId="31750"/>
    <cellStyle name="40% - Accent2 3 4" xfId="9235"/>
    <cellStyle name="40% - Accent2 3 4 2" xfId="13387"/>
    <cellStyle name="40% - Accent2 3 4 2 2" xfId="15741"/>
    <cellStyle name="40% - Accent2 3 4 2 2 2" xfId="26571"/>
    <cellStyle name="40% - Accent2 3 4 2 2 3" xfId="35448"/>
    <cellStyle name="40% - Accent2 3 4 2 3" xfId="17960"/>
    <cellStyle name="40% - Accent2 3 4 2 3 2" xfId="28790"/>
    <cellStyle name="40% - Accent2 3 4 2 3 3" xfId="37667"/>
    <cellStyle name="40% - Accent2 3 4 2 4" xfId="20365"/>
    <cellStyle name="40% - Accent2 3 4 2 4 2" xfId="31009"/>
    <cellStyle name="40% - Accent2 3 4 2 4 3" xfId="39886"/>
    <cellStyle name="40% - Accent2 3 4 2 5" xfId="24352"/>
    <cellStyle name="40% - Accent2 3 4 2 6" xfId="33229"/>
    <cellStyle name="40% - Accent2 3 4 3" xfId="12654"/>
    <cellStyle name="40% - Accent2 3 4 3 2" xfId="15008"/>
    <cellStyle name="40% - Accent2 3 4 3 2 2" xfId="25838"/>
    <cellStyle name="40% - Accent2 3 4 3 2 3" xfId="34715"/>
    <cellStyle name="40% - Accent2 3 4 3 3" xfId="17227"/>
    <cellStyle name="40% - Accent2 3 4 3 3 2" xfId="28057"/>
    <cellStyle name="40% - Accent2 3 4 3 3 3" xfId="36934"/>
    <cellStyle name="40% - Accent2 3 4 3 4" xfId="19632"/>
    <cellStyle name="40% - Accent2 3 4 3 4 2" xfId="30276"/>
    <cellStyle name="40% - Accent2 3 4 3 4 3" xfId="39153"/>
    <cellStyle name="40% - Accent2 3 4 3 5" xfId="23619"/>
    <cellStyle name="40% - Accent2 3 4 3 6" xfId="32496"/>
    <cellStyle name="40% - Accent2 3 4 4" xfId="14132"/>
    <cellStyle name="40% - Accent2 3 4 4 2" xfId="25095"/>
    <cellStyle name="40% - Accent2 3 4 4 3" xfId="33972"/>
    <cellStyle name="40% - Accent2 3 4 5" xfId="16484"/>
    <cellStyle name="40% - Accent2 3 4 5 2" xfId="27314"/>
    <cellStyle name="40% - Accent2 3 4 5 3" xfId="36191"/>
    <cellStyle name="40% - Accent2 3 4 6" xfId="18705"/>
    <cellStyle name="40% - Accent2 3 4 6 2" xfId="29533"/>
    <cellStyle name="40% - Accent2 3 4 6 3" xfId="38410"/>
    <cellStyle name="40% - Accent2 3 4 7" xfId="22876"/>
    <cellStyle name="40% - Accent2 3 4 8" xfId="31751"/>
    <cellStyle name="40% - Accent2 3 5" xfId="9236"/>
    <cellStyle name="40% - Accent2 3 5 2" xfId="13388"/>
    <cellStyle name="40% - Accent2 3 5 2 2" xfId="15742"/>
    <cellStyle name="40% - Accent2 3 5 2 2 2" xfId="26572"/>
    <cellStyle name="40% - Accent2 3 5 2 2 3" xfId="35449"/>
    <cellStyle name="40% - Accent2 3 5 2 3" xfId="17961"/>
    <cellStyle name="40% - Accent2 3 5 2 3 2" xfId="28791"/>
    <cellStyle name="40% - Accent2 3 5 2 3 3" xfId="37668"/>
    <cellStyle name="40% - Accent2 3 5 2 4" xfId="20366"/>
    <cellStyle name="40% - Accent2 3 5 2 4 2" xfId="31010"/>
    <cellStyle name="40% - Accent2 3 5 2 4 3" xfId="39887"/>
    <cellStyle name="40% - Accent2 3 5 2 5" xfId="24353"/>
    <cellStyle name="40% - Accent2 3 5 2 6" xfId="33230"/>
    <cellStyle name="40% - Accent2 3 5 3" xfId="12655"/>
    <cellStyle name="40% - Accent2 3 5 3 2" xfId="15009"/>
    <cellStyle name="40% - Accent2 3 5 3 2 2" xfId="25839"/>
    <cellStyle name="40% - Accent2 3 5 3 2 3" xfId="34716"/>
    <cellStyle name="40% - Accent2 3 5 3 3" xfId="17228"/>
    <cellStyle name="40% - Accent2 3 5 3 3 2" xfId="28058"/>
    <cellStyle name="40% - Accent2 3 5 3 3 3" xfId="36935"/>
    <cellStyle name="40% - Accent2 3 5 3 4" xfId="19633"/>
    <cellStyle name="40% - Accent2 3 5 3 4 2" xfId="30277"/>
    <cellStyle name="40% - Accent2 3 5 3 4 3" xfId="39154"/>
    <cellStyle name="40% - Accent2 3 5 3 5" xfId="23620"/>
    <cellStyle name="40% - Accent2 3 5 3 6" xfId="32497"/>
    <cellStyle name="40% - Accent2 3 5 4" xfId="14133"/>
    <cellStyle name="40% - Accent2 3 5 4 2" xfId="25096"/>
    <cellStyle name="40% - Accent2 3 5 4 3" xfId="33973"/>
    <cellStyle name="40% - Accent2 3 5 5" xfId="16485"/>
    <cellStyle name="40% - Accent2 3 5 5 2" xfId="27315"/>
    <cellStyle name="40% - Accent2 3 5 5 3" xfId="36192"/>
    <cellStyle name="40% - Accent2 3 5 6" xfId="18706"/>
    <cellStyle name="40% - Accent2 3 5 6 2" xfId="29534"/>
    <cellStyle name="40% - Accent2 3 5 6 3" xfId="38411"/>
    <cellStyle name="40% - Accent2 3 5 7" xfId="22877"/>
    <cellStyle name="40% - Accent2 3 5 8" xfId="31752"/>
    <cellStyle name="40% - Accent2 3 6" xfId="9237"/>
    <cellStyle name="40% - Accent2 3 6 2" xfId="9238"/>
    <cellStyle name="40% - Accent2 3 6 2 2" xfId="13389"/>
    <cellStyle name="40% - Accent2 3 6 2 2 2" xfId="15743"/>
    <cellStyle name="40% - Accent2 3 6 2 2 2 2" xfId="26573"/>
    <cellStyle name="40% - Accent2 3 6 2 2 2 3" xfId="35450"/>
    <cellStyle name="40% - Accent2 3 6 2 2 3" xfId="17962"/>
    <cellStyle name="40% - Accent2 3 6 2 2 3 2" xfId="28792"/>
    <cellStyle name="40% - Accent2 3 6 2 2 3 3" xfId="37669"/>
    <cellStyle name="40% - Accent2 3 6 2 2 4" xfId="20367"/>
    <cellStyle name="40% - Accent2 3 6 2 2 4 2" xfId="31011"/>
    <cellStyle name="40% - Accent2 3 6 2 2 4 3" xfId="39888"/>
    <cellStyle name="40% - Accent2 3 6 2 2 5" xfId="24354"/>
    <cellStyle name="40% - Accent2 3 6 2 2 6" xfId="33231"/>
    <cellStyle name="40% - Accent2 3 6 2 3" xfId="12656"/>
    <cellStyle name="40% - Accent2 3 6 2 3 2" xfId="15010"/>
    <cellStyle name="40% - Accent2 3 6 2 3 2 2" xfId="25840"/>
    <cellStyle name="40% - Accent2 3 6 2 3 2 3" xfId="34717"/>
    <cellStyle name="40% - Accent2 3 6 2 3 3" xfId="17229"/>
    <cellStyle name="40% - Accent2 3 6 2 3 3 2" xfId="28059"/>
    <cellStyle name="40% - Accent2 3 6 2 3 3 3" xfId="36936"/>
    <cellStyle name="40% - Accent2 3 6 2 3 4" xfId="19634"/>
    <cellStyle name="40% - Accent2 3 6 2 3 4 2" xfId="30278"/>
    <cellStyle name="40% - Accent2 3 6 2 3 4 3" xfId="39155"/>
    <cellStyle name="40% - Accent2 3 6 2 3 5" xfId="23621"/>
    <cellStyle name="40% - Accent2 3 6 2 3 6" xfId="32498"/>
    <cellStyle name="40% - Accent2 3 6 2 4" xfId="14134"/>
    <cellStyle name="40% - Accent2 3 6 2 4 2" xfId="25097"/>
    <cellStyle name="40% - Accent2 3 6 2 4 3" xfId="33974"/>
    <cellStyle name="40% - Accent2 3 6 2 5" xfId="16486"/>
    <cellStyle name="40% - Accent2 3 6 2 5 2" xfId="27316"/>
    <cellStyle name="40% - Accent2 3 6 2 5 3" xfId="36193"/>
    <cellStyle name="40% - Accent2 3 6 2 6" xfId="18707"/>
    <cellStyle name="40% - Accent2 3 6 2 6 2" xfId="29535"/>
    <cellStyle name="40% - Accent2 3 6 2 6 3" xfId="38412"/>
    <cellStyle name="40% - Accent2 3 6 2 7" xfId="22878"/>
    <cellStyle name="40% - Accent2 3 6 2 8" xfId="31753"/>
    <cellStyle name="40% - Accent2 3 6 3" xfId="9239"/>
    <cellStyle name="40% - Accent2 3 6 3 2" xfId="13390"/>
    <cellStyle name="40% - Accent2 3 6 3 2 2" xfId="15744"/>
    <cellStyle name="40% - Accent2 3 6 3 2 2 2" xfId="26574"/>
    <cellStyle name="40% - Accent2 3 6 3 2 2 3" xfId="35451"/>
    <cellStyle name="40% - Accent2 3 6 3 2 3" xfId="17963"/>
    <cellStyle name="40% - Accent2 3 6 3 2 3 2" xfId="28793"/>
    <cellStyle name="40% - Accent2 3 6 3 2 3 3" xfId="37670"/>
    <cellStyle name="40% - Accent2 3 6 3 2 4" xfId="20368"/>
    <cellStyle name="40% - Accent2 3 6 3 2 4 2" xfId="31012"/>
    <cellStyle name="40% - Accent2 3 6 3 2 4 3" xfId="39889"/>
    <cellStyle name="40% - Accent2 3 6 3 2 5" xfId="24355"/>
    <cellStyle name="40% - Accent2 3 6 3 2 6" xfId="33232"/>
    <cellStyle name="40% - Accent2 3 6 3 3" xfId="12657"/>
    <cellStyle name="40% - Accent2 3 6 3 3 2" xfId="15011"/>
    <cellStyle name="40% - Accent2 3 6 3 3 2 2" xfId="25841"/>
    <cellStyle name="40% - Accent2 3 6 3 3 2 3" xfId="34718"/>
    <cellStyle name="40% - Accent2 3 6 3 3 3" xfId="17230"/>
    <cellStyle name="40% - Accent2 3 6 3 3 3 2" xfId="28060"/>
    <cellStyle name="40% - Accent2 3 6 3 3 3 3" xfId="36937"/>
    <cellStyle name="40% - Accent2 3 6 3 3 4" xfId="19635"/>
    <cellStyle name="40% - Accent2 3 6 3 3 4 2" xfId="30279"/>
    <cellStyle name="40% - Accent2 3 6 3 3 4 3" xfId="39156"/>
    <cellStyle name="40% - Accent2 3 6 3 3 5" xfId="23622"/>
    <cellStyle name="40% - Accent2 3 6 3 3 6" xfId="32499"/>
    <cellStyle name="40% - Accent2 3 6 3 4" xfId="14135"/>
    <cellStyle name="40% - Accent2 3 6 3 4 2" xfId="25098"/>
    <cellStyle name="40% - Accent2 3 6 3 4 3" xfId="33975"/>
    <cellStyle name="40% - Accent2 3 6 3 5" xfId="16487"/>
    <cellStyle name="40% - Accent2 3 6 3 5 2" xfId="27317"/>
    <cellStyle name="40% - Accent2 3 6 3 5 3" xfId="36194"/>
    <cellStyle name="40% - Accent2 3 6 3 6" xfId="18708"/>
    <cellStyle name="40% - Accent2 3 6 3 6 2" xfId="29536"/>
    <cellStyle name="40% - Accent2 3 6 3 6 3" xfId="38413"/>
    <cellStyle name="40% - Accent2 3 6 3 7" xfId="22879"/>
    <cellStyle name="40% - Accent2 3 6 3 8" xfId="31754"/>
    <cellStyle name="40% - Accent2 3 6 4" xfId="9240"/>
    <cellStyle name="40% - Accent2 3 6 4 2" xfId="13391"/>
    <cellStyle name="40% - Accent2 3 6 4 2 2" xfId="15745"/>
    <cellStyle name="40% - Accent2 3 6 4 2 2 2" xfId="26575"/>
    <cellStyle name="40% - Accent2 3 6 4 2 2 3" xfId="35452"/>
    <cellStyle name="40% - Accent2 3 6 4 2 3" xfId="17964"/>
    <cellStyle name="40% - Accent2 3 6 4 2 3 2" xfId="28794"/>
    <cellStyle name="40% - Accent2 3 6 4 2 3 3" xfId="37671"/>
    <cellStyle name="40% - Accent2 3 6 4 2 4" xfId="20369"/>
    <cellStyle name="40% - Accent2 3 6 4 2 4 2" xfId="31013"/>
    <cellStyle name="40% - Accent2 3 6 4 2 4 3" xfId="39890"/>
    <cellStyle name="40% - Accent2 3 6 4 2 5" xfId="24356"/>
    <cellStyle name="40% - Accent2 3 6 4 2 6" xfId="33233"/>
    <cellStyle name="40% - Accent2 3 6 4 3" xfId="12658"/>
    <cellStyle name="40% - Accent2 3 6 4 3 2" xfId="15012"/>
    <cellStyle name="40% - Accent2 3 6 4 3 2 2" xfId="25842"/>
    <cellStyle name="40% - Accent2 3 6 4 3 2 3" xfId="34719"/>
    <cellStyle name="40% - Accent2 3 6 4 3 3" xfId="17231"/>
    <cellStyle name="40% - Accent2 3 6 4 3 3 2" xfId="28061"/>
    <cellStyle name="40% - Accent2 3 6 4 3 3 3" xfId="36938"/>
    <cellStyle name="40% - Accent2 3 6 4 3 4" xfId="19636"/>
    <cellStyle name="40% - Accent2 3 6 4 3 4 2" xfId="30280"/>
    <cellStyle name="40% - Accent2 3 6 4 3 4 3" xfId="39157"/>
    <cellStyle name="40% - Accent2 3 6 4 3 5" xfId="23623"/>
    <cellStyle name="40% - Accent2 3 6 4 3 6" xfId="32500"/>
    <cellStyle name="40% - Accent2 3 6 4 4" xfId="14136"/>
    <cellStyle name="40% - Accent2 3 6 4 4 2" xfId="25099"/>
    <cellStyle name="40% - Accent2 3 6 4 4 3" xfId="33976"/>
    <cellStyle name="40% - Accent2 3 6 4 5" xfId="16488"/>
    <cellStyle name="40% - Accent2 3 6 4 5 2" xfId="27318"/>
    <cellStyle name="40% - Accent2 3 6 4 5 3" xfId="36195"/>
    <cellStyle name="40% - Accent2 3 6 4 6" xfId="18709"/>
    <cellStyle name="40% - Accent2 3 6 4 6 2" xfId="29537"/>
    <cellStyle name="40% - Accent2 3 6 4 6 3" xfId="38414"/>
    <cellStyle name="40% - Accent2 3 6 4 7" xfId="22880"/>
    <cellStyle name="40% - Accent2 3 6 4 8" xfId="31755"/>
    <cellStyle name="40% - Accent2 3 6 5" xfId="9241"/>
    <cellStyle name="40% - Accent2 3 6 5 2" xfId="13392"/>
    <cellStyle name="40% - Accent2 3 6 5 2 2" xfId="15746"/>
    <cellStyle name="40% - Accent2 3 6 5 2 2 2" xfId="26576"/>
    <cellStyle name="40% - Accent2 3 6 5 2 2 3" xfId="35453"/>
    <cellStyle name="40% - Accent2 3 6 5 2 3" xfId="17965"/>
    <cellStyle name="40% - Accent2 3 6 5 2 3 2" xfId="28795"/>
    <cellStyle name="40% - Accent2 3 6 5 2 3 3" xfId="37672"/>
    <cellStyle name="40% - Accent2 3 6 5 2 4" xfId="20370"/>
    <cellStyle name="40% - Accent2 3 6 5 2 4 2" xfId="31014"/>
    <cellStyle name="40% - Accent2 3 6 5 2 4 3" xfId="39891"/>
    <cellStyle name="40% - Accent2 3 6 5 2 5" xfId="24357"/>
    <cellStyle name="40% - Accent2 3 6 5 2 6" xfId="33234"/>
    <cellStyle name="40% - Accent2 3 6 5 3" xfId="12659"/>
    <cellStyle name="40% - Accent2 3 6 5 3 2" xfId="15013"/>
    <cellStyle name="40% - Accent2 3 6 5 3 2 2" xfId="25843"/>
    <cellStyle name="40% - Accent2 3 6 5 3 2 3" xfId="34720"/>
    <cellStyle name="40% - Accent2 3 6 5 3 3" xfId="17232"/>
    <cellStyle name="40% - Accent2 3 6 5 3 3 2" xfId="28062"/>
    <cellStyle name="40% - Accent2 3 6 5 3 3 3" xfId="36939"/>
    <cellStyle name="40% - Accent2 3 6 5 3 4" xfId="19637"/>
    <cellStyle name="40% - Accent2 3 6 5 3 4 2" xfId="30281"/>
    <cellStyle name="40% - Accent2 3 6 5 3 4 3" xfId="39158"/>
    <cellStyle name="40% - Accent2 3 6 5 3 5" xfId="23624"/>
    <cellStyle name="40% - Accent2 3 6 5 3 6" xfId="32501"/>
    <cellStyle name="40% - Accent2 3 6 5 4" xfId="14137"/>
    <cellStyle name="40% - Accent2 3 6 5 4 2" xfId="25100"/>
    <cellStyle name="40% - Accent2 3 6 5 4 3" xfId="33977"/>
    <cellStyle name="40% - Accent2 3 6 5 5" xfId="16489"/>
    <cellStyle name="40% - Accent2 3 6 5 5 2" xfId="27319"/>
    <cellStyle name="40% - Accent2 3 6 5 5 3" xfId="36196"/>
    <cellStyle name="40% - Accent2 3 6 5 6" xfId="18710"/>
    <cellStyle name="40% - Accent2 3 6 5 6 2" xfId="29538"/>
    <cellStyle name="40% - Accent2 3 6 5 6 3" xfId="38415"/>
    <cellStyle name="40% - Accent2 3 6 5 7" xfId="22881"/>
    <cellStyle name="40% - Accent2 3 6 5 8" xfId="31756"/>
    <cellStyle name="40% - Accent2 3 7" xfId="9242"/>
    <cellStyle name="40% - Accent2 3 8" xfId="9243"/>
    <cellStyle name="40% - Accent2 3 9" xfId="9244"/>
    <cellStyle name="40% - Accent2 4" xfId="9245"/>
    <cellStyle name="40% - Accent2 4 10" xfId="9246"/>
    <cellStyle name="40% - Accent2 4 2" xfId="9247"/>
    <cellStyle name="40% - Accent2 4 2 2" xfId="9248"/>
    <cellStyle name="40% - Accent2 4 2 2 2" xfId="13393"/>
    <cellStyle name="40% - Accent2 4 2 2 2 2" xfId="15747"/>
    <cellStyle name="40% - Accent2 4 2 2 2 2 2" xfId="26577"/>
    <cellStyle name="40% - Accent2 4 2 2 2 2 3" xfId="35454"/>
    <cellStyle name="40% - Accent2 4 2 2 2 3" xfId="17966"/>
    <cellStyle name="40% - Accent2 4 2 2 2 3 2" xfId="28796"/>
    <cellStyle name="40% - Accent2 4 2 2 2 3 3" xfId="37673"/>
    <cellStyle name="40% - Accent2 4 2 2 2 4" xfId="20371"/>
    <cellStyle name="40% - Accent2 4 2 2 2 4 2" xfId="31015"/>
    <cellStyle name="40% - Accent2 4 2 2 2 4 3" xfId="39892"/>
    <cellStyle name="40% - Accent2 4 2 2 2 5" xfId="24358"/>
    <cellStyle name="40% - Accent2 4 2 2 2 6" xfId="33235"/>
    <cellStyle name="40% - Accent2 4 2 2 3" xfId="12660"/>
    <cellStyle name="40% - Accent2 4 2 2 3 2" xfId="15014"/>
    <cellStyle name="40% - Accent2 4 2 2 3 2 2" xfId="25844"/>
    <cellStyle name="40% - Accent2 4 2 2 3 2 3" xfId="34721"/>
    <cellStyle name="40% - Accent2 4 2 2 3 3" xfId="17233"/>
    <cellStyle name="40% - Accent2 4 2 2 3 3 2" xfId="28063"/>
    <cellStyle name="40% - Accent2 4 2 2 3 3 3" xfId="36940"/>
    <cellStyle name="40% - Accent2 4 2 2 3 4" xfId="19638"/>
    <cellStyle name="40% - Accent2 4 2 2 3 4 2" xfId="30282"/>
    <cellStyle name="40% - Accent2 4 2 2 3 4 3" xfId="39159"/>
    <cellStyle name="40% - Accent2 4 2 2 3 5" xfId="23625"/>
    <cellStyle name="40% - Accent2 4 2 2 3 6" xfId="32502"/>
    <cellStyle name="40% - Accent2 4 2 2 4" xfId="14138"/>
    <cellStyle name="40% - Accent2 4 2 2 4 2" xfId="25101"/>
    <cellStyle name="40% - Accent2 4 2 2 4 3" xfId="33978"/>
    <cellStyle name="40% - Accent2 4 2 2 5" xfId="16490"/>
    <cellStyle name="40% - Accent2 4 2 2 5 2" xfId="27320"/>
    <cellStyle name="40% - Accent2 4 2 2 5 3" xfId="36197"/>
    <cellStyle name="40% - Accent2 4 2 2 6" xfId="18711"/>
    <cellStyle name="40% - Accent2 4 2 2 6 2" xfId="29539"/>
    <cellStyle name="40% - Accent2 4 2 2 6 3" xfId="38416"/>
    <cellStyle name="40% - Accent2 4 2 2 7" xfId="22882"/>
    <cellStyle name="40% - Accent2 4 2 2 8" xfId="31757"/>
    <cellStyle name="40% - Accent2 4 2 3" xfId="9249"/>
    <cellStyle name="40% - Accent2 4 2 3 2" xfId="13394"/>
    <cellStyle name="40% - Accent2 4 2 3 2 2" xfId="15748"/>
    <cellStyle name="40% - Accent2 4 2 3 2 2 2" xfId="26578"/>
    <cellStyle name="40% - Accent2 4 2 3 2 2 3" xfId="35455"/>
    <cellStyle name="40% - Accent2 4 2 3 2 3" xfId="17967"/>
    <cellStyle name="40% - Accent2 4 2 3 2 3 2" xfId="28797"/>
    <cellStyle name="40% - Accent2 4 2 3 2 3 3" xfId="37674"/>
    <cellStyle name="40% - Accent2 4 2 3 2 4" xfId="20372"/>
    <cellStyle name="40% - Accent2 4 2 3 2 4 2" xfId="31016"/>
    <cellStyle name="40% - Accent2 4 2 3 2 4 3" xfId="39893"/>
    <cellStyle name="40% - Accent2 4 2 3 2 5" xfId="24359"/>
    <cellStyle name="40% - Accent2 4 2 3 2 6" xfId="33236"/>
    <cellStyle name="40% - Accent2 4 2 3 3" xfId="12661"/>
    <cellStyle name="40% - Accent2 4 2 3 3 2" xfId="15015"/>
    <cellStyle name="40% - Accent2 4 2 3 3 2 2" xfId="25845"/>
    <cellStyle name="40% - Accent2 4 2 3 3 2 3" xfId="34722"/>
    <cellStyle name="40% - Accent2 4 2 3 3 3" xfId="17234"/>
    <cellStyle name="40% - Accent2 4 2 3 3 3 2" xfId="28064"/>
    <cellStyle name="40% - Accent2 4 2 3 3 3 3" xfId="36941"/>
    <cellStyle name="40% - Accent2 4 2 3 3 4" xfId="19639"/>
    <cellStyle name="40% - Accent2 4 2 3 3 4 2" xfId="30283"/>
    <cellStyle name="40% - Accent2 4 2 3 3 4 3" xfId="39160"/>
    <cellStyle name="40% - Accent2 4 2 3 3 5" xfId="23626"/>
    <cellStyle name="40% - Accent2 4 2 3 3 6" xfId="32503"/>
    <cellStyle name="40% - Accent2 4 2 3 4" xfId="14139"/>
    <cellStyle name="40% - Accent2 4 2 3 4 2" xfId="25102"/>
    <cellStyle name="40% - Accent2 4 2 3 4 3" xfId="33979"/>
    <cellStyle name="40% - Accent2 4 2 3 5" xfId="16491"/>
    <cellStyle name="40% - Accent2 4 2 3 5 2" xfId="27321"/>
    <cellStyle name="40% - Accent2 4 2 3 5 3" xfId="36198"/>
    <cellStyle name="40% - Accent2 4 2 3 6" xfId="18712"/>
    <cellStyle name="40% - Accent2 4 2 3 6 2" xfId="29540"/>
    <cellStyle name="40% - Accent2 4 2 3 6 3" xfId="38417"/>
    <cellStyle name="40% - Accent2 4 2 3 7" xfId="22883"/>
    <cellStyle name="40% - Accent2 4 2 3 8" xfId="31758"/>
    <cellStyle name="40% - Accent2 4 2 4" xfId="9250"/>
    <cellStyle name="40% - Accent2 4 2 4 2" xfId="13395"/>
    <cellStyle name="40% - Accent2 4 2 4 2 2" xfId="15749"/>
    <cellStyle name="40% - Accent2 4 2 4 2 2 2" xfId="26579"/>
    <cellStyle name="40% - Accent2 4 2 4 2 2 3" xfId="35456"/>
    <cellStyle name="40% - Accent2 4 2 4 2 3" xfId="17968"/>
    <cellStyle name="40% - Accent2 4 2 4 2 3 2" xfId="28798"/>
    <cellStyle name="40% - Accent2 4 2 4 2 3 3" xfId="37675"/>
    <cellStyle name="40% - Accent2 4 2 4 2 4" xfId="20373"/>
    <cellStyle name="40% - Accent2 4 2 4 2 4 2" xfId="31017"/>
    <cellStyle name="40% - Accent2 4 2 4 2 4 3" xfId="39894"/>
    <cellStyle name="40% - Accent2 4 2 4 2 5" xfId="24360"/>
    <cellStyle name="40% - Accent2 4 2 4 2 6" xfId="33237"/>
    <cellStyle name="40% - Accent2 4 2 4 3" xfId="12662"/>
    <cellStyle name="40% - Accent2 4 2 4 3 2" xfId="15016"/>
    <cellStyle name="40% - Accent2 4 2 4 3 2 2" xfId="25846"/>
    <cellStyle name="40% - Accent2 4 2 4 3 2 3" xfId="34723"/>
    <cellStyle name="40% - Accent2 4 2 4 3 3" xfId="17235"/>
    <cellStyle name="40% - Accent2 4 2 4 3 3 2" xfId="28065"/>
    <cellStyle name="40% - Accent2 4 2 4 3 3 3" xfId="36942"/>
    <cellStyle name="40% - Accent2 4 2 4 3 4" xfId="19640"/>
    <cellStyle name="40% - Accent2 4 2 4 3 4 2" xfId="30284"/>
    <cellStyle name="40% - Accent2 4 2 4 3 4 3" xfId="39161"/>
    <cellStyle name="40% - Accent2 4 2 4 3 5" xfId="23627"/>
    <cellStyle name="40% - Accent2 4 2 4 3 6" xfId="32504"/>
    <cellStyle name="40% - Accent2 4 2 4 4" xfId="14140"/>
    <cellStyle name="40% - Accent2 4 2 4 4 2" xfId="25103"/>
    <cellStyle name="40% - Accent2 4 2 4 4 3" xfId="33980"/>
    <cellStyle name="40% - Accent2 4 2 4 5" xfId="16492"/>
    <cellStyle name="40% - Accent2 4 2 4 5 2" xfId="27322"/>
    <cellStyle name="40% - Accent2 4 2 4 5 3" xfId="36199"/>
    <cellStyle name="40% - Accent2 4 2 4 6" xfId="18713"/>
    <cellStyle name="40% - Accent2 4 2 4 6 2" xfId="29541"/>
    <cellStyle name="40% - Accent2 4 2 4 6 3" xfId="38418"/>
    <cellStyle name="40% - Accent2 4 2 4 7" xfId="22884"/>
    <cellStyle name="40% - Accent2 4 2 4 8" xfId="31759"/>
    <cellStyle name="40% - Accent2 4 2 5" xfId="9251"/>
    <cellStyle name="40% - Accent2 4 2 5 2" xfId="13396"/>
    <cellStyle name="40% - Accent2 4 2 5 2 2" xfId="15750"/>
    <cellStyle name="40% - Accent2 4 2 5 2 2 2" xfId="26580"/>
    <cellStyle name="40% - Accent2 4 2 5 2 2 3" xfId="35457"/>
    <cellStyle name="40% - Accent2 4 2 5 2 3" xfId="17969"/>
    <cellStyle name="40% - Accent2 4 2 5 2 3 2" xfId="28799"/>
    <cellStyle name="40% - Accent2 4 2 5 2 3 3" xfId="37676"/>
    <cellStyle name="40% - Accent2 4 2 5 2 4" xfId="20374"/>
    <cellStyle name="40% - Accent2 4 2 5 2 4 2" xfId="31018"/>
    <cellStyle name="40% - Accent2 4 2 5 2 4 3" xfId="39895"/>
    <cellStyle name="40% - Accent2 4 2 5 2 5" xfId="24361"/>
    <cellStyle name="40% - Accent2 4 2 5 2 6" xfId="33238"/>
    <cellStyle name="40% - Accent2 4 2 5 3" xfId="12663"/>
    <cellStyle name="40% - Accent2 4 2 5 3 2" xfId="15017"/>
    <cellStyle name="40% - Accent2 4 2 5 3 2 2" xfId="25847"/>
    <cellStyle name="40% - Accent2 4 2 5 3 2 3" xfId="34724"/>
    <cellStyle name="40% - Accent2 4 2 5 3 3" xfId="17236"/>
    <cellStyle name="40% - Accent2 4 2 5 3 3 2" xfId="28066"/>
    <cellStyle name="40% - Accent2 4 2 5 3 3 3" xfId="36943"/>
    <cellStyle name="40% - Accent2 4 2 5 3 4" xfId="19641"/>
    <cellStyle name="40% - Accent2 4 2 5 3 4 2" xfId="30285"/>
    <cellStyle name="40% - Accent2 4 2 5 3 4 3" xfId="39162"/>
    <cellStyle name="40% - Accent2 4 2 5 3 5" xfId="23628"/>
    <cellStyle name="40% - Accent2 4 2 5 3 6" xfId="32505"/>
    <cellStyle name="40% - Accent2 4 2 5 4" xfId="14141"/>
    <cellStyle name="40% - Accent2 4 2 5 4 2" xfId="25104"/>
    <cellStyle name="40% - Accent2 4 2 5 4 3" xfId="33981"/>
    <cellStyle name="40% - Accent2 4 2 5 5" xfId="16493"/>
    <cellStyle name="40% - Accent2 4 2 5 5 2" xfId="27323"/>
    <cellStyle name="40% - Accent2 4 2 5 5 3" xfId="36200"/>
    <cellStyle name="40% - Accent2 4 2 5 6" xfId="18714"/>
    <cellStyle name="40% - Accent2 4 2 5 6 2" xfId="29542"/>
    <cellStyle name="40% - Accent2 4 2 5 6 3" xfId="38419"/>
    <cellStyle name="40% - Accent2 4 2 5 7" xfId="22885"/>
    <cellStyle name="40% - Accent2 4 2 5 8" xfId="31760"/>
    <cellStyle name="40% - Accent2 4 3" xfId="9252"/>
    <cellStyle name="40% - Accent2 4 3 2" xfId="13397"/>
    <cellStyle name="40% - Accent2 4 3 2 2" xfId="15751"/>
    <cellStyle name="40% - Accent2 4 3 2 2 2" xfId="26581"/>
    <cellStyle name="40% - Accent2 4 3 2 2 3" xfId="35458"/>
    <cellStyle name="40% - Accent2 4 3 2 3" xfId="17970"/>
    <cellStyle name="40% - Accent2 4 3 2 3 2" xfId="28800"/>
    <cellStyle name="40% - Accent2 4 3 2 3 3" xfId="37677"/>
    <cellStyle name="40% - Accent2 4 3 2 4" xfId="20375"/>
    <cellStyle name="40% - Accent2 4 3 2 4 2" xfId="31019"/>
    <cellStyle name="40% - Accent2 4 3 2 4 3" xfId="39896"/>
    <cellStyle name="40% - Accent2 4 3 2 5" xfId="24362"/>
    <cellStyle name="40% - Accent2 4 3 2 6" xfId="33239"/>
    <cellStyle name="40% - Accent2 4 3 3" xfId="12664"/>
    <cellStyle name="40% - Accent2 4 3 3 2" xfId="15018"/>
    <cellStyle name="40% - Accent2 4 3 3 2 2" xfId="25848"/>
    <cellStyle name="40% - Accent2 4 3 3 2 3" xfId="34725"/>
    <cellStyle name="40% - Accent2 4 3 3 3" xfId="17237"/>
    <cellStyle name="40% - Accent2 4 3 3 3 2" xfId="28067"/>
    <cellStyle name="40% - Accent2 4 3 3 3 3" xfId="36944"/>
    <cellStyle name="40% - Accent2 4 3 3 4" xfId="19642"/>
    <cellStyle name="40% - Accent2 4 3 3 4 2" xfId="30286"/>
    <cellStyle name="40% - Accent2 4 3 3 4 3" xfId="39163"/>
    <cellStyle name="40% - Accent2 4 3 3 5" xfId="23629"/>
    <cellStyle name="40% - Accent2 4 3 3 6" xfId="32506"/>
    <cellStyle name="40% - Accent2 4 3 4" xfId="14142"/>
    <cellStyle name="40% - Accent2 4 3 4 2" xfId="25105"/>
    <cellStyle name="40% - Accent2 4 3 4 3" xfId="33982"/>
    <cellStyle name="40% - Accent2 4 3 5" xfId="16494"/>
    <cellStyle name="40% - Accent2 4 3 5 2" xfId="27324"/>
    <cellStyle name="40% - Accent2 4 3 5 3" xfId="36201"/>
    <cellStyle name="40% - Accent2 4 3 6" xfId="18715"/>
    <cellStyle name="40% - Accent2 4 3 6 2" xfId="29543"/>
    <cellStyle name="40% - Accent2 4 3 6 3" xfId="38420"/>
    <cellStyle name="40% - Accent2 4 3 7" xfId="22886"/>
    <cellStyle name="40% - Accent2 4 3 8" xfId="31761"/>
    <cellStyle name="40% - Accent2 4 4" xfId="9253"/>
    <cellStyle name="40% - Accent2 4 4 2" xfId="13398"/>
    <cellStyle name="40% - Accent2 4 4 2 2" xfId="15752"/>
    <cellStyle name="40% - Accent2 4 4 2 2 2" xfId="26582"/>
    <cellStyle name="40% - Accent2 4 4 2 2 3" xfId="35459"/>
    <cellStyle name="40% - Accent2 4 4 2 3" xfId="17971"/>
    <cellStyle name="40% - Accent2 4 4 2 3 2" xfId="28801"/>
    <cellStyle name="40% - Accent2 4 4 2 3 3" xfId="37678"/>
    <cellStyle name="40% - Accent2 4 4 2 4" xfId="20376"/>
    <cellStyle name="40% - Accent2 4 4 2 4 2" xfId="31020"/>
    <cellStyle name="40% - Accent2 4 4 2 4 3" xfId="39897"/>
    <cellStyle name="40% - Accent2 4 4 2 5" xfId="24363"/>
    <cellStyle name="40% - Accent2 4 4 2 6" xfId="33240"/>
    <cellStyle name="40% - Accent2 4 4 3" xfId="12665"/>
    <cellStyle name="40% - Accent2 4 4 3 2" xfId="15019"/>
    <cellStyle name="40% - Accent2 4 4 3 2 2" xfId="25849"/>
    <cellStyle name="40% - Accent2 4 4 3 2 3" xfId="34726"/>
    <cellStyle name="40% - Accent2 4 4 3 3" xfId="17238"/>
    <cellStyle name="40% - Accent2 4 4 3 3 2" xfId="28068"/>
    <cellStyle name="40% - Accent2 4 4 3 3 3" xfId="36945"/>
    <cellStyle name="40% - Accent2 4 4 3 4" xfId="19643"/>
    <cellStyle name="40% - Accent2 4 4 3 4 2" xfId="30287"/>
    <cellStyle name="40% - Accent2 4 4 3 4 3" xfId="39164"/>
    <cellStyle name="40% - Accent2 4 4 3 5" xfId="23630"/>
    <cellStyle name="40% - Accent2 4 4 3 6" xfId="32507"/>
    <cellStyle name="40% - Accent2 4 4 4" xfId="14143"/>
    <cellStyle name="40% - Accent2 4 4 4 2" xfId="25106"/>
    <cellStyle name="40% - Accent2 4 4 4 3" xfId="33983"/>
    <cellStyle name="40% - Accent2 4 4 5" xfId="16495"/>
    <cellStyle name="40% - Accent2 4 4 5 2" xfId="27325"/>
    <cellStyle name="40% - Accent2 4 4 5 3" xfId="36202"/>
    <cellStyle name="40% - Accent2 4 4 6" xfId="18716"/>
    <cellStyle name="40% - Accent2 4 4 6 2" xfId="29544"/>
    <cellStyle name="40% - Accent2 4 4 6 3" xfId="38421"/>
    <cellStyle name="40% - Accent2 4 4 7" xfId="22887"/>
    <cellStyle name="40% - Accent2 4 4 8" xfId="31762"/>
    <cellStyle name="40% - Accent2 4 5" xfId="9254"/>
    <cellStyle name="40% - Accent2 4 5 2" xfId="13399"/>
    <cellStyle name="40% - Accent2 4 5 2 2" xfId="15753"/>
    <cellStyle name="40% - Accent2 4 5 2 2 2" xfId="26583"/>
    <cellStyle name="40% - Accent2 4 5 2 2 3" xfId="35460"/>
    <cellStyle name="40% - Accent2 4 5 2 3" xfId="17972"/>
    <cellStyle name="40% - Accent2 4 5 2 3 2" xfId="28802"/>
    <cellStyle name="40% - Accent2 4 5 2 3 3" xfId="37679"/>
    <cellStyle name="40% - Accent2 4 5 2 4" xfId="20377"/>
    <cellStyle name="40% - Accent2 4 5 2 4 2" xfId="31021"/>
    <cellStyle name="40% - Accent2 4 5 2 4 3" xfId="39898"/>
    <cellStyle name="40% - Accent2 4 5 2 5" xfId="24364"/>
    <cellStyle name="40% - Accent2 4 5 2 6" xfId="33241"/>
    <cellStyle name="40% - Accent2 4 5 3" xfId="12666"/>
    <cellStyle name="40% - Accent2 4 5 3 2" xfId="15020"/>
    <cellStyle name="40% - Accent2 4 5 3 2 2" xfId="25850"/>
    <cellStyle name="40% - Accent2 4 5 3 2 3" xfId="34727"/>
    <cellStyle name="40% - Accent2 4 5 3 3" xfId="17239"/>
    <cellStyle name="40% - Accent2 4 5 3 3 2" xfId="28069"/>
    <cellStyle name="40% - Accent2 4 5 3 3 3" xfId="36946"/>
    <cellStyle name="40% - Accent2 4 5 3 4" xfId="19644"/>
    <cellStyle name="40% - Accent2 4 5 3 4 2" xfId="30288"/>
    <cellStyle name="40% - Accent2 4 5 3 4 3" xfId="39165"/>
    <cellStyle name="40% - Accent2 4 5 3 5" xfId="23631"/>
    <cellStyle name="40% - Accent2 4 5 3 6" xfId="32508"/>
    <cellStyle name="40% - Accent2 4 5 4" xfId="14144"/>
    <cellStyle name="40% - Accent2 4 5 4 2" xfId="25107"/>
    <cellStyle name="40% - Accent2 4 5 4 3" xfId="33984"/>
    <cellStyle name="40% - Accent2 4 5 5" xfId="16496"/>
    <cellStyle name="40% - Accent2 4 5 5 2" xfId="27326"/>
    <cellStyle name="40% - Accent2 4 5 5 3" xfId="36203"/>
    <cellStyle name="40% - Accent2 4 5 6" xfId="18717"/>
    <cellStyle name="40% - Accent2 4 5 6 2" xfId="29545"/>
    <cellStyle name="40% - Accent2 4 5 6 3" xfId="38422"/>
    <cellStyle name="40% - Accent2 4 5 7" xfId="22888"/>
    <cellStyle name="40% - Accent2 4 5 8" xfId="31763"/>
    <cellStyle name="40% - Accent2 4 6" xfId="9255"/>
    <cellStyle name="40% - Accent2 4 6 2" xfId="13400"/>
    <cellStyle name="40% - Accent2 4 6 2 2" xfId="15754"/>
    <cellStyle name="40% - Accent2 4 6 2 2 2" xfId="26584"/>
    <cellStyle name="40% - Accent2 4 6 2 2 3" xfId="35461"/>
    <cellStyle name="40% - Accent2 4 6 2 3" xfId="17973"/>
    <cellStyle name="40% - Accent2 4 6 2 3 2" xfId="28803"/>
    <cellStyle name="40% - Accent2 4 6 2 3 3" xfId="37680"/>
    <cellStyle name="40% - Accent2 4 6 2 4" xfId="20378"/>
    <cellStyle name="40% - Accent2 4 6 2 4 2" xfId="31022"/>
    <cellStyle name="40% - Accent2 4 6 2 4 3" xfId="39899"/>
    <cellStyle name="40% - Accent2 4 6 2 5" xfId="24365"/>
    <cellStyle name="40% - Accent2 4 6 2 6" xfId="33242"/>
    <cellStyle name="40% - Accent2 4 6 3" xfId="12667"/>
    <cellStyle name="40% - Accent2 4 6 3 2" xfId="15021"/>
    <cellStyle name="40% - Accent2 4 6 3 2 2" xfId="25851"/>
    <cellStyle name="40% - Accent2 4 6 3 2 3" xfId="34728"/>
    <cellStyle name="40% - Accent2 4 6 3 3" xfId="17240"/>
    <cellStyle name="40% - Accent2 4 6 3 3 2" xfId="28070"/>
    <cellStyle name="40% - Accent2 4 6 3 3 3" xfId="36947"/>
    <cellStyle name="40% - Accent2 4 6 3 4" xfId="19645"/>
    <cellStyle name="40% - Accent2 4 6 3 4 2" xfId="30289"/>
    <cellStyle name="40% - Accent2 4 6 3 4 3" xfId="39166"/>
    <cellStyle name="40% - Accent2 4 6 3 5" xfId="23632"/>
    <cellStyle name="40% - Accent2 4 6 3 6" xfId="32509"/>
    <cellStyle name="40% - Accent2 4 6 4" xfId="14145"/>
    <cellStyle name="40% - Accent2 4 6 4 2" xfId="25108"/>
    <cellStyle name="40% - Accent2 4 6 4 3" xfId="33985"/>
    <cellStyle name="40% - Accent2 4 6 5" xfId="16497"/>
    <cellStyle name="40% - Accent2 4 6 5 2" xfId="27327"/>
    <cellStyle name="40% - Accent2 4 6 5 3" xfId="36204"/>
    <cellStyle name="40% - Accent2 4 6 6" xfId="18718"/>
    <cellStyle name="40% - Accent2 4 6 6 2" xfId="29546"/>
    <cellStyle name="40% - Accent2 4 6 6 3" xfId="38423"/>
    <cellStyle name="40% - Accent2 4 6 7" xfId="22889"/>
    <cellStyle name="40% - Accent2 4 6 8" xfId="31764"/>
    <cellStyle name="40% - Accent2 4 7" xfId="9256"/>
    <cellStyle name="40% - Accent2 4 8" xfId="9257"/>
    <cellStyle name="40% - Accent2 4 9" xfId="9258"/>
    <cellStyle name="40% - Accent2 5" xfId="9259"/>
    <cellStyle name="40% - Accent2 5 2" xfId="9260"/>
    <cellStyle name="40% - Accent2 5 3" xfId="9261"/>
    <cellStyle name="40% - Accent2 5 4" xfId="9262"/>
    <cellStyle name="40% - Accent2 5 5" xfId="9263"/>
    <cellStyle name="40% - Accent2 5 6" xfId="9264"/>
    <cellStyle name="40% - Accent2 6" xfId="9265"/>
    <cellStyle name="40% - Accent2 6 2" xfId="9266"/>
    <cellStyle name="40% - Accent2 6 3" xfId="9267"/>
    <cellStyle name="40% - Accent2 6 4" xfId="9268"/>
    <cellStyle name="40% - Accent2 6 5" xfId="9269"/>
    <cellStyle name="40% - Accent2 6 6" xfId="9270"/>
    <cellStyle name="40% - Accent2 7" xfId="9271"/>
    <cellStyle name="40% - Accent2 7 10" xfId="16498"/>
    <cellStyle name="40% - Accent2 7 10 2" xfId="27328"/>
    <cellStyle name="40% - Accent2 7 10 3" xfId="36205"/>
    <cellStyle name="40% - Accent2 7 11" xfId="18719"/>
    <cellStyle name="40% - Accent2 7 11 2" xfId="29547"/>
    <cellStyle name="40% - Accent2 7 11 3" xfId="38424"/>
    <cellStyle name="40% - Accent2 7 12" xfId="22890"/>
    <cellStyle name="40% - Accent2 7 13" xfId="31765"/>
    <cellStyle name="40% - Accent2 7 2" xfId="9272"/>
    <cellStyle name="40% - Accent2 7 3" xfId="9273"/>
    <cellStyle name="40% - Accent2 7 4" xfId="9274"/>
    <cellStyle name="40% - Accent2 7 5" xfId="9275"/>
    <cellStyle name="40% - Accent2 7 6" xfId="9276"/>
    <cellStyle name="40% - Accent2 7 7" xfId="13401"/>
    <cellStyle name="40% - Accent2 7 7 2" xfId="15755"/>
    <cellStyle name="40% - Accent2 7 7 2 2" xfId="26585"/>
    <cellStyle name="40% - Accent2 7 7 2 3" xfId="35462"/>
    <cellStyle name="40% - Accent2 7 7 3" xfId="17974"/>
    <cellStyle name="40% - Accent2 7 7 3 2" xfId="28804"/>
    <cellStyle name="40% - Accent2 7 7 3 3" xfId="37681"/>
    <cellStyle name="40% - Accent2 7 7 4" xfId="20379"/>
    <cellStyle name="40% - Accent2 7 7 4 2" xfId="31023"/>
    <cellStyle name="40% - Accent2 7 7 4 3" xfId="39900"/>
    <cellStyle name="40% - Accent2 7 7 5" xfId="24366"/>
    <cellStyle name="40% - Accent2 7 7 6" xfId="33243"/>
    <cellStyle name="40% - Accent2 7 8" xfId="12668"/>
    <cellStyle name="40% - Accent2 7 8 2" xfId="15022"/>
    <cellStyle name="40% - Accent2 7 8 2 2" xfId="25852"/>
    <cellStyle name="40% - Accent2 7 8 2 3" xfId="34729"/>
    <cellStyle name="40% - Accent2 7 8 3" xfId="17241"/>
    <cellStyle name="40% - Accent2 7 8 3 2" xfId="28071"/>
    <cellStyle name="40% - Accent2 7 8 3 3" xfId="36948"/>
    <cellStyle name="40% - Accent2 7 8 4" xfId="19646"/>
    <cellStyle name="40% - Accent2 7 8 4 2" xfId="30290"/>
    <cellStyle name="40% - Accent2 7 8 4 3" xfId="39167"/>
    <cellStyle name="40% - Accent2 7 8 5" xfId="23633"/>
    <cellStyle name="40% - Accent2 7 8 6" xfId="32510"/>
    <cellStyle name="40% - Accent2 7 9" xfId="14146"/>
    <cellStyle name="40% - Accent2 7 9 2" xfId="25109"/>
    <cellStyle name="40% - Accent2 7 9 3" xfId="33986"/>
    <cellStyle name="40% - Accent2 8" xfId="9277"/>
    <cellStyle name="40% - Accent2 8 2" xfId="9278"/>
    <cellStyle name="40% - Accent2 9" xfId="9279"/>
    <cellStyle name="40% - Accent3 10" xfId="9280"/>
    <cellStyle name="40% - Accent3 10 2" xfId="9281"/>
    <cellStyle name="40% - Accent3 10 3" xfId="9282"/>
    <cellStyle name="40% - Accent3 10 4" xfId="9283"/>
    <cellStyle name="40% - Accent3 10 5" xfId="9284"/>
    <cellStyle name="40% - Accent3 11" xfId="9285"/>
    <cellStyle name="40% - Accent3 11 2" xfId="9286"/>
    <cellStyle name="40% - Accent3 11 3" xfId="9287"/>
    <cellStyle name="40% - Accent3 11 4" xfId="9288"/>
    <cellStyle name="40% - Accent3 11 5" xfId="9289"/>
    <cellStyle name="40% - Accent3 12" xfId="9290"/>
    <cellStyle name="40% - Accent3 12 2" xfId="9291"/>
    <cellStyle name="40% - Accent3 12 3" xfId="9292"/>
    <cellStyle name="40% - Accent3 12 4" xfId="9293"/>
    <cellStyle name="40% - Accent3 12 5" xfId="9294"/>
    <cellStyle name="40% - Accent3 13" xfId="9295"/>
    <cellStyle name="40% - Accent3 14" xfId="9296"/>
    <cellStyle name="40% - Accent3 15" xfId="9297"/>
    <cellStyle name="40% - Accent3 16" xfId="9298"/>
    <cellStyle name="40% - Accent3 17" xfId="9299"/>
    <cellStyle name="40% - Accent3 18" xfId="9300"/>
    <cellStyle name="40% - Accent3 19" xfId="9301"/>
    <cellStyle name="40% - Accent3 2" xfId="74"/>
    <cellStyle name="40% - Accent3 2 10" xfId="9303"/>
    <cellStyle name="40% - Accent3 2 10 2" xfId="13402"/>
    <cellStyle name="40% - Accent3 2 10 2 2" xfId="15756"/>
    <cellStyle name="40% - Accent3 2 10 2 2 2" xfId="26586"/>
    <cellStyle name="40% - Accent3 2 10 2 2 3" xfId="35463"/>
    <cellStyle name="40% - Accent3 2 10 2 3" xfId="17975"/>
    <cellStyle name="40% - Accent3 2 10 2 3 2" xfId="28805"/>
    <cellStyle name="40% - Accent3 2 10 2 3 3" xfId="37682"/>
    <cellStyle name="40% - Accent3 2 10 2 4" xfId="20380"/>
    <cellStyle name="40% - Accent3 2 10 2 4 2" xfId="31024"/>
    <cellStyle name="40% - Accent3 2 10 2 4 3" xfId="39901"/>
    <cellStyle name="40% - Accent3 2 10 2 5" xfId="24367"/>
    <cellStyle name="40% - Accent3 2 10 2 6" xfId="33244"/>
    <cellStyle name="40% - Accent3 2 10 3" xfId="12669"/>
    <cellStyle name="40% - Accent3 2 10 3 2" xfId="15023"/>
    <cellStyle name="40% - Accent3 2 10 3 2 2" xfId="25853"/>
    <cellStyle name="40% - Accent3 2 10 3 2 3" xfId="34730"/>
    <cellStyle name="40% - Accent3 2 10 3 3" xfId="17242"/>
    <cellStyle name="40% - Accent3 2 10 3 3 2" xfId="28072"/>
    <cellStyle name="40% - Accent3 2 10 3 3 3" xfId="36949"/>
    <cellStyle name="40% - Accent3 2 10 3 4" xfId="19647"/>
    <cellStyle name="40% - Accent3 2 10 3 4 2" xfId="30291"/>
    <cellStyle name="40% - Accent3 2 10 3 4 3" xfId="39168"/>
    <cellStyle name="40% - Accent3 2 10 3 5" xfId="23634"/>
    <cellStyle name="40% - Accent3 2 10 3 6" xfId="32511"/>
    <cellStyle name="40% - Accent3 2 10 4" xfId="14147"/>
    <cellStyle name="40% - Accent3 2 10 4 2" xfId="25110"/>
    <cellStyle name="40% - Accent3 2 10 4 3" xfId="33987"/>
    <cellStyle name="40% - Accent3 2 10 5" xfId="16499"/>
    <cellStyle name="40% - Accent3 2 10 5 2" xfId="27329"/>
    <cellStyle name="40% - Accent3 2 10 5 3" xfId="36206"/>
    <cellStyle name="40% - Accent3 2 10 6" xfId="18720"/>
    <cellStyle name="40% - Accent3 2 10 6 2" xfId="29548"/>
    <cellStyle name="40% - Accent3 2 10 6 3" xfId="38425"/>
    <cellStyle name="40% - Accent3 2 10 7" xfId="22891"/>
    <cellStyle name="40% - Accent3 2 10 8" xfId="31766"/>
    <cellStyle name="40% - Accent3 2 11" xfId="9304"/>
    <cellStyle name="40% - Accent3 2 11 2" xfId="9305"/>
    <cellStyle name="40% - Accent3 2 11 2 2" xfId="13403"/>
    <cellStyle name="40% - Accent3 2 11 2 2 2" xfId="15757"/>
    <cellStyle name="40% - Accent3 2 11 2 2 2 2" xfId="26587"/>
    <cellStyle name="40% - Accent3 2 11 2 2 2 3" xfId="35464"/>
    <cellStyle name="40% - Accent3 2 11 2 2 3" xfId="17976"/>
    <cellStyle name="40% - Accent3 2 11 2 2 3 2" xfId="28806"/>
    <cellStyle name="40% - Accent3 2 11 2 2 3 3" xfId="37683"/>
    <cellStyle name="40% - Accent3 2 11 2 2 4" xfId="20381"/>
    <cellStyle name="40% - Accent3 2 11 2 2 4 2" xfId="31025"/>
    <cellStyle name="40% - Accent3 2 11 2 2 4 3" xfId="39902"/>
    <cellStyle name="40% - Accent3 2 11 2 2 5" xfId="24368"/>
    <cellStyle name="40% - Accent3 2 11 2 2 6" xfId="33245"/>
    <cellStyle name="40% - Accent3 2 11 2 3" xfId="12670"/>
    <cellStyle name="40% - Accent3 2 11 2 3 2" xfId="15024"/>
    <cellStyle name="40% - Accent3 2 11 2 3 2 2" xfId="25854"/>
    <cellStyle name="40% - Accent3 2 11 2 3 2 3" xfId="34731"/>
    <cellStyle name="40% - Accent3 2 11 2 3 3" xfId="17243"/>
    <cellStyle name="40% - Accent3 2 11 2 3 3 2" xfId="28073"/>
    <cellStyle name="40% - Accent3 2 11 2 3 3 3" xfId="36950"/>
    <cellStyle name="40% - Accent3 2 11 2 3 4" xfId="19648"/>
    <cellStyle name="40% - Accent3 2 11 2 3 4 2" xfId="30292"/>
    <cellStyle name="40% - Accent3 2 11 2 3 4 3" xfId="39169"/>
    <cellStyle name="40% - Accent3 2 11 2 3 5" xfId="23635"/>
    <cellStyle name="40% - Accent3 2 11 2 3 6" xfId="32512"/>
    <cellStyle name="40% - Accent3 2 11 2 4" xfId="14148"/>
    <cellStyle name="40% - Accent3 2 11 2 4 2" xfId="25111"/>
    <cellStyle name="40% - Accent3 2 11 2 4 3" xfId="33988"/>
    <cellStyle name="40% - Accent3 2 11 2 5" xfId="16500"/>
    <cellStyle name="40% - Accent3 2 11 2 5 2" xfId="27330"/>
    <cellStyle name="40% - Accent3 2 11 2 5 3" xfId="36207"/>
    <cellStyle name="40% - Accent3 2 11 2 6" xfId="18721"/>
    <cellStyle name="40% - Accent3 2 11 2 6 2" xfId="29549"/>
    <cellStyle name="40% - Accent3 2 11 2 6 3" xfId="38426"/>
    <cellStyle name="40% - Accent3 2 11 2 7" xfId="22892"/>
    <cellStyle name="40% - Accent3 2 11 2 8" xfId="31767"/>
    <cellStyle name="40% - Accent3 2 11 3" xfId="9306"/>
    <cellStyle name="40% - Accent3 2 11 3 2" xfId="13404"/>
    <cellStyle name="40% - Accent3 2 11 3 2 2" xfId="15758"/>
    <cellStyle name="40% - Accent3 2 11 3 2 2 2" xfId="26588"/>
    <cellStyle name="40% - Accent3 2 11 3 2 2 3" xfId="35465"/>
    <cellStyle name="40% - Accent3 2 11 3 2 3" xfId="17977"/>
    <cellStyle name="40% - Accent3 2 11 3 2 3 2" xfId="28807"/>
    <cellStyle name="40% - Accent3 2 11 3 2 3 3" xfId="37684"/>
    <cellStyle name="40% - Accent3 2 11 3 2 4" xfId="20382"/>
    <cellStyle name="40% - Accent3 2 11 3 2 4 2" xfId="31026"/>
    <cellStyle name="40% - Accent3 2 11 3 2 4 3" xfId="39903"/>
    <cellStyle name="40% - Accent3 2 11 3 2 5" xfId="24369"/>
    <cellStyle name="40% - Accent3 2 11 3 2 6" xfId="33246"/>
    <cellStyle name="40% - Accent3 2 11 3 3" xfId="12671"/>
    <cellStyle name="40% - Accent3 2 11 3 3 2" xfId="15025"/>
    <cellStyle name="40% - Accent3 2 11 3 3 2 2" xfId="25855"/>
    <cellStyle name="40% - Accent3 2 11 3 3 2 3" xfId="34732"/>
    <cellStyle name="40% - Accent3 2 11 3 3 3" xfId="17244"/>
    <cellStyle name="40% - Accent3 2 11 3 3 3 2" xfId="28074"/>
    <cellStyle name="40% - Accent3 2 11 3 3 3 3" xfId="36951"/>
    <cellStyle name="40% - Accent3 2 11 3 3 4" xfId="19649"/>
    <cellStyle name="40% - Accent3 2 11 3 3 4 2" xfId="30293"/>
    <cellStyle name="40% - Accent3 2 11 3 3 4 3" xfId="39170"/>
    <cellStyle name="40% - Accent3 2 11 3 3 5" xfId="23636"/>
    <cellStyle name="40% - Accent3 2 11 3 3 6" xfId="32513"/>
    <cellStyle name="40% - Accent3 2 11 3 4" xfId="14149"/>
    <cellStyle name="40% - Accent3 2 11 3 4 2" xfId="25112"/>
    <cellStyle name="40% - Accent3 2 11 3 4 3" xfId="33989"/>
    <cellStyle name="40% - Accent3 2 11 3 5" xfId="16501"/>
    <cellStyle name="40% - Accent3 2 11 3 5 2" xfId="27331"/>
    <cellStyle name="40% - Accent3 2 11 3 5 3" xfId="36208"/>
    <cellStyle name="40% - Accent3 2 11 3 6" xfId="18722"/>
    <cellStyle name="40% - Accent3 2 11 3 6 2" xfId="29550"/>
    <cellStyle name="40% - Accent3 2 11 3 6 3" xfId="38427"/>
    <cellStyle name="40% - Accent3 2 11 3 7" xfId="22893"/>
    <cellStyle name="40% - Accent3 2 11 3 8" xfId="31768"/>
    <cellStyle name="40% - Accent3 2 11 4" xfId="9307"/>
    <cellStyle name="40% - Accent3 2 11 4 2" xfId="13405"/>
    <cellStyle name="40% - Accent3 2 11 4 2 2" xfId="15759"/>
    <cellStyle name="40% - Accent3 2 11 4 2 2 2" xfId="26589"/>
    <cellStyle name="40% - Accent3 2 11 4 2 2 3" xfId="35466"/>
    <cellStyle name="40% - Accent3 2 11 4 2 3" xfId="17978"/>
    <cellStyle name="40% - Accent3 2 11 4 2 3 2" xfId="28808"/>
    <cellStyle name="40% - Accent3 2 11 4 2 3 3" xfId="37685"/>
    <cellStyle name="40% - Accent3 2 11 4 2 4" xfId="20383"/>
    <cellStyle name="40% - Accent3 2 11 4 2 4 2" xfId="31027"/>
    <cellStyle name="40% - Accent3 2 11 4 2 4 3" xfId="39904"/>
    <cellStyle name="40% - Accent3 2 11 4 2 5" xfId="24370"/>
    <cellStyle name="40% - Accent3 2 11 4 2 6" xfId="33247"/>
    <cellStyle name="40% - Accent3 2 11 4 3" xfId="12672"/>
    <cellStyle name="40% - Accent3 2 11 4 3 2" xfId="15026"/>
    <cellStyle name="40% - Accent3 2 11 4 3 2 2" xfId="25856"/>
    <cellStyle name="40% - Accent3 2 11 4 3 2 3" xfId="34733"/>
    <cellStyle name="40% - Accent3 2 11 4 3 3" xfId="17245"/>
    <cellStyle name="40% - Accent3 2 11 4 3 3 2" xfId="28075"/>
    <cellStyle name="40% - Accent3 2 11 4 3 3 3" xfId="36952"/>
    <cellStyle name="40% - Accent3 2 11 4 3 4" xfId="19650"/>
    <cellStyle name="40% - Accent3 2 11 4 3 4 2" xfId="30294"/>
    <cellStyle name="40% - Accent3 2 11 4 3 4 3" xfId="39171"/>
    <cellStyle name="40% - Accent3 2 11 4 3 5" xfId="23637"/>
    <cellStyle name="40% - Accent3 2 11 4 3 6" xfId="32514"/>
    <cellStyle name="40% - Accent3 2 11 4 4" xfId="14150"/>
    <cellStyle name="40% - Accent3 2 11 4 4 2" xfId="25113"/>
    <cellStyle name="40% - Accent3 2 11 4 4 3" xfId="33990"/>
    <cellStyle name="40% - Accent3 2 11 4 5" xfId="16502"/>
    <cellStyle name="40% - Accent3 2 11 4 5 2" xfId="27332"/>
    <cellStyle name="40% - Accent3 2 11 4 5 3" xfId="36209"/>
    <cellStyle name="40% - Accent3 2 11 4 6" xfId="18723"/>
    <cellStyle name="40% - Accent3 2 11 4 6 2" xfId="29551"/>
    <cellStyle name="40% - Accent3 2 11 4 6 3" xfId="38428"/>
    <cellStyle name="40% - Accent3 2 11 4 7" xfId="22894"/>
    <cellStyle name="40% - Accent3 2 11 4 8" xfId="31769"/>
    <cellStyle name="40% - Accent3 2 11 5" xfId="9308"/>
    <cellStyle name="40% - Accent3 2 11 5 2" xfId="13406"/>
    <cellStyle name="40% - Accent3 2 11 5 2 2" xfId="15760"/>
    <cellStyle name="40% - Accent3 2 11 5 2 2 2" xfId="26590"/>
    <cellStyle name="40% - Accent3 2 11 5 2 2 3" xfId="35467"/>
    <cellStyle name="40% - Accent3 2 11 5 2 3" xfId="17979"/>
    <cellStyle name="40% - Accent3 2 11 5 2 3 2" xfId="28809"/>
    <cellStyle name="40% - Accent3 2 11 5 2 3 3" xfId="37686"/>
    <cellStyle name="40% - Accent3 2 11 5 2 4" xfId="20384"/>
    <cellStyle name="40% - Accent3 2 11 5 2 4 2" xfId="31028"/>
    <cellStyle name="40% - Accent3 2 11 5 2 4 3" xfId="39905"/>
    <cellStyle name="40% - Accent3 2 11 5 2 5" xfId="24371"/>
    <cellStyle name="40% - Accent3 2 11 5 2 6" xfId="33248"/>
    <cellStyle name="40% - Accent3 2 11 5 3" xfId="12673"/>
    <cellStyle name="40% - Accent3 2 11 5 3 2" xfId="15027"/>
    <cellStyle name="40% - Accent3 2 11 5 3 2 2" xfId="25857"/>
    <cellStyle name="40% - Accent3 2 11 5 3 2 3" xfId="34734"/>
    <cellStyle name="40% - Accent3 2 11 5 3 3" xfId="17246"/>
    <cellStyle name="40% - Accent3 2 11 5 3 3 2" xfId="28076"/>
    <cellStyle name="40% - Accent3 2 11 5 3 3 3" xfId="36953"/>
    <cellStyle name="40% - Accent3 2 11 5 3 4" xfId="19651"/>
    <cellStyle name="40% - Accent3 2 11 5 3 4 2" xfId="30295"/>
    <cellStyle name="40% - Accent3 2 11 5 3 4 3" xfId="39172"/>
    <cellStyle name="40% - Accent3 2 11 5 3 5" xfId="23638"/>
    <cellStyle name="40% - Accent3 2 11 5 3 6" xfId="32515"/>
    <cellStyle name="40% - Accent3 2 11 5 4" xfId="14151"/>
    <cellStyle name="40% - Accent3 2 11 5 4 2" xfId="25114"/>
    <cellStyle name="40% - Accent3 2 11 5 4 3" xfId="33991"/>
    <cellStyle name="40% - Accent3 2 11 5 5" xfId="16503"/>
    <cellStyle name="40% - Accent3 2 11 5 5 2" xfId="27333"/>
    <cellStyle name="40% - Accent3 2 11 5 5 3" xfId="36210"/>
    <cellStyle name="40% - Accent3 2 11 5 6" xfId="18724"/>
    <cellStyle name="40% - Accent3 2 11 5 6 2" xfId="29552"/>
    <cellStyle name="40% - Accent3 2 11 5 6 3" xfId="38429"/>
    <cellStyle name="40% - Accent3 2 11 5 7" xfId="22895"/>
    <cellStyle name="40% - Accent3 2 11 5 8" xfId="31770"/>
    <cellStyle name="40% - Accent3 2 12" xfId="9309"/>
    <cellStyle name="40% - Accent3 2 13" xfId="9310"/>
    <cellStyle name="40% - Accent3 2 14" xfId="9311"/>
    <cellStyle name="40% - Accent3 2 15" xfId="9312"/>
    <cellStyle name="40% - Accent3 2 15 2" xfId="13407"/>
    <cellStyle name="40% - Accent3 2 15 2 2" xfId="15761"/>
    <cellStyle name="40% - Accent3 2 15 2 2 2" xfId="26591"/>
    <cellStyle name="40% - Accent3 2 15 2 2 3" xfId="35468"/>
    <cellStyle name="40% - Accent3 2 15 2 3" xfId="17980"/>
    <cellStyle name="40% - Accent3 2 15 2 3 2" xfId="28810"/>
    <cellStyle name="40% - Accent3 2 15 2 3 3" xfId="37687"/>
    <cellStyle name="40% - Accent3 2 15 2 4" xfId="20385"/>
    <cellStyle name="40% - Accent3 2 15 2 4 2" xfId="31029"/>
    <cellStyle name="40% - Accent3 2 15 2 4 3" xfId="39906"/>
    <cellStyle name="40% - Accent3 2 15 2 5" xfId="24372"/>
    <cellStyle name="40% - Accent3 2 15 2 6" xfId="33249"/>
    <cellStyle name="40% - Accent3 2 15 3" xfId="12674"/>
    <cellStyle name="40% - Accent3 2 15 3 2" xfId="15028"/>
    <cellStyle name="40% - Accent3 2 15 3 2 2" xfId="25858"/>
    <cellStyle name="40% - Accent3 2 15 3 2 3" xfId="34735"/>
    <cellStyle name="40% - Accent3 2 15 3 3" xfId="17247"/>
    <cellStyle name="40% - Accent3 2 15 3 3 2" xfId="28077"/>
    <cellStyle name="40% - Accent3 2 15 3 3 3" xfId="36954"/>
    <cellStyle name="40% - Accent3 2 15 3 4" xfId="19652"/>
    <cellStyle name="40% - Accent3 2 15 3 4 2" xfId="30296"/>
    <cellStyle name="40% - Accent3 2 15 3 4 3" xfId="39173"/>
    <cellStyle name="40% - Accent3 2 15 3 5" xfId="23639"/>
    <cellStyle name="40% - Accent3 2 15 3 6" xfId="32516"/>
    <cellStyle name="40% - Accent3 2 15 4" xfId="14152"/>
    <cellStyle name="40% - Accent3 2 15 4 2" xfId="25115"/>
    <cellStyle name="40% - Accent3 2 15 4 3" xfId="33992"/>
    <cellStyle name="40% - Accent3 2 15 5" xfId="16504"/>
    <cellStyle name="40% - Accent3 2 15 5 2" xfId="27334"/>
    <cellStyle name="40% - Accent3 2 15 5 3" xfId="36211"/>
    <cellStyle name="40% - Accent3 2 15 6" xfId="18725"/>
    <cellStyle name="40% - Accent3 2 15 6 2" xfId="29553"/>
    <cellStyle name="40% - Accent3 2 15 6 3" xfId="38430"/>
    <cellStyle name="40% - Accent3 2 15 7" xfId="22896"/>
    <cellStyle name="40% - Accent3 2 15 8" xfId="31771"/>
    <cellStyle name="40% - Accent3 2 16" xfId="9313"/>
    <cellStyle name="40% - Accent3 2 17" xfId="9302"/>
    <cellStyle name="40% - Accent3 2 2" xfId="75"/>
    <cellStyle name="40% - Accent3 2 2 10" xfId="13408"/>
    <cellStyle name="40% - Accent3 2 2 10 2" xfId="15762"/>
    <cellStyle name="40% - Accent3 2 2 10 2 2" xfId="26592"/>
    <cellStyle name="40% - Accent3 2 2 10 2 3" xfId="35469"/>
    <cellStyle name="40% - Accent3 2 2 10 3" xfId="17981"/>
    <cellStyle name="40% - Accent3 2 2 10 3 2" xfId="28811"/>
    <cellStyle name="40% - Accent3 2 2 10 3 3" xfId="37688"/>
    <cellStyle name="40% - Accent3 2 2 10 4" xfId="20386"/>
    <cellStyle name="40% - Accent3 2 2 10 4 2" xfId="31030"/>
    <cellStyle name="40% - Accent3 2 2 10 4 3" xfId="39907"/>
    <cellStyle name="40% - Accent3 2 2 10 5" xfId="24373"/>
    <cellStyle name="40% - Accent3 2 2 10 6" xfId="33250"/>
    <cellStyle name="40% - Accent3 2 2 11" xfId="12675"/>
    <cellStyle name="40% - Accent3 2 2 11 2" xfId="15029"/>
    <cellStyle name="40% - Accent3 2 2 11 2 2" xfId="25859"/>
    <cellStyle name="40% - Accent3 2 2 11 2 3" xfId="34736"/>
    <cellStyle name="40% - Accent3 2 2 11 3" xfId="17248"/>
    <cellStyle name="40% - Accent3 2 2 11 3 2" xfId="28078"/>
    <cellStyle name="40% - Accent3 2 2 11 3 3" xfId="36955"/>
    <cellStyle name="40% - Accent3 2 2 11 4" xfId="19653"/>
    <cellStyle name="40% - Accent3 2 2 11 4 2" xfId="30297"/>
    <cellStyle name="40% - Accent3 2 2 11 4 3" xfId="39174"/>
    <cellStyle name="40% - Accent3 2 2 11 5" xfId="23640"/>
    <cellStyle name="40% - Accent3 2 2 11 6" xfId="32517"/>
    <cellStyle name="40% - Accent3 2 2 12" xfId="14153"/>
    <cellStyle name="40% - Accent3 2 2 12 2" xfId="25116"/>
    <cellStyle name="40% - Accent3 2 2 12 3" xfId="33993"/>
    <cellStyle name="40% - Accent3 2 2 13" xfId="16505"/>
    <cellStyle name="40% - Accent3 2 2 13 2" xfId="27335"/>
    <cellStyle name="40% - Accent3 2 2 13 3" xfId="36212"/>
    <cellStyle name="40% - Accent3 2 2 14" xfId="18726"/>
    <cellStyle name="40% - Accent3 2 2 14 2" xfId="29554"/>
    <cellStyle name="40% - Accent3 2 2 14 3" xfId="38431"/>
    <cellStyle name="40% - Accent3 2 2 15" xfId="22897"/>
    <cellStyle name="40% - Accent3 2 2 16" xfId="31772"/>
    <cellStyle name="40% - Accent3 2 2 17" xfId="9314"/>
    <cellStyle name="40% - Accent3 2 2 2" xfId="9315"/>
    <cellStyle name="40% - Accent3 2 2 2 2" xfId="13409"/>
    <cellStyle name="40% - Accent3 2 2 2 2 2" xfId="15763"/>
    <cellStyle name="40% - Accent3 2 2 2 2 2 2" xfId="26593"/>
    <cellStyle name="40% - Accent3 2 2 2 2 2 3" xfId="35470"/>
    <cellStyle name="40% - Accent3 2 2 2 2 3" xfId="17982"/>
    <cellStyle name="40% - Accent3 2 2 2 2 3 2" xfId="28812"/>
    <cellStyle name="40% - Accent3 2 2 2 2 3 3" xfId="37689"/>
    <cellStyle name="40% - Accent3 2 2 2 2 4" xfId="20387"/>
    <cellStyle name="40% - Accent3 2 2 2 2 4 2" xfId="31031"/>
    <cellStyle name="40% - Accent3 2 2 2 2 4 3" xfId="39908"/>
    <cellStyle name="40% - Accent3 2 2 2 2 5" xfId="24374"/>
    <cellStyle name="40% - Accent3 2 2 2 2 6" xfId="33251"/>
    <cellStyle name="40% - Accent3 2 2 2 3" xfId="12676"/>
    <cellStyle name="40% - Accent3 2 2 2 3 2" xfId="15030"/>
    <cellStyle name="40% - Accent3 2 2 2 3 2 2" xfId="25860"/>
    <cellStyle name="40% - Accent3 2 2 2 3 2 3" xfId="34737"/>
    <cellStyle name="40% - Accent3 2 2 2 3 3" xfId="17249"/>
    <cellStyle name="40% - Accent3 2 2 2 3 3 2" xfId="28079"/>
    <cellStyle name="40% - Accent3 2 2 2 3 3 3" xfId="36956"/>
    <cellStyle name="40% - Accent3 2 2 2 3 4" xfId="19654"/>
    <cellStyle name="40% - Accent3 2 2 2 3 4 2" xfId="30298"/>
    <cellStyle name="40% - Accent3 2 2 2 3 4 3" xfId="39175"/>
    <cellStyle name="40% - Accent3 2 2 2 3 5" xfId="23641"/>
    <cellStyle name="40% - Accent3 2 2 2 3 6" xfId="32518"/>
    <cellStyle name="40% - Accent3 2 2 2 4" xfId="14154"/>
    <cellStyle name="40% - Accent3 2 2 2 4 2" xfId="25117"/>
    <cellStyle name="40% - Accent3 2 2 2 4 3" xfId="33994"/>
    <cellStyle name="40% - Accent3 2 2 2 5" xfId="16506"/>
    <cellStyle name="40% - Accent3 2 2 2 5 2" xfId="27336"/>
    <cellStyle name="40% - Accent3 2 2 2 5 3" xfId="36213"/>
    <cellStyle name="40% - Accent3 2 2 2 6" xfId="18727"/>
    <cellStyle name="40% - Accent3 2 2 2 6 2" xfId="29555"/>
    <cellStyle name="40% - Accent3 2 2 2 6 3" xfId="38432"/>
    <cellStyle name="40% - Accent3 2 2 2 7" xfId="22898"/>
    <cellStyle name="40% - Accent3 2 2 2 8" xfId="31773"/>
    <cellStyle name="40% - Accent3 2 2 3" xfId="9316"/>
    <cellStyle name="40% - Accent3 2 2 3 2" xfId="13410"/>
    <cellStyle name="40% - Accent3 2 2 3 2 2" xfId="15764"/>
    <cellStyle name="40% - Accent3 2 2 3 2 2 2" xfId="26594"/>
    <cellStyle name="40% - Accent3 2 2 3 2 2 3" xfId="35471"/>
    <cellStyle name="40% - Accent3 2 2 3 2 3" xfId="17983"/>
    <cellStyle name="40% - Accent3 2 2 3 2 3 2" xfId="28813"/>
    <cellStyle name="40% - Accent3 2 2 3 2 3 3" xfId="37690"/>
    <cellStyle name="40% - Accent3 2 2 3 2 4" xfId="20388"/>
    <cellStyle name="40% - Accent3 2 2 3 2 4 2" xfId="31032"/>
    <cellStyle name="40% - Accent3 2 2 3 2 4 3" xfId="39909"/>
    <cellStyle name="40% - Accent3 2 2 3 2 5" xfId="24375"/>
    <cellStyle name="40% - Accent3 2 2 3 2 6" xfId="33252"/>
    <cellStyle name="40% - Accent3 2 2 3 3" xfId="12677"/>
    <cellStyle name="40% - Accent3 2 2 3 3 2" xfId="15031"/>
    <cellStyle name="40% - Accent3 2 2 3 3 2 2" xfId="25861"/>
    <cellStyle name="40% - Accent3 2 2 3 3 2 3" xfId="34738"/>
    <cellStyle name="40% - Accent3 2 2 3 3 3" xfId="17250"/>
    <cellStyle name="40% - Accent3 2 2 3 3 3 2" xfId="28080"/>
    <cellStyle name="40% - Accent3 2 2 3 3 3 3" xfId="36957"/>
    <cellStyle name="40% - Accent3 2 2 3 3 4" xfId="19655"/>
    <cellStyle name="40% - Accent3 2 2 3 3 4 2" xfId="30299"/>
    <cellStyle name="40% - Accent3 2 2 3 3 4 3" xfId="39176"/>
    <cellStyle name="40% - Accent3 2 2 3 3 5" xfId="23642"/>
    <cellStyle name="40% - Accent3 2 2 3 3 6" xfId="32519"/>
    <cellStyle name="40% - Accent3 2 2 3 4" xfId="14155"/>
    <cellStyle name="40% - Accent3 2 2 3 4 2" xfId="25118"/>
    <cellStyle name="40% - Accent3 2 2 3 4 3" xfId="33995"/>
    <cellStyle name="40% - Accent3 2 2 3 5" xfId="16507"/>
    <cellStyle name="40% - Accent3 2 2 3 5 2" xfId="27337"/>
    <cellStyle name="40% - Accent3 2 2 3 5 3" xfId="36214"/>
    <cellStyle name="40% - Accent3 2 2 3 6" xfId="18728"/>
    <cellStyle name="40% - Accent3 2 2 3 6 2" xfId="29556"/>
    <cellStyle name="40% - Accent3 2 2 3 6 3" xfId="38433"/>
    <cellStyle name="40% - Accent3 2 2 3 7" xfId="22899"/>
    <cellStyle name="40% - Accent3 2 2 3 8" xfId="31774"/>
    <cellStyle name="40% - Accent3 2 2 4" xfId="9317"/>
    <cellStyle name="40% - Accent3 2 2 4 2" xfId="13411"/>
    <cellStyle name="40% - Accent3 2 2 4 2 2" xfId="15765"/>
    <cellStyle name="40% - Accent3 2 2 4 2 2 2" xfId="26595"/>
    <cellStyle name="40% - Accent3 2 2 4 2 2 3" xfId="35472"/>
    <cellStyle name="40% - Accent3 2 2 4 2 3" xfId="17984"/>
    <cellStyle name="40% - Accent3 2 2 4 2 3 2" xfId="28814"/>
    <cellStyle name="40% - Accent3 2 2 4 2 3 3" xfId="37691"/>
    <cellStyle name="40% - Accent3 2 2 4 2 4" xfId="20389"/>
    <cellStyle name="40% - Accent3 2 2 4 2 4 2" xfId="31033"/>
    <cellStyle name="40% - Accent3 2 2 4 2 4 3" xfId="39910"/>
    <cellStyle name="40% - Accent3 2 2 4 2 5" xfId="24376"/>
    <cellStyle name="40% - Accent3 2 2 4 2 6" xfId="33253"/>
    <cellStyle name="40% - Accent3 2 2 4 3" xfId="12678"/>
    <cellStyle name="40% - Accent3 2 2 4 3 2" xfId="15032"/>
    <cellStyle name="40% - Accent3 2 2 4 3 2 2" xfId="25862"/>
    <cellStyle name="40% - Accent3 2 2 4 3 2 3" xfId="34739"/>
    <cellStyle name="40% - Accent3 2 2 4 3 3" xfId="17251"/>
    <cellStyle name="40% - Accent3 2 2 4 3 3 2" xfId="28081"/>
    <cellStyle name="40% - Accent3 2 2 4 3 3 3" xfId="36958"/>
    <cellStyle name="40% - Accent3 2 2 4 3 4" xfId="19656"/>
    <cellStyle name="40% - Accent3 2 2 4 3 4 2" xfId="30300"/>
    <cellStyle name="40% - Accent3 2 2 4 3 4 3" xfId="39177"/>
    <cellStyle name="40% - Accent3 2 2 4 3 5" xfId="23643"/>
    <cellStyle name="40% - Accent3 2 2 4 3 6" xfId="32520"/>
    <cellStyle name="40% - Accent3 2 2 4 4" xfId="14156"/>
    <cellStyle name="40% - Accent3 2 2 4 4 2" xfId="25119"/>
    <cellStyle name="40% - Accent3 2 2 4 4 3" xfId="33996"/>
    <cellStyle name="40% - Accent3 2 2 4 5" xfId="16508"/>
    <cellStyle name="40% - Accent3 2 2 4 5 2" xfId="27338"/>
    <cellStyle name="40% - Accent3 2 2 4 5 3" xfId="36215"/>
    <cellStyle name="40% - Accent3 2 2 4 6" xfId="18729"/>
    <cellStyle name="40% - Accent3 2 2 4 6 2" xfId="29557"/>
    <cellStyle name="40% - Accent3 2 2 4 6 3" xfId="38434"/>
    <cellStyle name="40% - Accent3 2 2 4 7" xfId="22900"/>
    <cellStyle name="40% - Accent3 2 2 4 8" xfId="31775"/>
    <cellStyle name="40% - Accent3 2 2 5" xfId="9318"/>
    <cellStyle name="40% - Accent3 2 2 5 2" xfId="13412"/>
    <cellStyle name="40% - Accent3 2 2 5 2 2" xfId="15766"/>
    <cellStyle name="40% - Accent3 2 2 5 2 2 2" xfId="26596"/>
    <cellStyle name="40% - Accent3 2 2 5 2 2 3" xfId="35473"/>
    <cellStyle name="40% - Accent3 2 2 5 2 3" xfId="17985"/>
    <cellStyle name="40% - Accent3 2 2 5 2 3 2" xfId="28815"/>
    <cellStyle name="40% - Accent3 2 2 5 2 3 3" xfId="37692"/>
    <cellStyle name="40% - Accent3 2 2 5 2 4" xfId="20390"/>
    <cellStyle name="40% - Accent3 2 2 5 2 4 2" xfId="31034"/>
    <cellStyle name="40% - Accent3 2 2 5 2 4 3" xfId="39911"/>
    <cellStyle name="40% - Accent3 2 2 5 2 5" xfId="24377"/>
    <cellStyle name="40% - Accent3 2 2 5 2 6" xfId="33254"/>
    <cellStyle name="40% - Accent3 2 2 5 3" xfId="12679"/>
    <cellStyle name="40% - Accent3 2 2 5 3 2" xfId="15033"/>
    <cellStyle name="40% - Accent3 2 2 5 3 2 2" xfId="25863"/>
    <cellStyle name="40% - Accent3 2 2 5 3 2 3" xfId="34740"/>
    <cellStyle name="40% - Accent3 2 2 5 3 3" xfId="17252"/>
    <cellStyle name="40% - Accent3 2 2 5 3 3 2" xfId="28082"/>
    <cellStyle name="40% - Accent3 2 2 5 3 3 3" xfId="36959"/>
    <cellStyle name="40% - Accent3 2 2 5 3 4" xfId="19657"/>
    <cellStyle name="40% - Accent3 2 2 5 3 4 2" xfId="30301"/>
    <cellStyle name="40% - Accent3 2 2 5 3 4 3" xfId="39178"/>
    <cellStyle name="40% - Accent3 2 2 5 3 5" xfId="23644"/>
    <cellStyle name="40% - Accent3 2 2 5 3 6" xfId="32521"/>
    <cellStyle name="40% - Accent3 2 2 5 4" xfId="14157"/>
    <cellStyle name="40% - Accent3 2 2 5 4 2" xfId="25120"/>
    <cellStyle name="40% - Accent3 2 2 5 4 3" xfId="33997"/>
    <cellStyle name="40% - Accent3 2 2 5 5" xfId="16509"/>
    <cellStyle name="40% - Accent3 2 2 5 5 2" xfId="27339"/>
    <cellStyle name="40% - Accent3 2 2 5 5 3" xfId="36216"/>
    <cellStyle name="40% - Accent3 2 2 5 6" xfId="18730"/>
    <cellStyle name="40% - Accent3 2 2 5 6 2" xfId="29558"/>
    <cellStyle name="40% - Accent3 2 2 5 6 3" xfId="38435"/>
    <cellStyle name="40% - Accent3 2 2 5 7" xfId="22901"/>
    <cellStyle name="40% - Accent3 2 2 5 8" xfId="31776"/>
    <cellStyle name="40% - Accent3 2 2 6" xfId="9319"/>
    <cellStyle name="40% - Accent3 2 2 6 2" xfId="13413"/>
    <cellStyle name="40% - Accent3 2 2 6 2 2" xfId="15767"/>
    <cellStyle name="40% - Accent3 2 2 6 2 2 2" xfId="26597"/>
    <cellStyle name="40% - Accent3 2 2 6 2 2 3" xfId="35474"/>
    <cellStyle name="40% - Accent3 2 2 6 2 3" xfId="17986"/>
    <cellStyle name="40% - Accent3 2 2 6 2 3 2" xfId="28816"/>
    <cellStyle name="40% - Accent3 2 2 6 2 3 3" xfId="37693"/>
    <cellStyle name="40% - Accent3 2 2 6 2 4" xfId="20391"/>
    <cellStyle name="40% - Accent3 2 2 6 2 4 2" xfId="31035"/>
    <cellStyle name="40% - Accent3 2 2 6 2 4 3" xfId="39912"/>
    <cellStyle name="40% - Accent3 2 2 6 2 5" xfId="24378"/>
    <cellStyle name="40% - Accent3 2 2 6 2 6" xfId="33255"/>
    <cellStyle name="40% - Accent3 2 2 6 3" xfId="12680"/>
    <cellStyle name="40% - Accent3 2 2 6 3 2" xfId="15034"/>
    <cellStyle name="40% - Accent3 2 2 6 3 2 2" xfId="25864"/>
    <cellStyle name="40% - Accent3 2 2 6 3 2 3" xfId="34741"/>
    <cellStyle name="40% - Accent3 2 2 6 3 3" xfId="17253"/>
    <cellStyle name="40% - Accent3 2 2 6 3 3 2" xfId="28083"/>
    <cellStyle name="40% - Accent3 2 2 6 3 3 3" xfId="36960"/>
    <cellStyle name="40% - Accent3 2 2 6 3 4" xfId="19658"/>
    <cellStyle name="40% - Accent3 2 2 6 3 4 2" xfId="30302"/>
    <cellStyle name="40% - Accent3 2 2 6 3 4 3" xfId="39179"/>
    <cellStyle name="40% - Accent3 2 2 6 3 5" xfId="23645"/>
    <cellStyle name="40% - Accent3 2 2 6 3 6" xfId="32522"/>
    <cellStyle name="40% - Accent3 2 2 6 4" xfId="14158"/>
    <cellStyle name="40% - Accent3 2 2 6 4 2" xfId="25121"/>
    <cellStyle name="40% - Accent3 2 2 6 4 3" xfId="33998"/>
    <cellStyle name="40% - Accent3 2 2 6 5" xfId="16510"/>
    <cellStyle name="40% - Accent3 2 2 6 5 2" xfId="27340"/>
    <cellStyle name="40% - Accent3 2 2 6 5 3" xfId="36217"/>
    <cellStyle name="40% - Accent3 2 2 6 6" xfId="18731"/>
    <cellStyle name="40% - Accent3 2 2 6 6 2" xfId="29559"/>
    <cellStyle name="40% - Accent3 2 2 6 6 3" xfId="38436"/>
    <cellStyle name="40% - Accent3 2 2 6 7" xfId="22902"/>
    <cellStyle name="40% - Accent3 2 2 6 8" xfId="31777"/>
    <cellStyle name="40% - Accent3 2 2 7" xfId="9320"/>
    <cellStyle name="40% - Accent3 2 2 7 2" xfId="13414"/>
    <cellStyle name="40% - Accent3 2 2 7 2 2" xfId="15768"/>
    <cellStyle name="40% - Accent3 2 2 7 2 2 2" xfId="26598"/>
    <cellStyle name="40% - Accent3 2 2 7 2 2 3" xfId="35475"/>
    <cellStyle name="40% - Accent3 2 2 7 2 3" xfId="17987"/>
    <cellStyle name="40% - Accent3 2 2 7 2 3 2" xfId="28817"/>
    <cellStyle name="40% - Accent3 2 2 7 2 3 3" xfId="37694"/>
    <cellStyle name="40% - Accent3 2 2 7 2 4" xfId="20392"/>
    <cellStyle name="40% - Accent3 2 2 7 2 4 2" xfId="31036"/>
    <cellStyle name="40% - Accent3 2 2 7 2 4 3" xfId="39913"/>
    <cellStyle name="40% - Accent3 2 2 7 2 5" xfId="24379"/>
    <cellStyle name="40% - Accent3 2 2 7 2 6" xfId="33256"/>
    <cellStyle name="40% - Accent3 2 2 7 3" xfId="12681"/>
    <cellStyle name="40% - Accent3 2 2 7 3 2" xfId="15035"/>
    <cellStyle name="40% - Accent3 2 2 7 3 2 2" xfId="25865"/>
    <cellStyle name="40% - Accent3 2 2 7 3 2 3" xfId="34742"/>
    <cellStyle name="40% - Accent3 2 2 7 3 3" xfId="17254"/>
    <cellStyle name="40% - Accent3 2 2 7 3 3 2" xfId="28084"/>
    <cellStyle name="40% - Accent3 2 2 7 3 3 3" xfId="36961"/>
    <cellStyle name="40% - Accent3 2 2 7 3 4" xfId="19659"/>
    <cellStyle name="40% - Accent3 2 2 7 3 4 2" xfId="30303"/>
    <cellStyle name="40% - Accent3 2 2 7 3 4 3" xfId="39180"/>
    <cellStyle name="40% - Accent3 2 2 7 3 5" xfId="23646"/>
    <cellStyle name="40% - Accent3 2 2 7 3 6" xfId="32523"/>
    <cellStyle name="40% - Accent3 2 2 7 4" xfId="14159"/>
    <cellStyle name="40% - Accent3 2 2 7 4 2" xfId="25122"/>
    <cellStyle name="40% - Accent3 2 2 7 4 3" xfId="33999"/>
    <cellStyle name="40% - Accent3 2 2 7 5" xfId="16511"/>
    <cellStyle name="40% - Accent3 2 2 7 5 2" xfId="27341"/>
    <cellStyle name="40% - Accent3 2 2 7 5 3" xfId="36218"/>
    <cellStyle name="40% - Accent3 2 2 7 6" xfId="18732"/>
    <cellStyle name="40% - Accent3 2 2 7 6 2" xfId="29560"/>
    <cellStyle name="40% - Accent3 2 2 7 6 3" xfId="38437"/>
    <cellStyle name="40% - Accent3 2 2 7 7" xfId="22903"/>
    <cellStyle name="40% - Accent3 2 2 7 8" xfId="31778"/>
    <cellStyle name="40% - Accent3 2 2 8" xfId="9321"/>
    <cellStyle name="40% - Accent3 2 2 8 2" xfId="13415"/>
    <cellStyle name="40% - Accent3 2 2 8 2 2" xfId="15769"/>
    <cellStyle name="40% - Accent3 2 2 8 2 2 2" xfId="26599"/>
    <cellStyle name="40% - Accent3 2 2 8 2 2 3" xfId="35476"/>
    <cellStyle name="40% - Accent3 2 2 8 2 3" xfId="17988"/>
    <cellStyle name="40% - Accent3 2 2 8 2 3 2" xfId="28818"/>
    <cellStyle name="40% - Accent3 2 2 8 2 3 3" xfId="37695"/>
    <cellStyle name="40% - Accent3 2 2 8 2 4" xfId="20393"/>
    <cellStyle name="40% - Accent3 2 2 8 2 4 2" xfId="31037"/>
    <cellStyle name="40% - Accent3 2 2 8 2 4 3" xfId="39914"/>
    <cellStyle name="40% - Accent3 2 2 8 2 5" xfId="24380"/>
    <cellStyle name="40% - Accent3 2 2 8 2 6" xfId="33257"/>
    <cellStyle name="40% - Accent3 2 2 8 3" xfId="12682"/>
    <cellStyle name="40% - Accent3 2 2 8 3 2" xfId="15036"/>
    <cellStyle name="40% - Accent3 2 2 8 3 2 2" xfId="25866"/>
    <cellStyle name="40% - Accent3 2 2 8 3 2 3" xfId="34743"/>
    <cellStyle name="40% - Accent3 2 2 8 3 3" xfId="17255"/>
    <cellStyle name="40% - Accent3 2 2 8 3 3 2" xfId="28085"/>
    <cellStyle name="40% - Accent3 2 2 8 3 3 3" xfId="36962"/>
    <cellStyle name="40% - Accent3 2 2 8 3 4" xfId="19660"/>
    <cellStyle name="40% - Accent3 2 2 8 3 4 2" xfId="30304"/>
    <cellStyle name="40% - Accent3 2 2 8 3 4 3" xfId="39181"/>
    <cellStyle name="40% - Accent3 2 2 8 3 5" xfId="23647"/>
    <cellStyle name="40% - Accent3 2 2 8 3 6" xfId="32524"/>
    <cellStyle name="40% - Accent3 2 2 8 4" xfId="14160"/>
    <cellStyle name="40% - Accent3 2 2 8 4 2" xfId="25123"/>
    <cellStyle name="40% - Accent3 2 2 8 4 3" xfId="34000"/>
    <cellStyle name="40% - Accent3 2 2 8 5" xfId="16512"/>
    <cellStyle name="40% - Accent3 2 2 8 5 2" xfId="27342"/>
    <cellStyle name="40% - Accent3 2 2 8 5 3" xfId="36219"/>
    <cellStyle name="40% - Accent3 2 2 8 6" xfId="18733"/>
    <cellStyle name="40% - Accent3 2 2 8 6 2" xfId="29561"/>
    <cellStyle name="40% - Accent3 2 2 8 6 3" xfId="38438"/>
    <cellStyle name="40% - Accent3 2 2 8 7" xfId="22904"/>
    <cellStyle name="40% - Accent3 2 2 8 8" xfId="31779"/>
    <cellStyle name="40% - Accent3 2 2 9" xfId="9322"/>
    <cellStyle name="40% - Accent3 2 2 9 2" xfId="13416"/>
    <cellStyle name="40% - Accent3 2 2 9 2 2" xfId="15770"/>
    <cellStyle name="40% - Accent3 2 2 9 2 2 2" xfId="26600"/>
    <cellStyle name="40% - Accent3 2 2 9 2 2 3" xfId="35477"/>
    <cellStyle name="40% - Accent3 2 2 9 2 3" xfId="17989"/>
    <cellStyle name="40% - Accent3 2 2 9 2 3 2" xfId="28819"/>
    <cellStyle name="40% - Accent3 2 2 9 2 3 3" xfId="37696"/>
    <cellStyle name="40% - Accent3 2 2 9 2 4" xfId="20394"/>
    <cellStyle name="40% - Accent3 2 2 9 2 4 2" xfId="31038"/>
    <cellStyle name="40% - Accent3 2 2 9 2 4 3" xfId="39915"/>
    <cellStyle name="40% - Accent3 2 2 9 2 5" xfId="24381"/>
    <cellStyle name="40% - Accent3 2 2 9 2 6" xfId="33258"/>
    <cellStyle name="40% - Accent3 2 2 9 3" xfId="12683"/>
    <cellStyle name="40% - Accent3 2 2 9 3 2" xfId="15037"/>
    <cellStyle name="40% - Accent3 2 2 9 3 2 2" xfId="25867"/>
    <cellStyle name="40% - Accent3 2 2 9 3 2 3" xfId="34744"/>
    <cellStyle name="40% - Accent3 2 2 9 3 3" xfId="17256"/>
    <cellStyle name="40% - Accent3 2 2 9 3 3 2" xfId="28086"/>
    <cellStyle name="40% - Accent3 2 2 9 3 3 3" xfId="36963"/>
    <cellStyle name="40% - Accent3 2 2 9 3 4" xfId="19661"/>
    <cellStyle name="40% - Accent3 2 2 9 3 4 2" xfId="30305"/>
    <cellStyle name="40% - Accent3 2 2 9 3 4 3" xfId="39182"/>
    <cellStyle name="40% - Accent3 2 2 9 3 5" xfId="23648"/>
    <cellStyle name="40% - Accent3 2 2 9 3 6" xfId="32525"/>
    <cellStyle name="40% - Accent3 2 2 9 4" xfId="14161"/>
    <cellStyle name="40% - Accent3 2 2 9 4 2" xfId="25124"/>
    <cellStyle name="40% - Accent3 2 2 9 4 3" xfId="34001"/>
    <cellStyle name="40% - Accent3 2 2 9 5" xfId="16513"/>
    <cellStyle name="40% - Accent3 2 2 9 5 2" xfId="27343"/>
    <cellStyle name="40% - Accent3 2 2 9 5 3" xfId="36220"/>
    <cellStyle name="40% - Accent3 2 2 9 6" xfId="18734"/>
    <cellStyle name="40% - Accent3 2 2 9 6 2" xfId="29562"/>
    <cellStyle name="40% - Accent3 2 2 9 6 3" xfId="38439"/>
    <cellStyle name="40% - Accent3 2 2 9 7" xfId="22905"/>
    <cellStyle name="40% - Accent3 2 2 9 8" xfId="31780"/>
    <cellStyle name="40% - Accent3 2 3" xfId="9323"/>
    <cellStyle name="40% - Accent3 2 3 10" xfId="13417"/>
    <cellStyle name="40% - Accent3 2 3 10 2" xfId="15771"/>
    <cellStyle name="40% - Accent3 2 3 10 2 2" xfId="26601"/>
    <cellStyle name="40% - Accent3 2 3 10 2 3" xfId="35478"/>
    <cellStyle name="40% - Accent3 2 3 10 3" xfId="17990"/>
    <cellStyle name="40% - Accent3 2 3 10 3 2" xfId="28820"/>
    <cellStyle name="40% - Accent3 2 3 10 3 3" xfId="37697"/>
    <cellStyle name="40% - Accent3 2 3 10 4" xfId="20395"/>
    <cellStyle name="40% - Accent3 2 3 10 4 2" xfId="31039"/>
    <cellStyle name="40% - Accent3 2 3 10 4 3" xfId="39916"/>
    <cellStyle name="40% - Accent3 2 3 10 5" xfId="24382"/>
    <cellStyle name="40% - Accent3 2 3 10 6" xfId="33259"/>
    <cellStyle name="40% - Accent3 2 3 11" xfId="12684"/>
    <cellStyle name="40% - Accent3 2 3 11 2" xfId="15038"/>
    <cellStyle name="40% - Accent3 2 3 11 2 2" xfId="25868"/>
    <cellStyle name="40% - Accent3 2 3 11 2 3" xfId="34745"/>
    <cellStyle name="40% - Accent3 2 3 11 3" xfId="17257"/>
    <cellStyle name="40% - Accent3 2 3 11 3 2" xfId="28087"/>
    <cellStyle name="40% - Accent3 2 3 11 3 3" xfId="36964"/>
    <cellStyle name="40% - Accent3 2 3 11 4" xfId="19662"/>
    <cellStyle name="40% - Accent3 2 3 11 4 2" xfId="30306"/>
    <cellStyle name="40% - Accent3 2 3 11 4 3" xfId="39183"/>
    <cellStyle name="40% - Accent3 2 3 11 5" xfId="23649"/>
    <cellStyle name="40% - Accent3 2 3 11 6" xfId="32526"/>
    <cellStyle name="40% - Accent3 2 3 12" xfId="14162"/>
    <cellStyle name="40% - Accent3 2 3 12 2" xfId="25125"/>
    <cellStyle name="40% - Accent3 2 3 12 3" xfId="34002"/>
    <cellStyle name="40% - Accent3 2 3 13" xfId="16514"/>
    <cellStyle name="40% - Accent3 2 3 13 2" xfId="27344"/>
    <cellStyle name="40% - Accent3 2 3 13 3" xfId="36221"/>
    <cellStyle name="40% - Accent3 2 3 14" xfId="18735"/>
    <cellStyle name="40% - Accent3 2 3 14 2" xfId="29563"/>
    <cellStyle name="40% - Accent3 2 3 14 3" xfId="38440"/>
    <cellStyle name="40% - Accent3 2 3 15" xfId="22906"/>
    <cellStyle name="40% - Accent3 2 3 16" xfId="31781"/>
    <cellStyle name="40% - Accent3 2 3 2" xfId="9324"/>
    <cellStyle name="40% - Accent3 2 3 2 2" xfId="13418"/>
    <cellStyle name="40% - Accent3 2 3 2 2 2" xfId="15772"/>
    <cellStyle name="40% - Accent3 2 3 2 2 2 2" xfId="26602"/>
    <cellStyle name="40% - Accent3 2 3 2 2 2 3" xfId="35479"/>
    <cellStyle name="40% - Accent3 2 3 2 2 3" xfId="17991"/>
    <cellStyle name="40% - Accent3 2 3 2 2 3 2" xfId="28821"/>
    <cellStyle name="40% - Accent3 2 3 2 2 3 3" xfId="37698"/>
    <cellStyle name="40% - Accent3 2 3 2 2 4" xfId="20396"/>
    <cellStyle name="40% - Accent3 2 3 2 2 4 2" xfId="31040"/>
    <cellStyle name="40% - Accent3 2 3 2 2 4 3" xfId="39917"/>
    <cellStyle name="40% - Accent3 2 3 2 2 5" xfId="24383"/>
    <cellStyle name="40% - Accent3 2 3 2 2 6" xfId="33260"/>
    <cellStyle name="40% - Accent3 2 3 2 3" xfId="12685"/>
    <cellStyle name="40% - Accent3 2 3 2 3 2" xfId="15039"/>
    <cellStyle name="40% - Accent3 2 3 2 3 2 2" xfId="25869"/>
    <cellStyle name="40% - Accent3 2 3 2 3 2 3" xfId="34746"/>
    <cellStyle name="40% - Accent3 2 3 2 3 3" xfId="17258"/>
    <cellStyle name="40% - Accent3 2 3 2 3 3 2" xfId="28088"/>
    <cellStyle name="40% - Accent3 2 3 2 3 3 3" xfId="36965"/>
    <cellStyle name="40% - Accent3 2 3 2 3 4" xfId="19663"/>
    <cellStyle name="40% - Accent3 2 3 2 3 4 2" xfId="30307"/>
    <cellStyle name="40% - Accent3 2 3 2 3 4 3" xfId="39184"/>
    <cellStyle name="40% - Accent3 2 3 2 3 5" xfId="23650"/>
    <cellStyle name="40% - Accent3 2 3 2 3 6" xfId="32527"/>
    <cellStyle name="40% - Accent3 2 3 2 4" xfId="14163"/>
    <cellStyle name="40% - Accent3 2 3 2 4 2" xfId="25126"/>
    <cellStyle name="40% - Accent3 2 3 2 4 3" xfId="34003"/>
    <cellStyle name="40% - Accent3 2 3 2 5" xfId="16515"/>
    <cellStyle name="40% - Accent3 2 3 2 5 2" xfId="27345"/>
    <cellStyle name="40% - Accent3 2 3 2 5 3" xfId="36222"/>
    <cellStyle name="40% - Accent3 2 3 2 6" xfId="18736"/>
    <cellStyle name="40% - Accent3 2 3 2 6 2" xfId="29564"/>
    <cellStyle name="40% - Accent3 2 3 2 6 3" xfId="38441"/>
    <cellStyle name="40% - Accent3 2 3 2 7" xfId="22907"/>
    <cellStyle name="40% - Accent3 2 3 2 8" xfId="31782"/>
    <cellStyle name="40% - Accent3 2 3 3" xfId="9325"/>
    <cellStyle name="40% - Accent3 2 3 3 2" xfId="13419"/>
    <cellStyle name="40% - Accent3 2 3 3 2 2" xfId="15773"/>
    <cellStyle name="40% - Accent3 2 3 3 2 2 2" xfId="26603"/>
    <cellStyle name="40% - Accent3 2 3 3 2 2 3" xfId="35480"/>
    <cellStyle name="40% - Accent3 2 3 3 2 3" xfId="17992"/>
    <cellStyle name="40% - Accent3 2 3 3 2 3 2" xfId="28822"/>
    <cellStyle name="40% - Accent3 2 3 3 2 3 3" xfId="37699"/>
    <cellStyle name="40% - Accent3 2 3 3 2 4" xfId="20397"/>
    <cellStyle name="40% - Accent3 2 3 3 2 4 2" xfId="31041"/>
    <cellStyle name="40% - Accent3 2 3 3 2 4 3" xfId="39918"/>
    <cellStyle name="40% - Accent3 2 3 3 2 5" xfId="24384"/>
    <cellStyle name="40% - Accent3 2 3 3 2 6" xfId="33261"/>
    <cellStyle name="40% - Accent3 2 3 3 3" xfId="12686"/>
    <cellStyle name="40% - Accent3 2 3 3 3 2" xfId="15040"/>
    <cellStyle name="40% - Accent3 2 3 3 3 2 2" xfId="25870"/>
    <cellStyle name="40% - Accent3 2 3 3 3 2 3" xfId="34747"/>
    <cellStyle name="40% - Accent3 2 3 3 3 3" xfId="17259"/>
    <cellStyle name="40% - Accent3 2 3 3 3 3 2" xfId="28089"/>
    <cellStyle name="40% - Accent3 2 3 3 3 3 3" xfId="36966"/>
    <cellStyle name="40% - Accent3 2 3 3 3 4" xfId="19664"/>
    <cellStyle name="40% - Accent3 2 3 3 3 4 2" xfId="30308"/>
    <cellStyle name="40% - Accent3 2 3 3 3 4 3" xfId="39185"/>
    <cellStyle name="40% - Accent3 2 3 3 3 5" xfId="23651"/>
    <cellStyle name="40% - Accent3 2 3 3 3 6" xfId="32528"/>
    <cellStyle name="40% - Accent3 2 3 3 4" xfId="14164"/>
    <cellStyle name="40% - Accent3 2 3 3 4 2" xfId="25127"/>
    <cellStyle name="40% - Accent3 2 3 3 4 3" xfId="34004"/>
    <cellStyle name="40% - Accent3 2 3 3 5" xfId="16516"/>
    <cellStyle name="40% - Accent3 2 3 3 5 2" xfId="27346"/>
    <cellStyle name="40% - Accent3 2 3 3 5 3" xfId="36223"/>
    <cellStyle name="40% - Accent3 2 3 3 6" xfId="18737"/>
    <cellStyle name="40% - Accent3 2 3 3 6 2" xfId="29565"/>
    <cellStyle name="40% - Accent3 2 3 3 6 3" xfId="38442"/>
    <cellStyle name="40% - Accent3 2 3 3 7" xfId="22908"/>
    <cellStyle name="40% - Accent3 2 3 3 8" xfId="31783"/>
    <cellStyle name="40% - Accent3 2 3 4" xfId="9326"/>
    <cellStyle name="40% - Accent3 2 3 4 2" xfId="13420"/>
    <cellStyle name="40% - Accent3 2 3 4 2 2" xfId="15774"/>
    <cellStyle name="40% - Accent3 2 3 4 2 2 2" xfId="26604"/>
    <cellStyle name="40% - Accent3 2 3 4 2 2 3" xfId="35481"/>
    <cellStyle name="40% - Accent3 2 3 4 2 3" xfId="17993"/>
    <cellStyle name="40% - Accent3 2 3 4 2 3 2" xfId="28823"/>
    <cellStyle name="40% - Accent3 2 3 4 2 3 3" xfId="37700"/>
    <cellStyle name="40% - Accent3 2 3 4 2 4" xfId="20398"/>
    <cellStyle name="40% - Accent3 2 3 4 2 4 2" xfId="31042"/>
    <cellStyle name="40% - Accent3 2 3 4 2 4 3" xfId="39919"/>
    <cellStyle name="40% - Accent3 2 3 4 2 5" xfId="24385"/>
    <cellStyle name="40% - Accent3 2 3 4 2 6" xfId="33262"/>
    <cellStyle name="40% - Accent3 2 3 4 3" xfId="12687"/>
    <cellStyle name="40% - Accent3 2 3 4 3 2" xfId="15041"/>
    <cellStyle name="40% - Accent3 2 3 4 3 2 2" xfId="25871"/>
    <cellStyle name="40% - Accent3 2 3 4 3 2 3" xfId="34748"/>
    <cellStyle name="40% - Accent3 2 3 4 3 3" xfId="17260"/>
    <cellStyle name="40% - Accent3 2 3 4 3 3 2" xfId="28090"/>
    <cellStyle name="40% - Accent3 2 3 4 3 3 3" xfId="36967"/>
    <cellStyle name="40% - Accent3 2 3 4 3 4" xfId="19665"/>
    <cellStyle name="40% - Accent3 2 3 4 3 4 2" xfId="30309"/>
    <cellStyle name="40% - Accent3 2 3 4 3 4 3" xfId="39186"/>
    <cellStyle name="40% - Accent3 2 3 4 3 5" xfId="23652"/>
    <cellStyle name="40% - Accent3 2 3 4 3 6" xfId="32529"/>
    <cellStyle name="40% - Accent3 2 3 4 4" xfId="14165"/>
    <cellStyle name="40% - Accent3 2 3 4 4 2" xfId="25128"/>
    <cellStyle name="40% - Accent3 2 3 4 4 3" xfId="34005"/>
    <cellStyle name="40% - Accent3 2 3 4 5" xfId="16517"/>
    <cellStyle name="40% - Accent3 2 3 4 5 2" xfId="27347"/>
    <cellStyle name="40% - Accent3 2 3 4 5 3" xfId="36224"/>
    <cellStyle name="40% - Accent3 2 3 4 6" xfId="18738"/>
    <cellStyle name="40% - Accent3 2 3 4 6 2" xfId="29566"/>
    <cellStyle name="40% - Accent3 2 3 4 6 3" xfId="38443"/>
    <cellStyle name="40% - Accent3 2 3 4 7" xfId="22909"/>
    <cellStyle name="40% - Accent3 2 3 4 8" xfId="31784"/>
    <cellStyle name="40% - Accent3 2 3 5" xfId="9327"/>
    <cellStyle name="40% - Accent3 2 3 5 2" xfId="13421"/>
    <cellStyle name="40% - Accent3 2 3 5 2 2" xfId="15775"/>
    <cellStyle name="40% - Accent3 2 3 5 2 2 2" xfId="26605"/>
    <cellStyle name="40% - Accent3 2 3 5 2 2 3" xfId="35482"/>
    <cellStyle name="40% - Accent3 2 3 5 2 3" xfId="17994"/>
    <cellStyle name="40% - Accent3 2 3 5 2 3 2" xfId="28824"/>
    <cellStyle name="40% - Accent3 2 3 5 2 3 3" xfId="37701"/>
    <cellStyle name="40% - Accent3 2 3 5 2 4" xfId="20399"/>
    <cellStyle name="40% - Accent3 2 3 5 2 4 2" xfId="31043"/>
    <cellStyle name="40% - Accent3 2 3 5 2 4 3" xfId="39920"/>
    <cellStyle name="40% - Accent3 2 3 5 2 5" xfId="24386"/>
    <cellStyle name="40% - Accent3 2 3 5 2 6" xfId="33263"/>
    <cellStyle name="40% - Accent3 2 3 5 3" xfId="12688"/>
    <cellStyle name="40% - Accent3 2 3 5 3 2" xfId="15042"/>
    <cellStyle name="40% - Accent3 2 3 5 3 2 2" xfId="25872"/>
    <cellStyle name="40% - Accent3 2 3 5 3 2 3" xfId="34749"/>
    <cellStyle name="40% - Accent3 2 3 5 3 3" xfId="17261"/>
    <cellStyle name="40% - Accent3 2 3 5 3 3 2" xfId="28091"/>
    <cellStyle name="40% - Accent3 2 3 5 3 3 3" xfId="36968"/>
    <cellStyle name="40% - Accent3 2 3 5 3 4" xfId="19666"/>
    <cellStyle name="40% - Accent3 2 3 5 3 4 2" xfId="30310"/>
    <cellStyle name="40% - Accent3 2 3 5 3 4 3" xfId="39187"/>
    <cellStyle name="40% - Accent3 2 3 5 3 5" xfId="23653"/>
    <cellStyle name="40% - Accent3 2 3 5 3 6" xfId="32530"/>
    <cellStyle name="40% - Accent3 2 3 5 4" xfId="14166"/>
    <cellStyle name="40% - Accent3 2 3 5 4 2" xfId="25129"/>
    <cellStyle name="40% - Accent3 2 3 5 4 3" xfId="34006"/>
    <cellStyle name="40% - Accent3 2 3 5 5" xfId="16518"/>
    <cellStyle name="40% - Accent3 2 3 5 5 2" xfId="27348"/>
    <cellStyle name="40% - Accent3 2 3 5 5 3" xfId="36225"/>
    <cellStyle name="40% - Accent3 2 3 5 6" xfId="18739"/>
    <cellStyle name="40% - Accent3 2 3 5 6 2" xfId="29567"/>
    <cellStyle name="40% - Accent3 2 3 5 6 3" xfId="38444"/>
    <cellStyle name="40% - Accent3 2 3 5 7" xfId="22910"/>
    <cellStyle name="40% - Accent3 2 3 5 8" xfId="31785"/>
    <cellStyle name="40% - Accent3 2 3 6" xfId="9328"/>
    <cellStyle name="40% - Accent3 2 3 6 2" xfId="13422"/>
    <cellStyle name="40% - Accent3 2 3 6 2 2" xfId="15776"/>
    <cellStyle name="40% - Accent3 2 3 6 2 2 2" xfId="26606"/>
    <cellStyle name="40% - Accent3 2 3 6 2 2 3" xfId="35483"/>
    <cellStyle name="40% - Accent3 2 3 6 2 3" xfId="17995"/>
    <cellStyle name="40% - Accent3 2 3 6 2 3 2" xfId="28825"/>
    <cellStyle name="40% - Accent3 2 3 6 2 3 3" xfId="37702"/>
    <cellStyle name="40% - Accent3 2 3 6 2 4" xfId="20400"/>
    <cellStyle name="40% - Accent3 2 3 6 2 4 2" xfId="31044"/>
    <cellStyle name="40% - Accent3 2 3 6 2 4 3" xfId="39921"/>
    <cellStyle name="40% - Accent3 2 3 6 2 5" xfId="24387"/>
    <cellStyle name="40% - Accent3 2 3 6 2 6" xfId="33264"/>
    <cellStyle name="40% - Accent3 2 3 6 3" xfId="12689"/>
    <cellStyle name="40% - Accent3 2 3 6 3 2" xfId="15043"/>
    <cellStyle name="40% - Accent3 2 3 6 3 2 2" xfId="25873"/>
    <cellStyle name="40% - Accent3 2 3 6 3 2 3" xfId="34750"/>
    <cellStyle name="40% - Accent3 2 3 6 3 3" xfId="17262"/>
    <cellStyle name="40% - Accent3 2 3 6 3 3 2" xfId="28092"/>
    <cellStyle name="40% - Accent3 2 3 6 3 3 3" xfId="36969"/>
    <cellStyle name="40% - Accent3 2 3 6 3 4" xfId="19667"/>
    <cellStyle name="40% - Accent3 2 3 6 3 4 2" xfId="30311"/>
    <cellStyle name="40% - Accent3 2 3 6 3 4 3" xfId="39188"/>
    <cellStyle name="40% - Accent3 2 3 6 3 5" xfId="23654"/>
    <cellStyle name="40% - Accent3 2 3 6 3 6" xfId="32531"/>
    <cellStyle name="40% - Accent3 2 3 6 4" xfId="14167"/>
    <cellStyle name="40% - Accent3 2 3 6 4 2" xfId="25130"/>
    <cellStyle name="40% - Accent3 2 3 6 4 3" xfId="34007"/>
    <cellStyle name="40% - Accent3 2 3 6 5" xfId="16519"/>
    <cellStyle name="40% - Accent3 2 3 6 5 2" xfId="27349"/>
    <cellStyle name="40% - Accent3 2 3 6 5 3" xfId="36226"/>
    <cellStyle name="40% - Accent3 2 3 6 6" xfId="18740"/>
    <cellStyle name="40% - Accent3 2 3 6 6 2" xfId="29568"/>
    <cellStyle name="40% - Accent3 2 3 6 6 3" xfId="38445"/>
    <cellStyle name="40% - Accent3 2 3 6 7" xfId="22911"/>
    <cellStyle name="40% - Accent3 2 3 6 8" xfId="31786"/>
    <cellStyle name="40% - Accent3 2 3 7" xfId="9329"/>
    <cellStyle name="40% - Accent3 2 3 7 2" xfId="13423"/>
    <cellStyle name="40% - Accent3 2 3 7 2 2" xfId="15777"/>
    <cellStyle name="40% - Accent3 2 3 7 2 2 2" xfId="26607"/>
    <cellStyle name="40% - Accent3 2 3 7 2 2 3" xfId="35484"/>
    <cellStyle name="40% - Accent3 2 3 7 2 3" xfId="17996"/>
    <cellStyle name="40% - Accent3 2 3 7 2 3 2" xfId="28826"/>
    <cellStyle name="40% - Accent3 2 3 7 2 3 3" xfId="37703"/>
    <cellStyle name="40% - Accent3 2 3 7 2 4" xfId="20401"/>
    <cellStyle name="40% - Accent3 2 3 7 2 4 2" xfId="31045"/>
    <cellStyle name="40% - Accent3 2 3 7 2 4 3" xfId="39922"/>
    <cellStyle name="40% - Accent3 2 3 7 2 5" xfId="24388"/>
    <cellStyle name="40% - Accent3 2 3 7 2 6" xfId="33265"/>
    <cellStyle name="40% - Accent3 2 3 7 3" xfId="12690"/>
    <cellStyle name="40% - Accent3 2 3 7 3 2" xfId="15044"/>
    <cellStyle name="40% - Accent3 2 3 7 3 2 2" xfId="25874"/>
    <cellStyle name="40% - Accent3 2 3 7 3 2 3" xfId="34751"/>
    <cellStyle name="40% - Accent3 2 3 7 3 3" xfId="17263"/>
    <cellStyle name="40% - Accent3 2 3 7 3 3 2" xfId="28093"/>
    <cellStyle name="40% - Accent3 2 3 7 3 3 3" xfId="36970"/>
    <cellStyle name="40% - Accent3 2 3 7 3 4" xfId="19668"/>
    <cellStyle name="40% - Accent3 2 3 7 3 4 2" xfId="30312"/>
    <cellStyle name="40% - Accent3 2 3 7 3 4 3" xfId="39189"/>
    <cellStyle name="40% - Accent3 2 3 7 3 5" xfId="23655"/>
    <cellStyle name="40% - Accent3 2 3 7 3 6" xfId="32532"/>
    <cellStyle name="40% - Accent3 2 3 7 4" xfId="14168"/>
    <cellStyle name="40% - Accent3 2 3 7 4 2" xfId="25131"/>
    <cellStyle name="40% - Accent3 2 3 7 4 3" xfId="34008"/>
    <cellStyle name="40% - Accent3 2 3 7 5" xfId="16520"/>
    <cellStyle name="40% - Accent3 2 3 7 5 2" xfId="27350"/>
    <cellStyle name="40% - Accent3 2 3 7 5 3" xfId="36227"/>
    <cellStyle name="40% - Accent3 2 3 7 6" xfId="18741"/>
    <cellStyle name="40% - Accent3 2 3 7 6 2" xfId="29569"/>
    <cellStyle name="40% - Accent3 2 3 7 6 3" xfId="38446"/>
    <cellStyle name="40% - Accent3 2 3 7 7" xfId="22912"/>
    <cellStyle name="40% - Accent3 2 3 7 8" xfId="31787"/>
    <cellStyle name="40% - Accent3 2 3 8" xfId="9330"/>
    <cellStyle name="40% - Accent3 2 3 8 2" xfId="13424"/>
    <cellStyle name="40% - Accent3 2 3 8 2 2" xfId="15778"/>
    <cellStyle name="40% - Accent3 2 3 8 2 2 2" xfId="26608"/>
    <cellStyle name="40% - Accent3 2 3 8 2 2 3" xfId="35485"/>
    <cellStyle name="40% - Accent3 2 3 8 2 3" xfId="17997"/>
    <cellStyle name="40% - Accent3 2 3 8 2 3 2" xfId="28827"/>
    <cellStyle name="40% - Accent3 2 3 8 2 3 3" xfId="37704"/>
    <cellStyle name="40% - Accent3 2 3 8 2 4" xfId="20402"/>
    <cellStyle name="40% - Accent3 2 3 8 2 4 2" xfId="31046"/>
    <cellStyle name="40% - Accent3 2 3 8 2 4 3" xfId="39923"/>
    <cellStyle name="40% - Accent3 2 3 8 2 5" xfId="24389"/>
    <cellStyle name="40% - Accent3 2 3 8 2 6" xfId="33266"/>
    <cellStyle name="40% - Accent3 2 3 8 3" xfId="12691"/>
    <cellStyle name="40% - Accent3 2 3 8 3 2" xfId="15045"/>
    <cellStyle name="40% - Accent3 2 3 8 3 2 2" xfId="25875"/>
    <cellStyle name="40% - Accent3 2 3 8 3 2 3" xfId="34752"/>
    <cellStyle name="40% - Accent3 2 3 8 3 3" xfId="17264"/>
    <cellStyle name="40% - Accent3 2 3 8 3 3 2" xfId="28094"/>
    <cellStyle name="40% - Accent3 2 3 8 3 3 3" xfId="36971"/>
    <cellStyle name="40% - Accent3 2 3 8 3 4" xfId="19669"/>
    <cellStyle name="40% - Accent3 2 3 8 3 4 2" xfId="30313"/>
    <cellStyle name="40% - Accent3 2 3 8 3 4 3" xfId="39190"/>
    <cellStyle name="40% - Accent3 2 3 8 3 5" xfId="23656"/>
    <cellStyle name="40% - Accent3 2 3 8 3 6" xfId="32533"/>
    <cellStyle name="40% - Accent3 2 3 8 4" xfId="14169"/>
    <cellStyle name="40% - Accent3 2 3 8 4 2" xfId="25132"/>
    <cellStyle name="40% - Accent3 2 3 8 4 3" xfId="34009"/>
    <cellStyle name="40% - Accent3 2 3 8 5" xfId="16521"/>
    <cellStyle name="40% - Accent3 2 3 8 5 2" xfId="27351"/>
    <cellStyle name="40% - Accent3 2 3 8 5 3" xfId="36228"/>
    <cellStyle name="40% - Accent3 2 3 8 6" xfId="18742"/>
    <cellStyle name="40% - Accent3 2 3 8 6 2" xfId="29570"/>
    <cellStyle name="40% - Accent3 2 3 8 6 3" xfId="38447"/>
    <cellStyle name="40% - Accent3 2 3 8 7" xfId="22913"/>
    <cellStyle name="40% - Accent3 2 3 8 8" xfId="31788"/>
    <cellStyle name="40% - Accent3 2 3 9" xfId="9331"/>
    <cellStyle name="40% - Accent3 2 3 9 2" xfId="13425"/>
    <cellStyle name="40% - Accent3 2 3 9 2 2" xfId="15779"/>
    <cellStyle name="40% - Accent3 2 3 9 2 2 2" xfId="26609"/>
    <cellStyle name="40% - Accent3 2 3 9 2 2 3" xfId="35486"/>
    <cellStyle name="40% - Accent3 2 3 9 2 3" xfId="17998"/>
    <cellStyle name="40% - Accent3 2 3 9 2 3 2" xfId="28828"/>
    <cellStyle name="40% - Accent3 2 3 9 2 3 3" xfId="37705"/>
    <cellStyle name="40% - Accent3 2 3 9 2 4" xfId="20403"/>
    <cellStyle name="40% - Accent3 2 3 9 2 4 2" xfId="31047"/>
    <cellStyle name="40% - Accent3 2 3 9 2 4 3" xfId="39924"/>
    <cellStyle name="40% - Accent3 2 3 9 2 5" xfId="24390"/>
    <cellStyle name="40% - Accent3 2 3 9 2 6" xfId="33267"/>
    <cellStyle name="40% - Accent3 2 3 9 3" xfId="12692"/>
    <cellStyle name="40% - Accent3 2 3 9 3 2" xfId="15046"/>
    <cellStyle name="40% - Accent3 2 3 9 3 2 2" xfId="25876"/>
    <cellStyle name="40% - Accent3 2 3 9 3 2 3" xfId="34753"/>
    <cellStyle name="40% - Accent3 2 3 9 3 3" xfId="17265"/>
    <cellStyle name="40% - Accent3 2 3 9 3 3 2" xfId="28095"/>
    <cellStyle name="40% - Accent3 2 3 9 3 3 3" xfId="36972"/>
    <cellStyle name="40% - Accent3 2 3 9 3 4" xfId="19670"/>
    <cellStyle name="40% - Accent3 2 3 9 3 4 2" xfId="30314"/>
    <cellStyle name="40% - Accent3 2 3 9 3 4 3" xfId="39191"/>
    <cellStyle name="40% - Accent3 2 3 9 3 5" xfId="23657"/>
    <cellStyle name="40% - Accent3 2 3 9 3 6" xfId="32534"/>
    <cellStyle name="40% - Accent3 2 3 9 4" xfId="14170"/>
    <cellStyle name="40% - Accent3 2 3 9 4 2" xfId="25133"/>
    <cellStyle name="40% - Accent3 2 3 9 4 3" xfId="34010"/>
    <cellStyle name="40% - Accent3 2 3 9 5" xfId="16522"/>
    <cellStyle name="40% - Accent3 2 3 9 5 2" xfId="27352"/>
    <cellStyle name="40% - Accent3 2 3 9 5 3" xfId="36229"/>
    <cellStyle name="40% - Accent3 2 3 9 6" xfId="18743"/>
    <cellStyle name="40% - Accent3 2 3 9 6 2" xfId="29571"/>
    <cellStyle name="40% - Accent3 2 3 9 6 3" xfId="38448"/>
    <cellStyle name="40% - Accent3 2 3 9 7" xfId="22914"/>
    <cellStyle name="40% - Accent3 2 3 9 8" xfId="31789"/>
    <cellStyle name="40% - Accent3 2 4" xfId="9332"/>
    <cellStyle name="40% - Accent3 2 4 10" xfId="13426"/>
    <cellStyle name="40% - Accent3 2 4 10 2" xfId="15780"/>
    <cellStyle name="40% - Accent3 2 4 10 2 2" xfId="26610"/>
    <cellStyle name="40% - Accent3 2 4 10 2 3" xfId="35487"/>
    <cellStyle name="40% - Accent3 2 4 10 3" xfId="17999"/>
    <cellStyle name="40% - Accent3 2 4 10 3 2" xfId="28829"/>
    <cellStyle name="40% - Accent3 2 4 10 3 3" xfId="37706"/>
    <cellStyle name="40% - Accent3 2 4 10 4" xfId="20404"/>
    <cellStyle name="40% - Accent3 2 4 10 4 2" xfId="31048"/>
    <cellStyle name="40% - Accent3 2 4 10 4 3" xfId="39925"/>
    <cellStyle name="40% - Accent3 2 4 10 5" xfId="24391"/>
    <cellStyle name="40% - Accent3 2 4 10 6" xfId="33268"/>
    <cellStyle name="40% - Accent3 2 4 11" xfId="12693"/>
    <cellStyle name="40% - Accent3 2 4 11 2" xfId="15047"/>
    <cellStyle name="40% - Accent3 2 4 11 2 2" xfId="25877"/>
    <cellStyle name="40% - Accent3 2 4 11 2 3" xfId="34754"/>
    <cellStyle name="40% - Accent3 2 4 11 3" xfId="17266"/>
    <cellStyle name="40% - Accent3 2 4 11 3 2" xfId="28096"/>
    <cellStyle name="40% - Accent3 2 4 11 3 3" xfId="36973"/>
    <cellStyle name="40% - Accent3 2 4 11 4" xfId="19671"/>
    <cellStyle name="40% - Accent3 2 4 11 4 2" xfId="30315"/>
    <cellStyle name="40% - Accent3 2 4 11 4 3" xfId="39192"/>
    <cellStyle name="40% - Accent3 2 4 11 5" xfId="23658"/>
    <cellStyle name="40% - Accent3 2 4 11 6" xfId="32535"/>
    <cellStyle name="40% - Accent3 2 4 12" xfId="14171"/>
    <cellStyle name="40% - Accent3 2 4 12 2" xfId="25134"/>
    <cellStyle name="40% - Accent3 2 4 12 3" xfId="34011"/>
    <cellStyle name="40% - Accent3 2 4 13" xfId="16523"/>
    <cellStyle name="40% - Accent3 2 4 13 2" xfId="27353"/>
    <cellStyle name="40% - Accent3 2 4 13 3" xfId="36230"/>
    <cellStyle name="40% - Accent3 2 4 14" xfId="18744"/>
    <cellStyle name="40% - Accent3 2 4 14 2" xfId="29572"/>
    <cellStyle name="40% - Accent3 2 4 14 3" xfId="38449"/>
    <cellStyle name="40% - Accent3 2 4 15" xfId="22915"/>
    <cellStyle name="40% - Accent3 2 4 16" xfId="31790"/>
    <cellStyle name="40% - Accent3 2 4 2" xfId="9333"/>
    <cellStyle name="40% - Accent3 2 4 2 2" xfId="13427"/>
    <cellStyle name="40% - Accent3 2 4 2 2 2" xfId="15781"/>
    <cellStyle name="40% - Accent3 2 4 2 2 2 2" xfId="26611"/>
    <cellStyle name="40% - Accent3 2 4 2 2 2 3" xfId="35488"/>
    <cellStyle name="40% - Accent3 2 4 2 2 3" xfId="18000"/>
    <cellStyle name="40% - Accent3 2 4 2 2 3 2" xfId="28830"/>
    <cellStyle name="40% - Accent3 2 4 2 2 3 3" xfId="37707"/>
    <cellStyle name="40% - Accent3 2 4 2 2 4" xfId="20405"/>
    <cellStyle name="40% - Accent3 2 4 2 2 4 2" xfId="31049"/>
    <cellStyle name="40% - Accent3 2 4 2 2 4 3" xfId="39926"/>
    <cellStyle name="40% - Accent3 2 4 2 2 5" xfId="24392"/>
    <cellStyle name="40% - Accent3 2 4 2 2 6" xfId="33269"/>
    <cellStyle name="40% - Accent3 2 4 2 3" xfId="12694"/>
    <cellStyle name="40% - Accent3 2 4 2 3 2" xfId="15048"/>
    <cellStyle name="40% - Accent3 2 4 2 3 2 2" xfId="25878"/>
    <cellStyle name="40% - Accent3 2 4 2 3 2 3" xfId="34755"/>
    <cellStyle name="40% - Accent3 2 4 2 3 3" xfId="17267"/>
    <cellStyle name="40% - Accent3 2 4 2 3 3 2" xfId="28097"/>
    <cellStyle name="40% - Accent3 2 4 2 3 3 3" xfId="36974"/>
    <cellStyle name="40% - Accent3 2 4 2 3 4" xfId="19672"/>
    <cellStyle name="40% - Accent3 2 4 2 3 4 2" xfId="30316"/>
    <cellStyle name="40% - Accent3 2 4 2 3 4 3" xfId="39193"/>
    <cellStyle name="40% - Accent3 2 4 2 3 5" xfId="23659"/>
    <cellStyle name="40% - Accent3 2 4 2 3 6" xfId="32536"/>
    <cellStyle name="40% - Accent3 2 4 2 4" xfId="14172"/>
    <cellStyle name="40% - Accent3 2 4 2 4 2" xfId="25135"/>
    <cellStyle name="40% - Accent3 2 4 2 4 3" xfId="34012"/>
    <cellStyle name="40% - Accent3 2 4 2 5" xfId="16524"/>
    <cellStyle name="40% - Accent3 2 4 2 5 2" xfId="27354"/>
    <cellStyle name="40% - Accent3 2 4 2 5 3" xfId="36231"/>
    <cellStyle name="40% - Accent3 2 4 2 6" xfId="18745"/>
    <cellStyle name="40% - Accent3 2 4 2 6 2" xfId="29573"/>
    <cellStyle name="40% - Accent3 2 4 2 6 3" xfId="38450"/>
    <cellStyle name="40% - Accent3 2 4 2 7" xfId="22916"/>
    <cellStyle name="40% - Accent3 2 4 2 8" xfId="31791"/>
    <cellStyle name="40% - Accent3 2 4 3" xfId="9334"/>
    <cellStyle name="40% - Accent3 2 4 3 2" xfId="13428"/>
    <cellStyle name="40% - Accent3 2 4 3 2 2" xfId="15782"/>
    <cellStyle name="40% - Accent3 2 4 3 2 2 2" xfId="26612"/>
    <cellStyle name="40% - Accent3 2 4 3 2 2 3" xfId="35489"/>
    <cellStyle name="40% - Accent3 2 4 3 2 3" xfId="18001"/>
    <cellStyle name="40% - Accent3 2 4 3 2 3 2" xfId="28831"/>
    <cellStyle name="40% - Accent3 2 4 3 2 3 3" xfId="37708"/>
    <cellStyle name="40% - Accent3 2 4 3 2 4" xfId="20406"/>
    <cellStyle name="40% - Accent3 2 4 3 2 4 2" xfId="31050"/>
    <cellStyle name="40% - Accent3 2 4 3 2 4 3" xfId="39927"/>
    <cellStyle name="40% - Accent3 2 4 3 2 5" xfId="24393"/>
    <cellStyle name="40% - Accent3 2 4 3 2 6" xfId="33270"/>
    <cellStyle name="40% - Accent3 2 4 3 3" xfId="12695"/>
    <cellStyle name="40% - Accent3 2 4 3 3 2" xfId="15049"/>
    <cellStyle name="40% - Accent3 2 4 3 3 2 2" xfId="25879"/>
    <cellStyle name="40% - Accent3 2 4 3 3 2 3" xfId="34756"/>
    <cellStyle name="40% - Accent3 2 4 3 3 3" xfId="17268"/>
    <cellStyle name="40% - Accent3 2 4 3 3 3 2" xfId="28098"/>
    <cellStyle name="40% - Accent3 2 4 3 3 3 3" xfId="36975"/>
    <cellStyle name="40% - Accent3 2 4 3 3 4" xfId="19673"/>
    <cellStyle name="40% - Accent3 2 4 3 3 4 2" xfId="30317"/>
    <cellStyle name="40% - Accent3 2 4 3 3 4 3" xfId="39194"/>
    <cellStyle name="40% - Accent3 2 4 3 3 5" xfId="23660"/>
    <cellStyle name="40% - Accent3 2 4 3 3 6" xfId="32537"/>
    <cellStyle name="40% - Accent3 2 4 3 4" xfId="14173"/>
    <cellStyle name="40% - Accent3 2 4 3 4 2" xfId="25136"/>
    <cellStyle name="40% - Accent3 2 4 3 4 3" xfId="34013"/>
    <cellStyle name="40% - Accent3 2 4 3 5" xfId="16525"/>
    <cellStyle name="40% - Accent3 2 4 3 5 2" xfId="27355"/>
    <cellStyle name="40% - Accent3 2 4 3 5 3" xfId="36232"/>
    <cellStyle name="40% - Accent3 2 4 3 6" xfId="18746"/>
    <cellStyle name="40% - Accent3 2 4 3 6 2" xfId="29574"/>
    <cellStyle name="40% - Accent3 2 4 3 6 3" xfId="38451"/>
    <cellStyle name="40% - Accent3 2 4 3 7" xfId="22917"/>
    <cellStyle name="40% - Accent3 2 4 3 8" xfId="31792"/>
    <cellStyle name="40% - Accent3 2 4 4" xfId="9335"/>
    <cellStyle name="40% - Accent3 2 4 4 2" xfId="13429"/>
    <cellStyle name="40% - Accent3 2 4 4 2 2" xfId="15783"/>
    <cellStyle name="40% - Accent3 2 4 4 2 2 2" xfId="26613"/>
    <cellStyle name="40% - Accent3 2 4 4 2 2 3" xfId="35490"/>
    <cellStyle name="40% - Accent3 2 4 4 2 3" xfId="18002"/>
    <cellStyle name="40% - Accent3 2 4 4 2 3 2" xfId="28832"/>
    <cellStyle name="40% - Accent3 2 4 4 2 3 3" xfId="37709"/>
    <cellStyle name="40% - Accent3 2 4 4 2 4" xfId="20407"/>
    <cellStyle name="40% - Accent3 2 4 4 2 4 2" xfId="31051"/>
    <cellStyle name="40% - Accent3 2 4 4 2 4 3" xfId="39928"/>
    <cellStyle name="40% - Accent3 2 4 4 2 5" xfId="24394"/>
    <cellStyle name="40% - Accent3 2 4 4 2 6" xfId="33271"/>
    <cellStyle name="40% - Accent3 2 4 4 3" xfId="12696"/>
    <cellStyle name="40% - Accent3 2 4 4 3 2" xfId="15050"/>
    <cellStyle name="40% - Accent3 2 4 4 3 2 2" xfId="25880"/>
    <cellStyle name="40% - Accent3 2 4 4 3 2 3" xfId="34757"/>
    <cellStyle name="40% - Accent3 2 4 4 3 3" xfId="17269"/>
    <cellStyle name="40% - Accent3 2 4 4 3 3 2" xfId="28099"/>
    <cellStyle name="40% - Accent3 2 4 4 3 3 3" xfId="36976"/>
    <cellStyle name="40% - Accent3 2 4 4 3 4" xfId="19674"/>
    <cellStyle name="40% - Accent3 2 4 4 3 4 2" xfId="30318"/>
    <cellStyle name="40% - Accent3 2 4 4 3 4 3" xfId="39195"/>
    <cellStyle name="40% - Accent3 2 4 4 3 5" xfId="23661"/>
    <cellStyle name="40% - Accent3 2 4 4 3 6" xfId="32538"/>
    <cellStyle name="40% - Accent3 2 4 4 4" xfId="14174"/>
    <cellStyle name="40% - Accent3 2 4 4 4 2" xfId="25137"/>
    <cellStyle name="40% - Accent3 2 4 4 4 3" xfId="34014"/>
    <cellStyle name="40% - Accent3 2 4 4 5" xfId="16526"/>
    <cellStyle name="40% - Accent3 2 4 4 5 2" xfId="27356"/>
    <cellStyle name="40% - Accent3 2 4 4 5 3" xfId="36233"/>
    <cellStyle name="40% - Accent3 2 4 4 6" xfId="18747"/>
    <cellStyle name="40% - Accent3 2 4 4 6 2" xfId="29575"/>
    <cellStyle name="40% - Accent3 2 4 4 6 3" xfId="38452"/>
    <cellStyle name="40% - Accent3 2 4 4 7" xfId="22918"/>
    <cellStyle name="40% - Accent3 2 4 4 8" xfId="31793"/>
    <cellStyle name="40% - Accent3 2 4 5" xfId="9336"/>
    <cellStyle name="40% - Accent3 2 4 5 2" xfId="13430"/>
    <cellStyle name="40% - Accent3 2 4 5 2 2" xfId="15784"/>
    <cellStyle name="40% - Accent3 2 4 5 2 2 2" xfId="26614"/>
    <cellStyle name="40% - Accent3 2 4 5 2 2 3" xfId="35491"/>
    <cellStyle name="40% - Accent3 2 4 5 2 3" xfId="18003"/>
    <cellStyle name="40% - Accent3 2 4 5 2 3 2" xfId="28833"/>
    <cellStyle name="40% - Accent3 2 4 5 2 3 3" xfId="37710"/>
    <cellStyle name="40% - Accent3 2 4 5 2 4" xfId="20408"/>
    <cellStyle name="40% - Accent3 2 4 5 2 4 2" xfId="31052"/>
    <cellStyle name="40% - Accent3 2 4 5 2 4 3" xfId="39929"/>
    <cellStyle name="40% - Accent3 2 4 5 2 5" xfId="24395"/>
    <cellStyle name="40% - Accent3 2 4 5 2 6" xfId="33272"/>
    <cellStyle name="40% - Accent3 2 4 5 3" xfId="12697"/>
    <cellStyle name="40% - Accent3 2 4 5 3 2" xfId="15051"/>
    <cellStyle name="40% - Accent3 2 4 5 3 2 2" xfId="25881"/>
    <cellStyle name="40% - Accent3 2 4 5 3 2 3" xfId="34758"/>
    <cellStyle name="40% - Accent3 2 4 5 3 3" xfId="17270"/>
    <cellStyle name="40% - Accent3 2 4 5 3 3 2" xfId="28100"/>
    <cellStyle name="40% - Accent3 2 4 5 3 3 3" xfId="36977"/>
    <cellStyle name="40% - Accent3 2 4 5 3 4" xfId="19675"/>
    <cellStyle name="40% - Accent3 2 4 5 3 4 2" xfId="30319"/>
    <cellStyle name="40% - Accent3 2 4 5 3 4 3" xfId="39196"/>
    <cellStyle name="40% - Accent3 2 4 5 3 5" xfId="23662"/>
    <cellStyle name="40% - Accent3 2 4 5 3 6" xfId="32539"/>
    <cellStyle name="40% - Accent3 2 4 5 4" xfId="14175"/>
    <cellStyle name="40% - Accent3 2 4 5 4 2" xfId="25138"/>
    <cellStyle name="40% - Accent3 2 4 5 4 3" xfId="34015"/>
    <cellStyle name="40% - Accent3 2 4 5 5" xfId="16527"/>
    <cellStyle name="40% - Accent3 2 4 5 5 2" xfId="27357"/>
    <cellStyle name="40% - Accent3 2 4 5 5 3" xfId="36234"/>
    <cellStyle name="40% - Accent3 2 4 5 6" xfId="18748"/>
    <cellStyle name="40% - Accent3 2 4 5 6 2" xfId="29576"/>
    <cellStyle name="40% - Accent3 2 4 5 6 3" xfId="38453"/>
    <cellStyle name="40% - Accent3 2 4 5 7" xfId="22919"/>
    <cellStyle name="40% - Accent3 2 4 5 8" xfId="31794"/>
    <cellStyle name="40% - Accent3 2 4 6" xfId="9337"/>
    <cellStyle name="40% - Accent3 2 4 6 2" xfId="13431"/>
    <cellStyle name="40% - Accent3 2 4 6 2 2" xfId="15785"/>
    <cellStyle name="40% - Accent3 2 4 6 2 2 2" xfId="26615"/>
    <cellStyle name="40% - Accent3 2 4 6 2 2 3" xfId="35492"/>
    <cellStyle name="40% - Accent3 2 4 6 2 3" xfId="18004"/>
    <cellStyle name="40% - Accent3 2 4 6 2 3 2" xfId="28834"/>
    <cellStyle name="40% - Accent3 2 4 6 2 3 3" xfId="37711"/>
    <cellStyle name="40% - Accent3 2 4 6 2 4" xfId="20409"/>
    <cellStyle name="40% - Accent3 2 4 6 2 4 2" xfId="31053"/>
    <cellStyle name="40% - Accent3 2 4 6 2 4 3" xfId="39930"/>
    <cellStyle name="40% - Accent3 2 4 6 2 5" xfId="24396"/>
    <cellStyle name="40% - Accent3 2 4 6 2 6" xfId="33273"/>
    <cellStyle name="40% - Accent3 2 4 6 3" xfId="12698"/>
    <cellStyle name="40% - Accent3 2 4 6 3 2" xfId="15052"/>
    <cellStyle name="40% - Accent3 2 4 6 3 2 2" xfId="25882"/>
    <cellStyle name="40% - Accent3 2 4 6 3 2 3" xfId="34759"/>
    <cellStyle name="40% - Accent3 2 4 6 3 3" xfId="17271"/>
    <cellStyle name="40% - Accent3 2 4 6 3 3 2" xfId="28101"/>
    <cellStyle name="40% - Accent3 2 4 6 3 3 3" xfId="36978"/>
    <cellStyle name="40% - Accent3 2 4 6 3 4" xfId="19676"/>
    <cellStyle name="40% - Accent3 2 4 6 3 4 2" xfId="30320"/>
    <cellStyle name="40% - Accent3 2 4 6 3 4 3" xfId="39197"/>
    <cellStyle name="40% - Accent3 2 4 6 3 5" xfId="23663"/>
    <cellStyle name="40% - Accent3 2 4 6 3 6" xfId="32540"/>
    <cellStyle name="40% - Accent3 2 4 6 4" xfId="14176"/>
    <cellStyle name="40% - Accent3 2 4 6 4 2" xfId="25139"/>
    <cellStyle name="40% - Accent3 2 4 6 4 3" xfId="34016"/>
    <cellStyle name="40% - Accent3 2 4 6 5" xfId="16528"/>
    <cellStyle name="40% - Accent3 2 4 6 5 2" xfId="27358"/>
    <cellStyle name="40% - Accent3 2 4 6 5 3" xfId="36235"/>
    <cellStyle name="40% - Accent3 2 4 6 6" xfId="18749"/>
    <cellStyle name="40% - Accent3 2 4 6 6 2" xfId="29577"/>
    <cellStyle name="40% - Accent3 2 4 6 6 3" xfId="38454"/>
    <cellStyle name="40% - Accent3 2 4 6 7" xfId="22920"/>
    <cellStyle name="40% - Accent3 2 4 6 8" xfId="31795"/>
    <cellStyle name="40% - Accent3 2 4 7" xfId="9338"/>
    <cellStyle name="40% - Accent3 2 4 7 2" xfId="13432"/>
    <cellStyle name="40% - Accent3 2 4 7 2 2" xfId="15786"/>
    <cellStyle name="40% - Accent3 2 4 7 2 2 2" xfId="26616"/>
    <cellStyle name="40% - Accent3 2 4 7 2 2 3" xfId="35493"/>
    <cellStyle name="40% - Accent3 2 4 7 2 3" xfId="18005"/>
    <cellStyle name="40% - Accent3 2 4 7 2 3 2" xfId="28835"/>
    <cellStyle name="40% - Accent3 2 4 7 2 3 3" xfId="37712"/>
    <cellStyle name="40% - Accent3 2 4 7 2 4" xfId="20410"/>
    <cellStyle name="40% - Accent3 2 4 7 2 4 2" xfId="31054"/>
    <cellStyle name="40% - Accent3 2 4 7 2 4 3" xfId="39931"/>
    <cellStyle name="40% - Accent3 2 4 7 2 5" xfId="24397"/>
    <cellStyle name="40% - Accent3 2 4 7 2 6" xfId="33274"/>
    <cellStyle name="40% - Accent3 2 4 7 3" xfId="12699"/>
    <cellStyle name="40% - Accent3 2 4 7 3 2" xfId="15053"/>
    <cellStyle name="40% - Accent3 2 4 7 3 2 2" xfId="25883"/>
    <cellStyle name="40% - Accent3 2 4 7 3 2 3" xfId="34760"/>
    <cellStyle name="40% - Accent3 2 4 7 3 3" xfId="17272"/>
    <cellStyle name="40% - Accent3 2 4 7 3 3 2" xfId="28102"/>
    <cellStyle name="40% - Accent3 2 4 7 3 3 3" xfId="36979"/>
    <cellStyle name="40% - Accent3 2 4 7 3 4" xfId="19677"/>
    <cellStyle name="40% - Accent3 2 4 7 3 4 2" xfId="30321"/>
    <cellStyle name="40% - Accent3 2 4 7 3 4 3" xfId="39198"/>
    <cellStyle name="40% - Accent3 2 4 7 3 5" xfId="23664"/>
    <cellStyle name="40% - Accent3 2 4 7 3 6" xfId="32541"/>
    <cellStyle name="40% - Accent3 2 4 7 4" xfId="14177"/>
    <cellStyle name="40% - Accent3 2 4 7 4 2" xfId="25140"/>
    <cellStyle name="40% - Accent3 2 4 7 4 3" xfId="34017"/>
    <cellStyle name="40% - Accent3 2 4 7 5" xfId="16529"/>
    <cellStyle name="40% - Accent3 2 4 7 5 2" xfId="27359"/>
    <cellStyle name="40% - Accent3 2 4 7 5 3" xfId="36236"/>
    <cellStyle name="40% - Accent3 2 4 7 6" xfId="18750"/>
    <cellStyle name="40% - Accent3 2 4 7 6 2" xfId="29578"/>
    <cellStyle name="40% - Accent3 2 4 7 6 3" xfId="38455"/>
    <cellStyle name="40% - Accent3 2 4 7 7" xfId="22921"/>
    <cellStyle name="40% - Accent3 2 4 7 8" xfId="31796"/>
    <cellStyle name="40% - Accent3 2 4 8" xfId="9339"/>
    <cellStyle name="40% - Accent3 2 4 8 2" xfId="13433"/>
    <cellStyle name="40% - Accent3 2 4 8 2 2" xfId="15787"/>
    <cellStyle name="40% - Accent3 2 4 8 2 2 2" xfId="26617"/>
    <cellStyle name="40% - Accent3 2 4 8 2 2 3" xfId="35494"/>
    <cellStyle name="40% - Accent3 2 4 8 2 3" xfId="18006"/>
    <cellStyle name="40% - Accent3 2 4 8 2 3 2" xfId="28836"/>
    <cellStyle name="40% - Accent3 2 4 8 2 3 3" xfId="37713"/>
    <cellStyle name="40% - Accent3 2 4 8 2 4" xfId="20411"/>
    <cellStyle name="40% - Accent3 2 4 8 2 4 2" xfId="31055"/>
    <cellStyle name="40% - Accent3 2 4 8 2 4 3" xfId="39932"/>
    <cellStyle name="40% - Accent3 2 4 8 2 5" xfId="24398"/>
    <cellStyle name="40% - Accent3 2 4 8 2 6" xfId="33275"/>
    <cellStyle name="40% - Accent3 2 4 8 3" xfId="12700"/>
    <cellStyle name="40% - Accent3 2 4 8 3 2" xfId="15054"/>
    <cellStyle name="40% - Accent3 2 4 8 3 2 2" xfId="25884"/>
    <cellStyle name="40% - Accent3 2 4 8 3 2 3" xfId="34761"/>
    <cellStyle name="40% - Accent3 2 4 8 3 3" xfId="17273"/>
    <cellStyle name="40% - Accent3 2 4 8 3 3 2" xfId="28103"/>
    <cellStyle name="40% - Accent3 2 4 8 3 3 3" xfId="36980"/>
    <cellStyle name="40% - Accent3 2 4 8 3 4" xfId="19678"/>
    <cellStyle name="40% - Accent3 2 4 8 3 4 2" xfId="30322"/>
    <cellStyle name="40% - Accent3 2 4 8 3 4 3" xfId="39199"/>
    <cellStyle name="40% - Accent3 2 4 8 3 5" xfId="23665"/>
    <cellStyle name="40% - Accent3 2 4 8 3 6" xfId="32542"/>
    <cellStyle name="40% - Accent3 2 4 8 4" xfId="14178"/>
    <cellStyle name="40% - Accent3 2 4 8 4 2" xfId="25141"/>
    <cellStyle name="40% - Accent3 2 4 8 4 3" xfId="34018"/>
    <cellStyle name="40% - Accent3 2 4 8 5" xfId="16530"/>
    <cellStyle name="40% - Accent3 2 4 8 5 2" xfId="27360"/>
    <cellStyle name="40% - Accent3 2 4 8 5 3" xfId="36237"/>
    <cellStyle name="40% - Accent3 2 4 8 6" xfId="18751"/>
    <cellStyle name="40% - Accent3 2 4 8 6 2" xfId="29579"/>
    <cellStyle name="40% - Accent3 2 4 8 6 3" xfId="38456"/>
    <cellStyle name="40% - Accent3 2 4 8 7" xfId="22922"/>
    <cellStyle name="40% - Accent3 2 4 8 8" xfId="31797"/>
    <cellStyle name="40% - Accent3 2 4 9" xfId="9340"/>
    <cellStyle name="40% - Accent3 2 4 9 2" xfId="13434"/>
    <cellStyle name="40% - Accent3 2 4 9 2 2" xfId="15788"/>
    <cellStyle name="40% - Accent3 2 4 9 2 2 2" xfId="26618"/>
    <cellStyle name="40% - Accent3 2 4 9 2 2 3" xfId="35495"/>
    <cellStyle name="40% - Accent3 2 4 9 2 3" xfId="18007"/>
    <cellStyle name="40% - Accent3 2 4 9 2 3 2" xfId="28837"/>
    <cellStyle name="40% - Accent3 2 4 9 2 3 3" xfId="37714"/>
    <cellStyle name="40% - Accent3 2 4 9 2 4" xfId="20412"/>
    <cellStyle name="40% - Accent3 2 4 9 2 4 2" xfId="31056"/>
    <cellStyle name="40% - Accent3 2 4 9 2 4 3" xfId="39933"/>
    <cellStyle name="40% - Accent3 2 4 9 2 5" xfId="24399"/>
    <cellStyle name="40% - Accent3 2 4 9 2 6" xfId="33276"/>
    <cellStyle name="40% - Accent3 2 4 9 3" xfId="12701"/>
    <cellStyle name="40% - Accent3 2 4 9 3 2" xfId="15055"/>
    <cellStyle name="40% - Accent3 2 4 9 3 2 2" xfId="25885"/>
    <cellStyle name="40% - Accent3 2 4 9 3 2 3" xfId="34762"/>
    <cellStyle name="40% - Accent3 2 4 9 3 3" xfId="17274"/>
    <cellStyle name="40% - Accent3 2 4 9 3 3 2" xfId="28104"/>
    <cellStyle name="40% - Accent3 2 4 9 3 3 3" xfId="36981"/>
    <cellStyle name="40% - Accent3 2 4 9 3 4" xfId="19679"/>
    <cellStyle name="40% - Accent3 2 4 9 3 4 2" xfId="30323"/>
    <cellStyle name="40% - Accent3 2 4 9 3 4 3" xfId="39200"/>
    <cellStyle name="40% - Accent3 2 4 9 3 5" xfId="23666"/>
    <cellStyle name="40% - Accent3 2 4 9 3 6" xfId="32543"/>
    <cellStyle name="40% - Accent3 2 4 9 4" xfId="14179"/>
    <cellStyle name="40% - Accent3 2 4 9 4 2" xfId="25142"/>
    <cellStyle name="40% - Accent3 2 4 9 4 3" xfId="34019"/>
    <cellStyle name="40% - Accent3 2 4 9 5" xfId="16531"/>
    <cellStyle name="40% - Accent3 2 4 9 5 2" xfId="27361"/>
    <cellStyle name="40% - Accent3 2 4 9 5 3" xfId="36238"/>
    <cellStyle name="40% - Accent3 2 4 9 6" xfId="18752"/>
    <cellStyle name="40% - Accent3 2 4 9 6 2" xfId="29580"/>
    <cellStyle name="40% - Accent3 2 4 9 6 3" xfId="38457"/>
    <cellStyle name="40% - Accent3 2 4 9 7" xfId="22923"/>
    <cellStyle name="40% - Accent3 2 4 9 8" xfId="31798"/>
    <cellStyle name="40% - Accent3 2 5" xfId="9341"/>
    <cellStyle name="40% - Accent3 2 5 10" xfId="13435"/>
    <cellStyle name="40% - Accent3 2 5 10 2" xfId="15789"/>
    <cellStyle name="40% - Accent3 2 5 10 2 2" xfId="26619"/>
    <cellStyle name="40% - Accent3 2 5 10 2 3" xfId="35496"/>
    <cellStyle name="40% - Accent3 2 5 10 3" xfId="18008"/>
    <cellStyle name="40% - Accent3 2 5 10 3 2" xfId="28838"/>
    <cellStyle name="40% - Accent3 2 5 10 3 3" xfId="37715"/>
    <cellStyle name="40% - Accent3 2 5 10 4" xfId="20413"/>
    <cellStyle name="40% - Accent3 2 5 10 4 2" xfId="31057"/>
    <cellStyle name="40% - Accent3 2 5 10 4 3" xfId="39934"/>
    <cellStyle name="40% - Accent3 2 5 10 5" xfId="24400"/>
    <cellStyle name="40% - Accent3 2 5 10 6" xfId="33277"/>
    <cellStyle name="40% - Accent3 2 5 11" xfId="12702"/>
    <cellStyle name="40% - Accent3 2 5 11 2" xfId="15056"/>
    <cellStyle name="40% - Accent3 2 5 11 2 2" xfId="25886"/>
    <cellStyle name="40% - Accent3 2 5 11 2 3" xfId="34763"/>
    <cellStyle name="40% - Accent3 2 5 11 3" xfId="17275"/>
    <cellStyle name="40% - Accent3 2 5 11 3 2" xfId="28105"/>
    <cellStyle name="40% - Accent3 2 5 11 3 3" xfId="36982"/>
    <cellStyle name="40% - Accent3 2 5 11 4" xfId="19680"/>
    <cellStyle name="40% - Accent3 2 5 11 4 2" xfId="30324"/>
    <cellStyle name="40% - Accent3 2 5 11 4 3" xfId="39201"/>
    <cellStyle name="40% - Accent3 2 5 11 5" xfId="23667"/>
    <cellStyle name="40% - Accent3 2 5 11 6" xfId="32544"/>
    <cellStyle name="40% - Accent3 2 5 12" xfId="14180"/>
    <cellStyle name="40% - Accent3 2 5 12 2" xfId="25143"/>
    <cellStyle name="40% - Accent3 2 5 12 3" xfId="34020"/>
    <cellStyle name="40% - Accent3 2 5 13" xfId="16532"/>
    <cellStyle name="40% - Accent3 2 5 13 2" xfId="27362"/>
    <cellStyle name="40% - Accent3 2 5 13 3" xfId="36239"/>
    <cellStyle name="40% - Accent3 2 5 14" xfId="18753"/>
    <cellStyle name="40% - Accent3 2 5 14 2" xfId="29581"/>
    <cellStyle name="40% - Accent3 2 5 14 3" xfId="38458"/>
    <cellStyle name="40% - Accent3 2 5 15" xfId="22924"/>
    <cellStyle name="40% - Accent3 2 5 16" xfId="31799"/>
    <cellStyle name="40% - Accent3 2 5 2" xfId="9342"/>
    <cellStyle name="40% - Accent3 2 5 2 2" xfId="13436"/>
    <cellStyle name="40% - Accent3 2 5 2 2 2" xfId="15790"/>
    <cellStyle name="40% - Accent3 2 5 2 2 2 2" xfId="26620"/>
    <cellStyle name="40% - Accent3 2 5 2 2 2 3" xfId="35497"/>
    <cellStyle name="40% - Accent3 2 5 2 2 3" xfId="18009"/>
    <cellStyle name="40% - Accent3 2 5 2 2 3 2" xfId="28839"/>
    <cellStyle name="40% - Accent3 2 5 2 2 3 3" xfId="37716"/>
    <cellStyle name="40% - Accent3 2 5 2 2 4" xfId="20414"/>
    <cellStyle name="40% - Accent3 2 5 2 2 4 2" xfId="31058"/>
    <cellStyle name="40% - Accent3 2 5 2 2 4 3" xfId="39935"/>
    <cellStyle name="40% - Accent3 2 5 2 2 5" xfId="24401"/>
    <cellStyle name="40% - Accent3 2 5 2 2 6" xfId="33278"/>
    <cellStyle name="40% - Accent3 2 5 2 3" xfId="12703"/>
    <cellStyle name="40% - Accent3 2 5 2 3 2" xfId="15057"/>
    <cellStyle name="40% - Accent3 2 5 2 3 2 2" xfId="25887"/>
    <cellStyle name="40% - Accent3 2 5 2 3 2 3" xfId="34764"/>
    <cellStyle name="40% - Accent3 2 5 2 3 3" xfId="17276"/>
    <cellStyle name="40% - Accent3 2 5 2 3 3 2" xfId="28106"/>
    <cellStyle name="40% - Accent3 2 5 2 3 3 3" xfId="36983"/>
    <cellStyle name="40% - Accent3 2 5 2 3 4" xfId="19681"/>
    <cellStyle name="40% - Accent3 2 5 2 3 4 2" xfId="30325"/>
    <cellStyle name="40% - Accent3 2 5 2 3 4 3" xfId="39202"/>
    <cellStyle name="40% - Accent3 2 5 2 3 5" xfId="23668"/>
    <cellStyle name="40% - Accent3 2 5 2 3 6" xfId="32545"/>
    <cellStyle name="40% - Accent3 2 5 2 4" xfId="14181"/>
    <cellStyle name="40% - Accent3 2 5 2 4 2" xfId="25144"/>
    <cellStyle name="40% - Accent3 2 5 2 4 3" xfId="34021"/>
    <cellStyle name="40% - Accent3 2 5 2 5" xfId="16533"/>
    <cellStyle name="40% - Accent3 2 5 2 5 2" xfId="27363"/>
    <cellStyle name="40% - Accent3 2 5 2 5 3" xfId="36240"/>
    <cellStyle name="40% - Accent3 2 5 2 6" xfId="18754"/>
    <cellStyle name="40% - Accent3 2 5 2 6 2" xfId="29582"/>
    <cellStyle name="40% - Accent3 2 5 2 6 3" xfId="38459"/>
    <cellStyle name="40% - Accent3 2 5 2 7" xfId="22925"/>
    <cellStyle name="40% - Accent3 2 5 2 8" xfId="31800"/>
    <cellStyle name="40% - Accent3 2 5 3" xfId="9343"/>
    <cellStyle name="40% - Accent3 2 5 3 2" xfId="13437"/>
    <cellStyle name="40% - Accent3 2 5 3 2 2" xfId="15791"/>
    <cellStyle name="40% - Accent3 2 5 3 2 2 2" xfId="26621"/>
    <cellStyle name="40% - Accent3 2 5 3 2 2 3" xfId="35498"/>
    <cellStyle name="40% - Accent3 2 5 3 2 3" xfId="18010"/>
    <cellStyle name="40% - Accent3 2 5 3 2 3 2" xfId="28840"/>
    <cellStyle name="40% - Accent3 2 5 3 2 3 3" xfId="37717"/>
    <cellStyle name="40% - Accent3 2 5 3 2 4" xfId="20415"/>
    <cellStyle name="40% - Accent3 2 5 3 2 4 2" xfId="31059"/>
    <cellStyle name="40% - Accent3 2 5 3 2 4 3" xfId="39936"/>
    <cellStyle name="40% - Accent3 2 5 3 2 5" xfId="24402"/>
    <cellStyle name="40% - Accent3 2 5 3 2 6" xfId="33279"/>
    <cellStyle name="40% - Accent3 2 5 3 3" xfId="12704"/>
    <cellStyle name="40% - Accent3 2 5 3 3 2" xfId="15058"/>
    <cellStyle name="40% - Accent3 2 5 3 3 2 2" xfId="25888"/>
    <cellStyle name="40% - Accent3 2 5 3 3 2 3" xfId="34765"/>
    <cellStyle name="40% - Accent3 2 5 3 3 3" xfId="17277"/>
    <cellStyle name="40% - Accent3 2 5 3 3 3 2" xfId="28107"/>
    <cellStyle name="40% - Accent3 2 5 3 3 3 3" xfId="36984"/>
    <cellStyle name="40% - Accent3 2 5 3 3 4" xfId="19682"/>
    <cellStyle name="40% - Accent3 2 5 3 3 4 2" xfId="30326"/>
    <cellStyle name="40% - Accent3 2 5 3 3 4 3" xfId="39203"/>
    <cellStyle name="40% - Accent3 2 5 3 3 5" xfId="23669"/>
    <cellStyle name="40% - Accent3 2 5 3 3 6" xfId="32546"/>
    <cellStyle name="40% - Accent3 2 5 3 4" xfId="14182"/>
    <cellStyle name="40% - Accent3 2 5 3 4 2" xfId="25145"/>
    <cellStyle name="40% - Accent3 2 5 3 4 3" xfId="34022"/>
    <cellStyle name="40% - Accent3 2 5 3 5" xfId="16534"/>
    <cellStyle name="40% - Accent3 2 5 3 5 2" xfId="27364"/>
    <cellStyle name="40% - Accent3 2 5 3 5 3" xfId="36241"/>
    <cellStyle name="40% - Accent3 2 5 3 6" xfId="18755"/>
    <cellStyle name="40% - Accent3 2 5 3 6 2" xfId="29583"/>
    <cellStyle name="40% - Accent3 2 5 3 6 3" xfId="38460"/>
    <cellStyle name="40% - Accent3 2 5 3 7" xfId="22926"/>
    <cellStyle name="40% - Accent3 2 5 3 8" xfId="31801"/>
    <cellStyle name="40% - Accent3 2 5 4" xfId="9344"/>
    <cellStyle name="40% - Accent3 2 5 4 2" xfId="13438"/>
    <cellStyle name="40% - Accent3 2 5 4 2 2" xfId="15792"/>
    <cellStyle name="40% - Accent3 2 5 4 2 2 2" xfId="26622"/>
    <cellStyle name="40% - Accent3 2 5 4 2 2 3" xfId="35499"/>
    <cellStyle name="40% - Accent3 2 5 4 2 3" xfId="18011"/>
    <cellStyle name="40% - Accent3 2 5 4 2 3 2" xfId="28841"/>
    <cellStyle name="40% - Accent3 2 5 4 2 3 3" xfId="37718"/>
    <cellStyle name="40% - Accent3 2 5 4 2 4" xfId="20416"/>
    <cellStyle name="40% - Accent3 2 5 4 2 4 2" xfId="31060"/>
    <cellStyle name="40% - Accent3 2 5 4 2 4 3" xfId="39937"/>
    <cellStyle name="40% - Accent3 2 5 4 2 5" xfId="24403"/>
    <cellStyle name="40% - Accent3 2 5 4 2 6" xfId="33280"/>
    <cellStyle name="40% - Accent3 2 5 4 3" xfId="12705"/>
    <cellStyle name="40% - Accent3 2 5 4 3 2" xfId="15059"/>
    <cellStyle name="40% - Accent3 2 5 4 3 2 2" xfId="25889"/>
    <cellStyle name="40% - Accent3 2 5 4 3 2 3" xfId="34766"/>
    <cellStyle name="40% - Accent3 2 5 4 3 3" xfId="17278"/>
    <cellStyle name="40% - Accent3 2 5 4 3 3 2" xfId="28108"/>
    <cellStyle name="40% - Accent3 2 5 4 3 3 3" xfId="36985"/>
    <cellStyle name="40% - Accent3 2 5 4 3 4" xfId="19683"/>
    <cellStyle name="40% - Accent3 2 5 4 3 4 2" xfId="30327"/>
    <cellStyle name="40% - Accent3 2 5 4 3 4 3" xfId="39204"/>
    <cellStyle name="40% - Accent3 2 5 4 3 5" xfId="23670"/>
    <cellStyle name="40% - Accent3 2 5 4 3 6" xfId="32547"/>
    <cellStyle name="40% - Accent3 2 5 4 4" xfId="14183"/>
    <cellStyle name="40% - Accent3 2 5 4 4 2" xfId="25146"/>
    <cellStyle name="40% - Accent3 2 5 4 4 3" xfId="34023"/>
    <cellStyle name="40% - Accent3 2 5 4 5" xfId="16535"/>
    <cellStyle name="40% - Accent3 2 5 4 5 2" xfId="27365"/>
    <cellStyle name="40% - Accent3 2 5 4 5 3" xfId="36242"/>
    <cellStyle name="40% - Accent3 2 5 4 6" xfId="18756"/>
    <cellStyle name="40% - Accent3 2 5 4 6 2" xfId="29584"/>
    <cellStyle name="40% - Accent3 2 5 4 6 3" xfId="38461"/>
    <cellStyle name="40% - Accent3 2 5 4 7" xfId="22927"/>
    <cellStyle name="40% - Accent3 2 5 4 8" xfId="31802"/>
    <cellStyle name="40% - Accent3 2 5 5" xfId="9345"/>
    <cellStyle name="40% - Accent3 2 5 5 2" xfId="13439"/>
    <cellStyle name="40% - Accent3 2 5 5 2 2" xfId="15793"/>
    <cellStyle name="40% - Accent3 2 5 5 2 2 2" xfId="26623"/>
    <cellStyle name="40% - Accent3 2 5 5 2 2 3" xfId="35500"/>
    <cellStyle name="40% - Accent3 2 5 5 2 3" xfId="18012"/>
    <cellStyle name="40% - Accent3 2 5 5 2 3 2" xfId="28842"/>
    <cellStyle name="40% - Accent3 2 5 5 2 3 3" xfId="37719"/>
    <cellStyle name="40% - Accent3 2 5 5 2 4" xfId="20417"/>
    <cellStyle name="40% - Accent3 2 5 5 2 4 2" xfId="31061"/>
    <cellStyle name="40% - Accent3 2 5 5 2 4 3" xfId="39938"/>
    <cellStyle name="40% - Accent3 2 5 5 2 5" xfId="24404"/>
    <cellStyle name="40% - Accent3 2 5 5 2 6" xfId="33281"/>
    <cellStyle name="40% - Accent3 2 5 5 3" xfId="12706"/>
    <cellStyle name="40% - Accent3 2 5 5 3 2" xfId="15060"/>
    <cellStyle name="40% - Accent3 2 5 5 3 2 2" xfId="25890"/>
    <cellStyle name="40% - Accent3 2 5 5 3 2 3" xfId="34767"/>
    <cellStyle name="40% - Accent3 2 5 5 3 3" xfId="17279"/>
    <cellStyle name="40% - Accent3 2 5 5 3 3 2" xfId="28109"/>
    <cellStyle name="40% - Accent3 2 5 5 3 3 3" xfId="36986"/>
    <cellStyle name="40% - Accent3 2 5 5 3 4" xfId="19684"/>
    <cellStyle name="40% - Accent3 2 5 5 3 4 2" xfId="30328"/>
    <cellStyle name="40% - Accent3 2 5 5 3 4 3" xfId="39205"/>
    <cellStyle name="40% - Accent3 2 5 5 3 5" xfId="23671"/>
    <cellStyle name="40% - Accent3 2 5 5 3 6" xfId="32548"/>
    <cellStyle name="40% - Accent3 2 5 5 4" xfId="14184"/>
    <cellStyle name="40% - Accent3 2 5 5 4 2" xfId="25147"/>
    <cellStyle name="40% - Accent3 2 5 5 4 3" xfId="34024"/>
    <cellStyle name="40% - Accent3 2 5 5 5" xfId="16536"/>
    <cellStyle name="40% - Accent3 2 5 5 5 2" xfId="27366"/>
    <cellStyle name="40% - Accent3 2 5 5 5 3" xfId="36243"/>
    <cellStyle name="40% - Accent3 2 5 5 6" xfId="18757"/>
    <cellStyle name="40% - Accent3 2 5 5 6 2" xfId="29585"/>
    <cellStyle name="40% - Accent3 2 5 5 6 3" xfId="38462"/>
    <cellStyle name="40% - Accent3 2 5 5 7" xfId="22928"/>
    <cellStyle name="40% - Accent3 2 5 5 8" xfId="31803"/>
    <cellStyle name="40% - Accent3 2 5 6" xfId="9346"/>
    <cellStyle name="40% - Accent3 2 5 6 2" xfId="13440"/>
    <cellStyle name="40% - Accent3 2 5 6 2 2" xfId="15794"/>
    <cellStyle name="40% - Accent3 2 5 6 2 2 2" xfId="26624"/>
    <cellStyle name="40% - Accent3 2 5 6 2 2 3" xfId="35501"/>
    <cellStyle name="40% - Accent3 2 5 6 2 3" xfId="18013"/>
    <cellStyle name="40% - Accent3 2 5 6 2 3 2" xfId="28843"/>
    <cellStyle name="40% - Accent3 2 5 6 2 3 3" xfId="37720"/>
    <cellStyle name="40% - Accent3 2 5 6 2 4" xfId="20418"/>
    <cellStyle name="40% - Accent3 2 5 6 2 4 2" xfId="31062"/>
    <cellStyle name="40% - Accent3 2 5 6 2 4 3" xfId="39939"/>
    <cellStyle name="40% - Accent3 2 5 6 2 5" xfId="24405"/>
    <cellStyle name="40% - Accent3 2 5 6 2 6" xfId="33282"/>
    <cellStyle name="40% - Accent3 2 5 6 3" xfId="12707"/>
    <cellStyle name="40% - Accent3 2 5 6 3 2" xfId="15061"/>
    <cellStyle name="40% - Accent3 2 5 6 3 2 2" xfId="25891"/>
    <cellStyle name="40% - Accent3 2 5 6 3 2 3" xfId="34768"/>
    <cellStyle name="40% - Accent3 2 5 6 3 3" xfId="17280"/>
    <cellStyle name="40% - Accent3 2 5 6 3 3 2" xfId="28110"/>
    <cellStyle name="40% - Accent3 2 5 6 3 3 3" xfId="36987"/>
    <cellStyle name="40% - Accent3 2 5 6 3 4" xfId="19685"/>
    <cellStyle name="40% - Accent3 2 5 6 3 4 2" xfId="30329"/>
    <cellStyle name="40% - Accent3 2 5 6 3 4 3" xfId="39206"/>
    <cellStyle name="40% - Accent3 2 5 6 3 5" xfId="23672"/>
    <cellStyle name="40% - Accent3 2 5 6 3 6" xfId="32549"/>
    <cellStyle name="40% - Accent3 2 5 6 4" xfId="14185"/>
    <cellStyle name="40% - Accent3 2 5 6 4 2" xfId="25148"/>
    <cellStyle name="40% - Accent3 2 5 6 4 3" xfId="34025"/>
    <cellStyle name="40% - Accent3 2 5 6 5" xfId="16537"/>
    <cellStyle name="40% - Accent3 2 5 6 5 2" xfId="27367"/>
    <cellStyle name="40% - Accent3 2 5 6 5 3" xfId="36244"/>
    <cellStyle name="40% - Accent3 2 5 6 6" xfId="18758"/>
    <cellStyle name="40% - Accent3 2 5 6 6 2" xfId="29586"/>
    <cellStyle name="40% - Accent3 2 5 6 6 3" xfId="38463"/>
    <cellStyle name="40% - Accent3 2 5 6 7" xfId="22929"/>
    <cellStyle name="40% - Accent3 2 5 6 8" xfId="31804"/>
    <cellStyle name="40% - Accent3 2 5 7" xfId="9347"/>
    <cellStyle name="40% - Accent3 2 5 7 2" xfId="13441"/>
    <cellStyle name="40% - Accent3 2 5 7 2 2" xfId="15795"/>
    <cellStyle name="40% - Accent3 2 5 7 2 2 2" xfId="26625"/>
    <cellStyle name="40% - Accent3 2 5 7 2 2 3" xfId="35502"/>
    <cellStyle name="40% - Accent3 2 5 7 2 3" xfId="18014"/>
    <cellStyle name="40% - Accent3 2 5 7 2 3 2" xfId="28844"/>
    <cellStyle name="40% - Accent3 2 5 7 2 3 3" xfId="37721"/>
    <cellStyle name="40% - Accent3 2 5 7 2 4" xfId="20419"/>
    <cellStyle name="40% - Accent3 2 5 7 2 4 2" xfId="31063"/>
    <cellStyle name="40% - Accent3 2 5 7 2 4 3" xfId="39940"/>
    <cellStyle name="40% - Accent3 2 5 7 2 5" xfId="24406"/>
    <cellStyle name="40% - Accent3 2 5 7 2 6" xfId="33283"/>
    <cellStyle name="40% - Accent3 2 5 7 3" xfId="12708"/>
    <cellStyle name="40% - Accent3 2 5 7 3 2" xfId="15062"/>
    <cellStyle name="40% - Accent3 2 5 7 3 2 2" xfId="25892"/>
    <cellStyle name="40% - Accent3 2 5 7 3 2 3" xfId="34769"/>
    <cellStyle name="40% - Accent3 2 5 7 3 3" xfId="17281"/>
    <cellStyle name="40% - Accent3 2 5 7 3 3 2" xfId="28111"/>
    <cellStyle name="40% - Accent3 2 5 7 3 3 3" xfId="36988"/>
    <cellStyle name="40% - Accent3 2 5 7 3 4" xfId="19686"/>
    <cellStyle name="40% - Accent3 2 5 7 3 4 2" xfId="30330"/>
    <cellStyle name="40% - Accent3 2 5 7 3 4 3" xfId="39207"/>
    <cellStyle name="40% - Accent3 2 5 7 3 5" xfId="23673"/>
    <cellStyle name="40% - Accent3 2 5 7 3 6" xfId="32550"/>
    <cellStyle name="40% - Accent3 2 5 7 4" xfId="14186"/>
    <cellStyle name="40% - Accent3 2 5 7 4 2" xfId="25149"/>
    <cellStyle name="40% - Accent3 2 5 7 4 3" xfId="34026"/>
    <cellStyle name="40% - Accent3 2 5 7 5" xfId="16538"/>
    <cellStyle name="40% - Accent3 2 5 7 5 2" xfId="27368"/>
    <cellStyle name="40% - Accent3 2 5 7 5 3" xfId="36245"/>
    <cellStyle name="40% - Accent3 2 5 7 6" xfId="18759"/>
    <cellStyle name="40% - Accent3 2 5 7 6 2" xfId="29587"/>
    <cellStyle name="40% - Accent3 2 5 7 6 3" xfId="38464"/>
    <cellStyle name="40% - Accent3 2 5 7 7" xfId="22930"/>
    <cellStyle name="40% - Accent3 2 5 7 8" xfId="31805"/>
    <cellStyle name="40% - Accent3 2 5 8" xfId="9348"/>
    <cellStyle name="40% - Accent3 2 5 8 2" xfId="13442"/>
    <cellStyle name="40% - Accent3 2 5 8 2 2" xfId="15796"/>
    <cellStyle name="40% - Accent3 2 5 8 2 2 2" xfId="26626"/>
    <cellStyle name="40% - Accent3 2 5 8 2 2 3" xfId="35503"/>
    <cellStyle name="40% - Accent3 2 5 8 2 3" xfId="18015"/>
    <cellStyle name="40% - Accent3 2 5 8 2 3 2" xfId="28845"/>
    <cellStyle name="40% - Accent3 2 5 8 2 3 3" xfId="37722"/>
    <cellStyle name="40% - Accent3 2 5 8 2 4" xfId="20420"/>
    <cellStyle name="40% - Accent3 2 5 8 2 4 2" xfId="31064"/>
    <cellStyle name="40% - Accent3 2 5 8 2 4 3" xfId="39941"/>
    <cellStyle name="40% - Accent3 2 5 8 2 5" xfId="24407"/>
    <cellStyle name="40% - Accent3 2 5 8 2 6" xfId="33284"/>
    <cellStyle name="40% - Accent3 2 5 8 3" xfId="12709"/>
    <cellStyle name="40% - Accent3 2 5 8 3 2" xfId="15063"/>
    <cellStyle name="40% - Accent3 2 5 8 3 2 2" xfId="25893"/>
    <cellStyle name="40% - Accent3 2 5 8 3 2 3" xfId="34770"/>
    <cellStyle name="40% - Accent3 2 5 8 3 3" xfId="17282"/>
    <cellStyle name="40% - Accent3 2 5 8 3 3 2" xfId="28112"/>
    <cellStyle name="40% - Accent3 2 5 8 3 3 3" xfId="36989"/>
    <cellStyle name="40% - Accent3 2 5 8 3 4" xfId="19687"/>
    <cellStyle name="40% - Accent3 2 5 8 3 4 2" xfId="30331"/>
    <cellStyle name="40% - Accent3 2 5 8 3 4 3" xfId="39208"/>
    <cellStyle name="40% - Accent3 2 5 8 3 5" xfId="23674"/>
    <cellStyle name="40% - Accent3 2 5 8 3 6" xfId="32551"/>
    <cellStyle name="40% - Accent3 2 5 8 4" xfId="14187"/>
    <cellStyle name="40% - Accent3 2 5 8 4 2" xfId="25150"/>
    <cellStyle name="40% - Accent3 2 5 8 4 3" xfId="34027"/>
    <cellStyle name="40% - Accent3 2 5 8 5" xfId="16539"/>
    <cellStyle name="40% - Accent3 2 5 8 5 2" xfId="27369"/>
    <cellStyle name="40% - Accent3 2 5 8 5 3" xfId="36246"/>
    <cellStyle name="40% - Accent3 2 5 8 6" xfId="18760"/>
    <cellStyle name="40% - Accent3 2 5 8 6 2" xfId="29588"/>
    <cellStyle name="40% - Accent3 2 5 8 6 3" xfId="38465"/>
    <cellStyle name="40% - Accent3 2 5 8 7" xfId="22931"/>
    <cellStyle name="40% - Accent3 2 5 8 8" xfId="31806"/>
    <cellStyle name="40% - Accent3 2 5 9" xfId="9349"/>
    <cellStyle name="40% - Accent3 2 5 9 2" xfId="13443"/>
    <cellStyle name="40% - Accent3 2 5 9 2 2" xfId="15797"/>
    <cellStyle name="40% - Accent3 2 5 9 2 2 2" xfId="26627"/>
    <cellStyle name="40% - Accent3 2 5 9 2 2 3" xfId="35504"/>
    <cellStyle name="40% - Accent3 2 5 9 2 3" xfId="18016"/>
    <cellStyle name="40% - Accent3 2 5 9 2 3 2" xfId="28846"/>
    <cellStyle name="40% - Accent3 2 5 9 2 3 3" xfId="37723"/>
    <cellStyle name="40% - Accent3 2 5 9 2 4" xfId="20421"/>
    <cellStyle name="40% - Accent3 2 5 9 2 4 2" xfId="31065"/>
    <cellStyle name="40% - Accent3 2 5 9 2 4 3" xfId="39942"/>
    <cellStyle name="40% - Accent3 2 5 9 2 5" xfId="24408"/>
    <cellStyle name="40% - Accent3 2 5 9 2 6" xfId="33285"/>
    <cellStyle name="40% - Accent3 2 5 9 3" xfId="12710"/>
    <cellStyle name="40% - Accent3 2 5 9 3 2" xfId="15064"/>
    <cellStyle name="40% - Accent3 2 5 9 3 2 2" xfId="25894"/>
    <cellStyle name="40% - Accent3 2 5 9 3 2 3" xfId="34771"/>
    <cellStyle name="40% - Accent3 2 5 9 3 3" xfId="17283"/>
    <cellStyle name="40% - Accent3 2 5 9 3 3 2" xfId="28113"/>
    <cellStyle name="40% - Accent3 2 5 9 3 3 3" xfId="36990"/>
    <cellStyle name="40% - Accent3 2 5 9 3 4" xfId="19688"/>
    <cellStyle name="40% - Accent3 2 5 9 3 4 2" xfId="30332"/>
    <cellStyle name="40% - Accent3 2 5 9 3 4 3" xfId="39209"/>
    <cellStyle name="40% - Accent3 2 5 9 3 5" xfId="23675"/>
    <cellStyle name="40% - Accent3 2 5 9 3 6" xfId="32552"/>
    <cellStyle name="40% - Accent3 2 5 9 4" xfId="14188"/>
    <cellStyle name="40% - Accent3 2 5 9 4 2" xfId="25151"/>
    <cellStyle name="40% - Accent3 2 5 9 4 3" xfId="34028"/>
    <cellStyle name="40% - Accent3 2 5 9 5" xfId="16540"/>
    <cellStyle name="40% - Accent3 2 5 9 5 2" xfId="27370"/>
    <cellStyle name="40% - Accent3 2 5 9 5 3" xfId="36247"/>
    <cellStyle name="40% - Accent3 2 5 9 6" xfId="18761"/>
    <cellStyle name="40% - Accent3 2 5 9 6 2" xfId="29589"/>
    <cellStyle name="40% - Accent3 2 5 9 6 3" xfId="38466"/>
    <cellStyle name="40% - Accent3 2 5 9 7" xfId="22932"/>
    <cellStyle name="40% - Accent3 2 5 9 8" xfId="31807"/>
    <cellStyle name="40% - Accent3 2 6" xfId="9350"/>
    <cellStyle name="40% - Accent3 2 6 10" xfId="18762"/>
    <cellStyle name="40% - Accent3 2 6 10 2" xfId="29590"/>
    <cellStyle name="40% - Accent3 2 6 10 3" xfId="38467"/>
    <cellStyle name="40% - Accent3 2 6 11" xfId="22933"/>
    <cellStyle name="40% - Accent3 2 6 12" xfId="31808"/>
    <cellStyle name="40% - Accent3 2 6 2" xfId="9351"/>
    <cellStyle name="40% - Accent3 2 6 2 2" xfId="13445"/>
    <cellStyle name="40% - Accent3 2 6 2 2 2" xfId="15799"/>
    <cellStyle name="40% - Accent3 2 6 2 2 2 2" xfId="26629"/>
    <cellStyle name="40% - Accent3 2 6 2 2 2 3" xfId="35506"/>
    <cellStyle name="40% - Accent3 2 6 2 2 3" xfId="18018"/>
    <cellStyle name="40% - Accent3 2 6 2 2 3 2" xfId="28848"/>
    <cellStyle name="40% - Accent3 2 6 2 2 3 3" xfId="37725"/>
    <cellStyle name="40% - Accent3 2 6 2 2 4" xfId="20423"/>
    <cellStyle name="40% - Accent3 2 6 2 2 4 2" xfId="31067"/>
    <cellStyle name="40% - Accent3 2 6 2 2 4 3" xfId="39944"/>
    <cellStyle name="40% - Accent3 2 6 2 2 5" xfId="24410"/>
    <cellStyle name="40% - Accent3 2 6 2 2 6" xfId="33287"/>
    <cellStyle name="40% - Accent3 2 6 2 3" xfId="12712"/>
    <cellStyle name="40% - Accent3 2 6 2 3 2" xfId="15066"/>
    <cellStyle name="40% - Accent3 2 6 2 3 2 2" xfId="25896"/>
    <cellStyle name="40% - Accent3 2 6 2 3 2 3" xfId="34773"/>
    <cellStyle name="40% - Accent3 2 6 2 3 3" xfId="17285"/>
    <cellStyle name="40% - Accent3 2 6 2 3 3 2" xfId="28115"/>
    <cellStyle name="40% - Accent3 2 6 2 3 3 3" xfId="36992"/>
    <cellStyle name="40% - Accent3 2 6 2 3 4" xfId="19690"/>
    <cellStyle name="40% - Accent3 2 6 2 3 4 2" xfId="30334"/>
    <cellStyle name="40% - Accent3 2 6 2 3 4 3" xfId="39211"/>
    <cellStyle name="40% - Accent3 2 6 2 3 5" xfId="23677"/>
    <cellStyle name="40% - Accent3 2 6 2 3 6" xfId="32554"/>
    <cellStyle name="40% - Accent3 2 6 2 4" xfId="14190"/>
    <cellStyle name="40% - Accent3 2 6 2 4 2" xfId="25153"/>
    <cellStyle name="40% - Accent3 2 6 2 4 3" xfId="34030"/>
    <cellStyle name="40% - Accent3 2 6 2 5" xfId="16542"/>
    <cellStyle name="40% - Accent3 2 6 2 5 2" xfId="27372"/>
    <cellStyle name="40% - Accent3 2 6 2 5 3" xfId="36249"/>
    <cellStyle name="40% - Accent3 2 6 2 6" xfId="18763"/>
    <cellStyle name="40% - Accent3 2 6 2 6 2" xfId="29591"/>
    <cellStyle name="40% - Accent3 2 6 2 6 3" xfId="38468"/>
    <cellStyle name="40% - Accent3 2 6 2 7" xfId="22934"/>
    <cellStyle name="40% - Accent3 2 6 2 8" xfId="31809"/>
    <cellStyle name="40% - Accent3 2 6 3" xfId="9352"/>
    <cellStyle name="40% - Accent3 2 6 3 2" xfId="13446"/>
    <cellStyle name="40% - Accent3 2 6 3 2 2" xfId="15800"/>
    <cellStyle name="40% - Accent3 2 6 3 2 2 2" xfId="26630"/>
    <cellStyle name="40% - Accent3 2 6 3 2 2 3" xfId="35507"/>
    <cellStyle name="40% - Accent3 2 6 3 2 3" xfId="18019"/>
    <cellStyle name="40% - Accent3 2 6 3 2 3 2" xfId="28849"/>
    <cellStyle name="40% - Accent3 2 6 3 2 3 3" xfId="37726"/>
    <cellStyle name="40% - Accent3 2 6 3 2 4" xfId="20424"/>
    <cellStyle name="40% - Accent3 2 6 3 2 4 2" xfId="31068"/>
    <cellStyle name="40% - Accent3 2 6 3 2 4 3" xfId="39945"/>
    <cellStyle name="40% - Accent3 2 6 3 2 5" xfId="24411"/>
    <cellStyle name="40% - Accent3 2 6 3 2 6" xfId="33288"/>
    <cellStyle name="40% - Accent3 2 6 3 3" xfId="12713"/>
    <cellStyle name="40% - Accent3 2 6 3 3 2" xfId="15067"/>
    <cellStyle name="40% - Accent3 2 6 3 3 2 2" xfId="25897"/>
    <cellStyle name="40% - Accent3 2 6 3 3 2 3" xfId="34774"/>
    <cellStyle name="40% - Accent3 2 6 3 3 3" xfId="17286"/>
    <cellStyle name="40% - Accent3 2 6 3 3 3 2" xfId="28116"/>
    <cellStyle name="40% - Accent3 2 6 3 3 3 3" xfId="36993"/>
    <cellStyle name="40% - Accent3 2 6 3 3 4" xfId="19691"/>
    <cellStyle name="40% - Accent3 2 6 3 3 4 2" xfId="30335"/>
    <cellStyle name="40% - Accent3 2 6 3 3 4 3" xfId="39212"/>
    <cellStyle name="40% - Accent3 2 6 3 3 5" xfId="23678"/>
    <cellStyle name="40% - Accent3 2 6 3 3 6" xfId="32555"/>
    <cellStyle name="40% - Accent3 2 6 3 4" xfId="14191"/>
    <cellStyle name="40% - Accent3 2 6 3 4 2" xfId="25154"/>
    <cellStyle name="40% - Accent3 2 6 3 4 3" xfId="34031"/>
    <cellStyle name="40% - Accent3 2 6 3 5" xfId="16543"/>
    <cellStyle name="40% - Accent3 2 6 3 5 2" xfId="27373"/>
    <cellStyle name="40% - Accent3 2 6 3 5 3" xfId="36250"/>
    <cellStyle name="40% - Accent3 2 6 3 6" xfId="18764"/>
    <cellStyle name="40% - Accent3 2 6 3 6 2" xfId="29592"/>
    <cellStyle name="40% - Accent3 2 6 3 6 3" xfId="38469"/>
    <cellStyle name="40% - Accent3 2 6 3 7" xfId="22935"/>
    <cellStyle name="40% - Accent3 2 6 3 8" xfId="31810"/>
    <cellStyle name="40% - Accent3 2 6 4" xfId="9353"/>
    <cellStyle name="40% - Accent3 2 6 4 2" xfId="13447"/>
    <cellStyle name="40% - Accent3 2 6 4 2 2" xfId="15801"/>
    <cellStyle name="40% - Accent3 2 6 4 2 2 2" xfId="26631"/>
    <cellStyle name="40% - Accent3 2 6 4 2 2 3" xfId="35508"/>
    <cellStyle name="40% - Accent3 2 6 4 2 3" xfId="18020"/>
    <cellStyle name="40% - Accent3 2 6 4 2 3 2" xfId="28850"/>
    <cellStyle name="40% - Accent3 2 6 4 2 3 3" xfId="37727"/>
    <cellStyle name="40% - Accent3 2 6 4 2 4" xfId="20425"/>
    <cellStyle name="40% - Accent3 2 6 4 2 4 2" xfId="31069"/>
    <cellStyle name="40% - Accent3 2 6 4 2 4 3" xfId="39946"/>
    <cellStyle name="40% - Accent3 2 6 4 2 5" xfId="24412"/>
    <cellStyle name="40% - Accent3 2 6 4 2 6" xfId="33289"/>
    <cellStyle name="40% - Accent3 2 6 4 3" xfId="12714"/>
    <cellStyle name="40% - Accent3 2 6 4 3 2" xfId="15068"/>
    <cellStyle name="40% - Accent3 2 6 4 3 2 2" xfId="25898"/>
    <cellStyle name="40% - Accent3 2 6 4 3 2 3" xfId="34775"/>
    <cellStyle name="40% - Accent3 2 6 4 3 3" xfId="17287"/>
    <cellStyle name="40% - Accent3 2 6 4 3 3 2" xfId="28117"/>
    <cellStyle name="40% - Accent3 2 6 4 3 3 3" xfId="36994"/>
    <cellStyle name="40% - Accent3 2 6 4 3 4" xfId="19692"/>
    <cellStyle name="40% - Accent3 2 6 4 3 4 2" xfId="30336"/>
    <cellStyle name="40% - Accent3 2 6 4 3 4 3" xfId="39213"/>
    <cellStyle name="40% - Accent3 2 6 4 3 5" xfId="23679"/>
    <cellStyle name="40% - Accent3 2 6 4 3 6" xfId="32556"/>
    <cellStyle name="40% - Accent3 2 6 4 4" xfId="14192"/>
    <cellStyle name="40% - Accent3 2 6 4 4 2" xfId="25155"/>
    <cellStyle name="40% - Accent3 2 6 4 4 3" xfId="34032"/>
    <cellStyle name="40% - Accent3 2 6 4 5" xfId="16544"/>
    <cellStyle name="40% - Accent3 2 6 4 5 2" xfId="27374"/>
    <cellStyle name="40% - Accent3 2 6 4 5 3" xfId="36251"/>
    <cellStyle name="40% - Accent3 2 6 4 6" xfId="18765"/>
    <cellStyle name="40% - Accent3 2 6 4 6 2" xfId="29593"/>
    <cellStyle name="40% - Accent3 2 6 4 6 3" xfId="38470"/>
    <cellStyle name="40% - Accent3 2 6 4 7" xfId="22936"/>
    <cellStyle name="40% - Accent3 2 6 4 8" xfId="31811"/>
    <cellStyle name="40% - Accent3 2 6 5" xfId="9354"/>
    <cellStyle name="40% - Accent3 2 6 5 2" xfId="13448"/>
    <cellStyle name="40% - Accent3 2 6 5 2 2" xfId="15802"/>
    <cellStyle name="40% - Accent3 2 6 5 2 2 2" xfId="26632"/>
    <cellStyle name="40% - Accent3 2 6 5 2 2 3" xfId="35509"/>
    <cellStyle name="40% - Accent3 2 6 5 2 3" xfId="18021"/>
    <cellStyle name="40% - Accent3 2 6 5 2 3 2" xfId="28851"/>
    <cellStyle name="40% - Accent3 2 6 5 2 3 3" xfId="37728"/>
    <cellStyle name="40% - Accent3 2 6 5 2 4" xfId="20426"/>
    <cellStyle name="40% - Accent3 2 6 5 2 4 2" xfId="31070"/>
    <cellStyle name="40% - Accent3 2 6 5 2 4 3" xfId="39947"/>
    <cellStyle name="40% - Accent3 2 6 5 2 5" xfId="24413"/>
    <cellStyle name="40% - Accent3 2 6 5 2 6" xfId="33290"/>
    <cellStyle name="40% - Accent3 2 6 5 3" xfId="12715"/>
    <cellStyle name="40% - Accent3 2 6 5 3 2" xfId="15069"/>
    <cellStyle name="40% - Accent3 2 6 5 3 2 2" xfId="25899"/>
    <cellStyle name="40% - Accent3 2 6 5 3 2 3" xfId="34776"/>
    <cellStyle name="40% - Accent3 2 6 5 3 3" xfId="17288"/>
    <cellStyle name="40% - Accent3 2 6 5 3 3 2" xfId="28118"/>
    <cellStyle name="40% - Accent3 2 6 5 3 3 3" xfId="36995"/>
    <cellStyle name="40% - Accent3 2 6 5 3 4" xfId="19693"/>
    <cellStyle name="40% - Accent3 2 6 5 3 4 2" xfId="30337"/>
    <cellStyle name="40% - Accent3 2 6 5 3 4 3" xfId="39214"/>
    <cellStyle name="40% - Accent3 2 6 5 3 5" xfId="23680"/>
    <cellStyle name="40% - Accent3 2 6 5 3 6" xfId="32557"/>
    <cellStyle name="40% - Accent3 2 6 5 4" xfId="14193"/>
    <cellStyle name="40% - Accent3 2 6 5 4 2" xfId="25156"/>
    <cellStyle name="40% - Accent3 2 6 5 4 3" xfId="34033"/>
    <cellStyle name="40% - Accent3 2 6 5 5" xfId="16545"/>
    <cellStyle name="40% - Accent3 2 6 5 5 2" xfId="27375"/>
    <cellStyle name="40% - Accent3 2 6 5 5 3" xfId="36252"/>
    <cellStyle name="40% - Accent3 2 6 5 6" xfId="18766"/>
    <cellStyle name="40% - Accent3 2 6 5 6 2" xfId="29594"/>
    <cellStyle name="40% - Accent3 2 6 5 6 3" xfId="38471"/>
    <cellStyle name="40% - Accent3 2 6 5 7" xfId="22937"/>
    <cellStyle name="40% - Accent3 2 6 5 8" xfId="31812"/>
    <cellStyle name="40% - Accent3 2 6 6" xfId="13444"/>
    <cellStyle name="40% - Accent3 2 6 6 2" xfId="15798"/>
    <cellStyle name="40% - Accent3 2 6 6 2 2" xfId="26628"/>
    <cellStyle name="40% - Accent3 2 6 6 2 3" xfId="35505"/>
    <cellStyle name="40% - Accent3 2 6 6 3" xfId="18017"/>
    <cellStyle name="40% - Accent3 2 6 6 3 2" xfId="28847"/>
    <cellStyle name="40% - Accent3 2 6 6 3 3" xfId="37724"/>
    <cellStyle name="40% - Accent3 2 6 6 4" xfId="20422"/>
    <cellStyle name="40% - Accent3 2 6 6 4 2" xfId="31066"/>
    <cellStyle name="40% - Accent3 2 6 6 4 3" xfId="39943"/>
    <cellStyle name="40% - Accent3 2 6 6 5" xfId="24409"/>
    <cellStyle name="40% - Accent3 2 6 6 6" xfId="33286"/>
    <cellStyle name="40% - Accent3 2 6 7" xfId="12711"/>
    <cellStyle name="40% - Accent3 2 6 7 2" xfId="15065"/>
    <cellStyle name="40% - Accent3 2 6 7 2 2" xfId="25895"/>
    <cellStyle name="40% - Accent3 2 6 7 2 3" xfId="34772"/>
    <cellStyle name="40% - Accent3 2 6 7 3" xfId="17284"/>
    <cellStyle name="40% - Accent3 2 6 7 3 2" xfId="28114"/>
    <cellStyle name="40% - Accent3 2 6 7 3 3" xfId="36991"/>
    <cellStyle name="40% - Accent3 2 6 7 4" xfId="19689"/>
    <cellStyle name="40% - Accent3 2 6 7 4 2" xfId="30333"/>
    <cellStyle name="40% - Accent3 2 6 7 4 3" xfId="39210"/>
    <cellStyle name="40% - Accent3 2 6 7 5" xfId="23676"/>
    <cellStyle name="40% - Accent3 2 6 7 6" xfId="32553"/>
    <cellStyle name="40% - Accent3 2 6 8" xfId="14189"/>
    <cellStyle name="40% - Accent3 2 6 8 2" xfId="25152"/>
    <cellStyle name="40% - Accent3 2 6 8 3" xfId="34029"/>
    <cellStyle name="40% - Accent3 2 6 9" xfId="16541"/>
    <cellStyle name="40% - Accent3 2 6 9 2" xfId="27371"/>
    <cellStyle name="40% - Accent3 2 6 9 3" xfId="36248"/>
    <cellStyle name="40% - Accent3 2 7" xfId="9355"/>
    <cellStyle name="40% - Accent3 2 7 2" xfId="13449"/>
    <cellStyle name="40% - Accent3 2 7 2 2" xfId="15803"/>
    <cellStyle name="40% - Accent3 2 7 2 2 2" xfId="26633"/>
    <cellStyle name="40% - Accent3 2 7 2 2 3" xfId="35510"/>
    <cellStyle name="40% - Accent3 2 7 2 3" xfId="18022"/>
    <cellStyle name="40% - Accent3 2 7 2 3 2" xfId="28852"/>
    <cellStyle name="40% - Accent3 2 7 2 3 3" xfId="37729"/>
    <cellStyle name="40% - Accent3 2 7 2 4" xfId="20427"/>
    <cellStyle name="40% - Accent3 2 7 2 4 2" xfId="31071"/>
    <cellStyle name="40% - Accent3 2 7 2 4 3" xfId="39948"/>
    <cellStyle name="40% - Accent3 2 7 2 5" xfId="24414"/>
    <cellStyle name="40% - Accent3 2 7 2 6" xfId="33291"/>
    <cellStyle name="40% - Accent3 2 7 3" xfId="12716"/>
    <cellStyle name="40% - Accent3 2 7 3 2" xfId="15070"/>
    <cellStyle name="40% - Accent3 2 7 3 2 2" xfId="25900"/>
    <cellStyle name="40% - Accent3 2 7 3 2 3" xfId="34777"/>
    <cellStyle name="40% - Accent3 2 7 3 3" xfId="17289"/>
    <cellStyle name="40% - Accent3 2 7 3 3 2" xfId="28119"/>
    <cellStyle name="40% - Accent3 2 7 3 3 3" xfId="36996"/>
    <cellStyle name="40% - Accent3 2 7 3 4" xfId="19694"/>
    <cellStyle name="40% - Accent3 2 7 3 4 2" xfId="30338"/>
    <cellStyle name="40% - Accent3 2 7 3 4 3" xfId="39215"/>
    <cellStyle name="40% - Accent3 2 7 3 5" xfId="23681"/>
    <cellStyle name="40% - Accent3 2 7 3 6" xfId="32558"/>
    <cellStyle name="40% - Accent3 2 7 4" xfId="14194"/>
    <cellStyle name="40% - Accent3 2 7 4 2" xfId="25157"/>
    <cellStyle name="40% - Accent3 2 7 4 3" xfId="34034"/>
    <cellStyle name="40% - Accent3 2 7 5" xfId="16546"/>
    <cellStyle name="40% - Accent3 2 7 5 2" xfId="27376"/>
    <cellStyle name="40% - Accent3 2 7 5 3" xfId="36253"/>
    <cellStyle name="40% - Accent3 2 7 6" xfId="18767"/>
    <cellStyle name="40% - Accent3 2 7 6 2" xfId="29595"/>
    <cellStyle name="40% - Accent3 2 7 6 3" xfId="38472"/>
    <cellStyle name="40% - Accent3 2 7 7" xfId="22938"/>
    <cellStyle name="40% - Accent3 2 7 8" xfId="31813"/>
    <cellStyle name="40% - Accent3 2 8" xfId="9356"/>
    <cellStyle name="40% - Accent3 2 8 2" xfId="13450"/>
    <cellStyle name="40% - Accent3 2 8 2 2" xfId="15804"/>
    <cellStyle name="40% - Accent3 2 8 2 2 2" xfId="26634"/>
    <cellStyle name="40% - Accent3 2 8 2 2 3" xfId="35511"/>
    <cellStyle name="40% - Accent3 2 8 2 3" xfId="18023"/>
    <cellStyle name="40% - Accent3 2 8 2 3 2" xfId="28853"/>
    <cellStyle name="40% - Accent3 2 8 2 3 3" xfId="37730"/>
    <cellStyle name="40% - Accent3 2 8 2 4" xfId="20428"/>
    <cellStyle name="40% - Accent3 2 8 2 4 2" xfId="31072"/>
    <cellStyle name="40% - Accent3 2 8 2 4 3" xfId="39949"/>
    <cellStyle name="40% - Accent3 2 8 2 5" xfId="24415"/>
    <cellStyle name="40% - Accent3 2 8 2 6" xfId="33292"/>
    <cellStyle name="40% - Accent3 2 8 3" xfId="12717"/>
    <cellStyle name="40% - Accent3 2 8 3 2" xfId="15071"/>
    <cellStyle name="40% - Accent3 2 8 3 2 2" xfId="25901"/>
    <cellStyle name="40% - Accent3 2 8 3 2 3" xfId="34778"/>
    <cellStyle name="40% - Accent3 2 8 3 3" xfId="17290"/>
    <cellStyle name="40% - Accent3 2 8 3 3 2" xfId="28120"/>
    <cellStyle name="40% - Accent3 2 8 3 3 3" xfId="36997"/>
    <cellStyle name="40% - Accent3 2 8 3 4" xfId="19695"/>
    <cellStyle name="40% - Accent3 2 8 3 4 2" xfId="30339"/>
    <cellStyle name="40% - Accent3 2 8 3 4 3" xfId="39216"/>
    <cellStyle name="40% - Accent3 2 8 3 5" xfId="23682"/>
    <cellStyle name="40% - Accent3 2 8 3 6" xfId="32559"/>
    <cellStyle name="40% - Accent3 2 8 4" xfId="14195"/>
    <cellStyle name="40% - Accent3 2 8 4 2" xfId="25158"/>
    <cellStyle name="40% - Accent3 2 8 4 3" xfId="34035"/>
    <cellStyle name="40% - Accent3 2 8 5" xfId="16547"/>
    <cellStyle name="40% - Accent3 2 8 5 2" xfId="27377"/>
    <cellStyle name="40% - Accent3 2 8 5 3" xfId="36254"/>
    <cellStyle name="40% - Accent3 2 8 6" xfId="18768"/>
    <cellStyle name="40% - Accent3 2 8 6 2" xfId="29596"/>
    <cellStyle name="40% - Accent3 2 8 6 3" xfId="38473"/>
    <cellStyle name="40% - Accent3 2 8 7" xfId="22939"/>
    <cellStyle name="40% - Accent3 2 8 8" xfId="31814"/>
    <cellStyle name="40% - Accent3 2 9" xfId="9357"/>
    <cellStyle name="40% - Accent3 2 9 2" xfId="13451"/>
    <cellStyle name="40% - Accent3 2 9 2 2" xfId="15805"/>
    <cellStyle name="40% - Accent3 2 9 2 2 2" xfId="26635"/>
    <cellStyle name="40% - Accent3 2 9 2 2 3" xfId="35512"/>
    <cellStyle name="40% - Accent3 2 9 2 3" xfId="18024"/>
    <cellStyle name="40% - Accent3 2 9 2 3 2" xfId="28854"/>
    <cellStyle name="40% - Accent3 2 9 2 3 3" xfId="37731"/>
    <cellStyle name="40% - Accent3 2 9 2 4" xfId="20429"/>
    <cellStyle name="40% - Accent3 2 9 2 4 2" xfId="31073"/>
    <cellStyle name="40% - Accent3 2 9 2 4 3" xfId="39950"/>
    <cellStyle name="40% - Accent3 2 9 2 5" xfId="24416"/>
    <cellStyle name="40% - Accent3 2 9 2 6" xfId="33293"/>
    <cellStyle name="40% - Accent3 2 9 3" xfId="12718"/>
    <cellStyle name="40% - Accent3 2 9 3 2" xfId="15072"/>
    <cellStyle name="40% - Accent3 2 9 3 2 2" xfId="25902"/>
    <cellStyle name="40% - Accent3 2 9 3 2 3" xfId="34779"/>
    <cellStyle name="40% - Accent3 2 9 3 3" xfId="17291"/>
    <cellStyle name="40% - Accent3 2 9 3 3 2" xfId="28121"/>
    <cellStyle name="40% - Accent3 2 9 3 3 3" xfId="36998"/>
    <cellStyle name="40% - Accent3 2 9 3 4" xfId="19696"/>
    <cellStyle name="40% - Accent3 2 9 3 4 2" xfId="30340"/>
    <cellStyle name="40% - Accent3 2 9 3 4 3" xfId="39217"/>
    <cellStyle name="40% - Accent3 2 9 3 5" xfId="23683"/>
    <cellStyle name="40% - Accent3 2 9 3 6" xfId="32560"/>
    <cellStyle name="40% - Accent3 2 9 4" xfId="14196"/>
    <cellStyle name="40% - Accent3 2 9 4 2" xfId="25159"/>
    <cellStyle name="40% - Accent3 2 9 4 3" xfId="34036"/>
    <cellStyle name="40% - Accent3 2 9 5" xfId="16548"/>
    <cellStyle name="40% - Accent3 2 9 5 2" xfId="27378"/>
    <cellStyle name="40% - Accent3 2 9 5 3" xfId="36255"/>
    <cellStyle name="40% - Accent3 2 9 6" xfId="18769"/>
    <cellStyle name="40% - Accent3 2 9 6 2" xfId="29597"/>
    <cellStyle name="40% - Accent3 2 9 6 3" xfId="38474"/>
    <cellStyle name="40% - Accent3 2 9 7" xfId="22940"/>
    <cellStyle name="40% - Accent3 2 9 8" xfId="31815"/>
    <cellStyle name="40% - Accent3 20" xfId="9358"/>
    <cellStyle name="40% - Accent3 21" xfId="9359"/>
    <cellStyle name="40% - Accent3 22" xfId="9360"/>
    <cellStyle name="40% - Accent3 23" xfId="9361"/>
    <cellStyle name="40% - Accent3 24" xfId="9362"/>
    <cellStyle name="40% - Accent3 25" xfId="9363"/>
    <cellStyle name="40% - Accent3 26" xfId="9364"/>
    <cellStyle name="40% - Accent3 27" xfId="12948"/>
    <cellStyle name="40% - Accent3 27 2" xfId="15302"/>
    <cellStyle name="40% - Accent3 27 2 2" xfId="26132"/>
    <cellStyle name="40% - Accent3 27 2 3" xfId="35009"/>
    <cellStyle name="40% - Accent3 27 3" xfId="17521"/>
    <cellStyle name="40% - Accent3 27 3 2" xfId="28351"/>
    <cellStyle name="40% - Accent3 27 3 3" xfId="37228"/>
    <cellStyle name="40% - Accent3 27 4" xfId="19926"/>
    <cellStyle name="40% - Accent3 27 4 2" xfId="30570"/>
    <cellStyle name="40% - Accent3 27 4 3" xfId="39447"/>
    <cellStyle name="40% - Accent3 27 5" xfId="23913"/>
    <cellStyle name="40% - Accent3 27 6" xfId="32790"/>
    <cellStyle name="40% - Accent3 28" xfId="12215"/>
    <cellStyle name="40% - Accent3 28 2" xfId="14569"/>
    <cellStyle name="40% - Accent3 28 2 2" xfId="25399"/>
    <cellStyle name="40% - Accent3 28 2 3" xfId="34276"/>
    <cellStyle name="40% - Accent3 28 3" xfId="16788"/>
    <cellStyle name="40% - Accent3 28 3 2" xfId="27618"/>
    <cellStyle name="40% - Accent3 28 3 3" xfId="36495"/>
    <cellStyle name="40% - Accent3 28 4" xfId="19193"/>
    <cellStyle name="40% - Accent3 28 4 2" xfId="29837"/>
    <cellStyle name="40% - Accent3 28 4 3" xfId="38714"/>
    <cellStyle name="40% - Accent3 28 5" xfId="23180"/>
    <cellStyle name="40% - Accent3 28 6" xfId="32057"/>
    <cellStyle name="40% - Accent3 29" xfId="13691"/>
    <cellStyle name="40% - Accent3 29 2" xfId="24656"/>
    <cellStyle name="40% - Accent3 29 3" xfId="33533"/>
    <cellStyle name="40% - Accent3 3" xfId="76"/>
    <cellStyle name="40% - Accent3 3 10" xfId="9366"/>
    <cellStyle name="40% - Accent3 3 11" xfId="9365"/>
    <cellStyle name="40% - Accent3 3 2" xfId="77"/>
    <cellStyle name="40% - Accent3 3 2 2" xfId="13452"/>
    <cellStyle name="40% - Accent3 3 2 2 2" xfId="15806"/>
    <cellStyle name="40% - Accent3 3 2 2 2 2" xfId="26636"/>
    <cellStyle name="40% - Accent3 3 2 2 2 3" xfId="35513"/>
    <cellStyle name="40% - Accent3 3 2 2 3" xfId="18025"/>
    <cellStyle name="40% - Accent3 3 2 2 3 2" xfId="28855"/>
    <cellStyle name="40% - Accent3 3 2 2 3 3" xfId="37732"/>
    <cellStyle name="40% - Accent3 3 2 2 4" xfId="20430"/>
    <cellStyle name="40% - Accent3 3 2 2 4 2" xfId="31074"/>
    <cellStyle name="40% - Accent3 3 2 2 4 3" xfId="39951"/>
    <cellStyle name="40% - Accent3 3 2 2 5" xfId="24417"/>
    <cellStyle name="40% - Accent3 3 2 2 6" xfId="33294"/>
    <cellStyle name="40% - Accent3 3 2 3" xfId="12719"/>
    <cellStyle name="40% - Accent3 3 2 3 2" xfId="15073"/>
    <cellStyle name="40% - Accent3 3 2 3 2 2" xfId="25903"/>
    <cellStyle name="40% - Accent3 3 2 3 2 3" xfId="34780"/>
    <cellStyle name="40% - Accent3 3 2 3 3" xfId="17292"/>
    <cellStyle name="40% - Accent3 3 2 3 3 2" xfId="28122"/>
    <cellStyle name="40% - Accent3 3 2 3 3 3" xfId="36999"/>
    <cellStyle name="40% - Accent3 3 2 3 4" xfId="19697"/>
    <cellStyle name="40% - Accent3 3 2 3 4 2" xfId="30341"/>
    <cellStyle name="40% - Accent3 3 2 3 4 3" xfId="39218"/>
    <cellStyle name="40% - Accent3 3 2 3 5" xfId="23684"/>
    <cellStyle name="40% - Accent3 3 2 3 6" xfId="32561"/>
    <cellStyle name="40% - Accent3 3 2 4" xfId="14197"/>
    <cellStyle name="40% - Accent3 3 2 4 2" xfId="25160"/>
    <cellStyle name="40% - Accent3 3 2 4 3" xfId="34037"/>
    <cellStyle name="40% - Accent3 3 2 5" xfId="16549"/>
    <cellStyle name="40% - Accent3 3 2 5 2" xfId="27379"/>
    <cellStyle name="40% - Accent3 3 2 5 3" xfId="36256"/>
    <cellStyle name="40% - Accent3 3 2 6" xfId="18770"/>
    <cellStyle name="40% - Accent3 3 2 6 2" xfId="29598"/>
    <cellStyle name="40% - Accent3 3 2 6 3" xfId="38475"/>
    <cellStyle name="40% - Accent3 3 2 7" xfId="22941"/>
    <cellStyle name="40% - Accent3 3 2 8" xfId="31816"/>
    <cellStyle name="40% - Accent3 3 2 9" xfId="9367"/>
    <cellStyle name="40% - Accent3 3 3" xfId="9368"/>
    <cellStyle name="40% - Accent3 3 3 2" xfId="13453"/>
    <cellStyle name="40% - Accent3 3 3 2 2" xfId="15807"/>
    <cellStyle name="40% - Accent3 3 3 2 2 2" xfId="26637"/>
    <cellStyle name="40% - Accent3 3 3 2 2 3" xfId="35514"/>
    <cellStyle name="40% - Accent3 3 3 2 3" xfId="18026"/>
    <cellStyle name="40% - Accent3 3 3 2 3 2" xfId="28856"/>
    <cellStyle name="40% - Accent3 3 3 2 3 3" xfId="37733"/>
    <cellStyle name="40% - Accent3 3 3 2 4" xfId="20431"/>
    <cellStyle name="40% - Accent3 3 3 2 4 2" xfId="31075"/>
    <cellStyle name="40% - Accent3 3 3 2 4 3" xfId="39952"/>
    <cellStyle name="40% - Accent3 3 3 2 5" xfId="24418"/>
    <cellStyle name="40% - Accent3 3 3 2 6" xfId="33295"/>
    <cellStyle name="40% - Accent3 3 3 3" xfId="12720"/>
    <cellStyle name="40% - Accent3 3 3 3 2" xfId="15074"/>
    <cellStyle name="40% - Accent3 3 3 3 2 2" xfId="25904"/>
    <cellStyle name="40% - Accent3 3 3 3 2 3" xfId="34781"/>
    <cellStyle name="40% - Accent3 3 3 3 3" xfId="17293"/>
    <cellStyle name="40% - Accent3 3 3 3 3 2" xfId="28123"/>
    <cellStyle name="40% - Accent3 3 3 3 3 3" xfId="37000"/>
    <cellStyle name="40% - Accent3 3 3 3 4" xfId="19698"/>
    <cellStyle name="40% - Accent3 3 3 3 4 2" xfId="30342"/>
    <cellStyle name="40% - Accent3 3 3 3 4 3" xfId="39219"/>
    <cellStyle name="40% - Accent3 3 3 3 5" xfId="23685"/>
    <cellStyle name="40% - Accent3 3 3 3 6" xfId="32562"/>
    <cellStyle name="40% - Accent3 3 3 4" xfId="14198"/>
    <cellStyle name="40% - Accent3 3 3 4 2" xfId="25161"/>
    <cellStyle name="40% - Accent3 3 3 4 3" xfId="34038"/>
    <cellStyle name="40% - Accent3 3 3 5" xfId="16550"/>
    <cellStyle name="40% - Accent3 3 3 5 2" xfId="27380"/>
    <cellStyle name="40% - Accent3 3 3 5 3" xfId="36257"/>
    <cellStyle name="40% - Accent3 3 3 6" xfId="18771"/>
    <cellStyle name="40% - Accent3 3 3 6 2" xfId="29599"/>
    <cellStyle name="40% - Accent3 3 3 6 3" xfId="38476"/>
    <cellStyle name="40% - Accent3 3 3 7" xfId="22942"/>
    <cellStyle name="40% - Accent3 3 3 8" xfId="31817"/>
    <cellStyle name="40% - Accent3 3 4" xfId="9369"/>
    <cellStyle name="40% - Accent3 3 4 2" xfId="13454"/>
    <cellStyle name="40% - Accent3 3 4 2 2" xfId="15808"/>
    <cellStyle name="40% - Accent3 3 4 2 2 2" xfId="26638"/>
    <cellStyle name="40% - Accent3 3 4 2 2 3" xfId="35515"/>
    <cellStyle name="40% - Accent3 3 4 2 3" xfId="18027"/>
    <cellStyle name="40% - Accent3 3 4 2 3 2" xfId="28857"/>
    <cellStyle name="40% - Accent3 3 4 2 3 3" xfId="37734"/>
    <cellStyle name="40% - Accent3 3 4 2 4" xfId="20432"/>
    <cellStyle name="40% - Accent3 3 4 2 4 2" xfId="31076"/>
    <cellStyle name="40% - Accent3 3 4 2 4 3" xfId="39953"/>
    <cellStyle name="40% - Accent3 3 4 2 5" xfId="24419"/>
    <cellStyle name="40% - Accent3 3 4 2 6" xfId="33296"/>
    <cellStyle name="40% - Accent3 3 4 3" xfId="12721"/>
    <cellStyle name="40% - Accent3 3 4 3 2" xfId="15075"/>
    <cellStyle name="40% - Accent3 3 4 3 2 2" xfId="25905"/>
    <cellStyle name="40% - Accent3 3 4 3 2 3" xfId="34782"/>
    <cellStyle name="40% - Accent3 3 4 3 3" xfId="17294"/>
    <cellStyle name="40% - Accent3 3 4 3 3 2" xfId="28124"/>
    <cellStyle name="40% - Accent3 3 4 3 3 3" xfId="37001"/>
    <cellStyle name="40% - Accent3 3 4 3 4" xfId="19699"/>
    <cellStyle name="40% - Accent3 3 4 3 4 2" xfId="30343"/>
    <cellStyle name="40% - Accent3 3 4 3 4 3" xfId="39220"/>
    <cellStyle name="40% - Accent3 3 4 3 5" xfId="23686"/>
    <cellStyle name="40% - Accent3 3 4 3 6" xfId="32563"/>
    <cellStyle name="40% - Accent3 3 4 4" xfId="14199"/>
    <cellStyle name="40% - Accent3 3 4 4 2" xfId="25162"/>
    <cellStyle name="40% - Accent3 3 4 4 3" xfId="34039"/>
    <cellStyle name="40% - Accent3 3 4 5" xfId="16551"/>
    <cellStyle name="40% - Accent3 3 4 5 2" xfId="27381"/>
    <cellStyle name="40% - Accent3 3 4 5 3" xfId="36258"/>
    <cellStyle name="40% - Accent3 3 4 6" xfId="18772"/>
    <cellStyle name="40% - Accent3 3 4 6 2" xfId="29600"/>
    <cellStyle name="40% - Accent3 3 4 6 3" xfId="38477"/>
    <cellStyle name="40% - Accent3 3 4 7" xfId="22943"/>
    <cellStyle name="40% - Accent3 3 4 8" xfId="31818"/>
    <cellStyle name="40% - Accent3 3 5" xfId="9370"/>
    <cellStyle name="40% - Accent3 3 5 2" xfId="13455"/>
    <cellStyle name="40% - Accent3 3 5 2 2" xfId="15809"/>
    <cellStyle name="40% - Accent3 3 5 2 2 2" xfId="26639"/>
    <cellStyle name="40% - Accent3 3 5 2 2 3" xfId="35516"/>
    <cellStyle name="40% - Accent3 3 5 2 3" xfId="18028"/>
    <cellStyle name="40% - Accent3 3 5 2 3 2" xfId="28858"/>
    <cellStyle name="40% - Accent3 3 5 2 3 3" xfId="37735"/>
    <cellStyle name="40% - Accent3 3 5 2 4" xfId="20433"/>
    <cellStyle name="40% - Accent3 3 5 2 4 2" xfId="31077"/>
    <cellStyle name="40% - Accent3 3 5 2 4 3" xfId="39954"/>
    <cellStyle name="40% - Accent3 3 5 2 5" xfId="24420"/>
    <cellStyle name="40% - Accent3 3 5 2 6" xfId="33297"/>
    <cellStyle name="40% - Accent3 3 5 3" xfId="12722"/>
    <cellStyle name="40% - Accent3 3 5 3 2" xfId="15076"/>
    <cellStyle name="40% - Accent3 3 5 3 2 2" xfId="25906"/>
    <cellStyle name="40% - Accent3 3 5 3 2 3" xfId="34783"/>
    <cellStyle name="40% - Accent3 3 5 3 3" xfId="17295"/>
    <cellStyle name="40% - Accent3 3 5 3 3 2" xfId="28125"/>
    <cellStyle name="40% - Accent3 3 5 3 3 3" xfId="37002"/>
    <cellStyle name="40% - Accent3 3 5 3 4" xfId="19700"/>
    <cellStyle name="40% - Accent3 3 5 3 4 2" xfId="30344"/>
    <cellStyle name="40% - Accent3 3 5 3 4 3" xfId="39221"/>
    <cellStyle name="40% - Accent3 3 5 3 5" xfId="23687"/>
    <cellStyle name="40% - Accent3 3 5 3 6" xfId="32564"/>
    <cellStyle name="40% - Accent3 3 5 4" xfId="14200"/>
    <cellStyle name="40% - Accent3 3 5 4 2" xfId="25163"/>
    <cellStyle name="40% - Accent3 3 5 4 3" xfId="34040"/>
    <cellStyle name="40% - Accent3 3 5 5" xfId="16552"/>
    <cellStyle name="40% - Accent3 3 5 5 2" xfId="27382"/>
    <cellStyle name="40% - Accent3 3 5 5 3" xfId="36259"/>
    <cellStyle name="40% - Accent3 3 5 6" xfId="18773"/>
    <cellStyle name="40% - Accent3 3 5 6 2" xfId="29601"/>
    <cellStyle name="40% - Accent3 3 5 6 3" xfId="38478"/>
    <cellStyle name="40% - Accent3 3 5 7" xfId="22944"/>
    <cellStyle name="40% - Accent3 3 5 8" xfId="31819"/>
    <cellStyle name="40% - Accent3 3 6" xfId="9371"/>
    <cellStyle name="40% - Accent3 3 7" xfId="9372"/>
    <cellStyle name="40% - Accent3 3 8" xfId="9373"/>
    <cellStyle name="40% - Accent3 3 9" xfId="9374"/>
    <cellStyle name="40% - Accent3 30" xfId="16045"/>
    <cellStyle name="40% - Accent3 30 2" xfId="26875"/>
    <cellStyle name="40% - Accent3 30 3" xfId="35752"/>
    <cellStyle name="40% - Accent3 31" xfId="18264"/>
    <cellStyle name="40% - Accent3 31 2" xfId="29094"/>
    <cellStyle name="40% - Accent3 31 3" xfId="37971"/>
    <cellStyle name="40% - Accent3 4" xfId="9375"/>
    <cellStyle name="40% - Accent3 4 2" xfId="9376"/>
    <cellStyle name="40% - Accent3 4 3" xfId="9377"/>
    <cellStyle name="40% - Accent3 4 4" xfId="9378"/>
    <cellStyle name="40% - Accent3 4 5" xfId="9379"/>
    <cellStyle name="40% - Accent3 4 6" xfId="9380"/>
    <cellStyle name="40% - Accent3 5" xfId="9381"/>
    <cellStyle name="40% - Accent3 5 2" xfId="9382"/>
    <cellStyle name="40% - Accent3 5 3" xfId="9383"/>
    <cellStyle name="40% - Accent3 5 4" xfId="9384"/>
    <cellStyle name="40% - Accent3 5 5" xfId="9385"/>
    <cellStyle name="40% - Accent3 5 6" xfId="9386"/>
    <cellStyle name="40% - Accent3 6" xfId="9387"/>
    <cellStyle name="40% - Accent3 6 2" xfId="9388"/>
    <cellStyle name="40% - Accent3 6 3" xfId="9389"/>
    <cellStyle name="40% - Accent3 6 4" xfId="9390"/>
    <cellStyle name="40% - Accent3 6 5" xfId="9391"/>
    <cellStyle name="40% - Accent3 6 6" xfId="9392"/>
    <cellStyle name="40% - Accent3 7" xfId="9393"/>
    <cellStyle name="40% - Accent3 7 10" xfId="16553"/>
    <cellStyle name="40% - Accent3 7 10 2" xfId="27383"/>
    <cellStyle name="40% - Accent3 7 10 3" xfId="36260"/>
    <cellStyle name="40% - Accent3 7 11" xfId="18774"/>
    <cellStyle name="40% - Accent3 7 11 2" xfId="29602"/>
    <cellStyle name="40% - Accent3 7 11 3" xfId="38479"/>
    <cellStyle name="40% - Accent3 7 12" xfId="22945"/>
    <cellStyle name="40% - Accent3 7 13" xfId="31820"/>
    <cellStyle name="40% - Accent3 7 2" xfId="9394"/>
    <cellStyle name="40% - Accent3 7 3" xfId="9395"/>
    <cellStyle name="40% - Accent3 7 4" xfId="9396"/>
    <cellStyle name="40% - Accent3 7 5" xfId="9397"/>
    <cellStyle name="40% - Accent3 7 6" xfId="9398"/>
    <cellStyle name="40% - Accent3 7 7" xfId="13456"/>
    <cellStyle name="40% - Accent3 7 7 2" xfId="15810"/>
    <cellStyle name="40% - Accent3 7 7 2 2" xfId="26640"/>
    <cellStyle name="40% - Accent3 7 7 2 3" xfId="35517"/>
    <cellStyle name="40% - Accent3 7 7 3" xfId="18029"/>
    <cellStyle name="40% - Accent3 7 7 3 2" xfId="28859"/>
    <cellStyle name="40% - Accent3 7 7 3 3" xfId="37736"/>
    <cellStyle name="40% - Accent3 7 7 4" xfId="20434"/>
    <cellStyle name="40% - Accent3 7 7 4 2" xfId="31078"/>
    <cellStyle name="40% - Accent3 7 7 4 3" xfId="39955"/>
    <cellStyle name="40% - Accent3 7 7 5" xfId="24421"/>
    <cellStyle name="40% - Accent3 7 7 6" xfId="33298"/>
    <cellStyle name="40% - Accent3 7 8" xfId="12723"/>
    <cellStyle name="40% - Accent3 7 8 2" xfId="15077"/>
    <cellStyle name="40% - Accent3 7 8 2 2" xfId="25907"/>
    <cellStyle name="40% - Accent3 7 8 2 3" xfId="34784"/>
    <cellStyle name="40% - Accent3 7 8 3" xfId="17296"/>
    <cellStyle name="40% - Accent3 7 8 3 2" xfId="28126"/>
    <cellStyle name="40% - Accent3 7 8 3 3" xfId="37003"/>
    <cellStyle name="40% - Accent3 7 8 4" xfId="19701"/>
    <cellStyle name="40% - Accent3 7 8 4 2" xfId="30345"/>
    <cellStyle name="40% - Accent3 7 8 4 3" xfId="39222"/>
    <cellStyle name="40% - Accent3 7 8 5" xfId="23688"/>
    <cellStyle name="40% - Accent3 7 8 6" xfId="32565"/>
    <cellStyle name="40% - Accent3 7 9" xfId="14201"/>
    <cellStyle name="40% - Accent3 7 9 2" xfId="25164"/>
    <cellStyle name="40% - Accent3 7 9 3" xfId="34041"/>
    <cellStyle name="40% - Accent3 8" xfId="9399"/>
    <cellStyle name="40% - Accent3 8 2" xfId="9400"/>
    <cellStyle name="40% - Accent3 8 3" xfId="9401"/>
    <cellStyle name="40% - Accent3 8 4" xfId="9402"/>
    <cellStyle name="40% - Accent3 8 5" xfId="9403"/>
    <cellStyle name="40% - Accent3 8 6" xfId="9404"/>
    <cellStyle name="40% - Accent3 9" xfId="9405"/>
    <cellStyle name="40% - Accent3 9 2" xfId="9406"/>
    <cellStyle name="40% - Accent3 9 3" xfId="9407"/>
    <cellStyle name="40% - Accent3 9 4" xfId="9408"/>
    <cellStyle name="40% - Accent3 9 5" xfId="9409"/>
    <cellStyle name="40% - Accent4 10" xfId="9410"/>
    <cellStyle name="40% - Accent4 10 2" xfId="9411"/>
    <cellStyle name="40% - Accent4 10 3" xfId="9412"/>
    <cellStyle name="40% - Accent4 10 4" xfId="9413"/>
    <cellStyle name="40% - Accent4 10 5" xfId="9414"/>
    <cellStyle name="40% - Accent4 11" xfId="9415"/>
    <cellStyle name="40% - Accent4 11 2" xfId="9416"/>
    <cellStyle name="40% - Accent4 11 3" xfId="9417"/>
    <cellStyle name="40% - Accent4 11 4" xfId="9418"/>
    <cellStyle name="40% - Accent4 11 5" xfId="9419"/>
    <cellStyle name="40% - Accent4 12" xfId="9420"/>
    <cellStyle name="40% - Accent4 12 2" xfId="9421"/>
    <cellStyle name="40% - Accent4 12 3" xfId="9422"/>
    <cellStyle name="40% - Accent4 12 4" xfId="9423"/>
    <cellStyle name="40% - Accent4 12 5" xfId="9424"/>
    <cellStyle name="40% - Accent4 13" xfId="9425"/>
    <cellStyle name="40% - Accent4 14" xfId="9426"/>
    <cellStyle name="40% - Accent4 15" xfId="9427"/>
    <cellStyle name="40% - Accent4 16" xfId="9428"/>
    <cellStyle name="40% - Accent4 17" xfId="9429"/>
    <cellStyle name="40% - Accent4 18" xfId="9430"/>
    <cellStyle name="40% - Accent4 19" xfId="9431"/>
    <cellStyle name="40% - Accent4 2" xfId="78"/>
    <cellStyle name="40% - Accent4 2 10" xfId="9433"/>
    <cellStyle name="40% - Accent4 2 10 2" xfId="13457"/>
    <cellStyle name="40% - Accent4 2 10 2 2" xfId="15811"/>
    <cellStyle name="40% - Accent4 2 10 2 2 2" xfId="26641"/>
    <cellStyle name="40% - Accent4 2 10 2 2 3" xfId="35518"/>
    <cellStyle name="40% - Accent4 2 10 2 3" xfId="18030"/>
    <cellStyle name="40% - Accent4 2 10 2 3 2" xfId="28860"/>
    <cellStyle name="40% - Accent4 2 10 2 3 3" xfId="37737"/>
    <cellStyle name="40% - Accent4 2 10 2 4" xfId="20435"/>
    <cellStyle name="40% - Accent4 2 10 2 4 2" xfId="31079"/>
    <cellStyle name="40% - Accent4 2 10 2 4 3" xfId="39956"/>
    <cellStyle name="40% - Accent4 2 10 2 5" xfId="24422"/>
    <cellStyle name="40% - Accent4 2 10 2 6" xfId="33299"/>
    <cellStyle name="40% - Accent4 2 10 3" xfId="12724"/>
    <cellStyle name="40% - Accent4 2 10 3 2" xfId="15078"/>
    <cellStyle name="40% - Accent4 2 10 3 2 2" xfId="25908"/>
    <cellStyle name="40% - Accent4 2 10 3 2 3" xfId="34785"/>
    <cellStyle name="40% - Accent4 2 10 3 3" xfId="17297"/>
    <cellStyle name="40% - Accent4 2 10 3 3 2" xfId="28127"/>
    <cellStyle name="40% - Accent4 2 10 3 3 3" xfId="37004"/>
    <cellStyle name="40% - Accent4 2 10 3 4" xfId="19702"/>
    <cellStyle name="40% - Accent4 2 10 3 4 2" xfId="30346"/>
    <cellStyle name="40% - Accent4 2 10 3 4 3" xfId="39223"/>
    <cellStyle name="40% - Accent4 2 10 3 5" xfId="23689"/>
    <cellStyle name="40% - Accent4 2 10 3 6" xfId="32566"/>
    <cellStyle name="40% - Accent4 2 10 4" xfId="14202"/>
    <cellStyle name="40% - Accent4 2 10 4 2" xfId="25165"/>
    <cellStyle name="40% - Accent4 2 10 4 3" xfId="34042"/>
    <cellStyle name="40% - Accent4 2 10 5" xfId="16554"/>
    <cellStyle name="40% - Accent4 2 10 5 2" xfId="27384"/>
    <cellStyle name="40% - Accent4 2 10 5 3" xfId="36261"/>
    <cellStyle name="40% - Accent4 2 10 6" xfId="18775"/>
    <cellStyle name="40% - Accent4 2 10 6 2" xfId="29603"/>
    <cellStyle name="40% - Accent4 2 10 6 3" xfId="38480"/>
    <cellStyle name="40% - Accent4 2 10 7" xfId="22946"/>
    <cellStyle name="40% - Accent4 2 10 8" xfId="31821"/>
    <cellStyle name="40% - Accent4 2 11" xfId="9434"/>
    <cellStyle name="40% - Accent4 2 11 2" xfId="9435"/>
    <cellStyle name="40% - Accent4 2 11 2 2" xfId="13458"/>
    <cellStyle name="40% - Accent4 2 11 2 2 2" xfId="15812"/>
    <cellStyle name="40% - Accent4 2 11 2 2 2 2" xfId="26642"/>
    <cellStyle name="40% - Accent4 2 11 2 2 2 3" xfId="35519"/>
    <cellStyle name="40% - Accent4 2 11 2 2 3" xfId="18031"/>
    <cellStyle name="40% - Accent4 2 11 2 2 3 2" xfId="28861"/>
    <cellStyle name="40% - Accent4 2 11 2 2 3 3" xfId="37738"/>
    <cellStyle name="40% - Accent4 2 11 2 2 4" xfId="20436"/>
    <cellStyle name="40% - Accent4 2 11 2 2 4 2" xfId="31080"/>
    <cellStyle name="40% - Accent4 2 11 2 2 4 3" xfId="39957"/>
    <cellStyle name="40% - Accent4 2 11 2 2 5" xfId="24423"/>
    <cellStyle name="40% - Accent4 2 11 2 2 6" xfId="33300"/>
    <cellStyle name="40% - Accent4 2 11 2 3" xfId="12725"/>
    <cellStyle name="40% - Accent4 2 11 2 3 2" xfId="15079"/>
    <cellStyle name="40% - Accent4 2 11 2 3 2 2" xfId="25909"/>
    <cellStyle name="40% - Accent4 2 11 2 3 2 3" xfId="34786"/>
    <cellStyle name="40% - Accent4 2 11 2 3 3" xfId="17298"/>
    <cellStyle name="40% - Accent4 2 11 2 3 3 2" xfId="28128"/>
    <cellStyle name="40% - Accent4 2 11 2 3 3 3" xfId="37005"/>
    <cellStyle name="40% - Accent4 2 11 2 3 4" xfId="19703"/>
    <cellStyle name="40% - Accent4 2 11 2 3 4 2" xfId="30347"/>
    <cellStyle name="40% - Accent4 2 11 2 3 4 3" xfId="39224"/>
    <cellStyle name="40% - Accent4 2 11 2 3 5" xfId="23690"/>
    <cellStyle name="40% - Accent4 2 11 2 3 6" xfId="32567"/>
    <cellStyle name="40% - Accent4 2 11 2 4" xfId="14203"/>
    <cellStyle name="40% - Accent4 2 11 2 4 2" xfId="25166"/>
    <cellStyle name="40% - Accent4 2 11 2 4 3" xfId="34043"/>
    <cellStyle name="40% - Accent4 2 11 2 5" xfId="16555"/>
    <cellStyle name="40% - Accent4 2 11 2 5 2" xfId="27385"/>
    <cellStyle name="40% - Accent4 2 11 2 5 3" xfId="36262"/>
    <cellStyle name="40% - Accent4 2 11 2 6" xfId="18776"/>
    <cellStyle name="40% - Accent4 2 11 2 6 2" xfId="29604"/>
    <cellStyle name="40% - Accent4 2 11 2 6 3" xfId="38481"/>
    <cellStyle name="40% - Accent4 2 11 2 7" xfId="22947"/>
    <cellStyle name="40% - Accent4 2 11 2 8" xfId="31822"/>
    <cellStyle name="40% - Accent4 2 11 3" xfId="9436"/>
    <cellStyle name="40% - Accent4 2 11 3 2" xfId="13459"/>
    <cellStyle name="40% - Accent4 2 11 3 2 2" xfId="15813"/>
    <cellStyle name="40% - Accent4 2 11 3 2 2 2" xfId="26643"/>
    <cellStyle name="40% - Accent4 2 11 3 2 2 3" xfId="35520"/>
    <cellStyle name="40% - Accent4 2 11 3 2 3" xfId="18032"/>
    <cellStyle name="40% - Accent4 2 11 3 2 3 2" xfId="28862"/>
    <cellStyle name="40% - Accent4 2 11 3 2 3 3" xfId="37739"/>
    <cellStyle name="40% - Accent4 2 11 3 2 4" xfId="20437"/>
    <cellStyle name="40% - Accent4 2 11 3 2 4 2" xfId="31081"/>
    <cellStyle name="40% - Accent4 2 11 3 2 4 3" xfId="39958"/>
    <cellStyle name="40% - Accent4 2 11 3 2 5" xfId="24424"/>
    <cellStyle name="40% - Accent4 2 11 3 2 6" xfId="33301"/>
    <cellStyle name="40% - Accent4 2 11 3 3" xfId="12726"/>
    <cellStyle name="40% - Accent4 2 11 3 3 2" xfId="15080"/>
    <cellStyle name="40% - Accent4 2 11 3 3 2 2" xfId="25910"/>
    <cellStyle name="40% - Accent4 2 11 3 3 2 3" xfId="34787"/>
    <cellStyle name="40% - Accent4 2 11 3 3 3" xfId="17299"/>
    <cellStyle name="40% - Accent4 2 11 3 3 3 2" xfId="28129"/>
    <cellStyle name="40% - Accent4 2 11 3 3 3 3" xfId="37006"/>
    <cellStyle name="40% - Accent4 2 11 3 3 4" xfId="19704"/>
    <cellStyle name="40% - Accent4 2 11 3 3 4 2" xfId="30348"/>
    <cellStyle name="40% - Accent4 2 11 3 3 4 3" xfId="39225"/>
    <cellStyle name="40% - Accent4 2 11 3 3 5" xfId="23691"/>
    <cellStyle name="40% - Accent4 2 11 3 3 6" xfId="32568"/>
    <cellStyle name="40% - Accent4 2 11 3 4" xfId="14204"/>
    <cellStyle name="40% - Accent4 2 11 3 4 2" xfId="25167"/>
    <cellStyle name="40% - Accent4 2 11 3 4 3" xfId="34044"/>
    <cellStyle name="40% - Accent4 2 11 3 5" xfId="16556"/>
    <cellStyle name="40% - Accent4 2 11 3 5 2" xfId="27386"/>
    <cellStyle name="40% - Accent4 2 11 3 5 3" xfId="36263"/>
    <cellStyle name="40% - Accent4 2 11 3 6" xfId="18777"/>
    <cellStyle name="40% - Accent4 2 11 3 6 2" xfId="29605"/>
    <cellStyle name="40% - Accent4 2 11 3 6 3" xfId="38482"/>
    <cellStyle name="40% - Accent4 2 11 3 7" xfId="22948"/>
    <cellStyle name="40% - Accent4 2 11 3 8" xfId="31823"/>
    <cellStyle name="40% - Accent4 2 11 4" xfId="9437"/>
    <cellStyle name="40% - Accent4 2 11 4 2" xfId="13460"/>
    <cellStyle name="40% - Accent4 2 11 4 2 2" xfId="15814"/>
    <cellStyle name="40% - Accent4 2 11 4 2 2 2" xfId="26644"/>
    <cellStyle name="40% - Accent4 2 11 4 2 2 3" xfId="35521"/>
    <cellStyle name="40% - Accent4 2 11 4 2 3" xfId="18033"/>
    <cellStyle name="40% - Accent4 2 11 4 2 3 2" xfId="28863"/>
    <cellStyle name="40% - Accent4 2 11 4 2 3 3" xfId="37740"/>
    <cellStyle name="40% - Accent4 2 11 4 2 4" xfId="20438"/>
    <cellStyle name="40% - Accent4 2 11 4 2 4 2" xfId="31082"/>
    <cellStyle name="40% - Accent4 2 11 4 2 4 3" xfId="39959"/>
    <cellStyle name="40% - Accent4 2 11 4 2 5" xfId="24425"/>
    <cellStyle name="40% - Accent4 2 11 4 2 6" xfId="33302"/>
    <cellStyle name="40% - Accent4 2 11 4 3" xfId="12727"/>
    <cellStyle name="40% - Accent4 2 11 4 3 2" xfId="15081"/>
    <cellStyle name="40% - Accent4 2 11 4 3 2 2" xfId="25911"/>
    <cellStyle name="40% - Accent4 2 11 4 3 2 3" xfId="34788"/>
    <cellStyle name="40% - Accent4 2 11 4 3 3" xfId="17300"/>
    <cellStyle name="40% - Accent4 2 11 4 3 3 2" xfId="28130"/>
    <cellStyle name="40% - Accent4 2 11 4 3 3 3" xfId="37007"/>
    <cellStyle name="40% - Accent4 2 11 4 3 4" xfId="19705"/>
    <cellStyle name="40% - Accent4 2 11 4 3 4 2" xfId="30349"/>
    <cellStyle name="40% - Accent4 2 11 4 3 4 3" xfId="39226"/>
    <cellStyle name="40% - Accent4 2 11 4 3 5" xfId="23692"/>
    <cellStyle name="40% - Accent4 2 11 4 3 6" xfId="32569"/>
    <cellStyle name="40% - Accent4 2 11 4 4" xfId="14205"/>
    <cellStyle name="40% - Accent4 2 11 4 4 2" xfId="25168"/>
    <cellStyle name="40% - Accent4 2 11 4 4 3" xfId="34045"/>
    <cellStyle name="40% - Accent4 2 11 4 5" xfId="16557"/>
    <cellStyle name="40% - Accent4 2 11 4 5 2" xfId="27387"/>
    <cellStyle name="40% - Accent4 2 11 4 5 3" xfId="36264"/>
    <cellStyle name="40% - Accent4 2 11 4 6" xfId="18778"/>
    <cellStyle name="40% - Accent4 2 11 4 6 2" xfId="29606"/>
    <cellStyle name="40% - Accent4 2 11 4 6 3" xfId="38483"/>
    <cellStyle name="40% - Accent4 2 11 4 7" xfId="22949"/>
    <cellStyle name="40% - Accent4 2 11 4 8" xfId="31824"/>
    <cellStyle name="40% - Accent4 2 11 5" xfId="9438"/>
    <cellStyle name="40% - Accent4 2 11 5 2" xfId="13461"/>
    <cellStyle name="40% - Accent4 2 11 5 2 2" xfId="15815"/>
    <cellStyle name="40% - Accent4 2 11 5 2 2 2" xfId="26645"/>
    <cellStyle name="40% - Accent4 2 11 5 2 2 3" xfId="35522"/>
    <cellStyle name="40% - Accent4 2 11 5 2 3" xfId="18034"/>
    <cellStyle name="40% - Accent4 2 11 5 2 3 2" xfId="28864"/>
    <cellStyle name="40% - Accent4 2 11 5 2 3 3" xfId="37741"/>
    <cellStyle name="40% - Accent4 2 11 5 2 4" xfId="20439"/>
    <cellStyle name="40% - Accent4 2 11 5 2 4 2" xfId="31083"/>
    <cellStyle name="40% - Accent4 2 11 5 2 4 3" xfId="39960"/>
    <cellStyle name="40% - Accent4 2 11 5 2 5" xfId="24426"/>
    <cellStyle name="40% - Accent4 2 11 5 2 6" xfId="33303"/>
    <cellStyle name="40% - Accent4 2 11 5 3" xfId="12728"/>
    <cellStyle name="40% - Accent4 2 11 5 3 2" xfId="15082"/>
    <cellStyle name="40% - Accent4 2 11 5 3 2 2" xfId="25912"/>
    <cellStyle name="40% - Accent4 2 11 5 3 2 3" xfId="34789"/>
    <cellStyle name="40% - Accent4 2 11 5 3 3" xfId="17301"/>
    <cellStyle name="40% - Accent4 2 11 5 3 3 2" xfId="28131"/>
    <cellStyle name="40% - Accent4 2 11 5 3 3 3" xfId="37008"/>
    <cellStyle name="40% - Accent4 2 11 5 3 4" xfId="19706"/>
    <cellStyle name="40% - Accent4 2 11 5 3 4 2" xfId="30350"/>
    <cellStyle name="40% - Accent4 2 11 5 3 4 3" xfId="39227"/>
    <cellStyle name="40% - Accent4 2 11 5 3 5" xfId="23693"/>
    <cellStyle name="40% - Accent4 2 11 5 3 6" xfId="32570"/>
    <cellStyle name="40% - Accent4 2 11 5 4" xfId="14206"/>
    <cellStyle name="40% - Accent4 2 11 5 4 2" xfId="25169"/>
    <cellStyle name="40% - Accent4 2 11 5 4 3" xfId="34046"/>
    <cellStyle name="40% - Accent4 2 11 5 5" xfId="16558"/>
    <cellStyle name="40% - Accent4 2 11 5 5 2" xfId="27388"/>
    <cellStyle name="40% - Accent4 2 11 5 5 3" xfId="36265"/>
    <cellStyle name="40% - Accent4 2 11 5 6" xfId="18779"/>
    <cellStyle name="40% - Accent4 2 11 5 6 2" xfId="29607"/>
    <cellStyle name="40% - Accent4 2 11 5 6 3" xfId="38484"/>
    <cellStyle name="40% - Accent4 2 11 5 7" xfId="22950"/>
    <cellStyle name="40% - Accent4 2 11 5 8" xfId="31825"/>
    <cellStyle name="40% - Accent4 2 12" xfId="9439"/>
    <cellStyle name="40% - Accent4 2 13" xfId="9440"/>
    <cellStyle name="40% - Accent4 2 14" xfId="9441"/>
    <cellStyle name="40% - Accent4 2 15" xfId="9442"/>
    <cellStyle name="40% - Accent4 2 15 2" xfId="13462"/>
    <cellStyle name="40% - Accent4 2 15 2 2" xfId="15816"/>
    <cellStyle name="40% - Accent4 2 15 2 2 2" xfId="26646"/>
    <cellStyle name="40% - Accent4 2 15 2 2 3" xfId="35523"/>
    <cellStyle name="40% - Accent4 2 15 2 3" xfId="18035"/>
    <cellStyle name="40% - Accent4 2 15 2 3 2" xfId="28865"/>
    <cellStyle name="40% - Accent4 2 15 2 3 3" xfId="37742"/>
    <cellStyle name="40% - Accent4 2 15 2 4" xfId="20440"/>
    <cellStyle name="40% - Accent4 2 15 2 4 2" xfId="31084"/>
    <cellStyle name="40% - Accent4 2 15 2 4 3" xfId="39961"/>
    <cellStyle name="40% - Accent4 2 15 2 5" xfId="24427"/>
    <cellStyle name="40% - Accent4 2 15 2 6" xfId="33304"/>
    <cellStyle name="40% - Accent4 2 15 3" xfId="12729"/>
    <cellStyle name="40% - Accent4 2 15 3 2" xfId="15083"/>
    <cellStyle name="40% - Accent4 2 15 3 2 2" xfId="25913"/>
    <cellStyle name="40% - Accent4 2 15 3 2 3" xfId="34790"/>
    <cellStyle name="40% - Accent4 2 15 3 3" xfId="17302"/>
    <cellStyle name="40% - Accent4 2 15 3 3 2" xfId="28132"/>
    <cellStyle name="40% - Accent4 2 15 3 3 3" xfId="37009"/>
    <cellStyle name="40% - Accent4 2 15 3 4" xfId="19707"/>
    <cellStyle name="40% - Accent4 2 15 3 4 2" xfId="30351"/>
    <cellStyle name="40% - Accent4 2 15 3 4 3" xfId="39228"/>
    <cellStyle name="40% - Accent4 2 15 3 5" xfId="23694"/>
    <cellStyle name="40% - Accent4 2 15 3 6" xfId="32571"/>
    <cellStyle name="40% - Accent4 2 15 4" xfId="14207"/>
    <cellStyle name="40% - Accent4 2 15 4 2" xfId="25170"/>
    <cellStyle name="40% - Accent4 2 15 4 3" xfId="34047"/>
    <cellStyle name="40% - Accent4 2 15 5" xfId="16559"/>
    <cellStyle name="40% - Accent4 2 15 5 2" xfId="27389"/>
    <cellStyle name="40% - Accent4 2 15 5 3" xfId="36266"/>
    <cellStyle name="40% - Accent4 2 15 6" xfId="18780"/>
    <cellStyle name="40% - Accent4 2 15 6 2" xfId="29608"/>
    <cellStyle name="40% - Accent4 2 15 6 3" xfId="38485"/>
    <cellStyle name="40% - Accent4 2 15 7" xfId="22951"/>
    <cellStyle name="40% - Accent4 2 15 8" xfId="31826"/>
    <cellStyle name="40% - Accent4 2 16" xfId="9443"/>
    <cellStyle name="40% - Accent4 2 17" xfId="9432"/>
    <cellStyle name="40% - Accent4 2 2" xfId="79"/>
    <cellStyle name="40% - Accent4 2 2 10" xfId="13463"/>
    <cellStyle name="40% - Accent4 2 2 10 2" xfId="15817"/>
    <cellStyle name="40% - Accent4 2 2 10 2 2" xfId="26647"/>
    <cellStyle name="40% - Accent4 2 2 10 2 3" xfId="35524"/>
    <cellStyle name="40% - Accent4 2 2 10 3" xfId="18036"/>
    <cellStyle name="40% - Accent4 2 2 10 3 2" xfId="28866"/>
    <cellStyle name="40% - Accent4 2 2 10 3 3" xfId="37743"/>
    <cellStyle name="40% - Accent4 2 2 10 4" xfId="20441"/>
    <cellStyle name="40% - Accent4 2 2 10 4 2" xfId="31085"/>
    <cellStyle name="40% - Accent4 2 2 10 4 3" xfId="39962"/>
    <cellStyle name="40% - Accent4 2 2 10 5" xfId="24428"/>
    <cellStyle name="40% - Accent4 2 2 10 6" xfId="33305"/>
    <cellStyle name="40% - Accent4 2 2 11" xfId="12730"/>
    <cellStyle name="40% - Accent4 2 2 11 2" xfId="15084"/>
    <cellStyle name="40% - Accent4 2 2 11 2 2" xfId="25914"/>
    <cellStyle name="40% - Accent4 2 2 11 2 3" xfId="34791"/>
    <cellStyle name="40% - Accent4 2 2 11 3" xfId="17303"/>
    <cellStyle name="40% - Accent4 2 2 11 3 2" xfId="28133"/>
    <cellStyle name="40% - Accent4 2 2 11 3 3" xfId="37010"/>
    <cellStyle name="40% - Accent4 2 2 11 4" xfId="19708"/>
    <cellStyle name="40% - Accent4 2 2 11 4 2" xfId="30352"/>
    <cellStyle name="40% - Accent4 2 2 11 4 3" xfId="39229"/>
    <cellStyle name="40% - Accent4 2 2 11 5" xfId="23695"/>
    <cellStyle name="40% - Accent4 2 2 11 6" xfId="32572"/>
    <cellStyle name="40% - Accent4 2 2 12" xfId="14208"/>
    <cellStyle name="40% - Accent4 2 2 12 2" xfId="25171"/>
    <cellStyle name="40% - Accent4 2 2 12 3" xfId="34048"/>
    <cellStyle name="40% - Accent4 2 2 13" xfId="16560"/>
    <cellStyle name="40% - Accent4 2 2 13 2" xfId="27390"/>
    <cellStyle name="40% - Accent4 2 2 13 3" xfId="36267"/>
    <cellStyle name="40% - Accent4 2 2 14" xfId="18781"/>
    <cellStyle name="40% - Accent4 2 2 14 2" xfId="29609"/>
    <cellStyle name="40% - Accent4 2 2 14 3" xfId="38486"/>
    <cellStyle name="40% - Accent4 2 2 15" xfId="22952"/>
    <cellStyle name="40% - Accent4 2 2 16" xfId="31827"/>
    <cellStyle name="40% - Accent4 2 2 17" xfId="9444"/>
    <cellStyle name="40% - Accent4 2 2 2" xfId="9445"/>
    <cellStyle name="40% - Accent4 2 2 2 2" xfId="13464"/>
    <cellStyle name="40% - Accent4 2 2 2 2 2" xfId="15818"/>
    <cellStyle name="40% - Accent4 2 2 2 2 2 2" xfId="26648"/>
    <cellStyle name="40% - Accent4 2 2 2 2 2 3" xfId="35525"/>
    <cellStyle name="40% - Accent4 2 2 2 2 3" xfId="18037"/>
    <cellStyle name="40% - Accent4 2 2 2 2 3 2" xfId="28867"/>
    <cellStyle name="40% - Accent4 2 2 2 2 3 3" xfId="37744"/>
    <cellStyle name="40% - Accent4 2 2 2 2 4" xfId="20442"/>
    <cellStyle name="40% - Accent4 2 2 2 2 4 2" xfId="31086"/>
    <cellStyle name="40% - Accent4 2 2 2 2 4 3" xfId="39963"/>
    <cellStyle name="40% - Accent4 2 2 2 2 5" xfId="24429"/>
    <cellStyle name="40% - Accent4 2 2 2 2 6" xfId="33306"/>
    <cellStyle name="40% - Accent4 2 2 2 3" xfId="12731"/>
    <cellStyle name="40% - Accent4 2 2 2 3 2" xfId="15085"/>
    <cellStyle name="40% - Accent4 2 2 2 3 2 2" xfId="25915"/>
    <cellStyle name="40% - Accent4 2 2 2 3 2 3" xfId="34792"/>
    <cellStyle name="40% - Accent4 2 2 2 3 3" xfId="17304"/>
    <cellStyle name="40% - Accent4 2 2 2 3 3 2" xfId="28134"/>
    <cellStyle name="40% - Accent4 2 2 2 3 3 3" xfId="37011"/>
    <cellStyle name="40% - Accent4 2 2 2 3 4" xfId="19709"/>
    <cellStyle name="40% - Accent4 2 2 2 3 4 2" xfId="30353"/>
    <cellStyle name="40% - Accent4 2 2 2 3 4 3" xfId="39230"/>
    <cellStyle name="40% - Accent4 2 2 2 3 5" xfId="23696"/>
    <cellStyle name="40% - Accent4 2 2 2 3 6" xfId="32573"/>
    <cellStyle name="40% - Accent4 2 2 2 4" xfId="14209"/>
    <cellStyle name="40% - Accent4 2 2 2 4 2" xfId="25172"/>
    <cellStyle name="40% - Accent4 2 2 2 4 3" xfId="34049"/>
    <cellStyle name="40% - Accent4 2 2 2 5" xfId="16561"/>
    <cellStyle name="40% - Accent4 2 2 2 5 2" xfId="27391"/>
    <cellStyle name="40% - Accent4 2 2 2 5 3" xfId="36268"/>
    <cellStyle name="40% - Accent4 2 2 2 6" xfId="18782"/>
    <cellStyle name="40% - Accent4 2 2 2 6 2" xfId="29610"/>
    <cellStyle name="40% - Accent4 2 2 2 6 3" xfId="38487"/>
    <cellStyle name="40% - Accent4 2 2 2 7" xfId="22953"/>
    <cellStyle name="40% - Accent4 2 2 2 8" xfId="31828"/>
    <cellStyle name="40% - Accent4 2 2 3" xfId="9446"/>
    <cellStyle name="40% - Accent4 2 2 3 2" xfId="13465"/>
    <cellStyle name="40% - Accent4 2 2 3 2 2" xfId="15819"/>
    <cellStyle name="40% - Accent4 2 2 3 2 2 2" xfId="26649"/>
    <cellStyle name="40% - Accent4 2 2 3 2 2 3" xfId="35526"/>
    <cellStyle name="40% - Accent4 2 2 3 2 3" xfId="18038"/>
    <cellStyle name="40% - Accent4 2 2 3 2 3 2" xfId="28868"/>
    <cellStyle name="40% - Accent4 2 2 3 2 3 3" xfId="37745"/>
    <cellStyle name="40% - Accent4 2 2 3 2 4" xfId="20443"/>
    <cellStyle name="40% - Accent4 2 2 3 2 4 2" xfId="31087"/>
    <cellStyle name="40% - Accent4 2 2 3 2 4 3" xfId="39964"/>
    <cellStyle name="40% - Accent4 2 2 3 2 5" xfId="24430"/>
    <cellStyle name="40% - Accent4 2 2 3 2 6" xfId="33307"/>
    <cellStyle name="40% - Accent4 2 2 3 3" xfId="12732"/>
    <cellStyle name="40% - Accent4 2 2 3 3 2" xfId="15086"/>
    <cellStyle name="40% - Accent4 2 2 3 3 2 2" xfId="25916"/>
    <cellStyle name="40% - Accent4 2 2 3 3 2 3" xfId="34793"/>
    <cellStyle name="40% - Accent4 2 2 3 3 3" xfId="17305"/>
    <cellStyle name="40% - Accent4 2 2 3 3 3 2" xfId="28135"/>
    <cellStyle name="40% - Accent4 2 2 3 3 3 3" xfId="37012"/>
    <cellStyle name="40% - Accent4 2 2 3 3 4" xfId="19710"/>
    <cellStyle name="40% - Accent4 2 2 3 3 4 2" xfId="30354"/>
    <cellStyle name="40% - Accent4 2 2 3 3 4 3" xfId="39231"/>
    <cellStyle name="40% - Accent4 2 2 3 3 5" xfId="23697"/>
    <cellStyle name="40% - Accent4 2 2 3 3 6" xfId="32574"/>
    <cellStyle name="40% - Accent4 2 2 3 4" xfId="14210"/>
    <cellStyle name="40% - Accent4 2 2 3 4 2" xfId="25173"/>
    <cellStyle name="40% - Accent4 2 2 3 4 3" xfId="34050"/>
    <cellStyle name="40% - Accent4 2 2 3 5" xfId="16562"/>
    <cellStyle name="40% - Accent4 2 2 3 5 2" xfId="27392"/>
    <cellStyle name="40% - Accent4 2 2 3 5 3" xfId="36269"/>
    <cellStyle name="40% - Accent4 2 2 3 6" xfId="18783"/>
    <cellStyle name="40% - Accent4 2 2 3 6 2" xfId="29611"/>
    <cellStyle name="40% - Accent4 2 2 3 6 3" xfId="38488"/>
    <cellStyle name="40% - Accent4 2 2 3 7" xfId="22954"/>
    <cellStyle name="40% - Accent4 2 2 3 8" xfId="31829"/>
    <cellStyle name="40% - Accent4 2 2 4" xfId="9447"/>
    <cellStyle name="40% - Accent4 2 2 4 2" xfId="13466"/>
    <cellStyle name="40% - Accent4 2 2 4 2 2" xfId="15820"/>
    <cellStyle name="40% - Accent4 2 2 4 2 2 2" xfId="26650"/>
    <cellStyle name="40% - Accent4 2 2 4 2 2 3" xfId="35527"/>
    <cellStyle name="40% - Accent4 2 2 4 2 3" xfId="18039"/>
    <cellStyle name="40% - Accent4 2 2 4 2 3 2" xfId="28869"/>
    <cellStyle name="40% - Accent4 2 2 4 2 3 3" xfId="37746"/>
    <cellStyle name="40% - Accent4 2 2 4 2 4" xfId="20444"/>
    <cellStyle name="40% - Accent4 2 2 4 2 4 2" xfId="31088"/>
    <cellStyle name="40% - Accent4 2 2 4 2 4 3" xfId="39965"/>
    <cellStyle name="40% - Accent4 2 2 4 2 5" xfId="24431"/>
    <cellStyle name="40% - Accent4 2 2 4 2 6" xfId="33308"/>
    <cellStyle name="40% - Accent4 2 2 4 3" xfId="12733"/>
    <cellStyle name="40% - Accent4 2 2 4 3 2" xfId="15087"/>
    <cellStyle name="40% - Accent4 2 2 4 3 2 2" xfId="25917"/>
    <cellStyle name="40% - Accent4 2 2 4 3 2 3" xfId="34794"/>
    <cellStyle name="40% - Accent4 2 2 4 3 3" xfId="17306"/>
    <cellStyle name="40% - Accent4 2 2 4 3 3 2" xfId="28136"/>
    <cellStyle name="40% - Accent4 2 2 4 3 3 3" xfId="37013"/>
    <cellStyle name="40% - Accent4 2 2 4 3 4" xfId="19711"/>
    <cellStyle name="40% - Accent4 2 2 4 3 4 2" xfId="30355"/>
    <cellStyle name="40% - Accent4 2 2 4 3 4 3" xfId="39232"/>
    <cellStyle name="40% - Accent4 2 2 4 3 5" xfId="23698"/>
    <cellStyle name="40% - Accent4 2 2 4 3 6" xfId="32575"/>
    <cellStyle name="40% - Accent4 2 2 4 4" xfId="14211"/>
    <cellStyle name="40% - Accent4 2 2 4 4 2" xfId="25174"/>
    <cellStyle name="40% - Accent4 2 2 4 4 3" xfId="34051"/>
    <cellStyle name="40% - Accent4 2 2 4 5" xfId="16563"/>
    <cellStyle name="40% - Accent4 2 2 4 5 2" xfId="27393"/>
    <cellStyle name="40% - Accent4 2 2 4 5 3" xfId="36270"/>
    <cellStyle name="40% - Accent4 2 2 4 6" xfId="18784"/>
    <cellStyle name="40% - Accent4 2 2 4 6 2" xfId="29612"/>
    <cellStyle name="40% - Accent4 2 2 4 6 3" xfId="38489"/>
    <cellStyle name="40% - Accent4 2 2 4 7" xfId="22955"/>
    <cellStyle name="40% - Accent4 2 2 4 8" xfId="31830"/>
    <cellStyle name="40% - Accent4 2 2 5" xfId="9448"/>
    <cellStyle name="40% - Accent4 2 2 5 2" xfId="13467"/>
    <cellStyle name="40% - Accent4 2 2 5 2 2" xfId="15821"/>
    <cellStyle name="40% - Accent4 2 2 5 2 2 2" xfId="26651"/>
    <cellStyle name="40% - Accent4 2 2 5 2 2 3" xfId="35528"/>
    <cellStyle name="40% - Accent4 2 2 5 2 3" xfId="18040"/>
    <cellStyle name="40% - Accent4 2 2 5 2 3 2" xfId="28870"/>
    <cellStyle name="40% - Accent4 2 2 5 2 3 3" xfId="37747"/>
    <cellStyle name="40% - Accent4 2 2 5 2 4" xfId="20445"/>
    <cellStyle name="40% - Accent4 2 2 5 2 4 2" xfId="31089"/>
    <cellStyle name="40% - Accent4 2 2 5 2 4 3" xfId="39966"/>
    <cellStyle name="40% - Accent4 2 2 5 2 5" xfId="24432"/>
    <cellStyle name="40% - Accent4 2 2 5 2 6" xfId="33309"/>
    <cellStyle name="40% - Accent4 2 2 5 3" xfId="12734"/>
    <cellStyle name="40% - Accent4 2 2 5 3 2" xfId="15088"/>
    <cellStyle name="40% - Accent4 2 2 5 3 2 2" xfId="25918"/>
    <cellStyle name="40% - Accent4 2 2 5 3 2 3" xfId="34795"/>
    <cellStyle name="40% - Accent4 2 2 5 3 3" xfId="17307"/>
    <cellStyle name="40% - Accent4 2 2 5 3 3 2" xfId="28137"/>
    <cellStyle name="40% - Accent4 2 2 5 3 3 3" xfId="37014"/>
    <cellStyle name="40% - Accent4 2 2 5 3 4" xfId="19712"/>
    <cellStyle name="40% - Accent4 2 2 5 3 4 2" xfId="30356"/>
    <cellStyle name="40% - Accent4 2 2 5 3 4 3" xfId="39233"/>
    <cellStyle name="40% - Accent4 2 2 5 3 5" xfId="23699"/>
    <cellStyle name="40% - Accent4 2 2 5 3 6" xfId="32576"/>
    <cellStyle name="40% - Accent4 2 2 5 4" xfId="14212"/>
    <cellStyle name="40% - Accent4 2 2 5 4 2" xfId="25175"/>
    <cellStyle name="40% - Accent4 2 2 5 4 3" xfId="34052"/>
    <cellStyle name="40% - Accent4 2 2 5 5" xfId="16564"/>
    <cellStyle name="40% - Accent4 2 2 5 5 2" xfId="27394"/>
    <cellStyle name="40% - Accent4 2 2 5 5 3" xfId="36271"/>
    <cellStyle name="40% - Accent4 2 2 5 6" xfId="18785"/>
    <cellStyle name="40% - Accent4 2 2 5 6 2" xfId="29613"/>
    <cellStyle name="40% - Accent4 2 2 5 6 3" xfId="38490"/>
    <cellStyle name="40% - Accent4 2 2 5 7" xfId="22956"/>
    <cellStyle name="40% - Accent4 2 2 5 8" xfId="31831"/>
    <cellStyle name="40% - Accent4 2 2 6" xfId="9449"/>
    <cellStyle name="40% - Accent4 2 2 6 2" xfId="13468"/>
    <cellStyle name="40% - Accent4 2 2 6 2 2" xfId="15822"/>
    <cellStyle name="40% - Accent4 2 2 6 2 2 2" xfId="26652"/>
    <cellStyle name="40% - Accent4 2 2 6 2 2 3" xfId="35529"/>
    <cellStyle name="40% - Accent4 2 2 6 2 3" xfId="18041"/>
    <cellStyle name="40% - Accent4 2 2 6 2 3 2" xfId="28871"/>
    <cellStyle name="40% - Accent4 2 2 6 2 3 3" xfId="37748"/>
    <cellStyle name="40% - Accent4 2 2 6 2 4" xfId="20446"/>
    <cellStyle name="40% - Accent4 2 2 6 2 4 2" xfId="31090"/>
    <cellStyle name="40% - Accent4 2 2 6 2 4 3" xfId="39967"/>
    <cellStyle name="40% - Accent4 2 2 6 2 5" xfId="24433"/>
    <cellStyle name="40% - Accent4 2 2 6 2 6" xfId="33310"/>
    <cellStyle name="40% - Accent4 2 2 6 3" xfId="12735"/>
    <cellStyle name="40% - Accent4 2 2 6 3 2" xfId="15089"/>
    <cellStyle name="40% - Accent4 2 2 6 3 2 2" xfId="25919"/>
    <cellStyle name="40% - Accent4 2 2 6 3 2 3" xfId="34796"/>
    <cellStyle name="40% - Accent4 2 2 6 3 3" xfId="17308"/>
    <cellStyle name="40% - Accent4 2 2 6 3 3 2" xfId="28138"/>
    <cellStyle name="40% - Accent4 2 2 6 3 3 3" xfId="37015"/>
    <cellStyle name="40% - Accent4 2 2 6 3 4" xfId="19713"/>
    <cellStyle name="40% - Accent4 2 2 6 3 4 2" xfId="30357"/>
    <cellStyle name="40% - Accent4 2 2 6 3 4 3" xfId="39234"/>
    <cellStyle name="40% - Accent4 2 2 6 3 5" xfId="23700"/>
    <cellStyle name="40% - Accent4 2 2 6 3 6" xfId="32577"/>
    <cellStyle name="40% - Accent4 2 2 6 4" xfId="14213"/>
    <cellStyle name="40% - Accent4 2 2 6 4 2" xfId="25176"/>
    <cellStyle name="40% - Accent4 2 2 6 4 3" xfId="34053"/>
    <cellStyle name="40% - Accent4 2 2 6 5" xfId="16565"/>
    <cellStyle name="40% - Accent4 2 2 6 5 2" xfId="27395"/>
    <cellStyle name="40% - Accent4 2 2 6 5 3" xfId="36272"/>
    <cellStyle name="40% - Accent4 2 2 6 6" xfId="18786"/>
    <cellStyle name="40% - Accent4 2 2 6 6 2" xfId="29614"/>
    <cellStyle name="40% - Accent4 2 2 6 6 3" xfId="38491"/>
    <cellStyle name="40% - Accent4 2 2 6 7" xfId="22957"/>
    <cellStyle name="40% - Accent4 2 2 6 8" xfId="31832"/>
    <cellStyle name="40% - Accent4 2 2 7" xfId="9450"/>
    <cellStyle name="40% - Accent4 2 2 7 2" xfId="13469"/>
    <cellStyle name="40% - Accent4 2 2 7 2 2" xfId="15823"/>
    <cellStyle name="40% - Accent4 2 2 7 2 2 2" xfId="26653"/>
    <cellStyle name="40% - Accent4 2 2 7 2 2 3" xfId="35530"/>
    <cellStyle name="40% - Accent4 2 2 7 2 3" xfId="18042"/>
    <cellStyle name="40% - Accent4 2 2 7 2 3 2" xfId="28872"/>
    <cellStyle name="40% - Accent4 2 2 7 2 3 3" xfId="37749"/>
    <cellStyle name="40% - Accent4 2 2 7 2 4" xfId="20447"/>
    <cellStyle name="40% - Accent4 2 2 7 2 4 2" xfId="31091"/>
    <cellStyle name="40% - Accent4 2 2 7 2 4 3" xfId="39968"/>
    <cellStyle name="40% - Accent4 2 2 7 2 5" xfId="24434"/>
    <cellStyle name="40% - Accent4 2 2 7 2 6" xfId="33311"/>
    <cellStyle name="40% - Accent4 2 2 7 3" xfId="12736"/>
    <cellStyle name="40% - Accent4 2 2 7 3 2" xfId="15090"/>
    <cellStyle name="40% - Accent4 2 2 7 3 2 2" xfId="25920"/>
    <cellStyle name="40% - Accent4 2 2 7 3 2 3" xfId="34797"/>
    <cellStyle name="40% - Accent4 2 2 7 3 3" xfId="17309"/>
    <cellStyle name="40% - Accent4 2 2 7 3 3 2" xfId="28139"/>
    <cellStyle name="40% - Accent4 2 2 7 3 3 3" xfId="37016"/>
    <cellStyle name="40% - Accent4 2 2 7 3 4" xfId="19714"/>
    <cellStyle name="40% - Accent4 2 2 7 3 4 2" xfId="30358"/>
    <cellStyle name="40% - Accent4 2 2 7 3 4 3" xfId="39235"/>
    <cellStyle name="40% - Accent4 2 2 7 3 5" xfId="23701"/>
    <cellStyle name="40% - Accent4 2 2 7 3 6" xfId="32578"/>
    <cellStyle name="40% - Accent4 2 2 7 4" xfId="14214"/>
    <cellStyle name="40% - Accent4 2 2 7 4 2" xfId="25177"/>
    <cellStyle name="40% - Accent4 2 2 7 4 3" xfId="34054"/>
    <cellStyle name="40% - Accent4 2 2 7 5" xfId="16566"/>
    <cellStyle name="40% - Accent4 2 2 7 5 2" xfId="27396"/>
    <cellStyle name="40% - Accent4 2 2 7 5 3" xfId="36273"/>
    <cellStyle name="40% - Accent4 2 2 7 6" xfId="18787"/>
    <cellStyle name="40% - Accent4 2 2 7 6 2" xfId="29615"/>
    <cellStyle name="40% - Accent4 2 2 7 6 3" xfId="38492"/>
    <cellStyle name="40% - Accent4 2 2 7 7" xfId="22958"/>
    <cellStyle name="40% - Accent4 2 2 7 8" xfId="31833"/>
    <cellStyle name="40% - Accent4 2 2 8" xfId="9451"/>
    <cellStyle name="40% - Accent4 2 2 8 2" xfId="13470"/>
    <cellStyle name="40% - Accent4 2 2 8 2 2" xfId="15824"/>
    <cellStyle name="40% - Accent4 2 2 8 2 2 2" xfId="26654"/>
    <cellStyle name="40% - Accent4 2 2 8 2 2 3" xfId="35531"/>
    <cellStyle name="40% - Accent4 2 2 8 2 3" xfId="18043"/>
    <cellStyle name="40% - Accent4 2 2 8 2 3 2" xfId="28873"/>
    <cellStyle name="40% - Accent4 2 2 8 2 3 3" xfId="37750"/>
    <cellStyle name="40% - Accent4 2 2 8 2 4" xfId="20448"/>
    <cellStyle name="40% - Accent4 2 2 8 2 4 2" xfId="31092"/>
    <cellStyle name="40% - Accent4 2 2 8 2 4 3" xfId="39969"/>
    <cellStyle name="40% - Accent4 2 2 8 2 5" xfId="24435"/>
    <cellStyle name="40% - Accent4 2 2 8 2 6" xfId="33312"/>
    <cellStyle name="40% - Accent4 2 2 8 3" xfId="12737"/>
    <cellStyle name="40% - Accent4 2 2 8 3 2" xfId="15091"/>
    <cellStyle name="40% - Accent4 2 2 8 3 2 2" xfId="25921"/>
    <cellStyle name="40% - Accent4 2 2 8 3 2 3" xfId="34798"/>
    <cellStyle name="40% - Accent4 2 2 8 3 3" xfId="17310"/>
    <cellStyle name="40% - Accent4 2 2 8 3 3 2" xfId="28140"/>
    <cellStyle name="40% - Accent4 2 2 8 3 3 3" xfId="37017"/>
    <cellStyle name="40% - Accent4 2 2 8 3 4" xfId="19715"/>
    <cellStyle name="40% - Accent4 2 2 8 3 4 2" xfId="30359"/>
    <cellStyle name="40% - Accent4 2 2 8 3 4 3" xfId="39236"/>
    <cellStyle name="40% - Accent4 2 2 8 3 5" xfId="23702"/>
    <cellStyle name="40% - Accent4 2 2 8 3 6" xfId="32579"/>
    <cellStyle name="40% - Accent4 2 2 8 4" xfId="14215"/>
    <cellStyle name="40% - Accent4 2 2 8 4 2" xfId="25178"/>
    <cellStyle name="40% - Accent4 2 2 8 4 3" xfId="34055"/>
    <cellStyle name="40% - Accent4 2 2 8 5" xfId="16567"/>
    <cellStyle name="40% - Accent4 2 2 8 5 2" xfId="27397"/>
    <cellStyle name="40% - Accent4 2 2 8 5 3" xfId="36274"/>
    <cellStyle name="40% - Accent4 2 2 8 6" xfId="18788"/>
    <cellStyle name="40% - Accent4 2 2 8 6 2" xfId="29616"/>
    <cellStyle name="40% - Accent4 2 2 8 6 3" xfId="38493"/>
    <cellStyle name="40% - Accent4 2 2 8 7" xfId="22959"/>
    <cellStyle name="40% - Accent4 2 2 8 8" xfId="31834"/>
    <cellStyle name="40% - Accent4 2 2 9" xfId="9452"/>
    <cellStyle name="40% - Accent4 2 2 9 2" xfId="13471"/>
    <cellStyle name="40% - Accent4 2 2 9 2 2" xfId="15825"/>
    <cellStyle name="40% - Accent4 2 2 9 2 2 2" xfId="26655"/>
    <cellStyle name="40% - Accent4 2 2 9 2 2 3" xfId="35532"/>
    <cellStyle name="40% - Accent4 2 2 9 2 3" xfId="18044"/>
    <cellStyle name="40% - Accent4 2 2 9 2 3 2" xfId="28874"/>
    <cellStyle name="40% - Accent4 2 2 9 2 3 3" xfId="37751"/>
    <cellStyle name="40% - Accent4 2 2 9 2 4" xfId="20449"/>
    <cellStyle name="40% - Accent4 2 2 9 2 4 2" xfId="31093"/>
    <cellStyle name="40% - Accent4 2 2 9 2 4 3" xfId="39970"/>
    <cellStyle name="40% - Accent4 2 2 9 2 5" xfId="24436"/>
    <cellStyle name="40% - Accent4 2 2 9 2 6" xfId="33313"/>
    <cellStyle name="40% - Accent4 2 2 9 3" xfId="12738"/>
    <cellStyle name="40% - Accent4 2 2 9 3 2" xfId="15092"/>
    <cellStyle name="40% - Accent4 2 2 9 3 2 2" xfId="25922"/>
    <cellStyle name="40% - Accent4 2 2 9 3 2 3" xfId="34799"/>
    <cellStyle name="40% - Accent4 2 2 9 3 3" xfId="17311"/>
    <cellStyle name="40% - Accent4 2 2 9 3 3 2" xfId="28141"/>
    <cellStyle name="40% - Accent4 2 2 9 3 3 3" xfId="37018"/>
    <cellStyle name="40% - Accent4 2 2 9 3 4" xfId="19716"/>
    <cellStyle name="40% - Accent4 2 2 9 3 4 2" xfId="30360"/>
    <cellStyle name="40% - Accent4 2 2 9 3 4 3" xfId="39237"/>
    <cellStyle name="40% - Accent4 2 2 9 3 5" xfId="23703"/>
    <cellStyle name="40% - Accent4 2 2 9 3 6" xfId="32580"/>
    <cellStyle name="40% - Accent4 2 2 9 4" xfId="14216"/>
    <cellStyle name="40% - Accent4 2 2 9 4 2" xfId="25179"/>
    <cellStyle name="40% - Accent4 2 2 9 4 3" xfId="34056"/>
    <cellStyle name="40% - Accent4 2 2 9 5" xfId="16568"/>
    <cellStyle name="40% - Accent4 2 2 9 5 2" xfId="27398"/>
    <cellStyle name="40% - Accent4 2 2 9 5 3" xfId="36275"/>
    <cellStyle name="40% - Accent4 2 2 9 6" xfId="18789"/>
    <cellStyle name="40% - Accent4 2 2 9 6 2" xfId="29617"/>
    <cellStyle name="40% - Accent4 2 2 9 6 3" xfId="38494"/>
    <cellStyle name="40% - Accent4 2 2 9 7" xfId="22960"/>
    <cellStyle name="40% - Accent4 2 2 9 8" xfId="31835"/>
    <cellStyle name="40% - Accent4 2 3" xfId="9453"/>
    <cellStyle name="40% - Accent4 2 3 10" xfId="13472"/>
    <cellStyle name="40% - Accent4 2 3 10 2" xfId="15826"/>
    <cellStyle name="40% - Accent4 2 3 10 2 2" xfId="26656"/>
    <cellStyle name="40% - Accent4 2 3 10 2 3" xfId="35533"/>
    <cellStyle name="40% - Accent4 2 3 10 3" xfId="18045"/>
    <cellStyle name="40% - Accent4 2 3 10 3 2" xfId="28875"/>
    <cellStyle name="40% - Accent4 2 3 10 3 3" xfId="37752"/>
    <cellStyle name="40% - Accent4 2 3 10 4" xfId="20450"/>
    <cellStyle name="40% - Accent4 2 3 10 4 2" xfId="31094"/>
    <cellStyle name="40% - Accent4 2 3 10 4 3" xfId="39971"/>
    <cellStyle name="40% - Accent4 2 3 10 5" xfId="24437"/>
    <cellStyle name="40% - Accent4 2 3 10 6" xfId="33314"/>
    <cellStyle name="40% - Accent4 2 3 11" xfId="12739"/>
    <cellStyle name="40% - Accent4 2 3 11 2" xfId="15093"/>
    <cellStyle name="40% - Accent4 2 3 11 2 2" xfId="25923"/>
    <cellStyle name="40% - Accent4 2 3 11 2 3" xfId="34800"/>
    <cellStyle name="40% - Accent4 2 3 11 3" xfId="17312"/>
    <cellStyle name="40% - Accent4 2 3 11 3 2" xfId="28142"/>
    <cellStyle name="40% - Accent4 2 3 11 3 3" xfId="37019"/>
    <cellStyle name="40% - Accent4 2 3 11 4" xfId="19717"/>
    <cellStyle name="40% - Accent4 2 3 11 4 2" xfId="30361"/>
    <cellStyle name="40% - Accent4 2 3 11 4 3" xfId="39238"/>
    <cellStyle name="40% - Accent4 2 3 11 5" xfId="23704"/>
    <cellStyle name="40% - Accent4 2 3 11 6" xfId="32581"/>
    <cellStyle name="40% - Accent4 2 3 12" xfId="14217"/>
    <cellStyle name="40% - Accent4 2 3 12 2" xfId="25180"/>
    <cellStyle name="40% - Accent4 2 3 12 3" xfId="34057"/>
    <cellStyle name="40% - Accent4 2 3 13" xfId="16569"/>
    <cellStyle name="40% - Accent4 2 3 13 2" xfId="27399"/>
    <cellStyle name="40% - Accent4 2 3 13 3" xfId="36276"/>
    <cellStyle name="40% - Accent4 2 3 14" xfId="18790"/>
    <cellStyle name="40% - Accent4 2 3 14 2" xfId="29618"/>
    <cellStyle name="40% - Accent4 2 3 14 3" xfId="38495"/>
    <cellStyle name="40% - Accent4 2 3 15" xfId="22961"/>
    <cellStyle name="40% - Accent4 2 3 16" xfId="31836"/>
    <cellStyle name="40% - Accent4 2 3 2" xfId="9454"/>
    <cellStyle name="40% - Accent4 2 3 2 2" xfId="13473"/>
    <cellStyle name="40% - Accent4 2 3 2 2 2" xfId="15827"/>
    <cellStyle name="40% - Accent4 2 3 2 2 2 2" xfId="26657"/>
    <cellStyle name="40% - Accent4 2 3 2 2 2 3" xfId="35534"/>
    <cellStyle name="40% - Accent4 2 3 2 2 3" xfId="18046"/>
    <cellStyle name="40% - Accent4 2 3 2 2 3 2" xfId="28876"/>
    <cellStyle name="40% - Accent4 2 3 2 2 3 3" xfId="37753"/>
    <cellStyle name="40% - Accent4 2 3 2 2 4" xfId="20451"/>
    <cellStyle name="40% - Accent4 2 3 2 2 4 2" xfId="31095"/>
    <cellStyle name="40% - Accent4 2 3 2 2 4 3" xfId="39972"/>
    <cellStyle name="40% - Accent4 2 3 2 2 5" xfId="24438"/>
    <cellStyle name="40% - Accent4 2 3 2 2 6" xfId="33315"/>
    <cellStyle name="40% - Accent4 2 3 2 3" xfId="12740"/>
    <cellStyle name="40% - Accent4 2 3 2 3 2" xfId="15094"/>
    <cellStyle name="40% - Accent4 2 3 2 3 2 2" xfId="25924"/>
    <cellStyle name="40% - Accent4 2 3 2 3 2 3" xfId="34801"/>
    <cellStyle name="40% - Accent4 2 3 2 3 3" xfId="17313"/>
    <cellStyle name="40% - Accent4 2 3 2 3 3 2" xfId="28143"/>
    <cellStyle name="40% - Accent4 2 3 2 3 3 3" xfId="37020"/>
    <cellStyle name="40% - Accent4 2 3 2 3 4" xfId="19718"/>
    <cellStyle name="40% - Accent4 2 3 2 3 4 2" xfId="30362"/>
    <cellStyle name="40% - Accent4 2 3 2 3 4 3" xfId="39239"/>
    <cellStyle name="40% - Accent4 2 3 2 3 5" xfId="23705"/>
    <cellStyle name="40% - Accent4 2 3 2 3 6" xfId="32582"/>
    <cellStyle name="40% - Accent4 2 3 2 4" xfId="14218"/>
    <cellStyle name="40% - Accent4 2 3 2 4 2" xfId="25181"/>
    <cellStyle name="40% - Accent4 2 3 2 4 3" xfId="34058"/>
    <cellStyle name="40% - Accent4 2 3 2 5" xfId="16570"/>
    <cellStyle name="40% - Accent4 2 3 2 5 2" xfId="27400"/>
    <cellStyle name="40% - Accent4 2 3 2 5 3" xfId="36277"/>
    <cellStyle name="40% - Accent4 2 3 2 6" xfId="18791"/>
    <cellStyle name="40% - Accent4 2 3 2 6 2" xfId="29619"/>
    <cellStyle name="40% - Accent4 2 3 2 6 3" xfId="38496"/>
    <cellStyle name="40% - Accent4 2 3 2 7" xfId="22962"/>
    <cellStyle name="40% - Accent4 2 3 2 8" xfId="31837"/>
    <cellStyle name="40% - Accent4 2 3 3" xfId="9455"/>
    <cellStyle name="40% - Accent4 2 3 3 2" xfId="13474"/>
    <cellStyle name="40% - Accent4 2 3 3 2 2" xfId="15828"/>
    <cellStyle name="40% - Accent4 2 3 3 2 2 2" xfId="26658"/>
    <cellStyle name="40% - Accent4 2 3 3 2 2 3" xfId="35535"/>
    <cellStyle name="40% - Accent4 2 3 3 2 3" xfId="18047"/>
    <cellStyle name="40% - Accent4 2 3 3 2 3 2" xfId="28877"/>
    <cellStyle name="40% - Accent4 2 3 3 2 3 3" xfId="37754"/>
    <cellStyle name="40% - Accent4 2 3 3 2 4" xfId="20452"/>
    <cellStyle name="40% - Accent4 2 3 3 2 4 2" xfId="31096"/>
    <cellStyle name="40% - Accent4 2 3 3 2 4 3" xfId="39973"/>
    <cellStyle name="40% - Accent4 2 3 3 2 5" xfId="24439"/>
    <cellStyle name="40% - Accent4 2 3 3 2 6" xfId="33316"/>
    <cellStyle name="40% - Accent4 2 3 3 3" xfId="12741"/>
    <cellStyle name="40% - Accent4 2 3 3 3 2" xfId="15095"/>
    <cellStyle name="40% - Accent4 2 3 3 3 2 2" xfId="25925"/>
    <cellStyle name="40% - Accent4 2 3 3 3 2 3" xfId="34802"/>
    <cellStyle name="40% - Accent4 2 3 3 3 3" xfId="17314"/>
    <cellStyle name="40% - Accent4 2 3 3 3 3 2" xfId="28144"/>
    <cellStyle name="40% - Accent4 2 3 3 3 3 3" xfId="37021"/>
    <cellStyle name="40% - Accent4 2 3 3 3 4" xfId="19719"/>
    <cellStyle name="40% - Accent4 2 3 3 3 4 2" xfId="30363"/>
    <cellStyle name="40% - Accent4 2 3 3 3 4 3" xfId="39240"/>
    <cellStyle name="40% - Accent4 2 3 3 3 5" xfId="23706"/>
    <cellStyle name="40% - Accent4 2 3 3 3 6" xfId="32583"/>
    <cellStyle name="40% - Accent4 2 3 3 4" xfId="14219"/>
    <cellStyle name="40% - Accent4 2 3 3 4 2" xfId="25182"/>
    <cellStyle name="40% - Accent4 2 3 3 4 3" xfId="34059"/>
    <cellStyle name="40% - Accent4 2 3 3 5" xfId="16571"/>
    <cellStyle name="40% - Accent4 2 3 3 5 2" xfId="27401"/>
    <cellStyle name="40% - Accent4 2 3 3 5 3" xfId="36278"/>
    <cellStyle name="40% - Accent4 2 3 3 6" xfId="18792"/>
    <cellStyle name="40% - Accent4 2 3 3 6 2" xfId="29620"/>
    <cellStyle name="40% - Accent4 2 3 3 6 3" xfId="38497"/>
    <cellStyle name="40% - Accent4 2 3 3 7" xfId="22963"/>
    <cellStyle name="40% - Accent4 2 3 3 8" xfId="31838"/>
    <cellStyle name="40% - Accent4 2 3 4" xfId="9456"/>
    <cellStyle name="40% - Accent4 2 3 4 2" xfId="13475"/>
    <cellStyle name="40% - Accent4 2 3 4 2 2" xfId="15829"/>
    <cellStyle name="40% - Accent4 2 3 4 2 2 2" xfId="26659"/>
    <cellStyle name="40% - Accent4 2 3 4 2 2 3" xfId="35536"/>
    <cellStyle name="40% - Accent4 2 3 4 2 3" xfId="18048"/>
    <cellStyle name="40% - Accent4 2 3 4 2 3 2" xfId="28878"/>
    <cellStyle name="40% - Accent4 2 3 4 2 3 3" xfId="37755"/>
    <cellStyle name="40% - Accent4 2 3 4 2 4" xfId="20453"/>
    <cellStyle name="40% - Accent4 2 3 4 2 4 2" xfId="31097"/>
    <cellStyle name="40% - Accent4 2 3 4 2 4 3" xfId="39974"/>
    <cellStyle name="40% - Accent4 2 3 4 2 5" xfId="24440"/>
    <cellStyle name="40% - Accent4 2 3 4 2 6" xfId="33317"/>
    <cellStyle name="40% - Accent4 2 3 4 3" xfId="12742"/>
    <cellStyle name="40% - Accent4 2 3 4 3 2" xfId="15096"/>
    <cellStyle name="40% - Accent4 2 3 4 3 2 2" xfId="25926"/>
    <cellStyle name="40% - Accent4 2 3 4 3 2 3" xfId="34803"/>
    <cellStyle name="40% - Accent4 2 3 4 3 3" xfId="17315"/>
    <cellStyle name="40% - Accent4 2 3 4 3 3 2" xfId="28145"/>
    <cellStyle name="40% - Accent4 2 3 4 3 3 3" xfId="37022"/>
    <cellStyle name="40% - Accent4 2 3 4 3 4" xfId="19720"/>
    <cellStyle name="40% - Accent4 2 3 4 3 4 2" xfId="30364"/>
    <cellStyle name="40% - Accent4 2 3 4 3 4 3" xfId="39241"/>
    <cellStyle name="40% - Accent4 2 3 4 3 5" xfId="23707"/>
    <cellStyle name="40% - Accent4 2 3 4 3 6" xfId="32584"/>
    <cellStyle name="40% - Accent4 2 3 4 4" xfId="14220"/>
    <cellStyle name="40% - Accent4 2 3 4 4 2" xfId="25183"/>
    <cellStyle name="40% - Accent4 2 3 4 4 3" xfId="34060"/>
    <cellStyle name="40% - Accent4 2 3 4 5" xfId="16572"/>
    <cellStyle name="40% - Accent4 2 3 4 5 2" xfId="27402"/>
    <cellStyle name="40% - Accent4 2 3 4 5 3" xfId="36279"/>
    <cellStyle name="40% - Accent4 2 3 4 6" xfId="18793"/>
    <cellStyle name="40% - Accent4 2 3 4 6 2" xfId="29621"/>
    <cellStyle name="40% - Accent4 2 3 4 6 3" xfId="38498"/>
    <cellStyle name="40% - Accent4 2 3 4 7" xfId="22964"/>
    <cellStyle name="40% - Accent4 2 3 4 8" xfId="31839"/>
    <cellStyle name="40% - Accent4 2 3 5" xfId="9457"/>
    <cellStyle name="40% - Accent4 2 3 5 2" xfId="13476"/>
    <cellStyle name="40% - Accent4 2 3 5 2 2" xfId="15830"/>
    <cellStyle name="40% - Accent4 2 3 5 2 2 2" xfId="26660"/>
    <cellStyle name="40% - Accent4 2 3 5 2 2 3" xfId="35537"/>
    <cellStyle name="40% - Accent4 2 3 5 2 3" xfId="18049"/>
    <cellStyle name="40% - Accent4 2 3 5 2 3 2" xfId="28879"/>
    <cellStyle name="40% - Accent4 2 3 5 2 3 3" xfId="37756"/>
    <cellStyle name="40% - Accent4 2 3 5 2 4" xfId="20454"/>
    <cellStyle name="40% - Accent4 2 3 5 2 4 2" xfId="31098"/>
    <cellStyle name="40% - Accent4 2 3 5 2 4 3" xfId="39975"/>
    <cellStyle name="40% - Accent4 2 3 5 2 5" xfId="24441"/>
    <cellStyle name="40% - Accent4 2 3 5 2 6" xfId="33318"/>
    <cellStyle name="40% - Accent4 2 3 5 3" xfId="12743"/>
    <cellStyle name="40% - Accent4 2 3 5 3 2" xfId="15097"/>
    <cellStyle name="40% - Accent4 2 3 5 3 2 2" xfId="25927"/>
    <cellStyle name="40% - Accent4 2 3 5 3 2 3" xfId="34804"/>
    <cellStyle name="40% - Accent4 2 3 5 3 3" xfId="17316"/>
    <cellStyle name="40% - Accent4 2 3 5 3 3 2" xfId="28146"/>
    <cellStyle name="40% - Accent4 2 3 5 3 3 3" xfId="37023"/>
    <cellStyle name="40% - Accent4 2 3 5 3 4" xfId="19721"/>
    <cellStyle name="40% - Accent4 2 3 5 3 4 2" xfId="30365"/>
    <cellStyle name="40% - Accent4 2 3 5 3 4 3" xfId="39242"/>
    <cellStyle name="40% - Accent4 2 3 5 3 5" xfId="23708"/>
    <cellStyle name="40% - Accent4 2 3 5 3 6" xfId="32585"/>
    <cellStyle name="40% - Accent4 2 3 5 4" xfId="14221"/>
    <cellStyle name="40% - Accent4 2 3 5 4 2" xfId="25184"/>
    <cellStyle name="40% - Accent4 2 3 5 4 3" xfId="34061"/>
    <cellStyle name="40% - Accent4 2 3 5 5" xfId="16573"/>
    <cellStyle name="40% - Accent4 2 3 5 5 2" xfId="27403"/>
    <cellStyle name="40% - Accent4 2 3 5 5 3" xfId="36280"/>
    <cellStyle name="40% - Accent4 2 3 5 6" xfId="18794"/>
    <cellStyle name="40% - Accent4 2 3 5 6 2" xfId="29622"/>
    <cellStyle name="40% - Accent4 2 3 5 6 3" xfId="38499"/>
    <cellStyle name="40% - Accent4 2 3 5 7" xfId="22965"/>
    <cellStyle name="40% - Accent4 2 3 5 8" xfId="31840"/>
    <cellStyle name="40% - Accent4 2 3 6" xfId="9458"/>
    <cellStyle name="40% - Accent4 2 3 6 2" xfId="13477"/>
    <cellStyle name="40% - Accent4 2 3 6 2 2" xfId="15831"/>
    <cellStyle name="40% - Accent4 2 3 6 2 2 2" xfId="26661"/>
    <cellStyle name="40% - Accent4 2 3 6 2 2 3" xfId="35538"/>
    <cellStyle name="40% - Accent4 2 3 6 2 3" xfId="18050"/>
    <cellStyle name="40% - Accent4 2 3 6 2 3 2" xfId="28880"/>
    <cellStyle name="40% - Accent4 2 3 6 2 3 3" xfId="37757"/>
    <cellStyle name="40% - Accent4 2 3 6 2 4" xfId="20455"/>
    <cellStyle name="40% - Accent4 2 3 6 2 4 2" xfId="31099"/>
    <cellStyle name="40% - Accent4 2 3 6 2 4 3" xfId="39976"/>
    <cellStyle name="40% - Accent4 2 3 6 2 5" xfId="24442"/>
    <cellStyle name="40% - Accent4 2 3 6 2 6" xfId="33319"/>
    <cellStyle name="40% - Accent4 2 3 6 3" xfId="12744"/>
    <cellStyle name="40% - Accent4 2 3 6 3 2" xfId="15098"/>
    <cellStyle name="40% - Accent4 2 3 6 3 2 2" xfId="25928"/>
    <cellStyle name="40% - Accent4 2 3 6 3 2 3" xfId="34805"/>
    <cellStyle name="40% - Accent4 2 3 6 3 3" xfId="17317"/>
    <cellStyle name="40% - Accent4 2 3 6 3 3 2" xfId="28147"/>
    <cellStyle name="40% - Accent4 2 3 6 3 3 3" xfId="37024"/>
    <cellStyle name="40% - Accent4 2 3 6 3 4" xfId="19722"/>
    <cellStyle name="40% - Accent4 2 3 6 3 4 2" xfId="30366"/>
    <cellStyle name="40% - Accent4 2 3 6 3 4 3" xfId="39243"/>
    <cellStyle name="40% - Accent4 2 3 6 3 5" xfId="23709"/>
    <cellStyle name="40% - Accent4 2 3 6 3 6" xfId="32586"/>
    <cellStyle name="40% - Accent4 2 3 6 4" xfId="14222"/>
    <cellStyle name="40% - Accent4 2 3 6 4 2" xfId="25185"/>
    <cellStyle name="40% - Accent4 2 3 6 4 3" xfId="34062"/>
    <cellStyle name="40% - Accent4 2 3 6 5" xfId="16574"/>
    <cellStyle name="40% - Accent4 2 3 6 5 2" xfId="27404"/>
    <cellStyle name="40% - Accent4 2 3 6 5 3" xfId="36281"/>
    <cellStyle name="40% - Accent4 2 3 6 6" xfId="18795"/>
    <cellStyle name="40% - Accent4 2 3 6 6 2" xfId="29623"/>
    <cellStyle name="40% - Accent4 2 3 6 6 3" xfId="38500"/>
    <cellStyle name="40% - Accent4 2 3 6 7" xfId="22966"/>
    <cellStyle name="40% - Accent4 2 3 6 8" xfId="31841"/>
    <cellStyle name="40% - Accent4 2 3 7" xfId="9459"/>
    <cellStyle name="40% - Accent4 2 3 7 2" xfId="13478"/>
    <cellStyle name="40% - Accent4 2 3 7 2 2" xfId="15832"/>
    <cellStyle name="40% - Accent4 2 3 7 2 2 2" xfId="26662"/>
    <cellStyle name="40% - Accent4 2 3 7 2 2 3" xfId="35539"/>
    <cellStyle name="40% - Accent4 2 3 7 2 3" xfId="18051"/>
    <cellStyle name="40% - Accent4 2 3 7 2 3 2" xfId="28881"/>
    <cellStyle name="40% - Accent4 2 3 7 2 3 3" xfId="37758"/>
    <cellStyle name="40% - Accent4 2 3 7 2 4" xfId="20456"/>
    <cellStyle name="40% - Accent4 2 3 7 2 4 2" xfId="31100"/>
    <cellStyle name="40% - Accent4 2 3 7 2 4 3" xfId="39977"/>
    <cellStyle name="40% - Accent4 2 3 7 2 5" xfId="24443"/>
    <cellStyle name="40% - Accent4 2 3 7 2 6" xfId="33320"/>
    <cellStyle name="40% - Accent4 2 3 7 3" xfId="12745"/>
    <cellStyle name="40% - Accent4 2 3 7 3 2" xfId="15099"/>
    <cellStyle name="40% - Accent4 2 3 7 3 2 2" xfId="25929"/>
    <cellStyle name="40% - Accent4 2 3 7 3 2 3" xfId="34806"/>
    <cellStyle name="40% - Accent4 2 3 7 3 3" xfId="17318"/>
    <cellStyle name="40% - Accent4 2 3 7 3 3 2" xfId="28148"/>
    <cellStyle name="40% - Accent4 2 3 7 3 3 3" xfId="37025"/>
    <cellStyle name="40% - Accent4 2 3 7 3 4" xfId="19723"/>
    <cellStyle name="40% - Accent4 2 3 7 3 4 2" xfId="30367"/>
    <cellStyle name="40% - Accent4 2 3 7 3 4 3" xfId="39244"/>
    <cellStyle name="40% - Accent4 2 3 7 3 5" xfId="23710"/>
    <cellStyle name="40% - Accent4 2 3 7 3 6" xfId="32587"/>
    <cellStyle name="40% - Accent4 2 3 7 4" xfId="14223"/>
    <cellStyle name="40% - Accent4 2 3 7 4 2" xfId="25186"/>
    <cellStyle name="40% - Accent4 2 3 7 4 3" xfId="34063"/>
    <cellStyle name="40% - Accent4 2 3 7 5" xfId="16575"/>
    <cellStyle name="40% - Accent4 2 3 7 5 2" xfId="27405"/>
    <cellStyle name="40% - Accent4 2 3 7 5 3" xfId="36282"/>
    <cellStyle name="40% - Accent4 2 3 7 6" xfId="18796"/>
    <cellStyle name="40% - Accent4 2 3 7 6 2" xfId="29624"/>
    <cellStyle name="40% - Accent4 2 3 7 6 3" xfId="38501"/>
    <cellStyle name="40% - Accent4 2 3 7 7" xfId="22967"/>
    <cellStyle name="40% - Accent4 2 3 7 8" xfId="31842"/>
    <cellStyle name="40% - Accent4 2 3 8" xfId="9460"/>
    <cellStyle name="40% - Accent4 2 3 8 2" xfId="13479"/>
    <cellStyle name="40% - Accent4 2 3 8 2 2" xfId="15833"/>
    <cellStyle name="40% - Accent4 2 3 8 2 2 2" xfId="26663"/>
    <cellStyle name="40% - Accent4 2 3 8 2 2 3" xfId="35540"/>
    <cellStyle name="40% - Accent4 2 3 8 2 3" xfId="18052"/>
    <cellStyle name="40% - Accent4 2 3 8 2 3 2" xfId="28882"/>
    <cellStyle name="40% - Accent4 2 3 8 2 3 3" xfId="37759"/>
    <cellStyle name="40% - Accent4 2 3 8 2 4" xfId="20457"/>
    <cellStyle name="40% - Accent4 2 3 8 2 4 2" xfId="31101"/>
    <cellStyle name="40% - Accent4 2 3 8 2 4 3" xfId="39978"/>
    <cellStyle name="40% - Accent4 2 3 8 2 5" xfId="24444"/>
    <cellStyle name="40% - Accent4 2 3 8 2 6" xfId="33321"/>
    <cellStyle name="40% - Accent4 2 3 8 3" xfId="12746"/>
    <cellStyle name="40% - Accent4 2 3 8 3 2" xfId="15100"/>
    <cellStyle name="40% - Accent4 2 3 8 3 2 2" xfId="25930"/>
    <cellStyle name="40% - Accent4 2 3 8 3 2 3" xfId="34807"/>
    <cellStyle name="40% - Accent4 2 3 8 3 3" xfId="17319"/>
    <cellStyle name="40% - Accent4 2 3 8 3 3 2" xfId="28149"/>
    <cellStyle name="40% - Accent4 2 3 8 3 3 3" xfId="37026"/>
    <cellStyle name="40% - Accent4 2 3 8 3 4" xfId="19724"/>
    <cellStyle name="40% - Accent4 2 3 8 3 4 2" xfId="30368"/>
    <cellStyle name="40% - Accent4 2 3 8 3 4 3" xfId="39245"/>
    <cellStyle name="40% - Accent4 2 3 8 3 5" xfId="23711"/>
    <cellStyle name="40% - Accent4 2 3 8 3 6" xfId="32588"/>
    <cellStyle name="40% - Accent4 2 3 8 4" xfId="14224"/>
    <cellStyle name="40% - Accent4 2 3 8 4 2" xfId="25187"/>
    <cellStyle name="40% - Accent4 2 3 8 4 3" xfId="34064"/>
    <cellStyle name="40% - Accent4 2 3 8 5" xfId="16576"/>
    <cellStyle name="40% - Accent4 2 3 8 5 2" xfId="27406"/>
    <cellStyle name="40% - Accent4 2 3 8 5 3" xfId="36283"/>
    <cellStyle name="40% - Accent4 2 3 8 6" xfId="18797"/>
    <cellStyle name="40% - Accent4 2 3 8 6 2" xfId="29625"/>
    <cellStyle name="40% - Accent4 2 3 8 6 3" xfId="38502"/>
    <cellStyle name="40% - Accent4 2 3 8 7" xfId="22968"/>
    <cellStyle name="40% - Accent4 2 3 8 8" xfId="31843"/>
    <cellStyle name="40% - Accent4 2 3 9" xfId="9461"/>
    <cellStyle name="40% - Accent4 2 3 9 2" xfId="13480"/>
    <cellStyle name="40% - Accent4 2 3 9 2 2" xfId="15834"/>
    <cellStyle name="40% - Accent4 2 3 9 2 2 2" xfId="26664"/>
    <cellStyle name="40% - Accent4 2 3 9 2 2 3" xfId="35541"/>
    <cellStyle name="40% - Accent4 2 3 9 2 3" xfId="18053"/>
    <cellStyle name="40% - Accent4 2 3 9 2 3 2" xfId="28883"/>
    <cellStyle name="40% - Accent4 2 3 9 2 3 3" xfId="37760"/>
    <cellStyle name="40% - Accent4 2 3 9 2 4" xfId="20458"/>
    <cellStyle name="40% - Accent4 2 3 9 2 4 2" xfId="31102"/>
    <cellStyle name="40% - Accent4 2 3 9 2 4 3" xfId="39979"/>
    <cellStyle name="40% - Accent4 2 3 9 2 5" xfId="24445"/>
    <cellStyle name="40% - Accent4 2 3 9 2 6" xfId="33322"/>
    <cellStyle name="40% - Accent4 2 3 9 3" xfId="12747"/>
    <cellStyle name="40% - Accent4 2 3 9 3 2" xfId="15101"/>
    <cellStyle name="40% - Accent4 2 3 9 3 2 2" xfId="25931"/>
    <cellStyle name="40% - Accent4 2 3 9 3 2 3" xfId="34808"/>
    <cellStyle name="40% - Accent4 2 3 9 3 3" xfId="17320"/>
    <cellStyle name="40% - Accent4 2 3 9 3 3 2" xfId="28150"/>
    <cellStyle name="40% - Accent4 2 3 9 3 3 3" xfId="37027"/>
    <cellStyle name="40% - Accent4 2 3 9 3 4" xfId="19725"/>
    <cellStyle name="40% - Accent4 2 3 9 3 4 2" xfId="30369"/>
    <cellStyle name="40% - Accent4 2 3 9 3 4 3" xfId="39246"/>
    <cellStyle name="40% - Accent4 2 3 9 3 5" xfId="23712"/>
    <cellStyle name="40% - Accent4 2 3 9 3 6" xfId="32589"/>
    <cellStyle name="40% - Accent4 2 3 9 4" xfId="14225"/>
    <cellStyle name="40% - Accent4 2 3 9 4 2" xfId="25188"/>
    <cellStyle name="40% - Accent4 2 3 9 4 3" xfId="34065"/>
    <cellStyle name="40% - Accent4 2 3 9 5" xfId="16577"/>
    <cellStyle name="40% - Accent4 2 3 9 5 2" xfId="27407"/>
    <cellStyle name="40% - Accent4 2 3 9 5 3" xfId="36284"/>
    <cellStyle name="40% - Accent4 2 3 9 6" xfId="18798"/>
    <cellStyle name="40% - Accent4 2 3 9 6 2" xfId="29626"/>
    <cellStyle name="40% - Accent4 2 3 9 6 3" xfId="38503"/>
    <cellStyle name="40% - Accent4 2 3 9 7" xfId="22969"/>
    <cellStyle name="40% - Accent4 2 3 9 8" xfId="31844"/>
    <cellStyle name="40% - Accent4 2 4" xfId="9462"/>
    <cellStyle name="40% - Accent4 2 4 10" xfId="13481"/>
    <cellStyle name="40% - Accent4 2 4 10 2" xfId="15835"/>
    <cellStyle name="40% - Accent4 2 4 10 2 2" xfId="26665"/>
    <cellStyle name="40% - Accent4 2 4 10 2 3" xfId="35542"/>
    <cellStyle name="40% - Accent4 2 4 10 3" xfId="18054"/>
    <cellStyle name="40% - Accent4 2 4 10 3 2" xfId="28884"/>
    <cellStyle name="40% - Accent4 2 4 10 3 3" xfId="37761"/>
    <cellStyle name="40% - Accent4 2 4 10 4" xfId="20459"/>
    <cellStyle name="40% - Accent4 2 4 10 4 2" xfId="31103"/>
    <cellStyle name="40% - Accent4 2 4 10 4 3" xfId="39980"/>
    <cellStyle name="40% - Accent4 2 4 10 5" xfId="24446"/>
    <cellStyle name="40% - Accent4 2 4 10 6" xfId="33323"/>
    <cellStyle name="40% - Accent4 2 4 11" xfId="12748"/>
    <cellStyle name="40% - Accent4 2 4 11 2" xfId="15102"/>
    <cellStyle name="40% - Accent4 2 4 11 2 2" xfId="25932"/>
    <cellStyle name="40% - Accent4 2 4 11 2 3" xfId="34809"/>
    <cellStyle name="40% - Accent4 2 4 11 3" xfId="17321"/>
    <cellStyle name="40% - Accent4 2 4 11 3 2" xfId="28151"/>
    <cellStyle name="40% - Accent4 2 4 11 3 3" xfId="37028"/>
    <cellStyle name="40% - Accent4 2 4 11 4" xfId="19726"/>
    <cellStyle name="40% - Accent4 2 4 11 4 2" xfId="30370"/>
    <cellStyle name="40% - Accent4 2 4 11 4 3" xfId="39247"/>
    <cellStyle name="40% - Accent4 2 4 11 5" xfId="23713"/>
    <cellStyle name="40% - Accent4 2 4 11 6" xfId="32590"/>
    <cellStyle name="40% - Accent4 2 4 12" xfId="14226"/>
    <cellStyle name="40% - Accent4 2 4 12 2" xfId="25189"/>
    <cellStyle name="40% - Accent4 2 4 12 3" xfId="34066"/>
    <cellStyle name="40% - Accent4 2 4 13" xfId="16578"/>
    <cellStyle name="40% - Accent4 2 4 13 2" xfId="27408"/>
    <cellStyle name="40% - Accent4 2 4 13 3" xfId="36285"/>
    <cellStyle name="40% - Accent4 2 4 14" xfId="18799"/>
    <cellStyle name="40% - Accent4 2 4 14 2" xfId="29627"/>
    <cellStyle name="40% - Accent4 2 4 14 3" xfId="38504"/>
    <cellStyle name="40% - Accent4 2 4 15" xfId="22970"/>
    <cellStyle name="40% - Accent4 2 4 16" xfId="31845"/>
    <cellStyle name="40% - Accent4 2 4 2" xfId="9463"/>
    <cellStyle name="40% - Accent4 2 4 2 2" xfId="13482"/>
    <cellStyle name="40% - Accent4 2 4 2 2 2" xfId="15836"/>
    <cellStyle name="40% - Accent4 2 4 2 2 2 2" xfId="26666"/>
    <cellStyle name="40% - Accent4 2 4 2 2 2 3" xfId="35543"/>
    <cellStyle name="40% - Accent4 2 4 2 2 3" xfId="18055"/>
    <cellStyle name="40% - Accent4 2 4 2 2 3 2" xfId="28885"/>
    <cellStyle name="40% - Accent4 2 4 2 2 3 3" xfId="37762"/>
    <cellStyle name="40% - Accent4 2 4 2 2 4" xfId="20460"/>
    <cellStyle name="40% - Accent4 2 4 2 2 4 2" xfId="31104"/>
    <cellStyle name="40% - Accent4 2 4 2 2 4 3" xfId="39981"/>
    <cellStyle name="40% - Accent4 2 4 2 2 5" xfId="24447"/>
    <cellStyle name="40% - Accent4 2 4 2 2 6" xfId="33324"/>
    <cellStyle name="40% - Accent4 2 4 2 3" xfId="12749"/>
    <cellStyle name="40% - Accent4 2 4 2 3 2" xfId="15103"/>
    <cellStyle name="40% - Accent4 2 4 2 3 2 2" xfId="25933"/>
    <cellStyle name="40% - Accent4 2 4 2 3 2 3" xfId="34810"/>
    <cellStyle name="40% - Accent4 2 4 2 3 3" xfId="17322"/>
    <cellStyle name="40% - Accent4 2 4 2 3 3 2" xfId="28152"/>
    <cellStyle name="40% - Accent4 2 4 2 3 3 3" xfId="37029"/>
    <cellStyle name="40% - Accent4 2 4 2 3 4" xfId="19727"/>
    <cellStyle name="40% - Accent4 2 4 2 3 4 2" xfId="30371"/>
    <cellStyle name="40% - Accent4 2 4 2 3 4 3" xfId="39248"/>
    <cellStyle name="40% - Accent4 2 4 2 3 5" xfId="23714"/>
    <cellStyle name="40% - Accent4 2 4 2 3 6" xfId="32591"/>
    <cellStyle name="40% - Accent4 2 4 2 4" xfId="14227"/>
    <cellStyle name="40% - Accent4 2 4 2 4 2" xfId="25190"/>
    <cellStyle name="40% - Accent4 2 4 2 4 3" xfId="34067"/>
    <cellStyle name="40% - Accent4 2 4 2 5" xfId="16579"/>
    <cellStyle name="40% - Accent4 2 4 2 5 2" xfId="27409"/>
    <cellStyle name="40% - Accent4 2 4 2 5 3" xfId="36286"/>
    <cellStyle name="40% - Accent4 2 4 2 6" xfId="18800"/>
    <cellStyle name="40% - Accent4 2 4 2 6 2" xfId="29628"/>
    <cellStyle name="40% - Accent4 2 4 2 6 3" xfId="38505"/>
    <cellStyle name="40% - Accent4 2 4 2 7" xfId="22971"/>
    <cellStyle name="40% - Accent4 2 4 2 8" xfId="31846"/>
    <cellStyle name="40% - Accent4 2 4 3" xfId="9464"/>
    <cellStyle name="40% - Accent4 2 4 3 2" xfId="13483"/>
    <cellStyle name="40% - Accent4 2 4 3 2 2" xfId="15837"/>
    <cellStyle name="40% - Accent4 2 4 3 2 2 2" xfId="26667"/>
    <cellStyle name="40% - Accent4 2 4 3 2 2 3" xfId="35544"/>
    <cellStyle name="40% - Accent4 2 4 3 2 3" xfId="18056"/>
    <cellStyle name="40% - Accent4 2 4 3 2 3 2" xfId="28886"/>
    <cellStyle name="40% - Accent4 2 4 3 2 3 3" xfId="37763"/>
    <cellStyle name="40% - Accent4 2 4 3 2 4" xfId="20461"/>
    <cellStyle name="40% - Accent4 2 4 3 2 4 2" xfId="31105"/>
    <cellStyle name="40% - Accent4 2 4 3 2 4 3" xfId="39982"/>
    <cellStyle name="40% - Accent4 2 4 3 2 5" xfId="24448"/>
    <cellStyle name="40% - Accent4 2 4 3 2 6" xfId="33325"/>
    <cellStyle name="40% - Accent4 2 4 3 3" xfId="12750"/>
    <cellStyle name="40% - Accent4 2 4 3 3 2" xfId="15104"/>
    <cellStyle name="40% - Accent4 2 4 3 3 2 2" xfId="25934"/>
    <cellStyle name="40% - Accent4 2 4 3 3 2 3" xfId="34811"/>
    <cellStyle name="40% - Accent4 2 4 3 3 3" xfId="17323"/>
    <cellStyle name="40% - Accent4 2 4 3 3 3 2" xfId="28153"/>
    <cellStyle name="40% - Accent4 2 4 3 3 3 3" xfId="37030"/>
    <cellStyle name="40% - Accent4 2 4 3 3 4" xfId="19728"/>
    <cellStyle name="40% - Accent4 2 4 3 3 4 2" xfId="30372"/>
    <cellStyle name="40% - Accent4 2 4 3 3 4 3" xfId="39249"/>
    <cellStyle name="40% - Accent4 2 4 3 3 5" xfId="23715"/>
    <cellStyle name="40% - Accent4 2 4 3 3 6" xfId="32592"/>
    <cellStyle name="40% - Accent4 2 4 3 4" xfId="14228"/>
    <cellStyle name="40% - Accent4 2 4 3 4 2" xfId="25191"/>
    <cellStyle name="40% - Accent4 2 4 3 4 3" xfId="34068"/>
    <cellStyle name="40% - Accent4 2 4 3 5" xfId="16580"/>
    <cellStyle name="40% - Accent4 2 4 3 5 2" xfId="27410"/>
    <cellStyle name="40% - Accent4 2 4 3 5 3" xfId="36287"/>
    <cellStyle name="40% - Accent4 2 4 3 6" xfId="18801"/>
    <cellStyle name="40% - Accent4 2 4 3 6 2" xfId="29629"/>
    <cellStyle name="40% - Accent4 2 4 3 6 3" xfId="38506"/>
    <cellStyle name="40% - Accent4 2 4 3 7" xfId="22972"/>
    <cellStyle name="40% - Accent4 2 4 3 8" xfId="31847"/>
    <cellStyle name="40% - Accent4 2 4 4" xfId="9465"/>
    <cellStyle name="40% - Accent4 2 4 4 2" xfId="13484"/>
    <cellStyle name="40% - Accent4 2 4 4 2 2" xfId="15838"/>
    <cellStyle name="40% - Accent4 2 4 4 2 2 2" xfId="26668"/>
    <cellStyle name="40% - Accent4 2 4 4 2 2 3" xfId="35545"/>
    <cellStyle name="40% - Accent4 2 4 4 2 3" xfId="18057"/>
    <cellStyle name="40% - Accent4 2 4 4 2 3 2" xfId="28887"/>
    <cellStyle name="40% - Accent4 2 4 4 2 3 3" xfId="37764"/>
    <cellStyle name="40% - Accent4 2 4 4 2 4" xfId="20462"/>
    <cellStyle name="40% - Accent4 2 4 4 2 4 2" xfId="31106"/>
    <cellStyle name="40% - Accent4 2 4 4 2 4 3" xfId="39983"/>
    <cellStyle name="40% - Accent4 2 4 4 2 5" xfId="24449"/>
    <cellStyle name="40% - Accent4 2 4 4 2 6" xfId="33326"/>
    <cellStyle name="40% - Accent4 2 4 4 3" xfId="12751"/>
    <cellStyle name="40% - Accent4 2 4 4 3 2" xfId="15105"/>
    <cellStyle name="40% - Accent4 2 4 4 3 2 2" xfId="25935"/>
    <cellStyle name="40% - Accent4 2 4 4 3 2 3" xfId="34812"/>
    <cellStyle name="40% - Accent4 2 4 4 3 3" xfId="17324"/>
    <cellStyle name="40% - Accent4 2 4 4 3 3 2" xfId="28154"/>
    <cellStyle name="40% - Accent4 2 4 4 3 3 3" xfId="37031"/>
    <cellStyle name="40% - Accent4 2 4 4 3 4" xfId="19729"/>
    <cellStyle name="40% - Accent4 2 4 4 3 4 2" xfId="30373"/>
    <cellStyle name="40% - Accent4 2 4 4 3 4 3" xfId="39250"/>
    <cellStyle name="40% - Accent4 2 4 4 3 5" xfId="23716"/>
    <cellStyle name="40% - Accent4 2 4 4 3 6" xfId="32593"/>
    <cellStyle name="40% - Accent4 2 4 4 4" xfId="14229"/>
    <cellStyle name="40% - Accent4 2 4 4 4 2" xfId="25192"/>
    <cellStyle name="40% - Accent4 2 4 4 4 3" xfId="34069"/>
    <cellStyle name="40% - Accent4 2 4 4 5" xfId="16581"/>
    <cellStyle name="40% - Accent4 2 4 4 5 2" xfId="27411"/>
    <cellStyle name="40% - Accent4 2 4 4 5 3" xfId="36288"/>
    <cellStyle name="40% - Accent4 2 4 4 6" xfId="18802"/>
    <cellStyle name="40% - Accent4 2 4 4 6 2" xfId="29630"/>
    <cellStyle name="40% - Accent4 2 4 4 6 3" xfId="38507"/>
    <cellStyle name="40% - Accent4 2 4 4 7" xfId="22973"/>
    <cellStyle name="40% - Accent4 2 4 4 8" xfId="31848"/>
    <cellStyle name="40% - Accent4 2 4 5" xfId="9466"/>
    <cellStyle name="40% - Accent4 2 4 5 2" xfId="13485"/>
    <cellStyle name="40% - Accent4 2 4 5 2 2" xfId="15839"/>
    <cellStyle name="40% - Accent4 2 4 5 2 2 2" xfId="26669"/>
    <cellStyle name="40% - Accent4 2 4 5 2 2 3" xfId="35546"/>
    <cellStyle name="40% - Accent4 2 4 5 2 3" xfId="18058"/>
    <cellStyle name="40% - Accent4 2 4 5 2 3 2" xfId="28888"/>
    <cellStyle name="40% - Accent4 2 4 5 2 3 3" xfId="37765"/>
    <cellStyle name="40% - Accent4 2 4 5 2 4" xfId="20463"/>
    <cellStyle name="40% - Accent4 2 4 5 2 4 2" xfId="31107"/>
    <cellStyle name="40% - Accent4 2 4 5 2 4 3" xfId="39984"/>
    <cellStyle name="40% - Accent4 2 4 5 2 5" xfId="24450"/>
    <cellStyle name="40% - Accent4 2 4 5 2 6" xfId="33327"/>
    <cellStyle name="40% - Accent4 2 4 5 3" xfId="12752"/>
    <cellStyle name="40% - Accent4 2 4 5 3 2" xfId="15106"/>
    <cellStyle name="40% - Accent4 2 4 5 3 2 2" xfId="25936"/>
    <cellStyle name="40% - Accent4 2 4 5 3 2 3" xfId="34813"/>
    <cellStyle name="40% - Accent4 2 4 5 3 3" xfId="17325"/>
    <cellStyle name="40% - Accent4 2 4 5 3 3 2" xfId="28155"/>
    <cellStyle name="40% - Accent4 2 4 5 3 3 3" xfId="37032"/>
    <cellStyle name="40% - Accent4 2 4 5 3 4" xfId="19730"/>
    <cellStyle name="40% - Accent4 2 4 5 3 4 2" xfId="30374"/>
    <cellStyle name="40% - Accent4 2 4 5 3 4 3" xfId="39251"/>
    <cellStyle name="40% - Accent4 2 4 5 3 5" xfId="23717"/>
    <cellStyle name="40% - Accent4 2 4 5 3 6" xfId="32594"/>
    <cellStyle name="40% - Accent4 2 4 5 4" xfId="14230"/>
    <cellStyle name="40% - Accent4 2 4 5 4 2" xfId="25193"/>
    <cellStyle name="40% - Accent4 2 4 5 4 3" xfId="34070"/>
    <cellStyle name="40% - Accent4 2 4 5 5" xfId="16582"/>
    <cellStyle name="40% - Accent4 2 4 5 5 2" xfId="27412"/>
    <cellStyle name="40% - Accent4 2 4 5 5 3" xfId="36289"/>
    <cellStyle name="40% - Accent4 2 4 5 6" xfId="18803"/>
    <cellStyle name="40% - Accent4 2 4 5 6 2" xfId="29631"/>
    <cellStyle name="40% - Accent4 2 4 5 6 3" xfId="38508"/>
    <cellStyle name="40% - Accent4 2 4 5 7" xfId="22974"/>
    <cellStyle name="40% - Accent4 2 4 5 8" xfId="31849"/>
    <cellStyle name="40% - Accent4 2 4 6" xfId="9467"/>
    <cellStyle name="40% - Accent4 2 4 6 2" xfId="13486"/>
    <cellStyle name="40% - Accent4 2 4 6 2 2" xfId="15840"/>
    <cellStyle name="40% - Accent4 2 4 6 2 2 2" xfId="26670"/>
    <cellStyle name="40% - Accent4 2 4 6 2 2 3" xfId="35547"/>
    <cellStyle name="40% - Accent4 2 4 6 2 3" xfId="18059"/>
    <cellStyle name="40% - Accent4 2 4 6 2 3 2" xfId="28889"/>
    <cellStyle name="40% - Accent4 2 4 6 2 3 3" xfId="37766"/>
    <cellStyle name="40% - Accent4 2 4 6 2 4" xfId="20464"/>
    <cellStyle name="40% - Accent4 2 4 6 2 4 2" xfId="31108"/>
    <cellStyle name="40% - Accent4 2 4 6 2 4 3" xfId="39985"/>
    <cellStyle name="40% - Accent4 2 4 6 2 5" xfId="24451"/>
    <cellStyle name="40% - Accent4 2 4 6 2 6" xfId="33328"/>
    <cellStyle name="40% - Accent4 2 4 6 3" xfId="12753"/>
    <cellStyle name="40% - Accent4 2 4 6 3 2" xfId="15107"/>
    <cellStyle name="40% - Accent4 2 4 6 3 2 2" xfId="25937"/>
    <cellStyle name="40% - Accent4 2 4 6 3 2 3" xfId="34814"/>
    <cellStyle name="40% - Accent4 2 4 6 3 3" xfId="17326"/>
    <cellStyle name="40% - Accent4 2 4 6 3 3 2" xfId="28156"/>
    <cellStyle name="40% - Accent4 2 4 6 3 3 3" xfId="37033"/>
    <cellStyle name="40% - Accent4 2 4 6 3 4" xfId="19731"/>
    <cellStyle name="40% - Accent4 2 4 6 3 4 2" xfId="30375"/>
    <cellStyle name="40% - Accent4 2 4 6 3 4 3" xfId="39252"/>
    <cellStyle name="40% - Accent4 2 4 6 3 5" xfId="23718"/>
    <cellStyle name="40% - Accent4 2 4 6 3 6" xfId="32595"/>
    <cellStyle name="40% - Accent4 2 4 6 4" xfId="14231"/>
    <cellStyle name="40% - Accent4 2 4 6 4 2" xfId="25194"/>
    <cellStyle name="40% - Accent4 2 4 6 4 3" xfId="34071"/>
    <cellStyle name="40% - Accent4 2 4 6 5" xfId="16583"/>
    <cellStyle name="40% - Accent4 2 4 6 5 2" xfId="27413"/>
    <cellStyle name="40% - Accent4 2 4 6 5 3" xfId="36290"/>
    <cellStyle name="40% - Accent4 2 4 6 6" xfId="18804"/>
    <cellStyle name="40% - Accent4 2 4 6 6 2" xfId="29632"/>
    <cellStyle name="40% - Accent4 2 4 6 6 3" xfId="38509"/>
    <cellStyle name="40% - Accent4 2 4 6 7" xfId="22975"/>
    <cellStyle name="40% - Accent4 2 4 6 8" xfId="31850"/>
    <cellStyle name="40% - Accent4 2 4 7" xfId="9468"/>
    <cellStyle name="40% - Accent4 2 4 7 2" xfId="13487"/>
    <cellStyle name="40% - Accent4 2 4 7 2 2" xfId="15841"/>
    <cellStyle name="40% - Accent4 2 4 7 2 2 2" xfId="26671"/>
    <cellStyle name="40% - Accent4 2 4 7 2 2 3" xfId="35548"/>
    <cellStyle name="40% - Accent4 2 4 7 2 3" xfId="18060"/>
    <cellStyle name="40% - Accent4 2 4 7 2 3 2" xfId="28890"/>
    <cellStyle name="40% - Accent4 2 4 7 2 3 3" xfId="37767"/>
    <cellStyle name="40% - Accent4 2 4 7 2 4" xfId="20465"/>
    <cellStyle name="40% - Accent4 2 4 7 2 4 2" xfId="31109"/>
    <cellStyle name="40% - Accent4 2 4 7 2 4 3" xfId="39986"/>
    <cellStyle name="40% - Accent4 2 4 7 2 5" xfId="24452"/>
    <cellStyle name="40% - Accent4 2 4 7 2 6" xfId="33329"/>
    <cellStyle name="40% - Accent4 2 4 7 3" xfId="12754"/>
    <cellStyle name="40% - Accent4 2 4 7 3 2" xfId="15108"/>
    <cellStyle name="40% - Accent4 2 4 7 3 2 2" xfId="25938"/>
    <cellStyle name="40% - Accent4 2 4 7 3 2 3" xfId="34815"/>
    <cellStyle name="40% - Accent4 2 4 7 3 3" xfId="17327"/>
    <cellStyle name="40% - Accent4 2 4 7 3 3 2" xfId="28157"/>
    <cellStyle name="40% - Accent4 2 4 7 3 3 3" xfId="37034"/>
    <cellStyle name="40% - Accent4 2 4 7 3 4" xfId="19732"/>
    <cellStyle name="40% - Accent4 2 4 7 3 4 2" xfId="30376"/>
    <cellStyle name="40% - Accent4 2 4 7 3 4 3" xfId="39253"/>
    <cellStyle name="40% - Accent4 2 4 7 3 5" xfId="23719"/>
    <cellStyle name="40% - Accent4 2 4 7 3 6" xfId="32596"/>
    <cellStyle name="40% - Accent4 2 4 7 4" xfId="14232"/>
    <cellStyle name="40% - Accent4 2 4 7 4 2" xfId="25195"/>
    <cellStyle name="40% - Accent4 2 4 7 4 3" xfId="34072"/>
    <cellStyle name="40% - Accent4 2 4 7 5" xfId="16584"/>
    <cellStyle name="40% - Accent4 2 4 7 5 2" xfId="27414"/>
    <cellStyle name="40% - Accent4 2 4 7 5 3" xfId="36291"/>
    <cellStyle name="40% - Accent4 2 4 7 6" xfId="18805"/>
    <cellStyle name="40% - Accent4 2 4 7 6 2" xfId="29633"/>
    <cellStyle name="40% - Accent4 2 4 7 6 3" xfId="38510"/>
    <cellStyle name="40% - Accent4 2 4 7 7" xfId="22976"/>
    <cellStyle name="40% - Accent4 2 4 7 8" xfId="31851"/>
    <cellStyle name="40% - Accent4 2 4 8" xfId="9469"/>
    <cellStyle name="40% - Accent4 2 4 8 2" xfId="13488"/>
    <cellStyle name="40% - Accent4 2 4 8 2 2" xfId="15842"/>
    <cellStyle name="40% - Accent4 2 4 8 2 2 2" xfId="26672"/>
    <cellStyle name="40% - Accent4 2 4 8 2 2 3" xfId="35549"/>
    <cellStyle name="40% - Accent4 2 4 8 2 3" xfId="18061"/>
    <cellStyle name="40% - Accent4 2 4 8 2 3 2" xfId="28891"/>
    <cellStyle name="40% - Accent4 2 4 8 2 3 3" xfId="37768"/>
    <cellStyle name="40% - Accent4 2 4 8 2 4" xfId="20466"/>
    <cellStyle name="40% - Accent4 2 4 8 2 4 2" xfId="31110"/>
    <cellStyle name="40% - Accent4 2 4 8 2 4 3" xfId="39987"/>
    <cellStyle name="40% - Accent4 2 4 8 2 5" xfId="24453"/>
    <cellStyle name="40% - Accent4 2 4 8 2 6" xfId="33330"/>
    <cellStyle name="40% - Accent4 2 4 8 3" xfId="12755"/>
    <cellStyle name="40% - Accent4 2 4 8 3 2" xfId="15109"/>
    <cellStyle name="40% - Accent4 2 4 8 3 2 2" xfId="25939"/>
    <cellStyle name="40% - Accent4 2 4 8 3 2 3" xfId="34816"/>
    <cellStyle name="40% - Accent4 2 4 8 3 3" xfId="17328"/>
    <cellStyle name="40% - Accent4 2 4 8 3 3 2" xfId="28158"/>
    <cellStyle name="40% - Accent4 2 4 8 3 3 3" xfId="37035"/>
    <cellStyle name="40% - Accent4 2 4 8 3 4" xfId="19733"/>
    <cellStyle name="40% - Accent4 2 4 8 3 4 2" xfId="30377"/>
    <cellStyle name="40% - Accent4 2 4 8 3 4 3" xfId="39254"/>
    <cellStyle name="40% - Accent4 2 4 8 3 5" xfId="23720"/>
    <cellStyle name="40% - Accent4 2 4 8 3 6" xfId="32597"/>
    <cellStyle name="40% - Accent4 2 4 8 4" xfId="14233"/>
    <cellStyle name="40% - Accent4 2 4 8 4 2" xfId="25196"/>
    <cellStyle name="40% - Accent4 2 4 8 4 3" xfId="34073"/>
    <cellStyle name="40% - Accent4 2 4 8 5" xfId="16585"/>
    <cellStyle name="40% - Accent4 2 4 8 5 2" xfId="27415"/>
    <cellStyle name="40% - Accent4 2 4 8 5 3" xfId="36292"/>
    <cellStyle name="40% - Accent4 2 4 8 6" xfId="18806"/>
    <cellStyle name="40% - Accent4 2 4 8 6 2" xfId="29634"/>
    <cellStyle name="40% - Accent4 2 4 8 6 3" xfId="38511"/>
    <cellStyle name="40% - Accent4 2 4 8 7" xfId="22977"/>
    <cellStyle name="40% - Accent4 2 4 8 8" xfId="31852"/>
    <cellStyle name="40% - Accent4 2 4 9" xfId="9470"/>
    <cellStyle name="40% - Accent4 2 4 9 2" xfId="13489"/>
    <cellStyle name="40% - Accent4 2 4 9 2 2" xfId="15843"/>
    <cellStyle name="40% - Accent4 2 4 9 2 2 2" xfId="26673"/>
    <cellStyle name="40% - Accent4 2 4 9 2 2 3" xfId="35550"/>
    <cellStyle name="40% - Accent4 2 4 9 2 3" xfId="18062"/>
    <cellStyle name="40% - Accent4 2 4 9 2 3 2" xfId="28892"/>
    <cellStyle name="40% - Accent4 2 4 9 2 3 3" xfId="37769"/>
    <cellStyle name="40% - Accent4 2 4 9 2 4" xfId="20467"/>
    <cellStyle name="40% - Accent4 2 4 9 2 4 2" xfId="31111"/>
    <cellStyle name="40% - Accent4 2 4 9 2 4 3" xfId="39988"/>
    <cellStyle name="40% - Accent4 2 4 9 2 5" xfId="24454"/>
    <cellStyle name="40% - Accent4 2 4 9 2 6" xfId="33331"/>
    <cellStyle name="40% - Accent4 2 4 9 3" xfId="12756"/>
    <cellStyle name="40% - Accent4 2 4 9 3 2" xfId="15110"/>
    <cellStyle name="40% - Accent4 2 4 9 3 2 2" xfId="25940"/>
    <cellStyle name="40% - Accent4 2 4 9 3 2 3" xfId="34817"/>
    <cellStyle name="40% - Accent4 2 4 9 3 3" xfId="17329"/>
    <cellStyle name="40% - Accent4 2 4 9 3 3 2" xfId="28159"/>
    <cellStyle name="40% - Accent4 2 4 9 3 3 3" xfId="37036"/>
    <cellStyle name="40% - Accent4 2 4 9 3 4" xfId="19734"/>
    <cellStyle name="40% - Accent4 2 4 9 3 4 2" xfId="30378"/>
    <cellStyle name="40% - Accent4 2 4 9 3 4 3" xfId="39255"/>
    <cellStyle name="40% - Accent4 2 4 9 3 5" xfId="23721"/>
    <cellStyle name="40% - Accent4 2 4 9 3 6" xfId="32598"/>
    <cellStyle name="40% - Accent4 2 4 9 4" xfId="14234"/>
    <cellStyle name="40% - Accent4 2 4 9 4 2" xfId="25197"/>
    <cellStyle name="40% - Accent4 2 4 9 4 3" xfId="34074"/>
    <cellStyle name="40% - Accent4 2 4 9 5" xfId="16586"/>
    <cellStyle name="40% - Accent4 2 4 9 5 2" xfId="27416"/>
    <cellStyle name="40% - Accent4 2 4 9 5 3" xfId="36293"/>
    <cellStyle name="40% - Accent4 2 4 9 6" xfId="18807"/>
    <cellStyle name="40% - Accent4 2 4 9 6 2" xfId="29635"/>
    <cellStyle name="40% - Accent4 2 4 9 6 3" xfId="38512"/>
    <cellStyle name="40% - Accent4 2 4 9 7" xfId="22978"/>
    <cellStyle name="40% - Accent4 2 4 9 8" xfId="31853"/>
    <cellStyle name="40% - Accent4 2 5" xfId="9471"/>
    <cellStyle name="40% - Accent4 2 5 10" xfId="13490"/>
    <cellStyle name="40% - Accent4 2 5 10 2" xfId="15844"/>
    <cellStyle name="40% - Accent4 2 5 10 2 2" xfId="26674"/>
    <cellStyle name="40% - Accent4 2 5 10 2 3" xfId="35551"/>
    <cellStyle name="40% - Accent4 2 5 10 3" xfId="18063"/>
    <cellStyle name="40% - Accent4 2 5 10 3 2" xfId="28893"/>
    <cellStyle name="40% - Accent4 2 5 10 3 3" xfId="37770"/>
    <cellStyle name="40% - Accent4 2 5 10 4" xfId="20468"/>
    <cellStyle name="40% - Accent4 2 5 10 4 2" xfId="31112"/>
    <cellStyle name="40% - Accent4 2 5 10 4 3" xfId="39989"/>
    <cellStyle name="40% - Accent4 2 5 10 5" xfId="24455"/>
    <cellStyle name="40% - Accent4 2 5 10 6" xfId="33332"/>
    <cellStyle name="40% - Accent4 2 5 11" xfId="12757"/>
    <cellStyle name="40% - Accent4 2 5 11 2" xfId="15111"/>
    <cellStyle name="40% - Accent4 2 5 11 2 2" xfId="25941"/>
    <cellStyle name="40% - Accent4 2 5 11 2 3" xfId="34818"/>
    <cellStyle name="40% - Accent4 2 5 11 3" xfId="17330"/>
    <cellStyle name="40% - Accent4 2 5 11 3 2" xfId="28160"/>
    <cellStyle name="40% - Accent4 2 5 11 3 3" xfId="37037"/>
    <cellStyle name="40% - Accent4 2 5 11 4" xfId="19735"/>
    <cellStyle name="40% - Accent4 2 5 11 4 2" xfId="30379"/>
    <cellStyle name="40% - Accent4 2 5 11 4 3" xfId="39256"/>
    <cellStyle name="40% - Accent4 2 5 11 5" xfId="23722"/>
    <cellStyle name="40% - Accent4 2 5 11 6" xfId="32599"/>
    <cellStyle name="40% - Accent4 2 5 12" xfId="14235"/>
    <cellStyle name="40% - Accent4 2 5 12 2" xfId="25198"/>
    <cellStyle name="40% - Accent4 2 5 12 3" xfId="34075"/>
    <cellStyle name="40% - Accent4 2 5 13" xfId="16587"/>
    <cellStyle name="40% - Accent4 2 5 13 2" xfId="27417"/>
    <cellStyle name="40% - Accent4 2 5 13 3" xfId="36294"/>
    <cellStyle name="40% - Accent4 2 5 14" xfId="18808"/>
    <cellStyle name="40% - Accent4 2 5 14 2" xfId="29636"/>
    <cellStyle name="40% - Accent4 2 5 14 3" xfId="38513"/>
    <cellStyle name="40% - Accent4 2 5 15" xfId="22979"/>
    <cellStyle name="40% - Accent4 2 5 16" xfId="31854"/>
    <cellStyle name="40% - Accent4 2 5 2" xfId="9472"/>
    <cellStyle name="40% - Accent4 2 5 2 2" xfId="13491"/>
    <cellStyle name="40% - Accent4 2 5 2 2 2" xfId="15845"/>
    <cellStyle name="40% - Accent4 2 5 2 2 2 2" xfId="26675"/>
    <cellStyle name="40% - Accent4 2 5 2 2 2 3" xfId="35552"/>
    <cellStyle name="40% - Accent4 2 5 2 2 3" xfId="18064"/>
    <cellStyle name="40% - Accent4 2 5 2 2 3 2" xfId="28894"/>
    <cellStyle name="40% - Accent4 2 5 2 2 3 3" xfId="37771"/>
    <cellStyle name="40% - Accent4 2 5 2 2 4" xfId="20469"/>
    <cellStyle name="40% - Accent4 2 5 2 2 4 2" xfId="31113"/>
    <cellStyle name="40% - Accent4 2 5 2 2 4 3" xfId="39990"/>
    <cellStyle name="40% - Accent4 2 5 2 2 5" xfId="24456"/>
    <cellStyle name="40% - Accent4 2 5 2 2 6" xfId="33333"/>
    <cellStyle name="40% - Accent4 2 5 2 3" xfId="12758"/>
    <cellStyle name="40% - Accent4 2 5 2 3 2" xfId="15112"/>
    <cellStyle name="40% - Accent4 2 5 2 3 2 2" xfId="25942"/>
    <cellStyle name="40% - Accent4 2 5 2 3 2 3" xfId="34819"/>
    <cellStyle name="40% - Accent4 2 5 2 3 3" xfId="17331"/>
    <cellStyle name="40% - Accent4 2 5 2 3 3 2" xfId="28161"/>
    <cellStyle name="40% - Accent4 2 5 2 3 3 3" xfId="37038"/>
    <cellStyle name="40% - Accent4 2 5 2 3 4" xfId="19736"/>
    <cellStyle name="40% - Accent4 2 5 2 3 4 2" xfId="30380"/>
    <cellStyle name="40% - Accent4 2 5 2 3 4 3" xfId="39257"/>
    <cellStyle name="40% - Accent4 2 5 2 3 5" xfId="23723"/>
    <cellStyle name="40% - Accent4 2 5 2 3 6" xfId="32600"/>
    <cellStyle name="40% - Accent4 2 5 2 4" xfId="14236"/>
    <cellStyle name="40% - Accent4 2 5 2 4 2" xfId="25199"/>
    <cellStyle name="40% - Accent4 2 5 2 4 3" xfId="34076"/>
    <cellStyle name="40% - Accent4 2 5 2 5" xfId="16588"/>
    <cellStyle name="40% - Accent4 2 5 2 5 2" xfId="27418"/>
    <cellStyle name="40% - Accent4 2 5 2 5 3" xfId="36295"/>
    <cellStyle name="40% - Accent4 2 5 2 6" xfId="18809"/>
    <cellStyle name="40% - Accent4 2 5 2 6 2" xfId="29637"/>
    <cellStyle name="40% - Accent4 2 5 2 6 3" xfId="38514"/>
    <cellStyle name="40% - Accent4 2 5 2 7" xfId="22980"/>
    <cellStyle name="40% - Accent4 2 5 2 8" xfId="31855"/>
    <cellStyle name="40% - Accent4 2 5 3" xfId="9473"/>
    <cellStyle name="40% - Accent4 2 5 3 2" xfId="13492"/>
    <cellStyle name="40% - Accent4 2 5 3 2 2" xfId="15846"/>
    <cellStyle name="40% - Accent4 2 5 3 2 2 2" xfId="26676"/>
    <cellStyle name="40% - Accent4 2 5 3 2 2 3" xfId="35553"/>
    <cellStyle name="40% - Accent4 2 5 3 2 3" xfId="18065"/>
    <cellStyle name="40% - Accent4 2 5 3 2 3 2" xfId="28895"/>
    <cellStyle name="40% - Accent4 2 5 3 2 3 3" xfId="37772"/>
    <cellStyle name="40% - Accent4 2 5 3 2 4" xfId="20470"/>
    <cellStyle name="40% - Accent4 2 5 3 2 4 2" xfId="31114"/>
    <cellStyle name="40% - Accent4 2 5 3 2 4 3" xfId="39991"/>
    <cellStyle name="40% - Accent4 2 5 3 2 5" xfId="24457"/>
    <cellStyle name="40% - Accent4 2 5 3 2 6" xfId="33334"/>
    <cellStyle name="40% - Accent4 2 5 3 3" xfId="12759"/>
    <cellStyle name="40% - Accent4 2 5 3 3 2" xfId="15113"/>
    <cellStyle name="40% - Accent4 2 5 3 3 2 2" xfId="25943"/>
    <cellStyle name="40% - Accent4 2 5 3 3 2 3" xfId="34820"/>
    <cellStyle name="40% - Accent4 2 5 3 3 3" xfId="17332"/>
    <cellStyle name="40% - Accent4 2 5 3 3 3 2" xfId="28162"/>
    <cellStyle name="40% - Accent4 2 5 3 3 3 3" xfId="37039"/>
    <cellStyle name="40% - Accent4 2 5 3 3 4" xfId="19737"/>
    <cellStyle name="40% - Accent4 2 5 3 3 4 2" xfId="30381"/>
    <cellStyle name="40% - Accent4 2 5 3 3 4 3" xfId="39258"/>
    <cellStyle name="40% - Accent4 2 5 3 3 5" xfId="23724"/>
    <cellStyle name="40% - Accent4 2 5 3 3 6" xfId="32601"/>
    <cellStyle name="40% - Accent4 2 5 3 4" xfId="14237"/>
    <cellStyle name="40% - Accent4 2 5 3 4 2" xfId="25200"/>
    <cellStyle name="40% - Accent4 2 5 3 4 3" xfId="34077"/>
    <cellStyle name="40% - Accent4 2 5 3 5" xfId="16589"/>
    <cellStyle name="40% - Accent4 2 5 3 5 2" xfId="27419"/>
    <cellStyle name="40% - Accent4 2 5 3 5 3" xfId="36296"/>
    <cellStyle name="40% - Accent4 2 5 3 6" xfId="18810"/>
    <cellStyle name="40% - Accent4 2 5 3 6 2" xfId="29638"/>
    <cellStyle name="40% - Accent4 2 5 3 6 3" xfId="38515"/>
    <cellStyle name="40% - Accent4 2 5 3 7" xfId="22981"/>
    <cellStyle name="40% - Accent4 2 5 3 8" xfId="31856"/>
    <cellStyle name="40% - Accent4 2 5 4" xfId="9474"/>
    <cellStyle name="40% - Accent4 2 5 4 2" xfId="13493"/>
    <cellStyle name="40% - Accent4 2 5 4 2 2" xfId="15847"/>
    <cellStyle name="40% - Accent4 2 5 4 2 2 2" xfId="26677"/>
    <cellStyle name="40% - Accent4 2 5 4 2 2 3" xfId="35554"/>
    <cellStyle name="40% - Accent4 2 5 4 2 3" xfId="18066"/>
    <cellStyle name="40% - Accent4 2 5 4 2 3 2" xfId="28896"/>
    <cellStyle name="40% - Accent4 2 5 4 2 3 3" xfId="37773"/>
    <cellStyle name="40% - Accent4 2 5 4 2 4" xfId="20471"/>
    <cellStyle name="40% - Accent4 2 5 4 2 4 2" xfId="31115"/>
    <cellStyle name="40% - Accent4 2 5 4 2 4 3" xfId="39992"/>
    <cellStyle name="40% - Accent4 2 5 4 2 5" xfId="24458"/>
    <cellStyle name="40% - Accent4 2 5 4 2 6" xfId="33335"/>
    <cellStyle name="40% - Accent4 2 5 4 3" xfId="12760"/>
    <cellStyle name="40% - Accent4 2 5 4 3 2" xfId="15114"/>
    <cellStyle name="40% - Accent4 2 5 4 3 2 2" xfId="25944"/>
    <cellStyle name="40% - Accent4 2 5 4 3 2 3" xfId="34821"/>
    <cellStyle name="40% - Accent4 2 5 4 3 3" xfId="17333"/>
    <cellStyle name="40% - Accent4 2 5 4 3 3 2" xfId="28163"/>
    <cellStyle name="40% - Accent4 2 5 4 3 3 3" xfId="37040"/>
    <cellStyle name="40% - Accent4 2 5 4 3 4" xfId="19738"/>
    <cellStyle name="40% - Accent4 2 5 4 3 4 2" xfId="30382"/>
    <cellStyle name="40% - Accent4 2 5 4 3 4 3" xfId="39259"/>
    <cellStyle name="40% - Accent4 2 5 4 3 5" xfId="23725"/>
    <cellStyle name="40% - Accent4 2 5 4 3 6" xfId="32602"/>
    <cellStyle name="40% - Accent4 2 5 4 4" xfId="14238"/>
    <cellStyle name="40% - Accent4 2 5 4 4 2" xfId="25201"/>
    <cellStyle name="40% - Accent4 2 5 4 4 3" xfId="34078"/>
    <cellStyle name="40% - Accent4 2 5 4 5" xfId="16590"/>
    <cellStyle name="40% - Accent4 2 5 4 5 2" xfId="27420"/>
    <cellStyle name="40% - Accent4 2 5 4 5 3" xfId="36297"/>
    <cellStyle name="40% - Accent4 2 5 4 6" xfId="18811"/>
    <cellStyle name="40% - Accent4 2 5 4 6 2" xfId="29639"/>
    <cellStyle name="40% - Accent4 2 5 4 6 3" xfId="38516"/>
    <cellStyle name="40% - Accent4 2 5 4 7" xfId="22982"/>
    <cellStyle name="40% - Accent4 2 5 4 8" xfId="31857"/>
    <cellStyle name="40% - Accent4 2 5 5" xfId="9475"/>
    <cellStyle name="40% - Accent4 2 5 5 2" xfId="13494"/>
    <cellStyle name="40% - Accent4 2 5 5 2 2" xfId="15848"/>
    <cellStyle name="40% - Accent4 2 5 5 2 2 2" xfId="26678"/>
    <cellStyle name="40% - Accent4 2 5 5 2 2 3" xfId="35555"/>
    <cellStyle name="40% - Accent4 2 5 5 2 3" xfId="18067"/>
    <cellStyle name="40% - Accent4 2 5 5 2 3 2" xfId="28897"/>
    <cellStyle name="40% - Accent4 2 5 5 2 3 3" xfId="37774"/>
    <cellStyle name="40% - Accent4 2 5 5 2 4" xfId="20472"/>
    <cellStyle name="40% - Accent4 2 5 5 2 4 2" xfId="31116"/>
    <cellStyle name="40% - Accent4 2 5 5 2 4 3" xfId="39993"/>
    <cellStyle name="40% - Accent4 2 5 5 2 5" xfId="24459"/>
    <cellStyle name="40% - Accent4 2 5 5 2 6" xfId="33336"/>
    <cellStyle name="40% - Accent4 2 5 5 3" xfId="12761"/>
    <cellStyle name="40% - Accent4 2 5 5 3 2" xfId="15115"/>
    <cellStyle name="40% - Accent4 2 5 5 3 2 2" xfId="25945"/>
    <cellStyle name="40% - Accent4 2 5 5 3 2 3" xfId="34822"/>
    <cellStyle name="40% - Accent4 2 5 5 3 3" xfId="17334"/>
    <cellStyle name="40% - Accent4 2 5 5 3 3 2" xfId="28164"/>
    <cellStyle name="40% - Accent4 2 5 5 3 3 3" xfId="37041"/>
    <cellStyle name="40% - Accent4 2 5 5 3 4" xfId="19739"/>
    <cellStyle name="40% - Accent4 2 5 5 3 4 2" xfId="30383"/>
    <cellStyle name="40% - Accent4 2 5 5 3 4 3" xfId="39260"/>
    <cellStyle name="40% - Accent4 2 5 5 3 5" xfId="23726"/>
    <cellStyle name="40% - Accent4 2 5 5 3 6" xfId="32603"/>
    <cellStyle name="40% - Accent4 2 5 5 4" xfId="14239"/>
    <cellStyle name="40% - Accent4 2 5 5 4 2" xfId="25202"/>
    <cellStyle name="40% - Accent4 2 5 5 4 3" xfId="34079"/>
    <cellStyle name="40% - Accent4 2 5 5 5" xfId="16591"/>
    <cellStyle name="40% - Accent4 2 5 5 5 2" xfId="27421"/>
    <cellStyle name="40% - Accent4 2 5 5 5 3" xfId="36298"/>
    <cellStyle name="40% - Accent4 2 5 5 6" xfId="18812"/>
    <cellStyle name="40% - Accent4 2 5 5 6 2" xfId="29640"/>
    <cellStyle name="40% - Accent4 2 5 5 6 3" xfId="38517"/>
    <cellStyle name="40% - Accent4 2 5 5 7" xfId="22983"/>
    <cellStyle name="40% - Accent4 2 5 5 8" xfId="31858"/>
    <cellStyle name="40% - Accent4 2 5 6" xfId="9476"/>
    <cellStyle name="40% - Accent4 2 5 6 2" xfId="13495"/>
    <cellStyle name="40% - Accent4 2 5 6 2 2" xfId="15849"/>
    <cellStyle name="40% - Accent4 2 5 6 2 2 2" xfId="26679"/>
    <cellStyle name="40% - Accent4 2 5 6 2 2 3" xfId="35556"/>
    <cellStyle name="40% - Accent4 2 5 6 2 3" xfId="18068"/>
    <cellStyle name="40% - Accent4 2 5 6 2 3 2" xfId="28898"/>
    <cellStyle name="40% - Accent4 2 5 6 2 3 3" xfId="37775"/>
    <cellStyle name="40% - Accent4 2 5 6 2 4" xfId="20473"/>
    <cellStyle name="40% - Accent4 2 5 6 2 4 2" xfId="31117"/>
    <cellStyle name="40% - Accent4 2 5 6 2 4 3" xfId="39994"/>
    <cellStyle name="40% - Accent4 2 5 6 2 5" xfId="24460"/>
    <cellStyle name="40% - Accent4 2 5 6 2 6" xfId="33337"/>
    <cellStyle name="40% - Accent4 2 5 6 3" xfId="12762"/>
    <cellStyle name="40% - Accent4 2 5 6 3 2" xfId="15116"/>
    <cellStyle name="40% - Accent4 2 5 6 3 2 2" xfId="25946"/>
    <cellStyle name="40% - Accent4 2 5 6 3 2 3" xfId="34823"/>
    <cellStyle name="40% - Accent4 2 5 6 3 3" xfId="17335"/>
    <cellStyle name="40% - Accent4 2 5 6 3 3 2" xfId="28165"/>
    <cellStyle name="40% - Accent4 2 5 6 3 3 3" xfId="37042"/>
    <cellStyle name="40% - Accent4 2 5 6 3 4" xfId="19740"/>
    <cellStyle name="40% - Accent4 2 5 6 3 4 2" xfId="30384"/>
    <cellStyle name="40% - Accent4 2 5 6 3 4 3" xfId="39261"/>
    <cellStyle name="40% - Accent4 2 5 6 3 5" xfId="23727"/>
    <cellStyle name="40% - Accent4 2 5 6 3 6" xfId="32604"/>
    <cellStyle name="40% - Accent4 2 5 6 4" xfId="14240"/>
    <cellStyle name="40% - Accent4 2 5 6 4 2" xfId="25203"/>
    <cellStyle name="40% - Accent4 2 5 6 4 3" xfId="34080"/>
    <cellStyle name="40% - Accent4 2 5 6 5" xfId="16592"/>
    <cellStyle name="40% - Accent4 2 5 6 5 2" xfId="27422"/>
    <cellStyle name="40% - Accent4 2 5 6 5 3" xfId="36299"/>
    <cellStyle name="40% - Accent4 2 5 6 6" xfId="18813"/>
    <cellStyle name="40% - Accent4 2 5 6 6 2" xfId="29641"/>
    <cellStyle name="40% - Accent4 2 5 6 6 3" xfId="38518"/>
    <cellStyle name="40% - Accent4 2 5 6 7" xfId="22984"/>
    <cellStyle name="40% - Accent4 2 5 6 8" xfId="31859"/>
    <cellStyle name="40% - Accent4 2 5 7" xfId="9477"/>
    <cellStyle name="40% - Accent4 2 5 7 2" xfId="13496"/>
    <cellStyle name="40% - Accent4 2 5 7 2 2" xfId="15850"/>
    <cellStyle name="40% - Accent4 2 5 7 2 2 2" xfId="26680"/>
    <cellStyle name="40% - Accent4 2 5 7 2 2 3" xfId="35557"/>
    <cellStyle name="40% - Accent4 2 5 7 2 3" xfId="18069"/>
    <cellStyle name="40% - Accent4 2 5 7 2 3 2" xfId="28899"/>
    <cellStyle name="40% - Accent4 2 5 7 2 3 3" xfId="37776"/>
    <cellStyle name="40% - Accent4 2 5 7 2 4" xfId="20474"/>
    <cellStyle name="40% - Accent4 2 5 7 2 4 2" xfId="31118"/>
    <cellStyle name="40% - Accent4 2 5 7 2 4 3" xfId="39995"/>
    <cellStyle name="40% - Accent4 2 5 7 2 5" xfId="24461"/>
    <cellStyle name="40% - Accent4 2 5 7 2 6" xfId="33338"/>
    <cellStyle name="40% - Accent4 2 5 7 3" xfId="12763"/>
    <cellStyle name="40% - Accent4 2 5 7 3 2" xfId="15117"/>
    <cellStyle name="40% - Accent4 2 5 7 3 2 2" xfId="25947"/>
    <cellStyle name="40% - Accent4 2 5 7 3 2 3" xfId="34824"/>
    <cellStyle name="40% - Accent4 2 5 7 3 3" xfId="17336"/>
    <cellStyle name="40% - Accent4 2 5 7 3 3 2" xfId="28166"/>
    <cellStyle name="40% - Accent4 2 5 7 3 3 3" xfId="37043"/>
    <cellStyle name="40% - Accent4 2 5 7 3 4" xfId="19741"/>
    <cellStyle name="40% - Accent4 2 5 7 3 4 2" xfId="30385"/>
    <cellStyle name="40% - Accent4 2 5 7 3 4 3" xfId="39262"/>
    <cellStyle name="40% - Accent4 2 5 7 3 5" xfId="23728"/>
    <cellStyle name="40% - Accent4 2 5 7 3 6" xfId="32605"/>
    <cellStyle name="40% - Accent4 2 5 7 4" xfId="14241"/>
    <cellStyle name="40% - Accent4 2 5 7 4 2" xfId="25204"/>
    <cellStyle name="40% - Accent4 2 5 7 4 3" xfId="34081"/>
    <cellStyle name="40% - Accent4 2 5 7 5" xfId="16593"/>
    <cellStyle name="40% - Accent4 2 5 7 5 2" xfId="27423"/>
    <cellStyle name="40% - Accent4 2 5 7 5 3" xfId="36300"/>
    <cellStyle name="40% - Accent4 2 5 7 6" xfId="18814"/>
    <cellStyle name="40% - Accent4 2 5 7 6 2" xfId="29642"/>
    <cellStyle name="40% - Accent4 2 5 7 6 3" xfId="38519"/>
    <cellStyle name="40% - Accent4 2 5 7 7" xfId="22985"/>
    <cellStyle name="40% - Accent4 2 5 7 8" xfId="31860"/>
    <cellStyle name="40% - Accent4 2 5 8" xfId="9478"/>
    <cellStyle name="40% - Accent4 2 5 8 2" xfId="13497"/>
    <cellStyle name="40% - Accent4 2 5 8 2 2" xfId="15851"/>
    <cellStyle name="40% - Accent4 2 5 8 2 2 2" xfId="26681"/>
    <cellStyle name="40% - Accent4 2 5 8 2 2 3" xfId="35558"/>
    <cellStyle name="40% - Accent4 2 5 8 2 3" xfId="18070"/>
    <cellStyle name="40% - Accent4 2 5 8 2 3 2" xfId="28900"/>
    <cellStyle name="40% - Accent4 2 5 8 2 3 3" xfId="37777"/>
    <cellStyle name="40% - Accent4 2 5 8 2 4" xfId="20475"/>
    <cellStyle name="40% - Accent4 2 5 8 2 4 2" xfId="31119"/>
    <cellStyle name="40% - Accent4 2 5 8 2 4 3" xfId="39996"/>
    <cellStyle name="40% - Accent4 2 5 8 2 5" xfId="24462"/>
    <cellStyle name="40% - Accent4 2 5 8 2 6" xfId="33339"/>
    <cellStyle name="40% - Accent4 2 5 8 3" xfId="12764"/>
    <cellStyle name="40% - Accent4 2 5 8 3 2" xfId="15118"/>
    <cellStyle name="40% - Accent4 2 5 8 3 2 2" xfId="25948"/>
    <cellStyle name="40% - Accent4 2 5 8 3 2 3" xfId="34825"/>
    <cellStyle name="40% - Accent4 2 5 8 3 3" xfId="17337"/>
    <cellStyle name="40% - Accent4 2 5 8 3 3 2" xfId="28167"/>
    <cellStyle name="40% - Accent4 2 5 8 3 3 3" xfId="37044"/>
    <cellStyle name="40% - Accent4 2 5 8 3 4" xfId="19742"/>
    <cellStyle name="40% - Accent4 2 5 8 3 4 2" xfId="30386"/>
    <cellStyle name="40% - Accent4 2 5 8 3 4 3" xfId="39263"/>
    <cellStyle name="40% - Accent4 2 5 8 3 5" xfId="23729"/>
    <cellStyle name="40% - Accent4 2 5 8 3 6" xfId="32606"/>
    <cellStyle name="40% - Accent4 2 5 8 4" xfId="14242"/>
    <cellStyle name="40% - Accent4 2 5 8 4 2" xfId="25205"/>
    <cellStyle name="40% - Accent4 2 5 8 4 3" xfId="34082"/>
    <cellStyle name="40% - Accent4 2 5 8 5" xfId="16594"/>
    <cellStyle name="40% - Accent4 2 5 8 5 2" xfId="27424"/>
    <cellStyle name="40% - Accent4 2 5 8 5 3" xfId="36301"/>
    <cellStyle name="40% - Accent4 2 5 8 6" xfId="18815"/>
    <cellStyle name="40% - Accent4 2 5 8 6 2" xfId="29643"/>
    <cellStyle name="40% - Accent4 2 5 8 6 3" xfId="38520"/>
    <cellStyle name="40% - Accent4 2 5 8 7" xfId="22986"/>
    <cellStyle name="40% - Accent4 2 5 8 8" xfId="31861"/>
    <cellStyle name="40% - Accent4 2 5 9" xfId="9479"/>
    <cellStyle name="40% - Accent4 2 5 9 2" xfId="13498"/>
    <cellStyle name="40% - Accent4 2 5 9 2 2" xfId="15852"/>
    <cellStyle name="40% - Accent4 2 5 9 2 2 2" xfId="26682"/>
    <cellStyle name="40% - Accent4 2 5 9 2 2 3" xfId="35559"/>
    <cellStyle name="40% - Accent4 2 5 9 2 3" xfId="18071"/>
    <cellStyle name="40% - Accent4 2 5 9 2 3 2" xfId="28901"/>
    <cellStyle name="40% - Accent4 2 5 9 2 3 3" xfId="37778"/>
    <cellStyle name="40% - Accent4 2 5 9 2 4" xfId="20476"/>
    <cellStyle name="40% - Accent4 2 5 9 2 4 2" xfId="31120"/>
    <cellStyle name="40% - Accent4 2 5 9 2 4 3" xfId="39997"/>
    <cellStyle name="40% - Accent4 2 5 9 2 5" xfId="24463"/>
    <cellStyle name="40% - Accent4 2 5 9 2 6" xfId="33340"/>
    <cellStyle name="40% - Accent4 2 5 9 3" xfId="12765"/>
    <cellStyle name="40% - Accent4 2 5 9 3 2" xfId="15119"/>
    <cellStyle name="40% - Accent4 2 5 9 3 2 2" xfId="25949"/>
    <cellStyle name="40% - Accent4 2 5 9 3 2 3" xfId="34826"/>
    <cellStyle name="40% - Accent4 2 5 9 3 3" xfId="17338"/>
    <cellStyle name="40% - Accent4 2 5 9 3 3 2" xfId="28168"/>
    <cellStyle name="40% - Accent4 2 5 9 3 3 3" xfId="37045"/>
    <cellStyle name="40% - Accent4 2 5 9 3 4" xfId="19743"/>
    <cellStyle name="40% - Accent4 2 5 9 3 4 2" xfId="30387"/>
    <cellStyle name="40% - Accent4 2 5 9 3 4 3" xfId="39264"/>
    <cellStyle name="40% - Accent4 2 5 9 3 5" xfId="23730"/>
    <cellStyle name="40% - Accent4 2 5 9 3 6" xfId="32607"/>
    <cellStyle name="40% - Accent4 2 5 9 4" xfId="14243"/>
    <cellStyle name="40% - Accent4 2 5 9 4 2" xfId="25206"/>
    <cellStyle name="40% - Accent4 2 5 9 4 3" xfId="34083"/>
    <cellStyle name="40% - Accent4 2 5 9 5" xfId="16595"/>
    <cellStyle name="40% - Accent4 2 5 9 5 2" xfId="27425"/>
    <cellStyle name="40% - Accent4 2 5 9 5 3" xfId="36302"/>
    <cellStyle name="40% - Accent4 2 5 9 6" xfId="18816"/>
    <cellStyle name="40% - Accent4 2 5 9 6 2" xfId="29644"/>
    <cellStyle name="40% - Accent4 2 5 9 6 3" xfId="38521"/>
    <cellStyle name="40% - Accent4 2 5 9 7" xfId="22987"/>
    <cellStyle name="40% - Accent4 2 5 9 8" xfId="31862"/>
    <cellStyle name="40% - Accent4 2 6" xfId="9480"/>
    <cellStyle name="40% - Accent4 2 6 10" xfId="18817"/>
    <cellStyle name="40% - Accent4 2 6 10 2" xfId="29645"/>
    <cellStyle name="40% - Accent4 2 6 10 3" xfId="38522"/>
    <cellStyle name="40% - Accent4 2 6 11" xfId="22988"/>
    <cellStyle name="40% - Accent4 2 6 12" xfId="31863"/>
    <cellStyle name="40% - Accent4 2 6 2" xfId="9481"/>
    <cellStyle name="40% - Accent4 2 6 2 2" xfId="13500"/>
    <cellStyle name="40% - Accent4 2 6 2 2 2" xfId="15854"/>
    <cellStyle name="40% - Accent4 2 6 2 2 2 2" xfId="26684"/>
    <cellStyle name="40% - Accent4 2 6 2 2 2 3" xfId="35561"/>
    <cellStyle name="40% - Accent4 2 6 2 2 3" xfId="18073"/>
    <cellStyle name="40% - Accent4 2 6 2 2 3 2" xfId="28903"/>
    <cellStyle name="40% - Accent4 2 6 2 2 3 3" xfId="37780"/>
    <cellStyle name="40% - Accent4 2 6 2 2 4" xfId="20478"/>
    <cellStyle name="40% - Accent4 2 6 2 2 4 2" xfId="31122"/>
    <cellStyle name="40% - Accent4 2 6 2 2 4 3" xfId="39999"/>
    <cellStyle name="40% - Accent4 2 6 2 2 5" xfId="24465"/>
    <cellStyle name="40% - Accent4 2 6 2 2 6" xfId="33342"/>
    <cellStyle name="40% - Accent4 2 6 2 3" xfId="12767"/>
    <cellStyle name="40% - Accent4 2 6 2 3 2" xfId="15121"/>
    <cellStyle name="40% - Accent4 2 6 2 3 2 2" xfId="25951"/>
    <cellStyle name="40% - Accent4 2 6 2 3 2 3" xfId="34828"/>
    <cellStyle name="40% - Accent4 2 6 2 3 3" xfId="17340"/>
    <cellStyle name="40% - Accent4 2 6 2 3 3 2" xfId="28170"/>
    <cellStyle name="40% - Accent4 2 6 2 3 3 3" xfId="37047"/>
    <cellStyle name="40% - Accent4 2 6 2 3 4" xfId="19745"/>
    <cellStyle name="40% - Accent4 2 6 2 3 4 2" xfId="30389"/>
    <cellStyle name="40% - Accent4 2 6 2 3 4 3" xfId="39266"/>
    <cellStyle name="40% - Accent4 2 6 2 3 5" xfId="23732"/>
    <cellStyle name="40% - Accent4 2 6 2 3 6" xfId="32609"/>
    <cellStyle name="40% - Accent4 2 6 2 4" xfId="14245"/>
    <cellStyle name="40% - Accent4 2 6 2 4 2" xfId="25208"/>
    <cellStyle name="40% - Accent4 2 6 2 4 3" xfId="34085"/>
    <cellStyle name="40% - Accent4 2 6 2 5" xfId="16597"/>
    <cellStyle name="40% - Accent4 2 6 2 5 2" xfId="27427"/>
    <cellStyle name="40% - Accent4 2 6 2 5 3" xfId="36304"/>
    <cellStyle name="40% - Accent4 2 6 2 6" xfId="18818"/>
    <cellStyle name="40% - Accent4 2 6 2 6 2" xfId="29646"/>
    <cellStyle name="40% - Accent4 2 6 2 6 3" xfId="38523"/>
    <cellStyle name="40% - Accent4 2 6 2 7" xfId="22989"/>
    <cellStyle name="40% - Accent4 2 6 2 8" xfId="31864"/>
    <cellStyle name="40% - Accent4 2 6 3" xfId="9482"/>
    <cellStyle name="40% - Accent4 2 6 3 2" xfId="13501"/>
    <cellStyle name="40% - Accent4 2 6 3 2 2" xfId="15855"/>
    <cellStyle name="40% - Accent4 2 6 3 2 2 2" xfId="26685"/>
    <cellStyle name="40% - Accent4 2 6 3 2 2 3" xfId="35562"/>
    <cellStyle name="40% - Accent4 2 6 3 2 3" xfId="18074"/>
    <cellStyle name="40% - Accent4 2 6 3 2 3 2" xfId="28904"/>
    <cellStyle name="40% - Accent4 2 6 3 2 3 3" xfId="37781"/>
    <cellStyle name="40% - Accent4 2 6 3 2 4" xfId="20479"/>
    <cellStyle name="40% - Accent4 2 6 3 2 4 2" xfId="31123"/>
    <cellStyle name="40% - Accent4 2 6 3 2 4 3" xfId="40000"/>
    <cellStyle name="40% - Accent4 2 6 3 2 5" xfId="24466"/>
    <cellStyle name="40% - Accent4 2 6 3 2 6" xfId="33343"/>
    <cellStyle name="40% - Accent4 2 6 3 3" xfId="12768"/>
    <cellStyle name="40% - Accent4 2 6 3 3 2" xfId="15122"/>
    <cellStyle name="40% - Accent4 2 6 3 3 2 2" xfId="25952"/>
    <cellStyle name="40% - Accent4 2 6 3 3 2 3" xfId="34829"/>
    <cellStyle name="40% - Accent4 2 6 3 3 3" xfId="17341"/>
    <cellStyle name="40% - Accent4 2 6 3 3 3 2" xfId="28171"/>
    <cellStyle name="40% - Accent4 2 6 3 3 3 3" xfId="37048"/>
    <cellStyle name="40% - Accent4 2 6 3 3 4" xfId="19746"/>
    <cellStyle name="40% - Accent4 2 6 3 3 4 2" xfId="30390"/>
    <cellStyle name="40% - Accent4 2 6 3 3 4 3" xfId="39267"/>
    <cellStyle name="40% - Accent4 2 6 3 3 5" xfId="23733"/>
    <cellStyle name="40% - Accent4 2 6 3 3 6" xfId="32610"/>
    <cellStyle name="40% - Accent4 2 6 3 4" xfId="14246"/>
    <cellStyle name="40% - Accent4 2 6 3 4 2" xfId="25209"/>
    <cellStyle name="40% - Accent4 2 6 3 4 3" xfId="34086"/>
    <cellStyle name="40% - Accent4 2 6 3 5" xfId="16598"/>
    <cellStyle name="40% - Accent4 2 6 3 5 2" xfId="27428"/>
    <cellStyle name="40% - Accent4 2 6 3 5 3" xfId="36305"/>
    <cellStyle name="40% - Accent4 2 6 3 6" xfId="18819"/>
    <cellStyle name="40% - Accent4 2 6 3 6 2" xfId="29647"/>
    <cellStyle name="40% - Accent4 2 6 3 6 3" xfId="38524"/>
    <cellStyle name="40% - Accent4 2 6 3 7" xfId="22990"/>
    <cellStyle name="40% - Accent4 2 6 3 8" xfId="31865"/>
    <cellStyle name="40% - Accent4 2 6 4" xfId="9483"/>
    <cellStyle name="40% - Accent4 2 6 4 2" xfId="13502"/>
    <cellStyle name="40% - Accent4 2 6 4 2 2" xfId="15856"/>
    <cellStyle name="40% - Accent4 2 6 4 2 2 2" xfId="26686"/>
    <cellStyle name="40% - Accent4 2 6 4 2 2 3" xfId="35563"/>
    <cellStyle name="40% - Accent4 2 6 4 2 3" xfId="18075"/>
    <cellStyle name="40% - Accent4 2 6 4 2 3 2" xfId="28905"/>
    <cellStyle name="40% - Accent4 2 6 4 2 3 3" xfId="37782"/>
    <cellStyle name="40% - Accent4 2 6 4 2 4" xfId="20480"/>
    <cellStyle name="40% - Accent4 2 6 4 2 4 2" xfId="31124"/>
    <cellStyle name="40% - Accent4 2 6 4 2 4 3" xfId="40001"/>
    <cellStyle name="40% - Accent4 2 6 4 2 5" xfId="24467"/>
    <cellStyle name="40% - Accent4 2 6 4 2 6" xfId="33344"/>
    <cellStyle name="40% - Accent4 2 6 4 3" xfId="12769"/>
    <cellStyle name="40% - Accent4 2 6 4 3 2" xfId="15123"/>
    <cellStyle name="40% - Accent4 2 6 4 3 2 2" xfId="25953"/>
    <cellStyle name="40% - Accent4 2 6 4 3 2 3" xfId="34830"/>
    <cellStyle name="40% - Accent4 2 6 4 3 3" xfId="17342"/>
    <cellStyle name="40% - Accent4 2 6 4 3 3 2" xfId="28172"/>
    <cellStyle name="40% - Accent4 2 6 4 3 3 3" xfId="37049"/>
    <cellStyle name="40% - Accent4 2 6 4 3 4" xfId="19747"/>
    <cellStyle name="40% - Accent4 2 6 4 3 4 2" xfId="30391"/>
    <cellStyle name="40% - Accent4 2 6 4 3 4 3" xfId="39268"/>
    <cellStyle name="40% - Accent4 2 6 4 3 5" xfId="23734"/>
    <cellStyle name="40% - Accent4 2 6 4 3 6" xfId="32611"/>
    <cellStyle name="40% - Accent4 2 6 4 4" xfId="14247"/>
    <cellStyle name="40% - Accent4 2 6 4 4 2" xfId="25210"/>
    <cellStyle name="40% - Accent4 2 6 4 4 3" xfId="34087"/>
    <cellStyle name="40% - Accent4 2 6 4 5" xfId="16599"/>
    <cellStyle name="40% - Accent4 2 6 4 5 2" xfId="27429"/>
    <cellStyle name="40% - Accent4 2 6 4 5 3" xfId="36306"/>
    <cellStyle name="40% - Accent4 2 6 4 6" xfId="18820"/>
    <cellStyle name="40% - Accent4 2 6 4 6 2" xfId="29648"/>
    <cellStyle name="40% - Accent4 2 6 4 6 3" xfId="38525"/>
    <cellStyle name="40% - Accent4 2 6 4 7" xfId="22991"/>
    <cellStyle name="40% - Accent4 2 6 4 8" xfId="31866"/>
    <cellStyle name="40% - Accent4 2 6 5" xfId="9484"/>
    <cellStyle name="40% - Accent4 2 6 5 2" xfId="13503"/>
    <cellStyle name="40% - Accent4 2 6 5 2 2" xfId="15857"/>
    <cellStyle name="40% - Accent4 2 6 5 2 2 2" xfId="26687"/>
    <cellStyle name="40% - Accent4 2 6 5 2 2 3" xfId="35564"/>
    <cellStyle name="40% - Accent4 2 6 5 2 3" xfId="18076"/>
    <cellStyle name="40% - Accent4 2 6 5 2 3 2" xfId="28906"/>
    <cellStyle name="40% - Accent4 2 6 5 2 3 3" xfId="37783"/>
    <cellStyle name="40% - Accent4 2 6 5 2 4" xfId="20481"/>
    <cellStyle name="40% - Accent4 2 6 5 2 4 2" xfId="31125"/>
    <cellStyle name="40% - Accent4 2 6 5 2 4 3" xfId="40002"/>
    <cellStyle name="40% - Accent4 2 6 5 2 5" xfId="24468"/>
    <cellStyle name="40% - Accent4 2 6 5 2 6" xfId="33345"/>
    <cellStyle name="40% - Accent4 2 6 5 3" xfId="12770"/>
    <cellStyle name="40% - Accent4 2 6 5 3 2" xfId="15124"/>
    <cellStyle name="40% - Accent4 2 6 5 3 2 2" xfId="25954"/>
    <cellStyle name="40% - Accent4 2 6 5 3 2 3" xfId="34831"/>
    <cellStyle name="40% - Accent4 2 6 5 3 3" xfId="17343"/>
    <cellStyle name="40% - Accent4 2 6 5 3 3 2" xfId="28173"/>
    <cellStyle name="40% - Accent4 2 6 5 3 3 3" xfId="37050"/>
    <cellStyle name="40% - Accent4 2 6 5 3 4" xfId="19748"/>
    <cellStyle name="40% - Accent4 2 6 5 3 4 2" xfId="30392"/>
    <cellStyle name="40% - Accent4 2 6 5 3 4 3" xfId="39269"/>
    <cellStyle name="40% - Accent4 2 6 5 3 5" xfId="23735"/>
    <cellStyle name="40% - Accent4 2 6 5 3 6" xfId="32612"/>
    <cellStyle name="40% - Accent4 2 6 5 4" xfId="14248"/>
    <cellStyle name="40% - Accent4 2 6 5 4 2" xfId="25211"/>
    <cellStyle name="40% - Accent4 2 6 5 4 3" xfId="34088"/>
    <cellStyle name="40% - Accent4 2 6 5 5" xfId="16600"/>
    <cellStyle name="40% - Accent4 2 6 5 5 2" xfId="27430"/>
    <cellStyle name="40% - Accent4 2 6 5 5 3" xfId="36307"/>
    <cellStyle name="40% - Accent4 2 6 5 6" xfId="18821"/>
    <cellStyle name="40% - Accent4 2 6 5 6 2" xfId="29649"/>
    <cellStyle name="40% - Accent4 2 6 5 6 3" xfId="38526"/>
    <cellStyle name="40% - Accent4 2 6 5 7" xfId="22992"/>
    <cellStyle name="40% - Accent4 2 6 5 8" xfId="31867"/>
    <cellStyle name="40% - Accent4 2 6 6" xfId="13499"/>
    <cellStyle name="40% - Accent4 2 6 6 2" xfId="15853"/>
    <cellStyle name="40% - Accent4 2 6 6 2 2" xfId="26683"/>
    <cellStyle name="40% - Accent4 2 6 6 2 3" xfId="35560"/>
    <cellStyle name="40% - Accent4 2 6 6 3" xfId="18072"/>
    <cellStyle name="40% - Accent4 2 6 6 3 2" xfId="28902"/>
    <cellStyle name="40% - Accent4 2 6 6 3 3" xfId="37779"/>
    <cellStyle name="40% - Accent4 2 6 6 4" xfId="20477"/>
    <cellStyle name="40% - Accent4 2 6 6 4 2" xfId="31121"/>
    <cellStyle name="40% - Accent4 2 6 6 4 3" xfId="39998"/>
    <cellStyle name="40% - Accent4 2 6 6 5" xfId="24464"/>
    <cellStyle name="40% - Accent4 2 6 6 6" xfId="33341"/>
    <cellStyle name="40% - Accent4 2 6 7" xfId="12766"/>
    <cellStyle name="40% - Accent4 2 6 7 2" xfId="15120"/>
    <cellStyle name="40% - Accent4 2 6 7 2 2" xfId="25950"/>
    <cellStyle name="40% - Accent4 2 6 7 2 3" xfId="34827"/>
    <cellStyle name="40% - Accent4 2 6 7 3" xfId="17339"/>
    <cellStyle name="40% - Accent4 2 6 7 3 2" xfId="28169"/>
    <cellStyle name="40% - Accent4 2 6 7 3 3" xfId="37046"/>
    <cellStyle name="40% - Accent4 2 6 7 4" xfId="19744"/>
    <cellStyle name="40% - Accent4 2 6 7 4 2" xfId="30388"/>
    <cellStyle name="40% - Accent4 2 6 7 4 3" xfId="39265"/>
    <cellStyle name="40% - Accent4 2 6 7 5" xfId="23731"/>
    <cellStyle name="40% - Accent4 2 6 7 6" xfId="32608"/>
    <cellStyle name="40% - Accent4 2 6 8" xfId="14244"/>
    <cellStyle name="40% - Accent4 2 6 8 2" xfId="25207"/>
    <cellStyle name="40% - Accent4 2 6 8 3" xfId="34084"/>
    <cellStyle name="40% - Accent4 2 6 9" xfId="16596"/>
    <cellStyle name="40% - Accent4 2 6 9 2" xfId="27426"/>
    <cellStyle name="40% - Accent4 2 6 9 3" xfId="36303"/>
    <cellStyle name="40% - Accent4 2 7" xfId="9485"/>
    <cellStyle name="40% - Accent4 2 7 2" xfId="13504"/>
    <cellStyle name="40% - Accent4 2 7 2 2" xfId="15858"/>
    <cellStyle name="40% - Accent4 2 7 2 2 2" xfId="26688"/>
    <cellStyle name="40% - Accent4 2 7 2 2 3" xfId="35565"/>
    <cellStyle name="40% - Accent4 2 7 2 3" xfId="18077"/>
    <cellStyle name="40% - Accent4 2 7 2 3 2" xfId="28907"/>
    <cellStyle name="40% - Accent4 2 7 2 3 3" xfId="37784"/>
    <cellStyle name="40% - Accent4 2 7 2 4" xfId="20482"/>
    <cellStyle name="40% - Accent4 2 7 2 4 2" xfId="31126"/>
    <cellStyle name="40% - Accent4 2 7 2 4 3" xfId="40003"/>
    <cellStyle name="40% - Accent4 2 7 2 5" xfId="24469"/>
    <cellStyle name="40% - Accent4 2 7 2 6" xfId="33346"/>
    <cellStyle name="40% - Accent4 2 7 3" xfId="12771"/>
    <cellStyle name="40% - Accent4 2 7 3 2" xfId="15125"/>
    <cellStyle name="40% - Accent4 2 7 3 2 2" xfId="25955"/>
    <cellStyle name="40% - Accent4 2 7 3 2 3" xfId="34832"/>
    <cellStyle name="40% - Accent4 2 7 3 3" xfId="17344"/>
    <cellStyle name="40% - Accent4 2 7 3 3 2" xfId="28174"/>
    <cellStyle name="40% - Accent4 2 7 3 3 3" xfId="37051"/>
    <cellStyle name="40% - Accent4 2 7 3 4" xfId="19749"/>
    <cellStyle name="40% - Accent4 2 7 3 4 2" xfId="30393"/>
    <cellStyle name="40% - Accent4 2 7 3 4 3" xfId="39270"/>
    <cellStyle name="40% - Accent4 2 7 3 5" xfId="23736"/>
    <cellStyle name="40% - Accent4 2 7 3 6" xfId="32613"/>
    <cellStyle name="40% - Accent4 2 7 4" xfId="14249"/>
    <cellStyle name="40% - Accent4 2 7 4 2" xfId="25212"/>
    <cellStyle name="40% - Accent4 2 7 4 3" xfId="34089"/>
    <cellStyle name="40% - Accent4 2 7 5" xfId="16601"/>
    <cellStyle name="40% - Accent4 2 7 5 2" xfId="27431"/>
    <cellStyle name="40% - Accent4 2 7 5 3" xfId="36308"/>
    <cellStyle name="40% - Accent4 2 7 6" xfId="18822"/>
    <cellStyle name="40% - Accent4 2 7 6 2" xfId="29650"/>
    <cellStyle name="40% - Accent4 2 7 6 3" xfId="38527"/>
    <cellStyle name="40% - Accent4 2 7 7" xfId="22993"/>
    <cellStyle name="40% - Accent4 2 7 8" xfId="31868"/>
    <cellStyle name="40% - Accent4 2 8" xfId="9486"/>
    <cellStyle name="40% - Accent4 2 8 2" xfId="13505"/>
    <cellStyle name="40% - Accent4 2 8 2 2" xfId="15859"/>
    <cellStyle name="40% - Accent4 2 8 2 2 2" xfId="26689"/>
    <cellStyle name="40% - Accent4 2 8 2 2 3" xfId="35566"/>
    <cellStyle name="40% - Accent4 2 8 2 3" xfId="18078"/>
    <cellStyle name="40% - Accent4 2 8 2 3 2" xfId="28908"/>
    <cellStyle name="40% - Accent4 2 8 2 3 3" xfId="37785"/>
    <cellStyle name="40% - Accent4 2 8 2 4" xfId="20483"/>
    <cellStyle name="40% - Accent4 2 8 2 4 2" xfId="31127"/>
    <cellStyle name="40% - Accent4 2 8 2 4 3" xfId="40004"/>
    <cellStyle name="40% - Accent4 2 8 2 5" xfId="24470"/>
    <cellStyle name="40% - Accent4 2 8 2 6" xfId="33347"/>
    <cellStyle name="40% - Accent4 2 8 3" xfId="12772"/>
    <cellStyle name="40% - Accent4 2 8 3 2" xfId="15126"/>
    <cellStyle name="40% - Accent4 2 8 3 2 2" xfId="25956"/>
    <cellStyle name="40% - Accent4 2 8 3 2 3" xfId="34833"/>
    <cellStyle name="40% - Accent4 2 8 3 3" xfId="17345"/>
    <cellStyle name="40% - Accent4 2 8 3 3 2" xfId="28175"/>
    <cellStyle name="40% - Accent4 2 8 3 3 3" xfId="37052"/>
    <cellStyle name="40% - Accent4 2 8 3 4" xfId="19750"/>
    <cellStyle name="40% - Accent4 2 8 3 4 2" xfId="30394"/>
    <cellStyle name="40% - Accent4 2 8 3 4 3" xfId="39271"/>
    <cellStyle name="40% - Accent4 2 8 3 5" xfId="23737"/>
    <cellStyle name="40% - Accent4 2 8 3 6" xfId="32614"/>
    <cellStyle name="40% - Accent4 2 8 4" xfId="14250"/>
    <cellStyle name="40% - Accent4 2 8 4 2" xfId="25213"/>
    <cellStyle name="40% - Accent4 2 8 4 3" xfId="34090"/>
    <cellStyle name="40% - Accent4 2 8 5" xfId="16602"/>
    <cellStyle name="40% - Accent4 2 8 5 2" xfId="27432"/>
    <cellStyle name="40% - Accent4 2 8 5 3" xfId="36309"/>
    <cellStyle name="40% - Accent4 2 8 6" xfId="18823"/>
    <cellStyle name="40% - Accent4 2 8 6 2" xfId="29651"/>
    <cellStyle name="40% - Accent4 2 8 6 3" xfId="38528"/>
    <cellStyle name="40% - Accent4 2 8 7" xfId="22994"/>
    <cellStyle name="40% - Accent4 2 8 8" xfId="31869"/>
    <cellStyle name="40% - Accent4 2 9" xfId="9487"/>
    <cellStyle name="40% - Accent4 2 9 2" xfId="13506"/>
    <cellStyle name="40% - Accent4 2 9 2 2" xfId="15860"/>
    <cellStyle name="40% - Accent4 2 9 2 2 2" xfId="26690"/>
    <cellStyle name="40% - Accent4 2 9 2 2 3" xfId="35567"/>
    <cellStyle name="40% - Accent4 2 9 2 3" xfId="18079"/>
    <cellStyle name="40% - Accent4 2 9 2 3 2" xfId="28909"/>
    <cellStyle name="40% - Accent4 2 9 2 3 3" xfId="37786"/>
    <cellStyle name="40% - Accent4 2 9 2 4" xfId="20484"/>
    <cellStyle name="40% - Accent4 2 9 2 4 2" xfId="31128"/>
    <cellStyle name="40% - Accent4 2 9 2 4 3" xfId="40005"/>
    <cellStyle name="40% - Accent4 2 9 2 5" xfId="24471"/>
    <cellStyle name="40% - Accent4 2 9 2 6" xfId="33348"/>
    <cellStyle name="40% - Accent4 2 9 3" xfId="12773"/>
    <cellStyle name="40% - Accent4 2 9 3 2" xfId="15127"/>
    <cellStyle name="40% - Accent4 2 9 3 2 2" xfId="25957"/>
    <cellStyle name="40% - Accent4 2 9 3 2 3" xfId="34834"/>
    <cellStyle name="40% - Accent4 2 9 3 3" xfId="17346"/>
    <cellStyle name="40% - Accent4 2 9 3 3 2" xfId="28176"/>
    <cellStyle name="40% - Accent4 2 9 3 3 3" xfId="37053"/>
    <cellStyle name="40% - Accent4 2 9 3 4" xfId="19751"/>
    <cellStyle name="40% - Accent4 2 9 3 4 2" xfId="30395"/>
    <cellStyle name="40% - Accent4 2 9 3 4 3" xfId="39272"/>
    <cellStyle name="40% - Accent4 2 9 3 5" xfId="23738"/>
    <cellStyle name="40% - Accent4 2 9 3 6" xfId="32615"/>
    <cellStyle name="40% - Accent4 2 9 4" xfId="14251"/>
    <cellStyle name="40% - Accent4 2 9 4 2" xfId="25214"/>
    <cellStyle name="40% - Accent4 2 9 4 3" xfId="34091"/>
    <cellStyle name="40% - Accent4 2 9 5" xfId="16603"/>
    <cellStyle name="40% - Accent4 2 9 5 2" xfId="27433"/>
    <cellStyle name="40% - Accent4 2 9 5 3" xfId="36310"/>
    <cellStyle name="40% - Accent4 2 9 6" xfId="18824"/>
    <cellStyle name="40% - Accent4 2 9 6 2" xfId="29652"/>
    <cellStyle name="40% - Accent4 2 9 6 3" xfId="38529"/>
    <cellStyle name="40% - Accent4 2 9 7" xfId="22995"/>
    <cellStyle name="40% - Accent4 2 9 8" xfId="31870"/>
    <cellStyle name="40% - Accent4 20" xfId="9488"/>
    <cellStyle name="40% - Accent4 21" xfId="9489"/>
    <cellStyle name="40% - Accent4 22" xfId="9490"/>
    <cellStyle name="40% - Accent4 23" xfId="9491"/>
    <cellStyle name="40% - Accent4 24" xfId="9492"/>
    <cellStyle name="40% - Accent4 25" xfId="9493"/>
    <cellStyle name="40% - Accent4 26" xfId="9494"/>
    <cellStyle name="40% - Accent4 3" xfId="80"/>
    <cellStyle name="40% - Accent4 3 10" xfId="9496"/>
    <cellStyle name="40% - Accent4 3 11" xfId="9495"/>
    <cellStyle name="40% - Accent4 3 2" xfId="81"/>
    <cellStyle name="40% - Accent4 3 2 2" xfId="13507"/>
    <cellStyle name="40% - Accent4 3 2 2 2" xfId="15861"/>
    <cellStyle name="40% - Accent4 3 2 2 2 2" xfId="26691"/>
    <cellStyle name="40% - Accent4 3 2 2 2 3" xfId="35568"/>
    <cellStyle name="40% - Accent4 3 2 2 3" xfId="18080"/>
    <cellStyle name="40% - Accent4 3 2 2 3 2" xfId="28910"/>
    <cellStyle name="40% - Accent4 3 2 2 3 3" xfId="37787"/>
    <cellStyle name="40% - Accent4 3 2 2 4" xfId="20485"/>
    <cellStyle name="40% - Accent4 3 2 2 4 2" xfId="31129"/>
    <cellStyle name="40% - Accent4 3 2 2 4 3" xfId="40006"/>
    <cellStyle name="40% - Accent4 3 2 2 5" xfId="24472"/>
    <cellStyle name="40% - Accent4 3 2 2 6" xfId="33349"/>
    <cellStyle name="40% - Accent4 3 2 3" xfId="12774"/>
    <cellStyle name="40% - Accent4 3 2 3 2" xfId="15128"/>
    <cellStyle name="40% - Accent4 3 2 3 2 2" xfId="25958"/>
    <cellStyle name="40% - Accent4 3 2 3 2 3" xfId="34835"/>
    <cellStyle name="40% - Accent4 3 2 3 3" xfId="17347"/>
    <cellStyle name="40% - Accent4 3 2 3 3 2" xfId="28177"/>
    <cellStyle name="40% - Accent4 3 2 3 3 3" xfId="37054"/>
    <cellStyle name="40% - Accent4 3 2 3 4" xfId="19752"/>
    <cellStyle name="40% - Accent4 3 2 3 4 2" xfId="30396"/>
    <cellStyle name="40% - Accent4 3 2 3 4 3" xfId="39273"/>
    <cellStyle name="40% - Accent4 3 2 3 5" xfId="23739"/>
    <cellStyle name="40% - Accent4 3 2 3 6" xfId="32616"/>
    <cellStyle name="40% - Accent4 3 2 4" xfId="14252"/>
    <cellStyle name="40% - Accent4 3 2 4 2" xfId="25215"/>
    <cellStyle name="40% - Accent4 3 2 4 3" xfId="34092"/>
    <cellStyle name="40% - Accent4 3 2 5" xfId="16604"/>
    <cellStyle name="40% - Accent4 3 2 5 2" xfId="27434"/>
    <cellStyle name="40% - Accent4 3 2 5 3" xfId="36311"/>
    <cellStyle name="40% - Accent4 3 2 6" xfId="18825"/>
    <cellStyle name="40% - Accent4 3 2 6 2" xfId="29653"/>
    <cellStyle name="40% - Accent4 3 2 6 3" xfId="38530"/>
    <cellStyle name="40% - Accent4 3 2 7" xfId="22996"/>
    <cellStyle name="40% - Accent4 3 2 8" xfId="31871"/>
    <cellStyle name="40% - Accent4 3 2 9" xfId="9497"/>
    <cellStyle name="40% - Accent4 3 3" xfId="9498"/>
    <cellStyle name="40% - Accent4 3 3 2" xfId="13508"/>
    <cellStyle name="40% - Accent4 3 3 2 2" xfId="15862"/>
    <cellStyle name="40% - Accent4 3 3 2 2 2" xfId="26692"/>
    <cellStyle name="40% - Accent4 3 3 2 2 3" xfId="35569"/>
    <cellStyle name="40% - Accent4 3 3 2 3" xfId="18081"/>
    <cellStyle name="40% - Accent4 3 3 2 3 2" xfId="28911"/>
    <cellStyle name="40% - Accent4 3 3 2 3 3" xfId="37788"/>
    <cellStyle name="40% - Accent4 3 3 2 4" xfId="20486"/>
    <cellStyle name="40% - Accent4 3 3 2 4 2" xfId="31130"/>
    <cellStyle name="40% - Accent4 3 3 2 4 3" xfId="40007"/>
    <cellStyle name="40% - Accent4 3 3 2 5" xfId="24473"/>
    <cellStyle name="40% - Accent4 3 3 2 6" xfId="33350"/>
    <cellStyle name="40% - Accent4 3 3 3" xfId="12775"/>
    <cellStyle name="40% - Accent4 3 3 3 2" xfId="15129"/>
    <cellStyle name="40% - Accent4 3 3 3 2 2" xfId="25959"/>
    <cellStyle name="40% - Accent4 3 3 3 2 3" xfId="34836"/>
    <cellStyle name="40% - Accent4 3 3 3 3" xfId="17348"/>
    <cellStyle name="40% - Accent4 3 3 3 3 2" xfId="28178"/>
    <cellStyle name="40% - Accent4 3 3 3 3 3" xfId="37055"/>
    <cellStyle name="40% - Accent4 3 3 3 4" xfId="19753"/>
    <cellStyle name="40% - Accent4 3 3 3 4 2" xfId="30397"/>
    <cellStyle name="40% - Accent4 3 3 3 4 3" xfId="39274"/>
    <cellStyle name="40% - Accent4 3 3 3 5" xfId="23740"/>
    <cellStyle name="40% - Accent4 3 3 3 6" xfId="32617"/>
    <cellStyle name="40% - Accent4 3 3 4" xfId="14253"/>
    <cellStyle name="40% - Accent4 3 3 4 2" xfId="25216"/>
    <cellStyle name="40% - Accent4 3 3 4 3" xfId="34093"/>
    <cellStyle name="40% - Accent4 3 3 5" xfId="16605"/>
    <cellStyle name="40% - Accent4 3 3 5 2" xfId="27435"/>
    <cellStyle name="40% - Accent4 3 3 5 3" xfId="36312"/>
    <cellStyle name="40% - Accent4 3 3 6" xfId="18826"/>
    <cellStyle name="40% - Accent4 3 3 6 2" xfId="29654"/>
    <cellStyle name="40% - Accent4 3 3 6 3" xfId="38531"/>
    <cellStyle name="40% - Accent4 3 3 7" xfId="22997"/>
    <cellStyle name="40% - Accent4 3 3 8" xfId="31872"/>
    <cellStyle name="40% - Accent4 3 4" xfId="9499"/>
    <cellStyle name="40% - Accent4 3 4 2" xfId="13509"/>
    <cellStyle name="40% - Accent4 3 4 2 2" xfId="15863"/>
    <cellStyle name="40% - Accent4 3 4 2 2 2" xfId="26693"/>
    <cellStyle name="40% - Accent4 3 4 2 2 3" xfId="35570"/>
    <cellStyle name="40% - Accent4 3 4 2 3" xfId="18082"/>
    <cellStyle name="40% - Accent4 3 4 2 3 2" xfId="28912"/>
    <cellStyle name="40% - Accent4 3 4 2 3 3" xfId="37789"/>
    <cellStyle name="40% - Accent4 3 4 2 4" xfId="20487"/>
    <cellStyle name="40% - Accent4 3 4 2 4 2" xfId="31131"/>
    <cellStyle name="40% - Accent4 3 4 2 4 3" xfId="40008"/>
    <cellStyle name="40% - Accent4 3 4 2 5" xfId="24474"/>
    <cellStyle name="40% - Accent4 3 4 2 6" xfId="33351"/>
    <cellStyle name="40% - Accent4 3 4 3" xfId="12776"/>
    <cellStyle name="40% - Accent4 3 4 3 2" xfId="15130"/>
    <cellStyle name="40% - Accent4 3 4 3 2 2" xfId="25960"/>
    <cellStyle name="40% - Accent4 3 4 3 2 3" xfId="34837"/>
    <cellStyle name="40% - Accent4 3 4 3 3" xfId="17349"/>
    <cellStyle name="40% - Accent4 3 4 3 3 2" xfId="28179"/>
    <cellStyle name="40% - Accent4 3 4 3 3 3" xfId="37056"/>
    <cellStyle name="40% - Accent4 3 4 3 4" xfId="19754"/>
    <cellStyle name="40% - Accent4 3 4 3 4 2" xfId="30398"/>
    <cellStyle name="40% - Accent4 3 4 3 4 3" xfId="39275"/>
    <cellStyle name="40% - Accent4 3 4 3 5" xfId="23741"/>
    <cellStyle name="40% - Accent4 3 4 3 6" xfId="32618"/>
    <cellStyle name="40% - Accent4 3 4 4" xfId="14254"/>
    <cellStyle name="40% - Accent4 3 4 4 2" xfId="25217"/>
    <cellStyle name="40% - Accent4 3 4 4 3" xfId="34094"/>
    <cellStyle name="40% - Accent4 3 4 5" xfId="16606"/>
    <cellStyle name="40% - Accent4 3 4 5 2" xfId="27436"/>
    <cellStyle name="40% - Accent4 3 4 5 3" xfId="36313"/>
    <cellStyle name="40% - Accent4 3 4 6" xfId="18827"/>
    <cellStyle name="40% - Accent4 3 4 6 2" xfId="29655"/>
    <cellStyle name="40% - Accent4 3 4 6 3" xfId="38532"/>
    <cellStyle name="40% - Accent4 3 4 7" xfId="22998"/>
    <cellStyle name="40% - Accent4 3 4 8" xfId="31873"/>
    <cellStyle name="40% - Accent4 3 5" xfId="9500"/>
    <cellStyle name="40% - Accent4 3 5 2" xfId="13510"/>
    <cellStyle name="40% - Accent4 3 5 2 2" xfId="15864"/>
    <cellStyle name="40% - Accent4 3 5 2 2 2" xfId="26694"/>
    <cellStyle name="40% - Accent4 3 5 2 2 3" xfId="35571"/>
    <cellStyle name="40% - Accent4 3 5 2 3" xfId="18083"/>
    <cellStyle name="40% - Accent4 3 5 2 3 2" xfId="28913"/>
    <cellStyle name="40% - Accent4 3 5 2 3 3" xfId="37790"/>
    <cellStyle name="40% - Accent4 3 5 2 4" xfId="20488"/>
    <cellStyle name="40% - Accent4 3 5 2 4 2" xfId="31132"/>
    <cellStyle name="40% - Accent4 3 5 2 4 3" xfId="40009"/>
    <cellStyle name="40% - Accent4 3 5 2 5" xfId="24475"/>
    <cellStyle name="40% - Accent4 3 5 2 6" xfId="33352"/>
    <cellStyle name="40% - Accent4 3 5 3" xfId="12777"/>
    <cellStyle name="40% - Accent4 3 5 3 2" xfId="15131"/>
    <cellStyle name="40% - Accent4 3 5 3 2 2" xfId="25961"/>
    <cellStyle name="40% - Accent4 3 5 3 2 3" xfId="34838"/>
    <cellStyle name="40% - Accent4 3 5 3 3" xfId="17350"/>
    <cellStyle name="40% - Accent4 3 5 3 3 2" xfId="28180"/>
    <cellStyle name="40% - Accent4 3 5 3 3 3" xfId="37057"/>
    <cellStyle name="40% - Accent4 3 5 3 4" xfId="19755"/>
    <cellStyle name="40% - Accent4 3 5 3 4 2" xfId="30399"/>
    <cellStyle name="40% - Accent4 3 5 3 4 3" xfId="39276"/>
    <cellStyle name="40% - Accent4 3 5 3 5" xfId="23742"/>
    <cellStyle name="40% - Accent4 3 5 3 6" xfId="32619"/>
    <cellStyle name="40% - Accent4 3 5 4" xfId="14255"/>
    <cellStyle name="40% - Accent4 3 5 4 2" xfId="25218"/>
    <cellStyle name="40% - Accent4 3 5 4 3" xfId="34095"/>
    <cellStyle name="40% - Accent4 3 5 5" xfId="16607"/>
    <cellStyle name="40% - Accent4 3 5 5 2" xfId="27437"/>
    <cellStyle name="40% - Accent4 3 5 5 3" xfId="36314"/>
    <cellStyle name="40% - Accent4 3 5 6" xfId="18828"/>
    <cellStyle name="40% - Accent4 3 5 6 2" xfId="29656"/>
    <cellStyle name="40% - Accent4 3 5 6 3" xfId="38533"/>
    <cellStyle name="40% - Accent4 3 5 7" xfId="22999"/>
    <cellStyle name="40% - Accent4 3 5 8" xfId="31874"/>
    <cellStyle name="40% - Accent4 3 6" xfId="9501"/>
    <cellStyle name="40% - Accent4 3 7" xfId="9502"/>
    <cellStyle name="40% - Accent4 3 8" xfId="9503"/>
    <cellStyle name="40% - Accent4 3 9" xfId="9504"/>
    <cellStyle name="40% - Accent4 4" xfId="9505"/>
    <cellStyle name="40% - Accent4 4 2" xfId="9506"/>
    <cellStyle name="40% - Accent4 4 3" xfId="9507"/>
    <cellStyle name="40% - Accent4 4 4" xfId="9508"/>
    <cellStyle name="40% - Accent4 4 5" xfId="9509"/>
    <cellStyle name="40% - Accent4 4 6" xfId="9510"/>
    <cellStyle name="40% - Accent4 5" xfId="9511"/>
    <cellStyle name="40% - Accent4 5 2" xfId="9512"/>
    <cellStyle name="40% - Accent4 5 3" xfId="9513"/>
    <cellStyle name="40% - Accent4 5 4" xfId="9514"/>
    <cellStyle name="40% - Accent4 5 5" xfId="9515"/>
    <cellStyle name="40% - Accent4 5 6" xfId="9516"/>
    <cellStyle name="40% - Accent4 6" xfId="9517"/>
    <cellStyle name="40% - Accent4 6 2" xfId="9518"/>
    <cellStyle name="40% - Accent4 6 3" xfId="9519"/>
    <cellStyle name="40% - Accent4 6 4" xfId="9520"/>
    <cellStyle name="40% - Accent4 6 5" xfId="9521"/>
    <cellStyle name="40% - Accent4 6 6" xfId="9522"/>
    <cellStyle name="40% - Accent4 7" xfId="9523"/>
    <cellStyle name="40% - Accent4 7 10" xfId="16608"/>
    <cellStyle name="40% - Accent4 7 10 2" xfId="27438"/>
    <cellStyle name="40% - Accent4 7 10 3" xfId="36315"/>
    <cellStyle name="40% - Accent4 7 11" xfId="18829"/>
    <cellStyle name="40% - Accent4 7 11 2" xfId="29657"/>
    <cellStyle name="40% - Accent4 7 11 3" xfId="38534"/>
    <cellStyle name="40% - Accent4 7 12" xfId="23000"/>
    <cellStyle name="40% - Accent4 7 13" xfId="31875"/>
    <cellStyle name="40% - Accent4 7 2" xfId="9524"/>
    <cellStyle name="40% - Accent4 7 3" xfId="9525"/>
    <cellStyle name="40% - Accent4 7 4" xfId="9526"/>
    <cellStyle name="40% - Accent4 7 5" xfId="9527"/>
    <cellStyle name="40% - Accent4 7 6" xfId="9528"/>
    <cellStyle name="40% - Accent4 7 7" xfId="13511"/>
    <cellStyle name="40% - Accent4 7 7 2" xfId="15865"/>
    <cellStyle name="40% - Accent4 7 7 2 2" xfId="26695"/>
    <cellStyle name="40% - Accent4 7 7 2 3" xfId="35572"/>
    <cellStyle name="40% - Accent4 7 7 3" xfId="18084"/>
    <cellStyle name="40% - Accent4 7 7 3 2" xfId="28914"/>
    <cellStyle name="40% - Accent4 7 7 3 3" xfId="37791"/>
    <cellStyle name="40% - Accent4 7 7 4" xfId="20489"/>
    <cellStyle name="40% - Accent4 7 7 4 2" xfId="31133"/>
    <cellStyle name="40% - Accent4 7 7 4 3" xfId="40010"/>
    <cellStyle name="40% - Accent4 7 7 5" xfId="24476"/>
    <cellStyle name="40% - Accent4 7 7 6" xfId="33353"/>
    <cellStyle name="40% - Accent4 7 8" xfId="12778"/>
    <cellStyle name="40% - Accent4 7 8 2" xfId="15132"/>
    <cellStyle name="40% - Accent4 7 8 2 2" xfId="25962"/>
    <cellStyle name="40% - Accent4 7 8 2 3" xfId="34839"/>
    <cellStyle name="40% - Accent4 7 8 3" xfId="17351"/>
    <cellStyle name="40% - Accent4 7 8 3 2" xfId="28181"/>
    <cellStyle name="40% - Accent4 7 8 3 3" xfId="37058"/>
    <cellStyle name="40% - Accent4 7 8 4" xfId="19756"/>
    <cellStyle name="40% - Accent4 7 8 4 2" xfId="30400"/>
    <cellStyle name="40% - Accent4 7 8 4 3" xfId="39277"/>
    <cellStyle name="40% - Accent4 7 8 5" xfId="23743"/>
    <cellStyle name="40% - Accent4 7 8 6" xfId="32620"/>
    <cellStyle name="40% - Accent4 7 9" xfId="14256"/>
    <cellStyle name="40% - Accent4 7 9 2" xfId="25219"/>
    <cellStyle name="40% - Accent4 7 9 3" xfId="34096"/>
    <cellStyle name="40% - Accent4 8" xfId="9529"/>
    <cellStyle name="40% - Accent4 8 2" xfId="9530"/>
    <cellStyle name="40% - Accent4 8 3" xfId="9531"/>
    <cellStyle name="40% - Accent4 8 4" xfId="9532"/>
    <cellStyle name="40% - Accent4 8 5" xfId="9533"/>
    <cellStyle name="40% - Accent4 8 6" xfId="9534"/>
    <cellStyle name="40% - Accent4 9" xfId="9535"/>
    <cellStyle name="40% - Accent4 9 2" xfId="9536"/>
    <cellStyle name="40% - Accent4 9 3" xfId="9537"/>
    <cellStyle name="40% - Accent4 9 4" xfId="9538"/>
    <cellStyle name="40% - Accent4 9 5" xfId="9539"/>
    <cellStyle name="40% - Accent5 10" xfId="9540"/>
    <cellStyle name="40% - Accent5 11" xfId="9541"/>
    <cellStyle name="40% - Accent5 12" xfId="9542"/>
    <cellStyle name="40% - Accent5 13" xfId="9543"/>
    <cellStyle name="40% - Accent5 14" xfId="9544"/>
    <cellStyle name="40% - Accent5 15" xfId="9545"/>
    <cellStyle name="40% - Accent5 16" xfId="9546"/>
    <cellStyle name="40% - Accent5 2" xfId="82"/>
    <cellStyle name="40% - Accent5 2 10" xfId="9548"/>
    <cellStyle name="40% - Accent5 2 10 2" xfId="13512"/>
    <cellStyle name="40% - Accent5 2 10 2 2" xfId="15866"/>
    <cellStyle name="40% - Accent5 2 10 2 2 2" xfId="26696"/>
    <cellStyle name="40% - Accent5 2 10 2 2 3" xfId="35573"/>
    <cellStyle name="40% - Accent5 2 10 2 3" xfId="18085"/>
    <cellStyle name="40% - Accent5 2 10 2 3 2" xfId="28915"/>
    <cellStyle name="40% - Accent5 2 10 2 3 3" xfId="37792"/>
    <cellStyle name="40% - Accent5 2 10 2 4" xfId="20490"/>
    <cellStyle name="40% - Accent5 2 10 2 4 2" xfId="31134"/>
    <cellStyle name="40% - Accent5 2 10 2 4 3" xfId="40011"/>
    <cellStyle name="40% - Accent5 2 10 2 5" xfId="24477"/>
    <cellStyle name="40% - Accent5 2 10 2 6" xfId="33354"/>
    <cellStyle name="40% - Accent5 2 10 3" xfId="12779"/>
    <cellStyle name="40% - Accent5 2 10 3 2" xfId="15133"/>
    <cellStyle name="40% - Accent5 2 10 3 2 2" xfId="25963"/>
    <cellStyle name="40% - Accent5 2 10 3 2 3" xfId="34840"/>
    <cellStyle name="40% - Accent5 2 10 3 3" xfId="17352"/>
    <cellStyle name="40% - Accent5 2 10 3 3 2" xfId="28182"/>
    <cellStyle name="40% - Accent5 2 10 3 3 3" xfId="37059"/>
    <cellStyle name="40% - Accent5 2 10 3 4" xfId="19757"/>
    <cellStyle name="40% - Accent5 2 10 3 4 2" xfId="30401"/>
    <cellStyle name="40% - Accent5 2 10 3 4 3" xfId="39278"/>
    <cellStyle name="40% - Accent5 2 10 3 5" xfId="23744"/>
    <cellStyle name="40% - Accent5 2 10 3 6" xfId="32621"/>
    <cellStyle name="40% - Accent5 2 10 4" xfId="14257"/>
    <cellStyle name="40% - Accent5 2 10 4 2" xfId="25220"/>
    <cellStyle name="40% - Accent5 2 10 4 3" xfId="34097"/>
    <cellStyle name="40% - Accent5 2 10 5" xfId="16609"/>
    <cellStyle name="40% - Accent5 2 10 5 2" xfId="27439"/>
    <cellStyle name="40% - Accent5 2 10 5 3" xfId="36316"/>
    <cellStyle name="40% - Accent5 2 10 6" xfId="18830"/>
    <cellStyle name="40% - Accent5 2 10 6 2" xfId="29658"/>
    <cellStyle name="40% - Accent5 2 10 6 3" xfId="38535"/>
    <cellStyle name="40% - Accent5 2 10 7" xfId="23001"/>
    <cellStyle name="40% - Accent5 2 10 8" xfId="31876"/>
    <cellStyle name="40% - Accent5 2 11" xfId="9549"/>
    <cellStyle name="40% - Accent5 2 11 2" xfId="9550"/>
    <cellStyle name="40% - Accent5 2 11 2 2" xfId="13513"/>
    <cellStyle name="40% - Accent5 2 11 2 2 2" xfId="15867"/>
    <cellStyle name="40% - Accent5 2 11 2 2 2 2" xfId="26697"/>
    <cellStyle name="40% - Accent5 2 11 2 2 2 3" xfId="35574"/>
    <cellStyle name="40% - Accent5 2 11 2 2 3" xfId="18086"/>
    <cellStyle name="40% - Accent5 2 11 2 2 3 2" xfId="28916"/>
    <cellStyle name="40% - Accent5 2 11 2 2 3 3" xfId="37793"/>
    <cellStyle name="40% - Accent5 2 11 2 2 4" xfId="20491"/>
    <cellStyle name="40% - Accent5 2 11 2 2 4 2" xfId="31135"/>
    <cellStyle name="40% - Accent5 2 11 2 2 4 3" xfId="40012"/>
    <cellStyle name="40% - Accent5 2 11 2 2 5" xfId="24478"/>
    <cellStyle name="40% - Accent5 2 11 2 2 6" xfId="33355"/>
    <cellStyle name="40% - Accent5 2 11 2 3" xfId="12780"/>
    <cellStyle name="40% - Accent5 2 11 2 3 2" xfId="15134"/>
    <cellStyle name="40% - Accent5 2 11 2 3 2 2" xfId="25964"/>
    <cellStyle name="40% - Accent5 2 11 2 3 2 3" xfId="34841"/>
    <cellStyle name="40% - Accent5 2 11 2 3 3" xfId="17353"/>
    <cellStyle name="40% - Accent5 2 11 2 3 3 2" xfId="28183"/>
    <cellStyle name="40% - Accent5 2 11 2 3 3 3" xfId="37060"/>
    <cellStyle name="40% - Accent5 2 11 2 3 4" xfId="19758"/>
    <cellStyle name="40% - Accent5 2 11 2 3 4 2" xfId="30402"/>
    <cellStyle name="40% - Accent5 2 11 2 3 4 3" xfId="39279"/>
    <cellStyle name="40% - Accent5 2 11 2 3 5" xfId="23745"/>
    <cellStyle name="40% - Accent5 2 11 2 3 6" xfId="32622"/>
    <cellStyle name="40% - Accent5 2 11 2 4" xfId="14258"/>
    <cellStyle name="40% - Accent5 2 11 2 4 2" xfId="25221"/>
    <cellStyle name="40% - Accent5 2 11 2 4 3" xfId="34098"/>
    <cellStyle name="40% - Accent5 2 11 2 5" xfId="16610"/>
    <cellStyle name="40% - Accent5 2 11 2 5 2" xfId="27440"/>
    <cellStyle name="40% - Accent5 2 11 2 5 3" xfId="36317"/>
    <cellStyle name="40% - Accent5 2 11 2 6" xfId="18831"/>
    <cellStyle name="40% - Accent5 2 11 2 6 2" xfId="29659"/>
    <cellStyle name="40% - Accent5 2 11 2 6 3" xfId="38536"/>
    <cellStyle name="40% - Accent5 2 11 2 7" xfId="23002"/>
    <cellStyle name="40% - Accent5 2 11 2 8" xfId="31877"/>
    <cellStyle name="40% - Accent5 2 11 3" xfId="9551"/>
    <cellStyle name="40% - Accent5 2 11 3 2" xfId="13514"/>
    <cellStyle name="40% - Accent5 2 11 3 2 2" xfId="15868"/>
    <cellStyle name="40% - Accent5 2 11 3 2 2 2" xfId="26698"/>
    <cellStyle name="40% - Accent5 2 11 3 2 2 3" xfId="35575"/>
    <cellStyle name="40% - Accent5 2 11 3 2 3" xfId="18087"/>
    <cellStyle name="40% - Accent5 2 11 3 2 3 2" xfId="28917"/>
    <cellStyle name="40% - Accent5 2 11 3 2 3 3" xfId="37794"/>
    <cellStyle name="40% - Accent5 2 11 3 2 4" xfId="20492"/>
    <cellStyle name="40% - Accent5 2 11 3 2 4 2" xfId="31136"/>
    <cellStyle name="40% - Accent5 2 11 3 2 4 3" xfId="40013"/>
    <cellStyle name="40% - Accent5 2 11 3 2 5" xfId="24479"/>
    <cellStyle name="40% - Accent5 2 11 3 2 6" xfId="33356"/>
    <cellStyle name="40% - Accent5 2 11 3 3" xfId="12781"/>
    <cellStyle name="40% - Accent5 2 11 3 3 2" xfId="15135"/>
    <cellStyle name="40% - Accent5 2 11 3 3 2 2" xfId="25965"/>
    <cellStyle name="40% - Accent5 2 11 3 3 2 3" xfId="34842"/>
    <cellStyle name="40% - Accent5 2 11 3 3 3" xfId="17354"/>
    <cellStyle name="40% - Accent5 2 11 3 3 3 2" xfId="28184"/>
    <cellStyle name="40% - Accent5 2 11 3 3 3 3" xfId="37061"/>
    <cellStyle name="40% - Accent5 2 11 3 3 4" xfId="19759"/>
    <cellStyle name="40% - Accent5 2 11 3 3 4 2" xfId="30403"/>
    <cellStyle name="40% - Accent5 2 11 3 3 4 3" xfId="39280"/>
    <cellStyle name="40% - Accent5 2 11 3 3 5" xfId="23746"/>
    <cellStyle name="40% - Accent5 2 11 3 3 6" xfId="32623"/>
    <cellStyle name="40% - Accent5 2 11 3 4" xfId="14259"/>
    <cellStyle name="40% - Accent5 2 11 3 4 2" xfId="25222"/>
    <cellStyle name="40% - Accent5 2 11 3 4 3" xfId="34099"/>
    <cellStyle name="40% - Accent5 2 11 3 5" xfId="16611"/>
    <cellStyle name="40% - Accent5 2 11 3 5 2" xfId="27441"/>
    <cellStyle name="40% - Accent5 2 11 3 5 3" xfId="36318"/>
    <cellStyle name="40% - Accent5 2 11 3 6" xfId="18832"/>
    <cellStyle name="40% - Accent5 2 11 3 6 2" xfId="29660"/>
    <cellStyle name="40% - Accent5 2 11 3 6 3" xfId="38537"/>
    <cellStyle name="40% - Accent5 2 11 3 7" xfId="23003"/>
    <cellStyle name="40% - Accent5 2 11 3 8" xfId="31878"/>
    <cellStyle name="40% - Accent5 2 11 4" xfId="9552"/>
    <cellStyle name="40% - Accent5 2 11 4 2" xfId="13515"/>
    <cellStyle name="40% - Accent5 2 11 4 2 2" xfId="15869"/>
    <cellStyle name="40% - Accent5 2 11 4 2 2 2" xfId="26699"/>
    <cellStyle name="40% - Accent5 2 11 4 2 2 3" xfId="35576"/>
    <cellStyle name="40% - Accent5 2 11 4 2 3" xfId="18088"/>
    <cellStyle name="40% - Accent5 2 11 4 2 3 2" xfId="28918"/>
    <cellStyle name="40% - Accent5 2 11 4 2 3 3" xfId="37795"/>
    <cellStyle name="40% - Accent5 2 11 4 2 4" xfId="20493"/>
    <cellStyle name="40% - Accent5 2 11 4 2 4 2" xfId="31137"/>
    <cellStyle name="40% - Accent5 2 11 4 2 4 3" xfId="40014"/>
    <cellStyle name="40% - Accent5 2 11 4 2 5" xfId="24480"/>
    <cellStyle name="40% - Accent5 2 11 4 2 6" xfId="33357"/>
    <cellStyle name="40% - Accent5 2 11 4 3" xfId="12782"/>
    <cellStyle name="40% - Accent5 2 11 4 3 2" xfId="15136"/>
    <cellStyle name="40% - Accent5 2 11 4 3 2 2" xfId="25966"/>
    <cellStyle name="40% - Accent5 2 11 4 3 2 3" xfId="34843"/>
    <cellStyle name="40% - Accent5 2 11 4 3 3" xfId="17355"/>
    <cellStyle name="40% - Accent5 2 11 4 3 3 2" xfId="28185"/>
    <cellStyle name="40% - Accent5 2 11 4 3 3 3" xfId="37062"/>
    <cellStyle name="40% - Accent5 2 11 4 3 4" xfId="19760"/>
    <cellStyle name="40% - Accent5 2 11 4 3 4 2" xfId="30404"/>
    <cellStyle name="40% - Accent5 2 11 4 3 4 3" xfId="39281"/>
    <cellStyle name="40% - Accent5 2 11 4 3 5" xfId="23747"/>
    <cellStyle name="40% - Accent5 2 11 4 3 6" xfId="32624"/>
    <cellStyle name="40% - Accent5 2 11 4 4" xfId="14260"/>
    <cellStyle name="40% - Accent5 2 11 4 4 2" xfId="25223"/>
    <cellStyle name="40% - Accent5 2 11 4 4 3" xfId="34100"/>
    <cellStyle name="40% - Accent5 2 11 4 5" xfId="16612"/>
    <cellStyle name="40% - Accent5 2 11 4 5 2" xfId="27442"/>
    <cellStyle name="40% - Accent5 2 11 4 5 3" xfId="36319"/>
    <cellStyle name="40% - Accent5 2 11 4 6" xfId="18833"/>
    <cellStyle name="40% - Accent5 2 11 4 6 2" xfId="29661"/>
    <cellStyle name="40% - Accent5 2 11 4 6 3" xfId="38538"/>
    <cellStyle name="40% - Accent5 2 11 4 7" xfId="23004"/>
    <cellStyle name="40% - Accent5 2 11 4 8" xfId="31879"/>
    <cellStyle name="40% - Accent5 2 11 5" xfId="9553"/>
    <cellStyle name="40% - Accent5 2 11 5 2" xfId="13516"/>
    <cellStyle name="40% - Accent5 2 11 5 2 2" xfId="15870"/>
    <cellStyle name="40% - Accent5 2 11 5 2 2 2" xfId="26700"/>
    <cellStyle name="40% - Accent5 2 11 5 2 2 3" xfId="35577"/>
    <cellStyle name="40% - Accent5 2 11 5 2 3" xfId="18089"/>
    <cellStyle name="40% - Accent5 2 11 5 2 3 2" xfId="28919"/>
    <cellStyle name="40% - Accent5 2 11 5 2 3 3" xfId="37796"/>
    <cellStyle name="40% - Accent5 2 11 5 2 4" xfId="20494"/>
    <cellStyle name="40% - Accent5 2 11 5 2 4 2" xfId="31138"/>
    <cellStyle name="40% - Accent5 2 11 5 2 4 3" xfId="40015"/>
    <cellStyle name="40% - Accent5 2 11 5 2 5" xfId="24481"/>
    <cellStyle name="40% - Accent5 2 11 5 2 6" xfId="33358"/>
    <cellStyle name="40% - Accent5 2 11 5 3" xfId="12783"/>
    <cellStyle name="40% - Accent5 2 11 5 3 2" xfId="15137"/>
    <cellStyle name="40% - Accent5 2 11 5 3 2 2" xfId="25967"/>
    <cellStyle name="40% - Accent5 2 11 5 3 2 3" xfId="34844"/>
    <cellStyle name="40% - Accent5 2 11 5 3 3" xfId="17356"/>
    <cellStyle name="40% - Accent5 2 11 5 3 3 2" xfId="28186"/>
    <cellStyle name="40% - Accent5 2 11 5 3 3 3" xfId="37063"/>
    <cellStyle name="40% - Accent5 2 11 5 3 4" xfId="19761"/>
    <cellStyle name="40% - Accent5 2 11 5 3 4 2" xfId="30405"/>
    <cellStyle name="40% - Accent5 2 11 5 3 4 3" xfId="39282"/>
    <cellStyle name="40% - Accent5 2 11 5 3 5" xfId="23748"/>
    <cellStyle name="40% - Accent5 2 11 5 3 6" xfId="32625"/>
    <cellStyle name="40% - Accent5 2 11 5 4" xfId="14261"/>
    <cellStyle name="40% - Accent5 2 11 5 4 2" xfId="25224"/>
    <cellStyle name="40% - Accent5 2 11 5 4 3" xfId="34101"/>
    <cellStyle name="40% - Accent5 2 11 5 5" xfId="16613"/>
    <cellStyle name="40% - Accent5 2 11 5 5 2" xfId="27443"/>
    <cellStyle name="40% - Accent5 2 11 5 5 3" xfId="36320"/>
    <cellStyle name="40% - Accent5 2 11 5 6" xfId="18834"/>
    <cellStyle name="40% - Accent5 2 11 5 6 2" xfId="29662"/>
    <cellStyle name="40% - Accent5 2 11 5 6 3" xfId="38539"/>
    <cellStyle name="40% - Accent5 2 11 5 7" xfId="23005"/>
    <cellStyle name="40% - Accent5 2 11 5 8" xfId="31880"/>
    <cellStyle name="40% - Accent5 2 12" xfId="9554"/>
    <cellStyle name="40% - Accent5 2 13" xfId="9555"/>
    <cellStyle name="40% - Accent5 2 14" xfId="9556"/>
    <cellStyle name="40% - Accent5 2 15" xfId="9557"/>
    <cellStyle name="40% - Accent5 2 15 2" xfId="13517"/>
    <cellStyle name="40% - Accent5 2 15 2 2" xfId="15871"/>
    <cellStyle name="40% - Accent5 2 15 2 2 2" xfId="26701"/>
    <cellStyle name="40% - Accent5 2 15 2 2 3" xfId="35578"/>
    <cellStyle name="40% - Accent5 2 15 2 3" xfId="18090"/>
    <cellStyle name="40% - Accent5 2 15 2 3 2" xfId="28920"/>
    <cellStyle name="40% - Accent5 2 15 2 3 3" xfId="37797"/>
    <cellStyle name="40% - Accent5 2 15 2 4" xfId="20495"/>
    <cellStyle name="40% - Accent5 2 15 2 4 2" xfId="31139"/>
    <cellStyle name="40% - Accent5 2 15 2 4 3" xfId="40016"/>
    <cellStyle name="40% - Accent5 2 15 2 5" xfId="24482"/>
    <cellStyle name="40% - Accent5 2 15 2 6" xfId="33359"/>
    <cellStyle name="40% - Accent5 2 15 3" xfId="12784"/>
    <cellStyle name="40% - Accent5 2 15 3 2" xfId="15138"/>
    <cellStyle name="40% - Accent5 2 15 3 2 2" xfId="25968"/>
    <cellStyle name="40% - Accent5 2 15 3 2 3" xfId="34845"/>
    <cellStyle name="40% - Accent5 2 15 3 3" xfId="17357"/>
    <cellStyle name="40% - Accent5 2 15 3 3 2" xfId="28187"/>
    <cellStyle name="40% - Accent5 2 15 3 3 3" xfId="37064"/>
    <cellStyle name="40% - Accent5 2 15 3 4" xfId="19762"/>
    <cellStyle name="40% - Accent5 2 15 3 4 2" xfId="30406"/>
    <cellStyle name="40% - Accent5 2 15 3 4 3" xfId="39283"/>
    <cellStyle name="40% - Accent5 2 15 3 5" xfId="23749"/>
    <cellStyle name="40% - Accent5 2 15 3 6" xfId="32626"/>
    <cellStyle name="40% - Accent5 2 15 4" xfId="14262"/>
    <cellStyle name="40% - Accent5 2 15 4 2" xfId="25225"/>
    <cellStyle name="40% - Accent5 2 15 4 3" xfId="34102"/>
    <cellStyle name="40% - Accent5 2 15 5" xfId="16614"/>
    <cellStyle name="40% - Accent5 2 15 5 2" xfId="27444"/>
    <cellStyle name="40% - Accent5 2 15 5 3" xfId="36321"/>
    <cellStyle name="40% - Accent5 2 15 6" xfId="18835"/>
    <cellStyle name="40% - Accent5 2 15 6 2" xfId="29663"/>
    <cellStyle name="40% - Accent5 2 15 6 3" xfId="38540"/>
    <cellStyle name="40% - Accent5 2 15 7" xfId="23006"/>
    <cellStyle name="40% - Accent5 2 15 8" xfId="31881"/>
    <cellStyle name="40% - Accent5 2 16" xfId="9558"/>
    <cellStyle name="40% - Accent5 2 17" xfId="9547"/>
    <cellStyle name="40% - Accent5 2 2" xfId="83"/>
    <cellStyle name="40% - Accent5 2 2 10" xfId="13518"/>
    <cellStyle name="40% - Accent5 2 2 10 2" xfId="15872"/>
    <cellStyle name="40% - Accent5 2 2 10 2 2" xfId="26702"/>
    <cellStyle name="40% - Accent5 2 2 10 2 3" xfId="35579"/>
    <cellStyle name="40% - Accent5 2 2 10 3" xfId="18091"/>
    <cellStyle name="40% - Accent5 2 2 10 3 2" xfId="28921"/>
    <cellStyle name="40% - Accent5 2 2 10 3 3" xfId="37798"/>
    <cellStyle name="40% - Accent5 2 2 10 4" xfId="20496"/>
    <cellStyle name="40% - Accent5 2 2 10 4 2" xfId="31140"/>
    <cellStyle name="40% - Accent5 2 2 10 4 3" xfId="40017"/>
    <cellStyle name="40% - Accent5 2 2 10 5" xfId="24483"/>
    <cellStyle name="40% - Accent5 2 2 10 6" xfId="33360"/>
    <cellStyle name="40% - Accent5 2 2 11" xfId="12785"/>
    <cellStyle name="40% - Accent5 2 2 11 2" xfId="15139"/>
    <cellStyle name="40% - Accent5 2 2 11 2 2" xfId="25969"/>
    <cellStyle name="40% - Accent5 2 2 11 2 3" xfId="34846"/>
    <cellStyle name="40% - Accent5 2 2 11 3" xfId="17358"/>
    <cellStyle name="40% - Accent5 2 2 11 3 2" xfId="28188"/>
    <cellStyle name="40% - Accent5 2 2 11 3 3" xfId="37065"/>
    <cellStyle name="40% - Accent5 2 2 11 4" xfId="19763"/>
    <cellStyle name="40% - Accent5 2 2 11 4 2" xfId="30407"/>
    <cellStyle name="40% - Accent5 2 2 11 4 3" xfId="39284"/>
    <cellStyle name="40% - Accent5 2 2 11 5" xfId="23750"/>
    <cellStyle name="40% - Accent5 2 2 11 6" xfId="32627"/>
    <cellStyle name="40% - Accent5 2 2 12" xfId="14263"/>
    <cellStyle name="40% - Accent5 2 2 12 2" xfId="25226"/>
    <cellStyle name="40% - Accent5 2 2 12 3" xfId="34103"/>
    <cellStyle name="40% - Accent5 2 2 13" xfId="16615"/>
    <cellStyle name="40% - Accent5 2 2 13 2" xfId="27445"/>
    <cellStyle name="40% - Accent5 2 2 13 3" xfId="36322"/>
    <cellStyle name="40% - Accent5 2 2 14" xfId="18836"/>
    <cellStyle name="40% - Accent5 2 2 14 2" xfId="29664"/>
    <cellStyle name="40% - Accent5 2 2 14 3" xfId="38541"/>
    <cellStyle name="40% - Accent5 2 2 15" xfId="23007"/>
    <cellStyle name="40% - Accent5 2 2 16" xfId="31882"/>
    <cellStyle name="40% - Accent5 2 2 17" xfId="9559"/>
    <cellStyle name="40% - Accent5 2 2 2" xfId="9560"/>
    <cellStyle name="40% - Accent5 2 2 2 2" xfId="13519"/>
    <cellStyle name="40% - Accent5 2 2 2 2 2" xfId="15873"/>
    <cellStyle name="40% - Accent5 2 2 2 2 2 2" xfId="26703"/>
    <cellStyle name="40% - Accent5 2 2 2 2 2 3" xfId="35580"/>
    <cellStyle name="40% - Accent5 2 2 2 2 3" xfId="18092"/>
    <cellStyle name="40% - Accent5 2 2 2 2 3 2" xfId="28922"/>
    <cellStyle name="40% - Accent5 2 2 2 2 3 3" xfId="37799"/>
    <cellStyle name="40% - Accent5 2 2 2 2 4" xfId="20497"/>
    <cellStyle name="40% - Accent5 2 2 2 2 4 2" xfId="31141"/>
    <cellStyle name="40% - Accent5 2 2 2 2 4 3" xfId="40018"/>
    <cellStyle name="40% - Accent5 2 2 2 2 5" xfId="24484"/>
    <cellStyle name="40% - Accent5 2 2 2 2 6" xfId="33361"/>
    <cellStyle name="40% - Accent5 2 2 2 3" xfId="12786"/>
    <cellStyle name="40% - Accent5 2 2 2 3 2" xfId="15140"/>
    <cellStyle name="40% - Accent5 2 2 2 3 2 2" xfId="25970"/>
    <cellStyle name="40% - Accent5 2 2 2 3 2 3" xfId="34847"/>
    <cellStyle name="40% - Accent5 2 2 2 3 3" xfId="17359"/>
    <cellStyle name="40% - Accent5 2 2 2 3 3 2" xfId="28189"/>
    <cellStyle name="40% - Accent5 2 2 2 3 3 3" xfId="37066"/>
    <cellStyle name="40% - Accent5 2 2 2 3 4" xfId="19764"/>
    <cellStyle name="40% - Accent5 2 2 2 3 4 2" xfId="30408"/>
    <cellStyle name="40% - Accent5 2 2 2 3 4 3" xfId="39285"/>
    <cellStyle name="40% - Accent5 2 2 2 3 5" xfId="23751"/>
    <cellStyle name="40% - Accent5 2 2 2 3 6" xfId="32628"/>
    <cellStyle name="40% - Accent5 2 2 2 4" xfId="14264"/>
    <cellStyle name="40% - Accent5 2 2 2 4 2" xfId="25227"/>
    <cellStyle name="40% - Accent5 2 2 2 4 3" xfId="34104"/>
    <cellStyle name="40% - Accent5 2 2 2 5" xfId="16616"/>
    <cellStyle name="40% - Accent5 2 2 2 5 2" xfId="27446"/>
    <cellStyle name="40% - Accent5 2 2 2 5 3" xfId="36323"/>
    <cellStyle name="40% - Accent5 2 2 2 6" xfId="18837"/>
    <cellStyle name="40% - Accent5 2 2 2 6 2" xfId="29665"/>
    <cellStyle name="40% - Accent5 2 2 2 6 3" xfId="38542"/>
    <cellStyle name="40% - Accent5 2 2 2 7" xfId="23008"/>
    <cellStyle name="40% - Accent5 2 2 2 8" xfId="31883"/>
    <cellStyle name="40% - Accent5 2 2 3" xfId="9561"/>
    <cellStyle name="40% - Accent5 2 2 3 2" xfId="13520"/>
    <cellStyle name="40% - Accent5 2 2 3 2 2" xfId="15874"/>
    <cellStyle name="40% - Accent5 2 2 3 2 2 2" xfId="26704"/>
    <cellStyle name="40% - Accent5 2 2 3 2 2 3" xfId="35581"/>
    <cellStyle name="40% - Accent5 2 2 3 2 3" xfId="18093"/>
    <cellStyle name="40% - Accent5 2 2 3 2 3 2" xfId="28923"/>
    <cellStyle name="40% - Accent5 2 2 3 2 3 3" xfId="37800"/>
    <cellStyle name="40% - Accent5 2 2 3 2 4" xfId="20498"/>
    <cellStyle name="40% - Accent5 2 2 3 2 4 2" xfId="31142"/>
    <cellStyle name="40% - Accent5 2 2 3 2 4 3" xfId="40019"/>
    <cellStyle name="40% - Accent5 2 2 3 2 5" xfId="24485"/>
    <cellStyle name="40% - Accent5 2 2 3 2 6" xfId="33362"/>
    <cellStyle name="40% - Accent5 2 2 3 3" xfId="12787"/>
    <cellStyle name="40% - Accent5 2 2 3 3 2" xfId="15141"/>
    <cellStyle name="40% - Accent5 2 2 3 3 2 2" xfId="25971"/>
    <cellStyle name="40% - Accent5 2 2 3 3 2 3" xfId="34848"/>
    <cellStyle name="40% - Accent5 2 2 3 3 3" xfId="17360"/>
    <cellStyle name="40% - Accent5 2 2 3 3 3 2" xfId="28190"/>
    <cellStyle name="40% - Accent5 2 2 3 3 3 3" xfId="37067"/>
    <cellStyle name="40% - Accent5 2 2 3 3 4" xfId="19765"/>
    <cellStyle name="40% - Accent5 2 2 3 3 4 2" xfId="30409"/>
    <cellStyle name="40% - Accent5 2 2 3 3 4 3" xfId="39286"/>
    <cellStyle name="40% - Accent5 2 2 3 3 5" xfId="23752"/>
    <cellStyle name="40% - Accent5 2 2 3 3 6" xfId="32629"/>
    <cellStyle name="40% - Accent5 2 2 3 4" xfId="14265"/>
    <cellStyle name="40% - Accent5 2 2 3 4 2" xfId="25228"/>
    <cellStyle name="40% - Accent5 2 2 3 4 3" xfId="34105"/>
    <cellStyle name="40% - Accent5 2 2 3 5" xfId="16617"/>
    <cellStyle name="40% - Accent5 2 2 3 5 2" xfId="27447"/>
    <cellStyle name="40% - Accent5 2 2 3 5 3" xfId="36324"/>
    <cellStyle name="40% - Accent5 2 2 3 6" xfId="18838"/>
    <cellStyle name="40% - Accent5 2 2 3 6 2" xfId="29666"/>
    <cellStyle name="40% - Accent5 2 2 3 6 3" xfId="38543"/>
    <cellStyle name="40% - Accent5 2 2 3 7" xfId="23009"/>
    <cellStyle name="40% - Accent5 2 2 3 8" xfId="31884"/>
    <cellStyle name="40% - Accent5 2 2 4" xfId="9562"/>
    <cellStyle name="40% - Accent5 2 2 4 2" xfId="13521"/>
    <cellStyle name="40% - Accent5 2 2 4 2 2" xfId="15875"/>
    <cellStyle name="40% - Accent5 2 2 4 2 2 2" xfId="26705"/>
    <cellStyle name="40% - Accent5 2 2 4 2 2 3" xfId="35582"/>
    <cellStyle name="40% - Accent5 2 2 4 2 3" xfId="18094"/>
    <cellStyle name="40% - Accent5 2 2 4 2 3 2" xfId="28924"/>
    <cellStyle name="40% - Accent5 2 2 4 2 3 3" xfId="37801"/>
    <cellStyle name="40% - Accent5 2 2 4 2 4" xfId="20499"/>
    <cellStyle name="40% - Accent5 2 2 4 2 4 2" xfId="31143"/>
    <cellStyle name="40% - Accent5 2 2 4 2 4 3" xfId="40020"/>
    <cellStyle name="40% - Accent5 2 2 4 2 5" xfId="24486"/>
    <cellStyle name="40% - Accent5 2 2 4 2 6" xfId="33363"/>
    <cellStyle name="40% - Accent5 2 2 4 3" xfId="12788"/>
    <cellStyle name="40% - Accent5 2 2 4 3 2" xfId="15142"/>
    <cellStyle name="40% - Accent5 2 2 4 3 2 2" xfId="25972"/>
    <cellStyle name="40% - Accent5 2 2 4 3 2 3" xfId="34849"/>
    <cellStyle name="40% - Accent5 2 2 4 3 3" xfId="17361"/>
    <cellStyle name="40% - Accent5 2 2 4 3 3 2" xfId="28191"/>
    <cellStyle name="40% - Accent5 2 2 4 3 3 3" xfId="37068"/>
    <cellStyle name="40% - Accent5 2 2 4 3 4" xfId="19766"/>
    <cellStyle name="40% - Accent5 2 2 4 3 4 2" xfId="30410"/>
    <cellStyle name="40% - Accent5 2 2 4 3 4 3" xfId="39287"/>
    <cellStyle name="40% - Accent5 2 2 4 3 5" xfId="23753"/>
    <cellStyle name="40% - Accent5 2 2 4 3 6" xfId="32630"/>
    <cellStyle name="40% - Accent5 2 2 4 4" xfId="14266"/>
    <cellStyle name="40% - Accent5 2 2 4 4 2" xfId="25229"/>
    <cellStyle name="40% - Accent5 2 2 4 4 3" xfId="34106"/>
    <cellStyle name="40% - Accent5 2 2 4 5" xfId="16618"/>
    <cellStyle name="40% - Accent5 2 2 4 5 2" xfId="27448"/>
    <cellStyle name="40% - Accent5 2 2 4 5 3" xfId="36325"/>
    <cellStyle name="40% - Accent5 2 2 4 6" xfId="18839"/>
    <cellStyle name="40% - Accent5 2 2 4 6 2" xfId="29667"/>
    <cellStyle name="40% - Accent5 2 2 4 6 3" xfId="38544"/>
    <cellStyle name="40% - Accent5 2 2 4 7" xfId="23010"/>
    <cellStyle name="40% - Accent5 2 2 4 8" xfId="31885"/>
    <cellStyle name="40% - Accent5 2 2 5" xfId="9563"/>
    <cellStyle name="40% - Accent5 2 2 5 2" xfId="13522"/>
    <cellStyle name="40% - Accent5 2 2 5 2 2" xfId="15876"/>
    <cellStyle name="40% - Accent5 2 2 5 2 2 2" xfId="26706"/>
    <cellStyle name="40% - Accent5 2 2 5 2 2 3" xfId="35583"/>
    <cellStyle name="40% - Accent5 2 2 5 2 3" xfId="18095"/>
    <cellStyle name="40% - Accent5 2 2 5 2 3 2" xfId="28925"/>
    <cellStyle name="40% - Accent5 2 2 5 2 3 3" xfId="37802"/>
    <cellStyle name="40% - Accent5 2 2 5 2 4" xfId="20500"/>
    <cellStyle name="40% - Accent5 2 2 5 2 4 2" xfId="31144"/>
    <cellStyle name="40% - Accent5 2 2 5 2 4 3" xfId="40021"/>
    <cellStyle name="40% - Accent5 2 2 5 2 5" xfId="24487"/>
    <cellStyle name="40% - Accent5 2 2 5 2 6" xfId="33364"/>
    <cellStyle name="40% - Accent5 2 2 5 3" xfId="12789"/>
    <cellStyle name="40% - Accent5 2 2 5 3 2" xfId="15143"/>
    <cellStyle name="40% - Accent5 2 2 5 3 2 2" xfId="25973"/>
    <cellStyle name="40% - Accent5 2 2 5 3 2 3" xfId="34850"/>
    <cellStyle name="40% - Accent5 2 2 5 3 3" xfId="17362"/>
    <cellStyle name="40% - Accent5 2 2 5 3 3 2" xfId="28192"/>
    <cellStyle name="40% - Accent5 2 2 5 3 3 3" xfId="37069"/>
    <cellStyle name="40% - Accent5 2 2 5 3 4" xfId="19767"/>
    <cellStyle name="40% - Accent5 2 2 5 3 4 2" xfId="30411"/>
    <cellStyle name="40% - Accent5 2 2 5 3 4 3" xfId="39288"/>
    <cellStyle name="40% - Accent5 2 2 5 3 5" xfId="23754"/>
    <cellStyle name="40% - Accent5 2 2 5 3 6" xfId="32631"/>
    <cellStyle name="40% - Accent5 2 2 5 4" xfId="14267"/>
    <cellStyle name="40% - Accent5 2 2 5 4 2" xfId="25230"/>
    <cellStyle name="40% - Accent5 2 2 5 4 3" xfId="34107"/>
    <cellStyle name="40% - Accent5 2 2 5 5" xfId="16619"/>
    <cellStyle name="40% - Accent5 2 2 5 5 2" xfId="27449"/>
    <cellStyle name="40% - Accent5 2 2 5 5 3" xfId="36326"/>
    <cellStyle name="40% - Accent5 2 2 5 6" xfId="18840"/>
    <cellStyle name="40% - Accent5 2 2 5 6 2" xfId="29668"/>
    <cellStyle name="40% - Accent5 2 2 5 6 3" xfId="38545"/>
    <cellStyle name="40% - Accent5 2 2 5 7" xfId="23011"/>
    <cellStyle name="40% - Accent5 2 2 5 8" xfId="31886"/>
    <cellStyle name="40% - Accent5 2 2 6" xfId="9564"/>
    <cellStyle name="40% - Accent5 2 2 6 2" xfId="13523"/>
    <cellStyle name="40% - Accent5 2 2 6 2 2" xfId="15877"/>
    <cellStyle name="40% - Accent5 2 2 6 2 2 2" xfId="26707"/>
    <cellStyle name="40% - Accent5 2 2 6 2 2 3" xfId="35584"/>
    <cellStyle name="40% - Accent5 2 2 6 2 3" xfId="18096"/>
    <cellStyle name="40% - Accent5 2 2 6 2 3 2" xfId="28926"/>
    <cellStyle name="40% - Accent5 2 2 6 2 3 3" xfId="37803"/>
    <cellStyle name="40% - Accent5 2 2 6 2 4" xfId="20501"/>
    <cellStyle name="40% - Accent5 2 2 6 2 4 2" xfId="31145"/>
    <cellStyle name="40% - Accent5 2 2 6 2 4 3" xfId="40022"/>
    <cellStyle name="40% - Accent5 2 2 6 2 5" xfId="24488"/>
    <cellStyle name="40% - Accent5 2 2 6 2 6" xfId="33365"/>
    <cellStyle name="40% - Accent5 2 2 6 3" xfId="12790"/>
    <cellStyle name="40% - Accent5 2 2 6 3 2" xfId="15144"/>
    <cellStyle name="40% - Accent5 2 2 6 3 2 2" xfId="25974"/>
    <cellStyle name="40% - Accent5 2 2 6 3 2 3" xfId="34851"/>
    <cellStyle name="40% - Accent5 2 2 6 3 3" xfId="17363"/>
    <cellStyle name="40% - Accent5 2 2 6 3 3 2" xfId="28193"/>
    <cellStyle name="40% - Accent5 2 2 6 3 3 3" xfId="37070"/>
    <cellStyle name="40% - Accent5 2 2 6 3 4" xfId="19768"/>
    <cellStyle name="40% - Accent5 2 2 6 3 4 2" xfId="30412"/>
    <cellStyle name="40% - Accent5 2 2 6 3 4 3" xfId="39289"/>
    <cellStyle name="40% - Accent5 2 2 6 3 5" xfId="23755"/>
    <cellStyle name="40% - Accent5 2 2 6 3 6" xfId="32632"/>
    <cellStyle name="40% - Accent5 2 2 6 4" xfId="14268"/>
    <cellStyle name="40% - Accent5 2 2 6 4 2" xfId="25231"/>
    <cellStyle name="40% - Accent5 2 2 6 4 3" xfId="34108"/>
    <cellStyle name="40% - Accent5 2 2 6 5" xfId="16620"/>
    <cellStyle name="40% - Accent5 2 2 6 5 2" xfId="27450"/>
    <cellStyle name="40% - Accent5 2 2 6 5 3" xfId="36327"/>
    <cellStyle name="40% - Accent5 2 2 6 6" xfId="18841"/>
    <cellStyle name="40% - Accent5 2 2 6 6 2" xfId="29669"/>
    <cellStyle name="40% - Accent5 2 2 6 6 3" xfId="38546"/>
    <cellStyle name="40% - Accent5 2 2 6 7" xfId="23012"/>
    <cellStyle name="40% - Accent5 2 2 6 8" xfId="31887"/>
    <cellStyle name="40% - Accent5 2 2 7" xfId="9565"/>
    <cellStyle name="40% - Accent5 2 2 7 2" xfId="13524"/>
    <cellStyle name="40% - Accent5 2 2 7 2 2" xfId="15878"/>
    <cellStyle name="40% - Accent5 2 2 7 2 2 2" xfId="26708"/>
    <cellStyle name="40% - Accent5 2 2 7 2 2 3" xfId="35585"/>
    <cellStyle name="40% - Accent5 2 2 7 2 3" xfId="18097"/>
    <cellStyle name="40% - Accent5 2 2 7 2 3 2" xfId="28927"/>
    <cellStyle name="40% - Accent5 2 2 7 2 3 3" xfId="37804"/>
    <cellStyle name="40% - Accent5 2 2 7 2 4" xfId="20502"/>
    <cellStyle name="40% - Accent5 2 2 7 2 4 2" xfId="31146"/>
    <cellStyle name="40% - Accent5 2 2 7 2 4 3" xfId="40023"/>
    <cellStyle name="40% - Accent5 2 2 7 2 5" xfId="24489"/>
    <cellStyle name="40% - Accent5 2 2 7 2 6" xfId="33366"/>
    <cellStyle name="40% - Accent5 2 2 7 3" xfId="12791"/>
    <cellStyle name="40% - Accent5 2 2 7 3 2" xfId="15145"/>
    <cellStyle name="40% - Accent5 2 2 7 3 2 2" xfId="25975"/>
    <cellStyle name="40% - Accent5 2 2 7 3 2 3" xfId="34852"/>
    <cellStyle name="40% - Accent5 2 2 7 3 3" xfId="17364"/>
    <cellStyle name="40% - Accent5 2 2 7 3 3 2" xfId="28194"/>
    <cellStyle name="40% - Accent5 2 2 7 3 3 3" xfId="37071"/>
    <cellStyle name="40% - Accent5 2 2 7 3 4" xfId="19769"/>
    <cellStyle name="40% - Accent5 2 2 7 3 4 2" xfId="30413"/>
    <cellStyle name="40% - Accent5 2 2 7 3 4 3" xfId="39290"/>
    <cellStyle name="40% - Accent5 2 2 7 3 5" xfId="23756"/>
    <cellStyle name="40% - Accent5 2 2 7 3 6" xfId="32633"/>
    <cellStyle name="40% - Accent5 2 2 7 4" xfId="14269"/>
    <cellStyle name="40% - Accent5 2 2 7 4 2" xfId="25232"/>
    <cellStyle name="40% - Accent5 2 2 7 4 3" xfId="34109"/>
    <cellStyle name="40% - Accent5 2 2 7 5" xfId="16621"/>
    <cellStyle name="40% - Accent5 2 2 7 5 2" xfId="27451"/>
    <cellStyle name="40% - Accent5 2 2 7 5 3" xfId="36328"/>
    <cellStyle name="40% - Accent5 2 2 7 6" xfId="18842"/>
    <cellStyle name="40% - Accent5 2 2 7 6 2" xfId="29670"/>
    <cellStyle name="40% - Accent5 2 2 7 6 3" xfId="38547"/>
    <cellStyle name="40% - Accent5 2 2 7 7" xfId="23013"/>
    <cellStyle name="40% - Accent5 2 2 7 8" xfId="31888"/>
    <cellStyle name="40% - Accent5 2 2 8" xfId="9566"/>
    <cellStyle name="40% - Accent5 2 2 8 2" xfId="13525"/>
    <cellStyle name="40% - Accent5 2 2 8 2 2" xfId="15879"/>
    <cellStyle name="40% - Accent5 2 2 8 2 2 2" xfId="26709"/>
    <cellStyle name="40% - Accent5 2 2 8 2 2 3" xfId="35586"/>
    <cellStyle name="40% - Accent5 2 2 8 2 3" xfId="18098"/>
    <cellStyle name="40% - Accent5 2 2 8 2 3 2" xfId="28928"/>
    <cellStyle name="40% - Accent5 2 2 8 2 3 3" xfId="37805"/>
    <cellStyle name="40% - Accent5 2 2 8 2 4" xfId="20503"/>
    <cellStyle name="40% - Accent5 2 2 8 2 4 2" xfId="31147"/>
    <cellStyle name="40% - Accent5 2 2 8 2 4 3" xfId="40024"/>
    <cellStyle name="40% - Accent5 2 2 8 2 5" xfId="24490"/>
    <cellStyle name="40% - Accent5 2 2 8 2 6" xfId="33367"/>
    <cellStyle name="40% - Accent5 2 2 8 3" xfId="12792"/>
    <cellStyle name="40% - Accent5 2 2 8 3 2" xfId="15146"/>
    <cellStyle name="40% - Accent5 2 2 8 3 2 2" xfId="25976"/>
    <cellStyle name="40% - Accent5 2 2 8 3 2 3" xfId="34853"/>
    <cellStyle name="40% - Accent5 2 2 8 3 3" xfId="17365"/>
    <cellStyle name="40% - Accent5 2 2 8 3 3 2" xfId="28195"/>
    <cellStyle name="40% - Accent5 2 2 8 3 3 3" xfId="37072"/>
    <cellStyle name="40% - Accent5 2 2 8 3 4" xfId="19770"/>
    <cellStyle name="40% - Accent5 2 2 8 3 4 2" xfId="30414"/>
    <cellStyle name="40% - Accent5 2 2 8 3 4 3" xfId="39291"/>
    <cellStyle name="40% - Accent5 2 2 8 3 5" xfId="23757"/>
    <cellStyle name="40% - Accent5 2 2 8 3 6" xfId="32634"/>
    <cellStyle name="40% - Accent5 2 2 8 4" xfId="14270"/>
    <cellStyle name="40% - Accent5 2 2 8 4 2" xfId="25233"/>
    <cellStyle name="40% - Accent5 2 2 8 4 3" xfId="34110"/>
    <cellStyle name="40% - Accent5 2 2 8 5" xfId="16622"/>
    <cellStyle name="40% - Accent5 2 2 8 5 2" xfId="27452"/>
    <cellStyle name="40% - Accent5 2 2 8 5 3" xfId="36329"/>
    <cellStyle name="40% - Accent5 2 2 8 6" xfId="18843"/>
    <cellStyle name="40% - Accent5 2 2 8 6 2" xfId="29671"/>
    <cellStyle name="40% - Accent5 2 2 8 6 3" xfId="38548"/>
    <cellStyle name="40% - Accent5 2 2 8 7" xfId="23014"/>
    <cellStyle name="40% - Accent5 2 2 8 8" xfId="31889"/>
    <cellStyle name="40% - Accent5 2 2 9" xfId="9567"/>
    <cellStyle name="40% - Accent5 2 2 9 2" xfId="13526"/>
    <cellStyle name="40% - Accent5 2 2 9 2 2" xfId="15880"/>
    <cellStyle name="40% - Accent5 2 2 9 2 2 2" xfId="26710"/>
    <cellStyle name="40% - Accent5 2 2 9 2 2 3" xfId="35587"/>
    <cellStyle name="40% - Accent5 2 2 9 2 3" xfId="18099"/>
    <cellStyle name="40% - Accent5 2 2 9 2 3 2" xfId="28929"/>
    <cellStyle name="40% - Accent5 2 2 9 2 3 3" xfId="37806"/>
    <cellStyle name="40% - Accent5 2 2 9 2 4" xfId="20504"/>
    <cellStyle name="40% - Accent5 2 2 9 2 4 2" xfId="31148"/>
    <cellStyle name="40% - Accent5 2 2 9 2 4 3" xfId="40025"/>
    <cellStyle name="40% - Accent5 2 2 9 2 5" xfId="24491"/>
    <cellStyle name="40% - Accent5 2 2 9 2 6" xfId="33368"/>
    <cellStyle name="40% - Accent5 2 2 9 3" xfId="12793"/>
    <cellStyle name="40% - Accent5 2 2 9 3 2" xfId="15147"/>
    <cellStyle name="40% - Accent5 2 2 9 3 2 2" xfId="25977"/>
    <cellStyle name="40% - Accent5 2 2 9 3 2 3" xfId="34854"/>
    <cellStyle name="40% - Accent5 2 2 9 3 3" xfId="17366"/>
    <cellStyle name="40% - Accent5 2 2 9 3 3 2" xfId="28196"/>
    <cellStyle name="40% - Accent5 2 2 9 3 3 3" xfId="37073"/>
    <cellStyle name="40% - Accent5 2 2 9 3 4" xfId="19771"/>
    <cellStyle name="40% - Accent5 2 2 9 3 4 2" xfId="30415"/>
    <cellStyle name="40% - Accent5 2 2 9 3 4 3" xfId="39292"/>
    <cellStyle name="40% - Accent5 2 2 9 3 5" xfId="23758"/>
    <cellStyle name="40% - Accent5 2 2 9 3 6" xfId="32635"/>
    <cellStyle name="40% - Accent5 2 2 9 4" xfId="14271"/>
    <cellStyle name="40% - Accent5 2 2 9 4 2" xfId="25234"/>
    <cellStyle name="40% - Accent5 2 2 9 4 3" xfId="34111"/>
    <cellStyle name="40% - Accent5 2 2 9 5" xfId="16623"/>
    <cellStyle name="40% - Accent5 2 2 9 5 2" xfId="27453"/>
    <cellStyle name="40% - Accent5 2 2 9 5 3" xfId="36330"/>
    <cellStyle name="40% - Accent5 2 2 9 6" xfId="18844"/>
    <cellStyle name="40% - Accent5 2 2 9 6 2" xfId="29672"/>
    <cellStyle name="40% - Accent5 2 2 9 6 3" xfId="38549"/>
    <cellStyle name="40% - Accent5 2 2 9 7" xfId="23015"/>
    <cellStyle name="40% - Accent5 2 2 9 8" xfId="31890"/>
    <cellStyle name="40% - Accent5 2 3" xfId="9568"/>
    <cellStyle name="40% - Accent5 2 3 10" xfId="13527"/>
    <cellStyle name="40% - Accent5 2 3 10 2" xfId="15881"/>
    <cellStyle name="40% - Accent5 2 3 10 2 2" xfId="26711"/>
    <cellStyle name="40% - Accent5 2 3 10 2 3" xfId="35588"/>
    <cellStyle name="40% - Accent5 2 3 10 3" xfId="18100"/>
    <cellStyle name="40% - Accent5 2 3 10 3 2" xfId="28930"/>
    <cellStyle name="40% - Accent5 2 3 10 3 3" xfId="37807"/>
    <cellStyle name="40% - Accent5 2 3 10 4" xfId="20505"/>
    <cellStyle name="40% - Accent5 2 3 10 4 2" xfId="31149"/>
    <cellStyle name="40% - Accent5 2 3 10 4 3" xfId="40026"/>
    <cellStyle name="40% - Accent5 2 3 10 5" xfId="24492"/>
    <cellStyle name="40% - Accent5 2 3 10 6" xfId="33369"/>
    <cellStyle name="40% - Accent5 2 3 11" xfId="12794"/>
    <cellStyle name="40% - Accent5 2 3 11 2" xfId="15148"/>
    <cellStyle name="40% - Accent5 2 3 11 2 2" xfId="25978"/>
    <cellStyle name="40% - Accent5 2 3 11 2 3" xfId="34855"/>
    <cellStyle name="40% - Accent5 2 3 11 3" xfId="17367"/>
    <cellStyle name="40% - Accent5 2 3 11 3 2" xfId="28197"/>
    <cellStyle name="40% - Accent5 2 3 11 3 3" xfId="37074"/>
    <cellStyle name="40% - Accent5 2 3 11 4" xfId="19772"/>
    <cellStyle name="40% - Accent5 2 3 11 4 2" xfId="30416"/>
    <cellStyle name="40% - Accent5 2 3 11 4 3" xfId="39293"/>
    <cellStyle name="40% - Accent5 2 3 11 5" xfId="23759"/>
    <cellStyle name="40% - Accent5 2 3 11 6" xfId="32636"/>
    <cellStyle name="40% - Accent5 2 3 12" xfId="14272"/>
    <cellStyle name="40% - Accent5 2 3 12 2" xfId="25235"/>
    <cellStyle name="40% - Accent5 2 3 12 3" xfId="34112"/>
    <cellStyle name="40% - Accent5 2 3 13" xfId="16624"/>
    <cellStyle name="40% - Accent5 2 3 13 2" xfId="27454"/>
    <cellStyle name="40% - Accent5 2 3 13 3" xfId="36331"/>
    <cellStyle name="40% - Accent5 2 3 14" xfId="18845"/>
    <cellStyle name="40% - Accent5 2 3 14 2" xfId="29673"/>
    <cellStyle name="40% - Accent5 2 3 14 3" xfId="38550"/>
    <cellStyle name="40% - Accent5 2 3 15" xfId="23016"/>
    <cellStyle name="40% - Accent5 2 3 16" xfId="31891"/>
    <cellStyle name="40% - Accent5 2 3 2" xfId="9569"/>
    <cellStyle name="40% - Accent5 2 3 2 2" xfId="13528"/>
    <cellStyle name="40% - Accent5 2 3 2 2 2" xfId="15882"/>
    <cellStyle name="40% - Accent5 2 3 2 2 2 2" xfId="26712"/>
    <cellStyle name="40% - Accent5 2 3 2 2 2 3" xfId="35589"/>
    <cellStyle name="40% - Accent5 2 3 2 2 3" xfId="18101"/>
    <cellStyle name="40% - Accent5 2 3 2 2 3 2" xfId="28931"/>
    <cellStyle name="40% - Accent5 2 3 2 2 3 3" xfId="37808"/>
    <cellStyle name="40% - Accent5 2 3 2 2 4" xfId="20506"/>
    <cellStyle name="40% - Accent5 2 3 2 2 4 2" xfId="31150"/>
    <cellStyle name="40% - Accent5 2 3 2 2 4 3" xfId="40027"/>
    <cellStyle name="40% - Accent5 2 3 2 2 5" xfId="24493"/>
    <cellStyle name="40% - Accent5 2 3 2 2 6" xfId="33370"/>
    <cellStyle name="40% - Accent5 2 3 2 3" xfId="12795"/>
    <cellStyle name="40% - Accent5 2 3 2 3 2" xfId="15149"/>
    <cellStyle name="40% - Accent5 2 3 2 3 2 2" xfId="25979"/>
    <cellStyle name="40% - Accent5 2 3 2 3 2 3" xfId="34856"/>
    <cellStyle name="40% - Accent5 2 3 2 3 3" xfId="17368"/>
    <cellStyle name="40% - Accent5 2 3 2 3 3 2" xfId="28198"/>
    <cellStyle name="40% - Accent5 2 3 2 3 3 3" xfId="37075"/>
    <cellStyle name="40% - Accent5 2 3 2 3 4" xfId="19773"/>
    <cellStyle name="40% - Accent5 2 3 2 3 4 2" xfId="30417"/>
    <cellStyle name="40% - Accent5 2 3 2 3 4 3" xfId="39294"/>
    <cellStyle name="40% - Accent5 2 3 2 3 5" xfId="23760"/>
    <cellStyle name="40% - Accent5 2 3 2 3 6" xfId="32637"/>
    <cellStyle name="40% - Accent5 2 3 2 4" xfId="14273"/>
    <cellStyle name="40% - Accent5 2 3 2 4 2" xfId="25236"/>
    <cellStyle name="40% - Accent5 2 3 2 4 3" xfId="34113"/>
    <cellStyle name="40% - Accent5 2 3 2 5" xfId="16625"/>
    <cellStyle name="40% - Accent5 2 3 2 5 2" xfId="27455"/>
    <cellStyle name="40% - Accent5 2 3 2 5 3" xfId="36332"/>
    <cellStyle name="40% - Accent5 2 3 2 6" xfId="18846"/>
    <cellStyle name="40% - Accent5 2 3 2 6 2" xfId="29674"/>
    <cellStyle name="40% - Accent5 2 3 2 6 3" xfId="38551"/>
    <cellStyle name="40% - Accent5 2 3 2 7" xfId="23017"/>
    <cellStyle name="40% - Accent5 2 3 2 8" xfId="31892"/>
    <cellStyle name="40% - Accent5 2 3 3" xfId="9570"/>
    <cellStyle name="40% - Accent5 2 3 3 2" xfId="13529"/>
    <cellStyle name="40% - Accent5 2 3 3 2 2" xfId="15883"/>
    <cellStyle name="40% - Accent5 2 3 3 2 2 2" xfId="26713"/>
    <cellStyle name="40% - Accent5 2 3 3 2 2 3" xfId="35590"/>
    <cellStyle name="40% - Accent5 2 3 3 2 3" xfId="18102"/>
    <cellStyle name="40% - Accent5 2 3 3 2 3 2" xfId="28932"/>
    <cellStyle name="40% - Accent5 2 3 3 2 3 3" xfId="37809"/>
    <cellStyle name="40% - Accent5 2 3 3 2 4" xfId="20507"/>
    <cellStyle name="40% - Accent5 2 3 3 2 4 2" xfId="31151"/>
    <cellStyle name="40% - Accent5 2 3 3 2 4 3" xfId="40028"/>
    <cellStyle name="40% - Accent5 2 3 3 2 5" xfId="24494"/>
    <cellStyle name="40% - Accent5 2 3 3 2 6" xfId="33371"/>
    <cellStyle name="40% - Accent5 2 3 3 3" xfId="12796"/>
    <cellStyle name="40% - Accent5 2 3 3 3 2" xfId="15150"/>
    <cellStyle name="40% - Accent5 2 3 3 3 2 2" xfId="25980"/>
    <cellStyle name="40% - Accent5 2 3 3 3 2 3" xfId="34857"/>
    <cellStyle name="40% - Accent5 2 3 3 3 3" xfId="17369"/>
    <cellStyle name="40% - Accent5 2 3 3 3 3 2" xfId="28199"/>
    <cellStyle name="40% - Accent5 2 3 3 3 3 3" xfId="37076"/>
    <cellStyle name="40% - Accent5 2 3 3 3 4" xfId="19774"/>
    <cellStyle name="40% - Accent5 2 3 3 3 4 2" xfId="30418"/>
    <cellStyle name="40% - Accent5 2 3 3 3 4 3" xfId="39295"/>
    <cellStyle name="40% - Accent5 2 3 3 3 5" xfId="23761"/>
    <cellStyle name="40% - Accent5 2 3 3 3 6" xfId="32638"/>
    <cellStyle name="40% - Accent5 2 3 3 4" xfId="14274"/>
    <cellStyle name="40% - Accent5 2 3 3 4 2" xfId="25237"/>
    <cellStyle name="40% - Accent5 2 3 3 4 3" xfId="34114"/>
    <cellStyle name="40% - Accent5 2 3 3 5" xfId="16626"/>
    <cellStyle name="40% - Accent5 2 3 3 5 2" xfId="27456"/>
    <cellStyle name="40% - Accent5 2 3 3 5 3" xfId="36333"/>
    <cellStyle name="40% - Accent5 2 3 3 6" xfId="18847"/>
    <cellStyle name="40% - Accent5 2 3 3 6 2" xfId="29675"/>
    <cellStyle name="40% - Accent5 2 3 3 6 3" xfId="38552"/>
    <cellStyle name="40% - Accent5 2 3 3 7" xfId="23018"/>
    <cellStyle name="40% - Accent5 2 3 3 8" xfId="31893"/>
    <cellStyle name="40% - Accent5 2 3 4" xfId="9571"/>
    <cellStyle name="40% - Accent5 2 3 4 2" xfId="13530"/>
    <cellStyle name="40% - Accent5 2 3 4 2 2" xfId="15884"/>
    <cellStyle name="40% - Accent5 2 3 4 2 2 2" xfId="26714"/>
    <cellStyle name="40% - Accent5 2 3 4 2 2 3" xfId="35591"/>
    <cellStyle name="40% - Accent5 2 3 4 2 3" xfId="18103"/>
    <cellStyle name="40% - Accent5 2 3 4 2 3 2" xfId="28933"/>
    <cellStyle name="40% - Accent5 2 3 4 2 3 3" xfId="37810"/>
    <cellStyle name="40% - Accent5 2 3 4 2 4" xfId="20508"/>
    <cellStyle name="40% - Accent5 2 3 4 2 4 2" xfId="31152"/>
    <cellStyle name="40% - Accent5 2 3 4 2 4 3" xfId="40029"/>
    <cellStyle name="40% - Accent5 2 3 4 2 5" xfId="24495"/>
    <cellStyle name="40% - Accent5 2 3 4 2 6" xfId="33372"/>
    <cellStyle name="40% - Accent5 2 3 4 3" xfId="12797"/>
    <cellStyle name="40% - Accent5 2 3 4 3 2" xfId="15151"/>
    <cellStyle name="40% - Accent5 2 3 4 3 2 2" xfId="25981"/>
    <cellStyle name="40% - Accent5 2 3 4 3 2 3" xfId="34858"/>
    <cellStyle name="40% - Accent5 2 3 4 3 3" xfId="17370"/>
    <cellStyle name="40% - Accent5 2 3 4 3 3 2" xfId="28200"/>
    <cellStyle name="40% - Accent5 2 3 4 3 3 3" xfId="37077"/>
    <cellStyle name="40% - Accent5 2 3 4 3 4" xfId="19775"/>
    <cellStyle name="40% - Accent5 2 3 4 3 4 2" xfId="30419"/>
    <cellStyle name="40% - Accent5 2 3 4 3 4 3" xfId="39296"/>
    <cellStyle name="40% - Accent5 2 3 4 3 5" xfId="23762"/>
    <cellStyle name="40% - Accent5 2 3 4 3 6" xfId="32639"/>
    <cellStyle name="40% - Accent5 2 3 4 4" xfId="14275"/>
    <cellStyle name="40% - Accent5 2 3 4 4 2" xfId="25238"/>
    <cellStyle name="40% - Accent5 2 3 4 4 3" xfId="34115"/>
    <cellStyle name="40% - Accent5 2 3 4 5" xfId="16627"/>
    <cellStyle name="40% - Accent5 2 3 4 5 2" xfId="27457"/>
    <cellStyle name="40% - Accent5 2 3 4 5 3" xfId="36334"/>
    <cellStyle name="40% - Accent5 2 3 4 6" xfId="18848"/>
    <cellStyle name="40% - Accent5 2 3 4 6 2" xfId="29676"/>
    <cellStyle name="40% - Accent5 2 3 4 6 3" xfId="38553"/>
    <cellStyle name="40% - Accent5 2 3 4 7" xfId="23019"/>
    <cellStyle name="40% - Accent5 2 3 4 8" xfId="31894"/>
    <cellStyle name="40% - Accent5 2 3 5" xfId="9572"/>
    <cellStyle name="40% - Accent5 2 3 5 2" xfId="13531"/>
    <cellStyle name="40% - Accent5 2 3 5 2 2" xfId="15885"/>
    <cellStyle name="40% - Accent5 2 3 5 2 2 2" xfId="26715"/>
    <cellStyle name="40% - Accent5 2 3 5 2 2 3" xfId="35592"/>
    <cellStyle name="40% - Accent5 2 3 5 2 3" xfId="18104"/>
    <cellStyle name="40% - Accent5 2 3 5 2 3 2" xfId="28934"/>
    <cellStyle name="40% - Accent5 2 3 5 2 3 3" xfId="37811"/>
    <cellStyle name="40% - Accent5 2 3 5 2 4" xfId="20509"/>
    <cellStyle name="40% - Accent5 2 3 5 2 4 2" xfId="31153"/>
    <cellStyle name="40% - Accent5 2 3 5 2 4 3" xfId="40030"/>
    <cellStyle name="40% - Accent5 2 3 5 2 5" xfId="24496"/>
    <cellStyle name="40% - Accent5 2 3 5 2 6" xfId="33373"/>
    <cellStyle name="40% - Accent5 2 3 5 3" xfId="12798"/>
    <cellStyle name="40% - Accent5 2 3 5 3 2" xfId="15152"/>
    <cellStyle name="40% - Accent5 2 3 5 3 2 2" xfId="25982"/>
    <cellStyle name="40% - Accent5 2 3 5 3 2 3" xfId="34859"/>
    <cellStyle name="40% - Accent5 2 3 5 3 3" xfId="17371"/>
    <cellStyle name="40% - Accent5 2 3 5 3 3 2" xfId="28201"/>
    <cellStyle name="40% - Accent5 2 3 5 3 3 3" xfId="37078"/>
    <cellStyle name="40% - Accent5 2 3 5 3 4" xfId="19776"/>
    <cellStyle name="40% - Accent5 2 3 5 3 4 2" xfId="30420"/>
    <cellStyle name="40% - Accent5 2 3 5 3 4 3" xfId="39297"/>
    <cellStyle name="40% - Accent5 2 3 5 3 5" xfId="23763"/>
    <cellStyle name="40% - Accent5 2 3 5 3 6" xfId="32640"/>
    <cellStyle name="40% - Accent5 2 3 5 4" xfId="14276"/>
    <cellStyle name="40% - Accent5 2 3 5 4 2" xfId="25239"/>
    <cellStyle name="40% - Accent5 2 3 5 4 3" xfId="34116"/>
    <cellStyle name="40% - Accent5 2 3 5 5" xfId="16628"/>
    <cellStyle name="40% - Accent5 2 3 5 5 2" xfId="27458"/>
    <cellStyle name="40% - Accent5 2 3 5 5 3" xfId="36335"/>
    <cellStyle name="40% - Accent5 2 3 5 6" xfId="18849"/>
    <cellStyle name="40% - Accent5 2 3 5 6 2" xfId="29677"/>
    <cellStyle name="40% - Accent5 2 3 5 6 3" xfId="38554"/>
    <cellStyle name="40% - Accent5 2 3 5 7" xfId="23020"/>
    <cellStyle name="40% - Accent5 2 3 5 8" xfId="31895"/>
    <cellStyle name="40% - Accent5 2 3 6" xfId="9573"/>
    <cellStyle name="40% - Accent5 2 3 6 2" xfId="13532"/>
    <cellStyle name="40% - Accent5 2 3 6 2 2" xfId="15886"/>
    <cellStyle name="40% - Accent5 2 3 6 2 2 2" xfId="26716"/>
    <cellStyle name="40% - Accent5 2 3 6 2 2 3" xfId="35593"/>
    <cellStyle name="40% - Accent5 2 3 6 2 3" xfId="18105"/>
    <cellStyle name="40% - Accent5 2 3 6 2 3 2" xfId="28935"/>
    <cellStyle name="40% - Accent5 2 3 6 2 3 3" xfId="37812"/>
    <cellStyle name="40% - Accent5 2 3 6 2 4" xfId="20510"/>
    <cellStyle name="40% - Accent5 2 3 6 2 4 2" xfId="31154"/>
    <cellStyle name="40% - Accent5 2 3 6 2 4 3" xfId="40031"/>
    <cellStyle name="40% - Accent5 2 3 6 2 5" xfId="24497"/>
    <cellStyle name="40% - Accent5 2 3 6 2 6" xfId="33374"/>
    <cellStyle name="40% - Accent5 2 3 6 3" xfId="12799"/>
    <cellStyle name="40% - Accent5 2 3 6 3 2" xfId="15153"/>
    <cellStyle name="40% - Accent5 2 3 6 3 2 2" xfId="25983"/>
    <cellStyle name="40% - Accent5 2 3 6 3 2 3" xfId="34860"/>
    <cellStyle name="40% - Accent5 2 3 6 3 3" xfId="17372"/>
    <cellStyle name="40% - Accent5 2 3 6 3 3 2" xfId="28202"/>
    <cellStyle name="40% - Accent5 2 3 6 3 3 3" xfId="37079"/>
    <cellStyle name="40% - Accent5 2 3 6 3 4" xfId="19777"/>
    <cellStyle name="40% - Accent5 2 3 6 3 4 2" xfId="30421"/>
    <cellStyle name="40% - Accent5 2 3 6 3 4 3" xfId="39298"/>
    <cellStyle name="40% - Accent5 2 3 6 3 5" xfId="23764"/>
    <cellStyle name="40% - Accent5 2 3 6 3 6" xfId="32641"/>
    <cellStyle name="40% - Accent5 2 3 6 4" xfId="14277"/>
    <cellStyle name="40% - Accent5 2 3 6 4 2" xfId="25240"/>
    <cellStyle name="40% - Accent5 2 3 6 4 3" xfId="34117"/>
    <cellStyle name="40% - Accent5 2 3 6 5" xfId="16629"/>
    <cellStyle name="40% - Accent5 2 3 6 5 2" xfId="27459"/>
    <cellStyle name="40% - Accent5 2 3 6 5 3" xfId="36336"/>
    <cellStyle name="40% - Accent5 2 3 6 6" xfId="18850"/>
    <cellStyle name="40% - Accent5 2 3 6 6 2" xfId="29678"/>
    <cellStyle name="40% - Accent5 2 3 6 6 3" xfId="38555"/>
    <cellStyle name="40% - Accent5 2 3 6 7" xfId="23021"/>
    <cellStyle name="40% - Accent5 2 3 6 8" xfId="31896"/>
    <cellStyle name="40% - Accent5 2 3 7" xfId="9574"/>
    <cellStyle name="40% - Accent5 2 3 7 2" xfId="13533"/>
    <cellStyle name="40% - Accent5 2 3 7 2 2" xfId="15887"/>
    <cellStyle name="40% - Accent5 2 3 7 2 2 2" xfId="26717"/>
    <cellStyle name="40% - Accent5 2 3 7 2 2 3" xfId="35594"/>
    <cellStyle name="40% - Accent5 2 3 7 2 3" xfId="18106"/>
    <cellStyle name="40% - Accent5 2 3 7 2 3 2" xfId="28936"/>
    <cellStyle name="40% - Accent5 2 3 7 2 3 3" xfId="37813"/>
    <cellStyle name="40% - Accent5 2 3 7 2 4" xfId="20511"/>
    <cellStyle name="40% - Accent5 2 3 7 2 4 2" xfId="31155"/>
    <cellStyle name="40% - Accent5 2 3 7 2 4 3" xfId="40032"/>
    <cellStyle name="40% - Accent5 2 3 7 2 5" xfId="24498"/>
    <cellStyle name="40% - Accent5 2 3 7 2 6" xfId="33375"/>
    <cellStyle name="40% - Accent5 2 3 7 3" xfId="12800"/>
    <cellStyle name="40% - Accent5 2 3 7 3 2" xfId="15154"/>
    <cellStyle name="40% - Accent5 2 3 7 3 2 2" xfId="25984"/>
    <cellStyle name="40% - Accent5 2 3 7 3 2 3" xfId="34861"/>
    <cellStyle name="40% - Accent5 2 3 7 3 3" xfId="17373"/>
    <cellStyle name="40% - Accent5 2 3 7 3 3 2" xfId="28203"/>
    <cellStyle name="40% - Accent5 2 3 7 3 3 3" xfId="37080"/>
    <cellStyle name="40% - Accent5 2 3 7 3 4" xfId="19778"/>
    <cellStyle name="40% - Accent5 2 3 7 3 4 2" xfId="30422"/>
    <cellStyle name="40% - Accent5 2 3 7 3 4 3" xfId="39299"/>
    <cellStyle name="40% - Accent5 2 3 7 3 5" xfId="23765"/>
    <cellStyle name="40% - Accent5 2 3 7 3 6" xfId="32642"/>
    <cellStyle name="40% - Accent5 2 3 7 4" xfId="14278"/>
    <cellStyle name="40% - Accent5 2 3 7 4 2" xfId="25241"/>
    <cellStyle name="40% - Accent5 2 3 7 4 3" xfId="34118"/>
    <cellStyle name="40% - Accent5 2 3 7 5" xfId="16630"/>
    <cellStyle name="40% - Accent5 2 3 7 5 2" xfId="27460"/>
    <cellStyle name="40% - Accent5 2 3 7 5 3" xfId="36337"/>
    <cellStyle name="40% - Accent5 2 3 7 6" xfId="18851"/>
    <cellStyle name="40% - Accent5 2 3 7 6 2" xfId="29679"/>
    <cellStyle name="40% - Accent5 2 3 7 6 3" xfId="38556"/>
    <cellStyle name="40% - Accent5 2 3 7 7" xfId="23022"/>
    <cellStyle name="40% - Accent5 2 3 7 8" xfId="31897"/>
    <cellStyle name="40% - Accent5 2 3 8" xfId="9575"/>
    <cellStyle name="40% - Accent5 2 3 8 2" xfId="13534"/>
    <cellStyle name="40% - Accent5 2 3 8 2 2" xfId="15888"/>
    <cellStyle name="40% - Accent5 2 3 8 2 2 2" xfId="26718"/>
    <cellStyle name="40% - Accent5 2 3 8 2 2 3" xfId="35595"/>
    <cellStyle name="40% - Accent5 2 3 8 2 3" xfId="18107"/>
    <cellStyle name="40% - Accent5 2 3 8 2 3 2" xfId="28937"/>
    <cellStyle name="40% - Accent5 2 3 8 2 3 3" xfId="37814"/>
    <cellStyle name="40% - Accent5 2 3 8 2 4" xfId="20512"/>
    <cellStyle name="40% - Accent5 2 3 8 2 4 2" xfId="31156"/>
    <cellStyle name="40% - Accent5 2 3 8 2 4 3" xfId="40033"/>
    <cellStyle name="40% - Accent5 2 3 8 2 5" xfId="24499"/>
    <cellStyle name="40% - Accent5 2 3 8 2 6" xfId="33376"/>
    <cellStyle name="40% - Accent5 2 3 8 3" xfId="12801"/>
    <cellStyle name="40% - Accent5 2 3 8 3 2" xfId="15155"/>
    <cellStyle name="40% - Accent5 2 3 8 3 2 2" xfId="25985"/>
    <cellStyle name="40% - Accent5 2 3 8 3 2 3" xfId="34862"/>
    <cellStyle name="40% - Accent5 2 3 8 3 3" xfId="17374"/>
    <cellStyle name="40% - Accent5 2 3 8 3 3 2" xfId="28204"/>
    <cellStyle name="40% - Accent5 2 3 8 3 3 3" xfId="37081"/>
    <cellStyle name="40% - Accent5 2 3 8 3 4" xfId="19779"/>
    <cellStyle name="40% - Accent5 2 3 8 3 4 2" xfId="30423"/>
    <cellStyle name="40% - Accent5 2 3 8 3 4 3" xfId="39300"/>
    <cellStyle name="40% - Accent5 2 3 8 3 5" xfId="23766"/>
    <cellStyle name="40% - Accent5 2 3 8 3 6" xfId="32643"/>
    <cellStyle name="40% - Accent5 2 3 8 4" xfId="14279"/>
    <cellStyle name="40% - Accent5 2 3 8 4 2" xfId="25242"/>
    <cellStyle name="40% - Accent5 2 3 8 4 3" xfId="34119"/>
    <cellStyle name="40% - Accent5 2 3 8 5" xfId="16631"/>
    <cellStyle name="40% - Accent5 2 3 8 5 2" xfId="27461"/>
    <cellStyle name="40% - Accent5 2 3 8 5 3" xfId="36338"/>
    <cellStyle name="40% - Accent5 2 3 8 6" xfId="18852"/>
    <cellStyle name="40% - Accent5 2 3 8 6 2" xfId="29680"/>
    <cellStyle name="40% - Accent5 2 3 8 6 3" xfId="38557"/>
    <cellStyle name="40% - Accent5 2 3 8 7" xfId="23023"/>
    <cellStyle name="40% - Accent5 2 3 8 8" xfId="31898"/>
    <cellStyle name="40% - Accent5 2 3 9" xfId="9576"/>
    <cellStyle name="40% - Accent5 2 3 9 2" xfId="13535"/>
    <cellStyle name="40% - Accent5 2 3 9 2 2" xfId="15889"/>
    <cellStyle name="40% - Accent5 2 3 9 2 2 2" xfId="26719"/>
    <cellStyle name="40% - Accent5 2 3 9 2 2 3" xfId="35596"/>
    <cellStyle name="40% - Accent5 2 3 9 2 3" xfId="18108"/>
    <cellStyle name="40% - Accent5 2 3 9 2 3 2" xfId="28938"/>
    <cellStyle name="40% - Accent5 2 3 9 2 3 3" xfId="37815"/>
    <cellStyle name="40% - Accent5 2 3 9 2 4" xfId="20513"/>
    <cellStyle name="40% - Accent5 2 3 9 2 4 2" xfId="31157"/>
    <cellStyle name="40% - Accent5 2 3 9 2 4 3" xfId="40034"/>
    <cellStyle name="40% - Accent5 2 3 9 2 5" xfId="24500"/>
    <cellStyle name="40% - Accent5 2 3 9 2 6" xfId="33377"/>
    <cellStyle name="40% - Accent5 2 3 9 3" xfId="12802"/>
    <cellStyle name="40% - Accent5 2 3 9 3 2" xfId="15156"/>
    <cellStyle name="40% - Accent5 2 3 9 3 2 2" xfId="25986"/>
    <cellStyle name="40% - Accent5 2 3 9 3 2 3" xfId="34863"/>
    <cellStyle name="40% - Accent5 2 3 9 3 3" xfId="17375"/>
    <cellStyle name="40% - Accent5 2 3 9 3 3 2" xfId="28205"/>
    <cellStyle name="40% - Accent5 2 3 9 3 3 3" xfId="37082"/>
    <cellStyle name="40% - Accent5 2 3 9 3 4" xfId="19780"/>
    <cellStyle name="40% - Accent5 2 3 9 3 4 2" xfId="30424"/>
    <cellStyle name="40% - Accent5 2 3 9 3 4 3" xfId="39301"/>
    <cellStyle name="40% - Accent5 2 3 9 3 5" xfId="23767"/>
    <cellStyle name="40% - Accent5 2 3 9 3 6" xfId="32644"/>
    <cellStyle name="40% - Accent5 2 3 9 4" xfId="14280"/>
    <cellStyle name="40% - Accent5 2 3 9 4 2" xfId="25243"/>
    <cellStyle name="40% - Accent5 2 3 9 4 3" xfId="34120"/>
    <cellStyle name="40% - Accent5 2 3 9 5" xfId="16632"/>
    <cellStyle name="40% - Accent5 2 3 9 5 2" xfId="27462"/>
    <cellStyle name="40% - Accent5 2 3 9 5 3" xfId="36339"/>
    <cellStyle name="40% - Accent5 2 3 9 6" xfId="18853"/>
    <cellStyle name="40% - Accent5 2 3 9 6 2" xfId="29681"/>
    <cellStyle name="40% - Accent5 2 3 9 6 3" xfId="38558"/>
    <cellStyle name="40% - Accent5 2 3 9 7" xfId="23024"/>
    <cellStyle name="40% - Accent5 2 3 9 8" xfId="31899"/>
    <cellStyle name="40% - Accent5 2 4" xfId="9577"/>
    <cellStyle name="40% - Accent5 2 4 10" xfId="13536"/>
    <cellStyle name="40% - Accent5 2 4 10 2" xfId="15890"/>
    <cellStyle name="40% - Accent5 2 4 10 2 2" xfId="26720"/>
    <cellStyle name="40% - Accent5 2 4 10 2 3" xfId="35597"/>
    <cellStyle name="40% - Accent5 2 4 10 3" xfId="18109"/>
    <cellStyle name="40% - Accent5 2 4 10 3 2" xfId="28939"/>
    <cellStyle name="40% - Accent5 2 4 10 3 3" xfId="37816"/>
    <cellStyle name="40% - Accent5 2 4 10 4" xfId="20514"/>
    <cellStyle name="40% - Accent5 2 4 10 4 2" xfId="31158"/>
    <cellStyle name="40% - Accent5 2 4 10 4 3" xfId="40035"/>
    <cellStyle name="40% - Accent5 2 4 10 5" xfId="24501"/>
    <cellStyle name="40% - Accent5 2 4 10 6" xfId="33378"/>
    <cellStyle name="40% - Accent5 2 4 11" xfId="12803"/>
    <cellStyle name="40% - Accent5 2 4 11 2" xfId="15157"/>
    <cellStyle name="40% - Accent5 2 4 11 2 2" xfId="25987"/>
    <cellStyle name="40% - Accent5 2 4 11 2 3" xfId="34864"/>
    <cellStyle name="40% - Accent5 2 4 11 3" xfId="17376"/>
    <cellStyle name="40% - Accent5 2 4 11 3 2" xfId="28206"/>
    <cellStyle name="40% - Accent5 2 4 11 3 3" xfId="37083"/>
    <cellStyle name="40% - Accent5 2 4 11 4" xfId="19781"/>
    <cellStyle name="40% - Accent5 2 4 11 4 2" xfId="30425"/>
    <cellStyle name="40% - Accent5 2 4 11 4 3" xfId="39302"/>
    <cellStyle name="40% - Accent5 2 4 11 5" xfId="23768"/>
    <cellStyle name="40% - Accent5 2 4 11 6" xfId="32645"/>
    <cellStyle name="40% - Accent5 2 4 12" xfId="14281"/>
    <cellStyle name="40% - Accent5 2 4 12 2" xfId="25244"/>
    <cellStyle name="40% - Accent5 2 4 12 3" xfId="34121"/>
    <cellStyle name="40% - Accent5 2 4 13" xfId="16633"/>
    <cellStyle name="40% - Accent5 2 4 13 2" xfId="27463"/>
    <cellStyle name="40% - Accent5 2 4 13 3" xfId="36340"/>
    <cellStyle name="40% - Accent5 2 4 14" xfId="18854"/>
    <cellStyle name="40% - Accent5 2 4 14 2" xfId="29682"/>
    <cellStyle name="40% - Accent5 2 4 14 3" xfId="38559"/>
    <cellStyle name="40% - Accent5 2 4 15" xfId="23025"/>
    <cellStyle name="40% - Accent5 2 4 16" xfId="31900"/>
    <cellStyle name="40% - Accent5 2 4 2" xfId="9578"/>
    <cellStyle name="40% - Accent5 2 4 2 2" xfId="13537"/>
    <cellStyle name="40% - Accent5 2 4 2 2 2" xfId="15891"/>
    <cellStyle name="40% - Accent5 2 4 2 2 2 2" xfId="26721"/>
    <cellStyle name="40% - Accent5 2 4 2 2 2 3" xfId="35598"/>
    <cellStyle name="40% - Accent5 2 4 2 2 3" xfId="18110"/>
    <cellStyle name="40% - Accent5 2 4 2 2 3 2" xfId="28940"/>
    <cellStyle name="40% - Accent5 2 4 2 2 3 3" xfId="37817"/>
    <cellStyle name="40% - Accent5 2 4 2 2 4" xfId="20515"/>
    <cellStyle name="40% - Accent5 2 4 2 2 4 2" xfId="31159"/>
    <cellStyle name="40% - Accent5 2 4 2 2 4 3" xfId="40036"/>
    <cellStyle name="40% - Accent5 2 4 2 2 5" xfId="24502"/>
    <cellStyle name="40% - Accent5 2 4 2 2 6" xfId="33379"/>
    <cellStyle name="40% - Accent5 2 4 2 3" xfId="12804"/>
    <cellStyle name="40% - Accent5 2 4 2 3 2" xfId="15158"/>
    <cellStyle name="40% - Accent5 2 4 2 3 2 2" xfId="25988"/>
    <cellStyle name="40% - Accent5 2 4 2 3 2 3" xfId="34865"/>
    <cellStyle name="40% - Accent5 2 4 2 3 3" xfId="17377"/>
    <cellStyle name="40% - Accent5 2 4 2 3 3 2" xfId="28207"/>
    <cellStyle name="40% - Accent5 2 4 2 3 3 3" xfId="37084"/>
    <cellStyle name="40% - Accent5 2 4 2 3 4" xfId="19782"/>
    <cellStyle name="40% - Accent5 2 4 2 3 4 2" xfId="30426"/>
    <cellStyle name="40% - Accent5 2 4 2 3 4 3" xfId="39303"/>
    <cellStyle name="40% - Accent5 2 4 2 3 5" xfId="23769"/>
    <cellStyle name="40% - Accent5 2 4 2 3 6" xfId="32646"/>
    <cellStyle name="40% - Accent5 2 4 2 4" xfId="14282"/>
    <cellStyle name="40% - Accent5 2 4 2 4 2" xfId="25245"/>
    <cellStyle name="40% - Accent5 2 4 2 4 3" xfId="34122"/>
    <cellStyle name="40% - Accent5 2 4 2 5" xfId="16634"/>
    <cellStyle name="40% - Accent5 2 4 2 5 2" xfId="27464"/>
    <cellStyle name="40% - Accent5 2 4 2 5 3" xfId="36341"/>
    <cellStyle name="40% - Accent5 2 4 2 6" xfId="18855"/>
    <cellStyle name="40% - Accent5 2 4 2 6 2" xfId="29683"/>
    <cellStyle name="40% - Accent5 2 4 2 6 3" xfId="38560"/>
    <cellStyle name="40% - Accent5 2 4 2 7" xfId="23026"/>
    <cellStyle name="40% - Accent5 2 4 2 8" xfId="31901"/>
    <cellStyle name="40% - Accent5 2 4 3" xfId="9579"/>
    <cellStyle name="40% - Accent5 2 4 3 2" xfId="13538"/>
    <cellStyle name="40% - Accent5 2 4 3 2 2" xfId="15892"/>
    <cellStyle name="40% - Accent5 2 4 3 2 2 2" xfId="26722"/>
    <cellStyle name="40% - Accent5 2 4 3 2 2 3" xfId="35599"/>
    <cellStyle name="40% - Accent5 2 4 3 2 3" xfId="18111"/>
    <cellStyle name="40% - Accent5 2 4 3 2 3 2" xfId="28941"/>
    <cellStyle name="40% - Accent5 2 4 3 2 3 3" xfId="37818"/>
    <cellStyle name="40% - Accent5 2 4 3 2 4" xfId="20516"/>
    <cellStyle name="40% - Accent5 2 4 3 2 4 2" xfId="31160"/>
    <cellStyle name="40% - Accent5 2 4 3 2 4 3" xfId="40037"/>
    <cellStyle name="40% - Accent5 2 4 3 2 5" xfId="24503"/>
    <cellStyle name="40% - Accent5 2 4 3 2 6" xfId="33380"/>
    <cellStyle name="40% - Accent5 2 4 3 3" xfId="12805"/>
    <cellStyle name="40% - Accent5 2 4 3 3 2" xfId="15159"/>
    <cellStyle name="40% - Accent5 2 4 3 3 2 2" xfId="25989"/>
    <cellStyle name="40% - Accent5 2 4 3 3 2 3" xfId="34866"/>
    <cellStyle name="40% - Accent5 2 4 3 3 3" xfId="17378"/>
    <cellStyle name="40% - Accent5 2 4 3 3 3 2" xfId="28208"/>
    <cellStyle name="40% - Accent5 2 4 3 3 3 3" xfId="37085"/>
    <cellStyle name="40% - Accent5 2 4 3 3 4" xfId="19783"/>
    <cellStyle name="40% - Accent5 2 4 3 3 4 2" xfId="30427"/>
    <cellStyle name="40% - Accent5 2 4 3 3 4 3" xfId="39304"/>
    <cellStyle name="40% - Accent5 2 4 3 3 5" xfId="23770"/>
    <cellStyle name="40% - Accent5 2 4 3 3 6" xfId="32647"/>
    <cellStyle name="40% - Accent5 2 4 3 4" xfId="14283"/>
    <cellStyle name="40% - Accent5 2 4 3 4 2" xfId="25246"/>
    <cellStyle name="40% - Accent5 2 4 3 4 3" xfId="34123"/>
    <cellStyle name="40% - Accent5 2 4 3 5" xfId="16635"/>
    <cellStyle name="40% - Accent5 2 4 3 5 2" xfId="27465"/>
    <cellStyle name="40% - Accent5 2 4 3 5 3" xfId="36342"/>
    <cellStyle name="40% - Accent5 2 4 3 6" xfId="18856"/>
    <cellStyle name="40% - Accent5 2 4 3 6 2" xfId="29684"/>
    <cellStyle name="40% - Accent5 2 4 3 6 3" xfId="38561"/>
    <cellStyle name="40% - Accent5 2 4 3 7" xfId="23027"/>
    <cellStyle name="40% - Accent5 2 4 3 8" xfId="31902"/>
    <cellStyle name="40% - Accent5 2 4 4" xfId="9580"/>
    <cellStyle name="40% - Accent5 2 4 4 2" xfId="13539"/>
    <cellStyle name="40% - Accent5 2 4 4 2 2" xfId="15893"/>
    <cellStyle name="40% - Accent5 2 4 4 2 2 2" xfId="26723"/>
    <cellStyle name="40% - Accent5 2 4 4 2 2 3" xfId="35600"/>
    <cellStyle name="40% - Accent5 2 4 4 2 3" xfId="18112"/>
    <cellStyle name="40% - Accent5 2 4 4 2 3 2" xfId="28942"/>
    <cellStyle name="40% - Accent5 2 4 4 2 3 3" xfId="37819"/>
    <cellStyle name="40% - Accent5 2 4 4 2 4" xfId="20517"/>
    <cellStyle name="40% - Accent5 2 4 4 2 4 2" xfId="31161"/>
    <cellStyle name="40% - Accent5 2 4 4 2 4 3" xfId="40038"/>
    <cellStyle name="40% - Accent5 2 4 4 2 5" xfId="24504"/>
    <cellStyle name="40% - Accent5 2 4 4 2 6" xfId="33381"/>
    <cellStyle name="40% - Accent5 2 4 4 3" xfId="12806"/>
    <cellStyle name="40% - Accent5 2 4 4 3 2" xfId="15160"/>
    <cellStyle name="40% - Accent5 2 4 4 3 2 2" xfId="25990"/>
    <cellStyle name="40% - Accent5 2 4 4 3 2 3" xfId="34867"/>
    <cellStyle name="40% - Accent5 2 4 4 3 3" xfId="17379"/>
    <cellStyle name="40% - Accent5 2 4 4 3 3 2" xfId="28209"/>
    <cellStyle name="40% - Accent5 2 4 4 3 3 3" xfId="37086"/>
    <cellStyle name="40% - Accent5 2 4 4 3 4" xfId="19784"/>
    <cellStyle name="40% - Accent5 2 4 4 3 4 2" xfId="30428"/>
    <cellStyle name="40% - Accent5 2 4 4 3 4 3" xfId="39305"/>
    <cellStyle name="40% - Accent5 2 4 4 3 5" xfId="23771"/>
    <cellStyle name="40% - Accent5 2 4 4 3 6" xfId="32648"/>
    <cellStyle name="40% - Accent5 2 4 4 4" xfId="14284"/>
    <cellStyle name="40% - Accent5 2 4 4 4 2" xfId="25247"/>
    <cellStyle name="40% - Accent5 2 4 4 4 3" xfId="34124"/>
    <cellStyle name="40% - Accent5 2 4 4 5" xfId="16636"/>
    <cellStyle name="40% - Accent5 2 4 4 5 2" xfId="27466"/>
    <cellStyle name="40% - Accent5 2 4 4 5 3" xfId="36343"/>
    <cellStyle name="40% - Accent5 2 4 4 6" xfId="18857"/>
    <cellStyle name="40% - Accent5 2 4 4 6 2" xfId="29685"/>
    <cellStyle name="40% - Accent5 2 4 4 6 3" xfId="38562"/>
    <cellStyle name="40% - Accent5 2 4 4 7" xfId="23028"/>
    <cellStyle name="40% - Accent5 2 4 4 8" xfId="31903"/>
    <cellStyle name="40% - Accent5 2 4 5" xfId="9581"/>
    <cellStyle name="40% - Accent5 2 4 5 2" xfId="13540"/>
    <cellStyle name="40% - Accent5 2 4 5 2 2" xfId="15894"/>
    <cellStyle name="40% - Accent5 2 4 5 2 2 2" xfId="26724"/>
    <cellStyle name="40% - Accent5 2 4 5 2 2 3" xfId="35601"/>
    <cellStyle name="40% - Accent5 2 4 5 2 3" xfId="18113"/>
    <cellStyle name="40% - Accent5 2 4 5 2 3 2" xfId="28943"/>
    <cellStyle name="40% - Accent5 2 4 5 2 3 3" xfId="37820"/>
    <cellStyle name="40% - Accent5 2 4 5 2 4" xfId="20518"/>
    <cellStyle name="40% - Accent5 2 4 5 2 4 2" xfId="31162"/>
    <cellStyle name="40% - Accent5 2 4 5 2 4 3" xfId="40039"/>
    <cellStyle name="40% - Accent5 2 4 5 2 5" xfId="24505"/>
    <cellStyle name="40% - Accent5 2 4 5 2 6" xfId="33382"/>
    <cellStyle name="40% - Accent5 2 4 5 3" xfId="12807"/>
    <cellStyle name="40% - Accent5 2 4 5 3 2" xfId="15161"/>
    <cellStyle name="40% - Accent5 2 4 5 3 2 2" xfId="25991"/>
    <cellStyle name="40% - Accent5 2 4 5 3 2 3" xfId="34868"/>
    <cellStyle name="40% - Accent5 2 4 5 3 3" xfId="17380"/>
    <cellStyle name="40% - Accent5 2 4 5 3 3 2" xfId="28210"/>
    <cellStyle name="40% - Accent5 2 4 5 3 3 3" xfId="37087"/>
    <cellStyle name="40% - Accent5 2 4 5 3 4" xfId="19785"/>
    <cellStyle name="40% - Accent5 2 4 5 3 4 2" xfId="30429"/>
    <cellStyle name="40% - Accent5 2 4 5 3 4 3" xfId="39306"/>
    <cellStyle name="40% - Accent5 2 4 5 3 5" xfId="23772"/>
    <cellStyle name="40% - Accent5 2 4 5 3 6" xfId="32649"/>
    <cellStyle name="40% - Accent5 2 4 5 4" xfId="14285"/>
    <cellStyle name="40% - Accent5 2 4 5 4 2" xfId="25248"/>
    <cellStyle name="40% - Accent5 2 4 5 4 3" xfId="34125"/>
    <cellStyle name="40% - Accent5 2 4 5 5" xfId="16637"/>
    <cellStyle name="40% - Accent5 2 4 5 5 2" xfId="27467"/>
    <cellStyle name="40% - Accent5 2 4 5 5 3" xfId="36344"/>
    <cellStyle name="40% - Accent5 2 4 5 6" xfId="18858"/>
    <cellStyle name="40% - Accent5 2 4 5 6 2" xfId="29686"/>
    <cellStyle name="40% - Accent5 2 4 5 6 3" xfId="38563"/>
    <cellStyle name="40% - Accent5 2 4 5 7" xfId="23029"/>
    <cellStyle name="40% - Accent5 2 4 5 8" xfId="31904"/>
    <cellStyle name="40% - Accent5 2 4 6" xfId="9582"/>
    <cellStyle name="40% - Accent5 2 4 6 2" xfId="13541"/>
    <cellStyle name="40% - Accent5 2 4 6 2 2" xfId="15895"/>
    <cellStyle name="40% - Accent5 2 4 6 2 2 2" xfId="26725"/>
    <cellStyle name="40% - Accent5 2 4 6 2 2 3" xfId="35602"/>
    <cellStyle name="40% - Accent5 2 4 6 2 3" xfId="18114"/>
    <cellStyle name="40% - Accent5 2 4 6 2 3 2" xfId="28944"/>
    <cellStyle name="40% - Accent5 2 4 6 2 3 3" xfId="37821"/>
    <cellStyle name="40% - Accent5 2 4 6 2 4" xfId="20519"/>
    <cellStyle name="40% - Accent5 2 4 6 2 4 2" xfId="31163"/>
    <cellStyle name="40% - Accent5 2 4 6 2 4 3" xfId="40040"/>
    <cellStyle name="40% - Accent5 2 4 6 2 5" xfId="24506"/>
    <cellStyle name="40% - Accent5 2 4 6 2 6" xfId="33383"/>
    <cellStyle name="40% - Accent5 2 4 6 3" xfId="12808"/>
    <cellStyle name="40% - Accent5 2 4 6 3 2" xfId="15162"/>
    <cellStyle name="40% - Accent5 2 4 6 3 2 2" xfId="25992"/>
    <cellStyle name="40% - Accent5 2 4 6 3 2 3" xfId="34869"/>
    <cellStyle name="40% - Accent5 2 4 6 3 3" xfId="17381"/>
    <cellStyle name="40% - Accent5 2 4 6 3 3 2" xfId="28211"/>
    <cellStyle name="40% - Accent5 2 4 6 3 3 3" xfId="37088"/>
    <cellStyle name="40% - Accent5 2 4 6 3 4" xfId="19786"/>
    <cellStyle name="40% - Accent5 2 4 6 3 4 2" xfId="30430"/>
    <cellStyle name="40% - Accent5 2 4 6 3 4 3" xfId="39307"/>
    <cellStyle name="40% - Accent5 2 4 6 3 5" xfId="23773"/>
    <cellStyle name="40% - Accent5 2 4 6 3 6" xfId="32650"/>
    <cellStyle name="40% - Accent5 2 4 6 4" xfId="14286"/>
    <cellStyle name="40% - Accent5 2 4 6 4 2" xfId="25249"/>
    <cellStyle name="40% - Accent5 2 4 6 4 3" xfId="34126"/>
    <cellStyle name="40% - Accent5 2 4 6 5" xfId="16638"/>
    <cellStyle name="40% - Accent5 2 4 6 5 2" xfId="27468"/>
    <cellStyle name="40% - Accent5 2 4 6 5 3" xfId="36345"/>
    <cellStyle name="40% - Accent5 2 4 6 6" xfId="18859"/>
    <cellStyle name="40% - Accent5 2 4 6 6 2" xfId="29687"/>
    <cellStyle name="40% - Accent5 2 4 6 6 3" xfId="38564"/>
    <cellStyle name="40% - Accent5 2 4 6 7" xfId="23030"/>
    <cellStyle name="40% - Accent5 2 4 6 8" xfId="31905"/>
    <cellStyle name="40% - Accent5 2 4 7" xfId="9583"/>
    <cellStyle name="40% - Accent5 2 4 7 2" xfId="13542"/>
    <cellStyle name="40% - Accent5 2 4 7 2 2" xfId="15896"/>
    <cellStyle name="40% - Accent5 2 4 7 2 2 2" xfId="26726"/>
    <cellStyle name="40% - Accent5 2 4 7 2 2 3" xfId="35603"/>
    <cellStyle name="40% - Accent5 2 4 7 2 3" xfId="18115"/>
    <cellStyle name="40% - Accent5 2 4 7 2 3 2" xfId="28945"/>
    <cellStyle name="40% - Accent5 2 4 7 2 3 3" xfId="37822"/>
    <cellStyle name="40% - Accent5 2 4 7 2 4" xfId="20520"/>
    <cellStyle name="40% - Accent5 2 4 7 2 4 2" xfId="31164"/>
    <cellStyle name="40% - Accent5 2 4 7 2 4 3" xfId="40041"/>
    <cellStyle name="40% - Accent5 2 4 7 2 5" xfId="24507"/>
    <cellStyle name="40% - Accent5 2 4 7 2 6" xfId="33384"/>
    <cellStyle name="40% - Accent5 2 4 7 3" xfId="12809"/>
    <cellStyle name="40% - Accent5 2 4 7 3 2" xfId="15163"/>
    <cellStyle name="40% - Accent5 2 4 7 3 2 2" xfId="25993"/>
    <cellStyle name="40% - Accent5 2 4 7 3 2 3" xfId="34870"/>
    <cellStyle name="40% - Accent5 2 4 7 3 3" xfId="17382"/>
    <cellStyle name="40% - Accent5 2 4 7 3 3 2" xfId="28212"/>
    <cellStyle name="40% - Accent5 2 4 7 3 3 3" xfId="37089"/>
    <cellStyle name="40% - Accent5 2 4 7 3 4" xfId="19787"/>
    <cellStyle name="40% - Accent5 2 4 7 3 4 2" xfId="30431"/>
    <cellStyle name="40% - Accent5 2 4 7 3 4 3" xfId="39308"/>
    <cellStyle name="40% - Accent5 2 4 7 3 5" xfId="23774"/>
    <cellStyle name="40% - Accent5 2 4 7 3 6" xfId="32651"/>
    <cellStyle name="40% - Accent5 2 4 7 4" xfId="14287"/>
    <cellStyle name="40% - Accent5 2 4 7 4 2" xfId="25250"/>
    <cellStyle name="40% - Accent5 2 4 7 4 3" xfId="34127"/>
    <cellStyle name="40% - Accent5 2 4 7 5" xfId="16639"/>
    <cellStyle name="40% - Accent5 2 4 7 5 2" xfId="27469"/>
    <cellStyle name="40% - Accent5 2 4 7 5 3" xfId="36346"/>
    <cellStyle name="40% - Accent5 2 4 7 6" xfId="18860"/>
    <cellStyle name="40% - Accent5 2 4 7 6 2" xfId="29688"/>
    <cellStyle name="40% - Accent5 2 4 7 6 3" xfId="38565"/>
    <cellStyle name="40% - Accent5 2 4 7 7" xfId="23031"/>
    <cellStyle name="40% - Accent5 2 4 7 8" xfId="31906"/>
    <cellStyle name="40% - Accent5 2 4 8" xfId="9584"/>
    <cellStyle name="40% - Accent5 2 4 8 2" xfId="13543"/>
    <cellStyle name="40% - Accent5 2 4 8 2 2" xfId="15897"/>
    <cellStyle name="40% - Accent5 2 4 8 2 2 2" xfId="26727"/>
    <cellStyle name="40% - Accent5 2 4 8 2 2 3" xfId="35604"/>
    <cellStyle name="40% - Accent5 2 4 8 2 3" xfId="18116"/>
    <cellStyle name="40% - Accent5 2 4 8 2 3 2" xfId="28946"/>
    <cellStyle name="40% - Accent5 2 4 8 2 3 3" xfId="37823"/>
    <cellStyle name="40% - Accent5 2 4 8 2 4" xfId="20521"/>
    <cellStyle name="40% - Accent5 2 4 8 2 4 2" xfId="31165"/>
    <cellStyle name="40% - Accent5 2 4 8 2 4 3" xfId="40042"/>
    <cellStyle name="40% - Accent5 2 4 8 2 5" xfId="24508"/>
    <cellStyle name="40% - Accent5 2 4 8 2 6" xfId="33385"/>
    <cellStyle name="40% - Accent5 2 4 8 3" xfId="12810"/>
    <cellStyle name="40% - Accent5 2 4 8 3 2" xfId="15164"/>
    <cellStyle name="40% - Accent5 2 4 8 3 2 2" xfId="25994"/>
    <cellStyle name="40% - Accent5 2 4 8 3 2 3" xfId="34871"/>
    <cellStyle name="40% - Accent5 2 4 8 3 3" xfId="17383"/>
    <cellStyle name="40% - Accent5 2 4 8 3 3 2" xfId="28213"/>
    <cellStyle name="40% - Accent5 2 4 8 3 3 3" xfId="37090"/>
    <cellStyle name="40% - Accent5 2 4 8 3 4" xfId="19788"/>
    <cellStyle name="40% - Accent5 2 4 8 3 4 2" xfId="30432"/>
    <cellStyle name="40% - Accent5 2 4 8 3 4 3" xfId="39309"/>
    <cellStyle name="40% - Accent5 2 4 8 3 5" xfId="23775"/>
    <cellStyle name="40% - Accent5 2 4 8 3 6" xfId="32652"/>
    <cellStyle name="40% - Accent5 2 4 8 4" xfId="14288"/>
    <cellStyle name="40% - Accent5 2 4 8 4 2" xfId="25251"/>
    <cellStyle name="40% - Accent5 2 4 8 4 3" xfId="34128"/>
    <cellStyle name="40% - Accent5 2 4 8 5" xfId="16640"/>
    <cellStyle name="40% - Accent5 2 4 8 5 2" xfId="27470"/>
    <cellStyle name="40% - Accent5 2 4 8 5 3" xfId="36347"/>
    <cellStyle name="40% - Accent5 2 4 8 6" xfId="18861"/>
    <cellStyle name="40% - Accent5 2 4 8 6 2" xfId="29689"/>
    <cellStyle name="40% - Accent5 2 4 8 6 3" xfId="38566"/>
    <cellStyle name="40% - Accent5 2 4 8 7" xfId="23032"/>
    <cellStyle name="40% - Accent5 2 4 8 8" xfId="31907"/>
    <cellStyle name="40% - Accent5 2 4 9" xfId="9585"/>
    <cellStyle name="40% - Accent5 2 4 9 2" xfId="13544"/>
    <cellStyle name="40% - Accent5 2 4 9 2 2" xfId="15898"/>
    <cellStyle name="40% - Accent5 2 4 9 2 2 2" xfId="26728"/>
    <cellStyle name="40% - Accent5 2 4 9 2 2 3" xfId="35605"/>
    <cellStyle name="40% - Accent5 2 4 9 2 3" xfId="18117"/>
    <cellStyle name="40% - Accent5 2 4 9 2 3 2" xfId="28947"/>
    <cellStyle name="40% - Accent5 2 4 9 2 3 3" xfId="37824"/>
    <cellStyle name="40% - Accent5 2 4 9 2 4" xfId="20522"/>
    <cellStyle name="40% - Accent5 2 4 9 2 4 2" xfId="31166"/>
    <cellStyle name="40% - Accent5 2 4 9 2 4 3" xfId="40043"/>
    <cellStyle name="40% - Accent5 2 4 9 2 5" xfId="24509"/>
    <cellStyle name="40% - Accent5 2 4 9 2 6" xfId="33386"/>
    <cellStyle name="40% - Accent5 2 4 9 3" xfId="12811"/>
    <cellStyle name="40% - Accent5 2 4 9 3 2" xfId="15165"/>
    <cellStyle name="40% - Accent5 2 4 9 3 2 2" xfId="25995"/>
    <cellStyle name="40% - Accent5 2 4 9 3 2 3" xfId="34872"/>
    <cellStyle name="40% - Accent5 2 4 9 3 3" xfId="17384"/>
    <cellStyle name="40% - Accent5 2 4 9 3 3 2" xfId="28214"/>
    <cellStyle name="40% - Accent5 2 4 9 3 3 3" xfId="37091"/>
    <cellStyle name="40% - Accent5 2 4 9 3 4" xfId="19789"/>
    <cellStyle name="40% - Accent5 2 4 9 3 4 2" xfId="30433"/>
    <cellStyle name="40% - Accent5 2 4 9 3 4 3" xfId="39310"/>
    <cellStyle name="40% - Accent5 2 4 9 3 5" xfId="23776"/>
    <cellStyle name="40% - Accent5 2 4 9 3 6" xfId="32653"/>
    <cellStyle name="40% - Accent5 2 4 9 4" xfId="14289"/>
    <cellStyle name="40% - Accent5 2 4 9 4 2" xfId="25252"/>
    <cellStyle name="40% - Accent5 2 4 9 4 3" xfId="34129"/>
    <cellStyle name="40% - Accent5 2 4 9 5" xfId="16641"/>
    <cellStyle name="40% - Accent5 2 4 9 5 2" xfId="27471"/>
    <cellStyle name="40% - Accent5 2 4 9 5 3" xfId="36348"/>
    <cellStyle name="40% - Accent5 2 4 9 6" xfId="18862"/>
    <cellStyle name="40% - Accent5 2 4 9 6 2" xfId="29690"/>
    <cellStyle name="40% - Accent5 2 4 9 6 3" xfId="38567"/>
    <cellStyle name="40% - Accent5 2 4 9 7" xfId="23033"/>
    <cellStyle name="40% - Accent5 2 4 9 8" xfId="31908"/>
    <cellStyle name="40% - Accent5 2 5" xfId="9586"/>
    <cellStyle name="40% - Accent5 2 5 10" xfId="13545"/>
    <cellStyle name="40% - Accent5 2 5 10 2" xfId="15899"/>
    <cellStyle name="40% - Accent5 2 5 10 2 2" xfId="26729"/>
    <cellStyle name="40% - Accent5 2 5 10 2 3" xfId="35606"/>
    <cellStyle name="40% - Accent5 2 5 10 3" xfId="18118"/>
    <cellStyle name="40% - Accent5 2 5 10 3 2" xfId="28948"/>
    <cellStyle name="40% - Accent5 2 5 10 3 3" xfId="37825"/>
    <cellStyle name="40% - Accent5 2 5 10 4" xfId="20523"/>
    <cellStyle name="40% - Accent5 2 5 10 4 2" xfId="31167"/>
    <cellStyle name="40% - Accent5 2 5 10 4 3" xfId="40044"/>
    <cellStyle name="40% - Accent5 2 5 10 5" xfId="24510"/>
    <cellStyle name="40% - Accent5 2 5 10 6" xfId="33387"/>
    <cellStyle name="40% - Accent5 2 5 11" xfId="12812"/>
    <cellStyle name="40% - Accent5 2 5 11 2" xfId="15166"/>
    <cellStyle name="40% - Accent5 2 5 11 2 2" xfId="25996"/>
    <cellStyle name="40% - Accent5 2 5 11 2 3" xfId="34873"/>
    <cellStyle name="40% - Accent5 2 5 11 3" xfId="17385"/>
    <cellStyle name="40% - Accent5 2 5 11 3 2" xfId="28215"/>
    <cellStyle name="40% - Accent5 2 5 11 3 3" xfId="37092"/>
    <cellStyle name="40% - Accent5 2 5 11 4" xfId="19790"/>
    <cellStyle name="40% - Accent5 2 5 11 4 2" xfId="30434"/>
    <cellStyle name="40% - Accent5 2 5 11 4 3" xfId="39311"/>
    <cellStyle name="40% - Accent5 2 5 11 5" xfId="23777"/>
    <cellStyle name="40% - Accent5 2 5 11 6" xfId="32654"/>
    <cellStyle name="40% - Accent5 2 5 12" xfId="14290"/>
    <cellStyle name="40% - Accent5 2 5 12 2" xfId="25253"/>
    <cellStyle name="40% - Accent5 2 5 12 3" xfId="34130"/>
    <cellStyle name="40% - Accent5 2 5 13" xfId="16642"/>
    <cellStyle name="40% - Accent5 2 5 13 2" xfId="27472"/>
    <cellStyle name="40% - Accent5 2 5 13 3" xfId="36349"/>
    <cellStyle name="40% - Accent5 2 5 14" xfId="18863"/>
    <cellStyle name="40% - Accent5 2 5 14 2" xfId="29691"/>
    <cellStyle name="40% - Accent5 2 5 14 3" xfId="38568"/>
    <cellStyle name="40% - Accent5 2 5 15" xfId="23034"/>
    <cellStyle name="40% - Accent5 2 5 16" xfId="31909"/>
    <cellStyle name="40% - Accent5 2 5 2" xfId="9587"/>
    <cellStyle name="40% - Accent5 2 5 2 2" xfId="13546"/>
    <cellStyle name="40% - Accent5 2 5 2 2 2" xfId="15900"/>
    <cellStyle name="40% - Accent5 2 5 2 2 2 2" xfId="26730"/>
    <cellStyle name="40% - Accent5 2 5 2 2 2 3" xfId="35607"/>
    <cellStyle name="40% - Accent5 2 5 2 2 3" xfId="18119"/>
    <cellStyle name="40% - Accent5 2 5 2 2 3 2" xfId="28949"/>
    <cellStyle name="40% - Accent5 2 5 2 2 3 3" xfId="37826"/>
    <cellStyle name="40% - Accent5 2 5 2 2 4" xfId="20524"/>
    <cellStyle name="40% - Accent5 2 5 2 2 4 2" xfId="31168"/>
    <cellStyle name="40% - Accent5 2 5 2 2 4 3" xfId="40045"/>
    <cellStyle name="40% - Accent5 2 5 2 2 5" xfId="24511"/>
    <cellStyle name="40% - Accent5 2 5 2 2 6" xfId="33388"/>
    <cellStyle name="40% - Accent5 2 5 2 3" xfId="12813"/>
    <cellStyle name="40% - Accent5 2 5 2 3 2" xfId="15167"/>
    <cellStyle name="40% - Accent5 2 5 2 3 2 2" xfId="25997"/>
    <cellStyle name="40% - Accent5 2 5 2 3 2 3" xfId="34874"/>
    <cellStyle name="40% - Accent5 2 5 2 3 3" xfId="17386"/>
    <cellStyle name="40% - Accent5 2 5 2 3 3 2" xfId="28216"/>
    <cellStyle name="40% - Accent5 2 5 2 3 3 3" xfId="37093"/>
    <cellStyle name="40% - Accent5 2 5 2 3 4" xfId="19791"/>
    <cellStyle name="40% - Accent5 2 5 2 3 4 2" xfId="30435"/>
    <cellStyle name="40% - Accent5 2 5 2 3 4 3" xfId="39312"/>
    <cellStyle name="40% - Accent5 2 5 2 3 5" xfId="23778"/>
    <cellStyle name="40% - Accent5 2 5 2 3 6" xfId="32655"/>
    <cellStyle name="40% - Accent5 2 5 2 4" xfId="14291"/>
    <cellStyle name="40% - Accent5 2 5 2 4 2" xfId="25254"/>
    <cellStyle name="40% - Accent5 2 5 2 4 3" xfId="34131"/>
    <cellStyle name="40% - Accent5 2 5 2 5" xfId="16643"/>
    <cellStyle name="40% - Accent5 2 5 2 5 2" xfId="27473"/>
    <cellStyle name="40% - Accent5 2 5 2 5 3" xfId="36350"/>
    <cellStyle name="40% - Accent5 2 5 2 6" xfId="18864"/>
    <cellStyle name="40% - Accent5 2 5 2 6 2" xfId="29692"/>
    <cellStyle name="40% - Accent5 2 5 2 6 3" xfId="38569"/>
    <cellStyle name="40% - Accent5 2 5 2 7" xfId="23035"/>
    <cellStyle name="40% - Accent5 2 5 2 8" xfId="31910"/>
    <cellStyle name="40% - Accent5 2 5 3" xfId="9588"/>
    <cellStyle name="40% - Accent5 2 5 3 2" xfId="13547"/>
    <cellStyle name="40% - Accent5 2 5 3 2 2" xfId="15901"/>
    <cellStyle name="40% - Accent5 2 5 3 2 2 2" xfId="26731"/>
    <cellStyle name="40% - Accent5 2 5 3 2 2 3" xfId="35608"/>
    <cellStyle name="40% - Accent5 2 5 3 2 3" xfId="18120"/>
    <cellStyle name="40% - Accent5 2 5 3 2 3 2" xfId="28950"/>
    <cellStyle name="40% - Accent5 2 5 3 2 3 3" xfId="37827"/>
    <cellStyle name="40% - Accent5 2 5 3 2 4" xfId="20525"/>
    <cellStyle name="40% - Accent5 2 5 3 2 4 2" xfId="31169"/>
    <cellStyle name="40% - Accent5 2 5 3 2 4 3" xfId="40046"/>
    <cellStyle name="40% - Accent5 2 5 3 2 5" xfId="24512"/>
    <cellStyle name="40% - Accent5 2 5 3 2 6" xfId="33389"/>
    <cellStyle name="40% - Accent5 2 5 3 3" xfId="12814"/>
    <cellStyle name="40% - Accent5 2 5 3 3 2" xfId="15168"/>
    <cellStyle name="40% - Accent5 2 5 3 3 2 2" xfId="25998"/>
    <cellStyle name="40% - Accent5 2 5 3 3 2 3" xfId="34875"/>
    <cellStyle name="40% - Accent5 2 5 3 3 3" xfId="17387"/>
    <cellStyle name="40% - Accent5 2 5 3 3 3 2" xfId="28217"/>
    <cellStyle name="40% - Accent5 2 5 3 3 3 3" xfId="37094"/>
    <cellStyle name="40% - Accent5 2 5 3 3 4" xfId="19792"/>
    <cellStyle name="40% - Accent5 2 5 3 3 4 2" xfId="30436"/>
    <cellStyle name="40% - Accent5 2 5 3 3 4 3" xfId="39313"/>
    <cellStyle name="40% - Accent5 2 5 3 3 5" xfId="23779"/>
    <cellStyle name="40% - Accent5 2 5 3 3 6" xfId="32656"/>
    <cellStyle name="40% - Accent5 2 5 3 4" xfId="14292"/>
    <cellStyle name="40% - Accent5 2 5 3 4 2" xfId="25255"/>
    <cellStyle name="40% - Accent5 2 5 3 4 3" xfId="34132"/>
    <cellStyle name="40% - Accent5 2 5 3 5" xfId="16644"/>
    <cellStyle name="40% - Accent5 2 5 3 5 2" xfId="27474"/>
    <cellStyle name="40% - Accent5 2 5 3 5 3" xfId="36351"/>
    <cellStyle name="40% - Accent5 2 5 3 6" xfId="18865"/>
    <cellStyle name="40% - Accent5 2 5 3 6 2" xfId="29693"/>
    <cellStyle name="40% - Accent5 2 5 3 6 3" xfId="38570"/>
    <cellStyle name="40% - Accent5 2 5 3 7" xfId="23036"/>
    <cellStyle name="40% - Accent5 2 5 3 8" xfId="31911"/>
    <cellStyle name="40% - Accent5 2 5 4" xfId="9589"/>
    <cellStyle name="40% - Accent5 2 5 4 2" xfId="13548"/>
    <cellStyle name="40% - Accent5 2 5 4 2 2" xfId="15902"/>
    <cellStyle name="40% - Accent5 2 5 4 2 2 2" xfId="26732"/>
    <cellStyle name="40% - Accent5 2 5 4 2 2 3" xfId="35609"/>
    <cellStyle name="40% - Accent5 2 5 4 2 3" xfId="18121"/>
    <cellStyle name="40% - Accent5 2 5 4 2 3 2" xfId="28951"/>
    <cellStyle name="40% - Accent5 2 5 4 2 3 3" xfId="37828"/>
    <cellStyle name="40% - Accent5 2 5 4 2 4" xfId="20526"/>
    <cellStyle name="40% - Accent5 2 5 4 2 4 2" xfId="31170"/>
    <cellStyle name="40% - Accent5 2 5 4 2 4 3" xfId="40047"/>
    <cellStyle name="40% - Accent5 2 5 4 2 5" xfId="24513"/>
    <cellStyle name="40% - Accent5 2 5 4 2 6" xfId="33390"/>
    <cellStyle name="40% - Accent5 2 5 4 3" xfId="12815"/>
    <cellStyle name="40% - Accent5 2 5 4 3 2" xfId="15169"/>
    <cellStyle name="40% - Accent5 2 5 4 3 2 2" xfId="25999"/>
    <cellStyle name="40% - Accent5 2 5 4 3 2 3" xfId="34876"/>
    <cellStyle name="40% - Accent5 2 5 4 3 3" xfId="17388"/>
    <cellStyle name="40% - Accent5 2 5 4 3 3 2" xfId="28218"/>
    <cellStyle name="40% - Accent5 2 5 4 3 3 3" xfId="37095"/>
    <cellStyle name="40% - Accent5 2 5 4 3 4" xfId="19793"/>
    <cellStyle name="40% - Accent5 2 5 4 3 4 2" xfId="30437"/>
    <cellStyle name="40% - Accent5 2 5 4 3 4 3" xfId="39314"/>
    <cellStyle name="40% - Accent5 2 5 4 3 5" xfId="23780"/>
    <cellStyle name="40% - Accent5 2 5 4 3 6" xfId="32657"/>
    <cellStyle name="40% - Accent5 2 5 4 4" xfId="14293"/>
    <cellStyle name="40% - Accent5 2 5 4 4 2" xfId="25256"/>
    <cellStyle name="40% - Accent5 2 5 4 4 3" xfId="34133"/>
    <cellStyle name="40% - Accent5 2 5 4 5" xfId="16645"/>
    <cellStyle name="40% - Accent5 2 5 4 5 2" xfId="27475"/>
    <cellStyle name="40% - Accent5 2 5 4 5 3" xfId="36352"/>
    <cellStyle name="40% - Accent5 2 5 4 6" xfId="18866"/>
    <cellStyle name="40% - Accent5 2 5 4 6 2" xfId="29694"/>
    <cellStyle name="40% - Accent5 2 5 4 6 3" xfId="38571"/>
    <cellStyle name="40% - Accent5 2 5 4 7" xfId="23037"/>
    <cellStyle name="40% - Accent5 2 5 4 8" xfId="31912"/>
    <cellStyle name="40% - Accent5 2 5 5" xfId="9590"/>
    <cellStyle name="40% - Accent5 2 5 5 2" xfId="13549"/>
    <cellStyle name="40% - Accent5 2 5 5 2 2" xfId="15903"/>
    <cellStyle name="40% - Accent5 2 5 5 2 2 2" xfId="26733"/>
    <cellStyle name="40% - Accent5 2 5 5 2 2 3" xfId="35610"/>
    <cellStyle name="40% - Accent5 2 5 5 2 3" xfId="18122"/>
    <cellStyle name="40% - Accent5 2 5 5 2 3 2" xfId="28952"/>
    <cellStyle name="40% - Accent5 2 5 5 2 3 3" xfId="37829"/>
    <cellStyle name="40% - Accent5 2 5 5 2 4" xfId="20527"/>
    <cellStyle name="40% - Accent5 2 5 5 2 4 2" xfId="31171"/>
    <cellStyle name="40% - Accent5 2 5 5 2 4 3" xfId="40048"/>
    <cellStyle name="40% - Accent5 2 5 5 2 5" xfId="24514"/>
    <cellStyle name="40% - Accent5 2 5 5 2 6" xfId="33391"/>
    <cellStyle name="40% - Accent5 2 5 5 3" xfId="12816"/>
    <cellStyle name="40% - Accent5 2 5 5 3 2" xfId="15170"/>
    <cellStyle name="40% - Accent5 2 5 5 3 2 2" xfId="26000"/>
    <cellStyle name="40% - Accent5 2 5 5 3 2 3" xfId="34877"/>
    <cellStyle name="40% - Accent5 2 5 5 3 3" xfId="17389"/>
    <cellStyle name="40% - Accent5 2 5 5 3 3 2" xfId="28219"/>
    <cellStyle name="40% - Accent5 2 5 5 3 3 3" xfId="37096"/>
    <cellStyle name="40% - Accent5 2 5 5 3 4" xfId="19794"/>
    <cellStyle name="40% - Accent5 2 5 5 3 4 2" xfId="30438"/>
    <cellStyle name="40% - Accent5 2 5 5 3 4 3" xfId="39315"/>
    <cellStyle name="40% - Accent5 2 5 5 3 5" xfId="23781"/>
    <cellStyle name="40% - Accent5 2 5 5 3 6" xfId="32658"/>
    <cellStyle name="40% - Accent5 2 5 5 4" xfId="14294"/>
    <cellStyle name="40% - Accent5 2 5 5 4 2" xfId="25257"/>
    <cellStyle name="40% - Accent5 2 5 5 4 3" xfId="34134"/>
    <cellStyle name="40% - Accent5 2 5 5 5" xfId="16646"/>
    <cellStyle name="40% - Accent5 2 5 5 5 2" xfId="27476"/>
    <cellStyle name="40% - Accent5 2 5 5 5 3" xfId="36353"/>
    <cellStyle name="40% - Accent5 2 5 5 6" xfId="18867"/>
    <cellStyle name="40% - Accent5 2 5 5 6 2" xfId="29695"/>
    <cellStyle name="40% - Accent5 2 5 5 6 3" xfId="38572"/>
    <cellStyle name="40% - Accent5 2 5 5 7" xfId="23038"/>
    <cellStyle name="40% - Accent5 2 5 5 8" xfId="31913"/>
    <cellStyle name="40% - Accent5 2 5 6" xfId="9591"/>
    <cellStyle name="40% - Accent5 2 5 6 2" xfId="13550"/>
    <cellStyle name="40% - Accent5 2 5 6 2 2" xfId="15904"/>
    <cellStyle name="40% - Accent5 2 5 6 2 2 2" xfId="26734"/>
    <cellStyle name="40% - Accent5 2 5 6 2 2 3" xfId="35611"/>
    <cellStyle name="40% - Accent5 2 5 6 2 3" xfId="18123"/>
    <cellStyle name="40% - Accent5 2 5 6 2 3 2" xfId="28953"/>
    <cellStyle name="40% - Accent5 2 5 6 2 3 3" xfId="37830"/>
    <cellStyle name="40% - Accent5 2 5 6 2 4" xfId="20528"/>
    <cellStyle name="40% - Accent5 2 5 6 2 4 2" xfId="31172"/>
    <cellStyle name="40% - Accent5 2 5 6 2 4 3" xfId="40049"/>
    <cellStyle name="40% - Accent5 2 5 6 2 5" xfId="24515"/>
    <cellStyle name="40% - Accent5 2 5 6 2 6" xfId="33392"/>
    <cellStyle name="40% - Accent5 2 5 6 3" xfId="12817"/>
    <cellStyle name="40% - Accent5 2 5 6 3 2" xfId="15171"/>
    <cellStyle name="40% - Accent5 2 5 6 3 2 2" xfId="26001"/>
    <cellStyle name="40% - Accent5 2 5 6 3 2 3" xfId="34878"/>
    <cellStyle name="40% - Accent5 2 5 6 3 3" xfId="17390"/>
    <cellStyle name="40% - Accent5 2 5 6 3 3 2" xfId="28220"/>
    <cellStyle name="40% - Accent5 2 5 6 3 3 3" xfId="37097"/>
    <cellStyle name="40% - Accent5 2 5 6 3 4" xfId="19795"/>
    <cellStyle name="40% - Accent5 2 5 6 3 4 2" xfId="30439"/>
    <cellStyle name="40% - Accent5 2 5 6 3 4 3" xfId="39316"/>
    <cellStyle name="40% - Accent5 2 5 6 3 5" xfId="23782"/>
    <cellStyle name="40% - Accent5 2 5 6 3 6" xfId="32659"/>
    <cellStyle name="40% - Accent5 2 5 6 4" xfId="14295"/>
    <cellStyle name="40% - Accent5 2 5 6 4 2" xfId="25258"/>
    <cellStyle name="40% - Accent5 2 5 6 4 3" xfId="34135"/>
    <cellStyle name="40% - Accent5 2 5 6 5" xfId="16647"/>
    <cellStyle name="40% - Accent5 2 5 6 5 2" xfId="27477"/>
    <cellStyle name="40% - Accent5 2 5 6 5 3" xfId="36354"/>
    <cellStyle name="40% - Accent5 2 5 6 6" xfId="18868"/>
    <cellStyle name="40% - Accent5 2 5 6 6 2" xfId="29696"/>
    <cellStyle name="40% - Accent5 2 5 6 6 3" xfId="38573"/>
    <cellStyle name="40% - Accent5 2 5 6 7" xfId="23039"/>
    <cellStyle name="40% - Accent5 2 5 6 8" xfId="31914"/>
    <cellStyle name="40% - Accent5 2 5 7" xfId="9592"/>
    <cellStyle name="40% - Accent5 2 5 7 2" xfId="13551"/>
    <cellStyle name="40% - Accent5 2 5 7 2 2" xfId="15905"/>
    <cellStyle name="40% - Accent5 2 5 7 2 2 2" xfId="26735"/>
    <cellStyle name="40% - Accent5 2 5 7 2 2 3" xfId="35612"/>
    <cellStyle name="40% - Accent5 2 5 7 2 3" xfId="18124"/>
    <cellStyle name="40% - Accent5 2 5 7 2 3 2" xfId="28954"/>
    <cellStyle name="40% - Accent5 2 5 7 2 3 3" xfId="37831"/>
    <cellStyle name="40% - Accent5 2 5 7 2 4" xfId="20529"/>
    <cellStyle name="40% - Accent5 2 5 7 2 4 2" xfId="31173"/>
    <cellStyle name="40% - Accent5 2 5 7 2 4 3" xfId="40050"/>
    <cellStyle name="40% - Accent5 2 5 7 2 5" xfId="24516"/>
    <cellStyle name="40% - Accent5 2 5 7 2 6" xfId="33393"/>
    <cellStyle name="40% - Accent5 2 5 7 3" xfId="12818"/>
    <cellStyle name="40% - Accent5 2 5 7 3 2" xfId="15172"/>
    <cellStyle name="40% - Accent5 2 5 7 3 2 2" xfId="26002"/>
    <cellStyle name="40% - Accent5 2 5 7 3 2 3" xfId="34879"/>
    <cellStyle name="40% - Accent5 2 5 7 3 3" xfId="17391"/>
    <cellStyle name="40% - Accent5 2 5 7 3 3 2" xfId="28221"/>
    <cellStyle name="40% - Accent5 2 5 7 3 3 3" xfId="37098"/>
    <cellStyle name="40% - Accent5 2 5 7 3 4" xfId="19796"/>
    <cellStyle name="40% - Accent5 2 5 7 3 4 2" xfId="30440"/>
    <cellStyle name="40% - Accent5 2 5 7 3 4 3" xfId="39317"/>
    <cellStyle name="40% - Accent5 2 5 7 3 5" xfId="23783"/>
    <cellStyle name="40% - Accent5 2 5 7 3 6" xfId="32660"/>
    <cellStyle name="40% - Accent5 2 5 7 4" xfId="14296"/>
    <cellStyle name="40% - Accent5 2 5 7 4 2" xfId="25259"/>
    <cellStyle name="40% - Accent5 2 5 7 4 3" xfId="34136"/>
    <cellStyle name="40% - Accent5 2 5 7 5" xfId="16648"/>
    <cellStyle name="40% - Accent5 2 5 7 5 2" xfId="27478"/>
    <cellStyle name="40% - Accent5 2 5 7 5 3" xfId="36355"/>
    <cellStyle name="40% - Accent5 2 5 7 6" xfId="18869"/>
    <cellStyle name="40% - Accent5 2 5 7 6 2" xfId="29697"/>
    <cellStyle name="40% - Accent5 2 5 7 6 3" xfId="38574"/>
    <cellStyle name="40% - Accent5 2 5 7 7" xfId="23040"/>
    <cellStyle name="40% - Accent5 2 5 7 8" xfId="31915"/>
    <cellStyle name="40% - Accent5 2 5 8" xfId="9593"/>
    <cellStyle name="40% - Accent5 2 5 8 2" xfId="13552"/>
    <cellStyle name="40% - Accent5 2 5 8 2 2" xfId="15906"/>
    <cellStyle name="40% - Accent5 2 5 8 2 2 2" xfId="26736"/>
    <cellStyle name="40% - Accent5 2 5 8 2 2 3" xfId="35613"/>
    <cellStyle name="40% - Accent5 2 5 8 2 3" xfId="18125"/>
    <cellStyle name="40% - Accent5 2 5 8 2 3 2" xfId="28955"/>
    <cellStyle name="40% - Accent5 2 5 8 2 3 3" xfId="37832"/>
    <cellStyle name="40% - Accent5 2 5 8 2 4" xfId="20530"/>
    <cellStyle name="40% - Accent5 2 5 8 2 4 2" xfId="31174"/>
    <cellStyle name="40% - Accent5 2 5 8 2 4 3" xfId="40051"/>
    <cellStyle name="40% - Accent5 2 5 8 2 5" xfId="24517"/>
    <cellStyle name="40% - Accent5 2 5 8 2 6" xfId="33394"/>
    <cellStyle name="40% - Accent5 2 5 8 3" xfId="12819"/>
    <cellStyle name="40% - Accent5 2 5 8 3 2" xfId="15173"/>
    <cellStyle name="40% - Accent5 2 5 8 3 2 2" xfId="26003"/>
    <cellStyle name="40% - Accent5 2 5 8 3 2 3" xfId="34880"/>
    <cellStyle name="40% - Accent5 2 5 8 3 3" xfId="17392"/>
    <cellStyle name="40% - Accent5 2 5 8 3 3 2" xfId="28222"/>
    <cellStyle name="40% - Accent5 2 5 8 3 3 3" xfId="37099"/>
    <cellStyle name="40% - Accent5 2 5 8 3 4" xfId="19797"/>
    <cellStyle name="40% - Accent5 2 5 8 3 4 2" xfId="30441"/>
    <cellStyle name="40% - Accent5 2 5 8 3 4 3" xfId="39318"/>
    <cellStyle name="40% - Accent5 2 5 8 3 5" xfId="23784"/>
    <cellStyle name="40% - Accent5 2 5 8 3 6" xfId="32661"/>
    <cellStyle name="40% - Accent5 2 5 8 4" xfId="14297"/>
    <cellStyle name="40% - Accent5 2 5 8 4 2" xfId="25260"/>
    <cellStyle name="40% - Accent5 2 5 8 4 3" xfId="34137"/>
    <cellStyle name="40% - Accent5 2 5 8 5" xfId="16649"/>
    <cellStyle name="40% - Accent5 2 5 8 5 2" xfId="27479"/>
    <cellStyle name="40% - Accent5 2 5 8 5 3" xfId="36356"/>
    <cellStyle name="40% - Accent5 2 5 8 6" xfId="18870"/>
    <cellStyle name="40% - Accent5 2 5 8 6 2" xfId="29698"/>
    <cellStyle name="40% - Accent5 2 5 8 6 3" xfId="38575"/>
    <cellStyle name="40% - Accent5 2 5 8 7" xfId="23041"/>
    <cellStyle name="40% - Accent5 2 5 8 8" xfId="31916"/>
    <cellStyle name="40% - Accent5 2 5 9" xfId="9594"/>
    <cellStyle name="40% - Accent5 2 5 9 2" xfId="13553"/>
    <cellStyle name="40% - Accent5 2 5 9 2 2" xfId="15907"/>
    <cellStyle name="40% - Accent5 2 5 9 2 2 2" xfId="26737"/>
    <cellStyle name="40% - Accent5 2 5 9 2 2 3" xfId="35614"/>
    <cellStyle name="40% - Accent5 2 5 9 2 3" xfId="18126"/>
    <cellStyle name="40% - Accent5 2 5 9 2 3 2" xfId="28956"/>
    <cellStyle name="40% - Accent5 2 5 9 2 3 3" xfId="37833"/>
    <cellStyle name="40% - Accent5 2 5 9 2 4" xfId="20531"/>
    <cellStyle name="40% - Accent5 2 5 9 2 4 2" xfId="31175"/>
    <cellStyle name="40% - Accent5 2 5 9 2 4 3" xfId="40052"/>
    <cellStyle name="40% - Accent5 2 5 9 2 5" xfId="24518"/>
    <cellStyle name="40% - Accent5 2 5 9 2 6" xfId="33395"/>
    <cellStyle name="40% - Accent5 2 5 9 3" xfId="12820"/>
    <cellStyle name="40% - Accent5 2 5 9 3 2" xfId="15174"/>
    <cellStyle name="40% - Accent5 2 5 9 3 2 2" xfId="26004"/>
    <cellStyle name="40% - Accent5 2 5 9 3 2 3" xfId="34881"/>
    <cellStyle name="40% - Accent5 2 5 9 3 3" xfId="17393"/>
    <cellStyle name="40% - Accent5 2 5 9 3 3 2" xfId="28223"/>
    <cellStyle name="40% - Accent5 2 5 9 3 3 3" xfId="37100"/>
    <cellStyle name="40% - Accent5 2 5 9 3 4" xfId="19798"/>
    <cellStyle name="40% - Accent5 2 5 9 3 4 2" xfId="30442"/>
    <cellStyle name="40% - Accent5 2 5 9 3 4 3" xfId="39319"/>
    <cellStyle name="40% - Accent5 2 5 9 3 5" xfId="23785"/>
    <cellStyle name="40% - Accent5 2 5 9 3 6" xfId="32662"/>
    <cellStyle name="40% - Accent5 2 5 9 4" xfId="14298"/>
    <cellStyle name="40% - Accent5 2 5 9 4 2" xfId="25261"/>
    <cellStyle name="40% - Accent5 2 5 9 4 3" xfId="34138"/>
    <cellStyle name="40% - Accent5 2 5 9 5" xfId="16650"/>
    <cellStyle name="40% - Accent5 2 5 9 5 2" xfId="27480"/>
    <cellStyle name="40% - Accent5 2 5 9 5 3" xfId="36357"/>
    <cellStyle name="40% - Accent5 2 5 9 6" xfId="18871"/>
    <cellStyle name="40% - Accent5 2 5 9 6 2" xfId="29699"/>
    <cellStyle name="40% - Accent5 2 5 9 6 3" xfId="38576"/>
    <cellStyle name="40% - Accent5 2 5 9 7" xfId="23042"/>
    <cellStyle name="40% - Accent5 2 5 9 8" xfId="31917"/>
    <cellStyle name="40% - Accent5 2 6" xfId="9595"/>
    <cellStyle name="40% - Accent5 2 6 10" xfId="18872"/>
    <cellStyle name="40% - Accent5 2 6 10 2" xfId="29700"/>
    <cellStyle name="40% - Accent5 2 6 10 3" xfId="38577"/>
    <cellStyle name="40% - Accent5 2 6 11" xfId="23043"/>
    <cellStyle name="40% - Accent5 2 6 12" xfId="31918"/>
    <cellStyle name="40% - Accent5 2 6 2" xfId="9596"/>
    <cellStyle name="40% - Accent5 2 6 2 2" xfId="13555"/>
    <cellStyle name="40% - Accent5 2 6 2 2 2" xfId="15909"/>
    <cellStyle name="40% - Accent5 2 6 2 2 2 2" xfId="26739"/>
    <cellStyle name="40% - Accent5 2 6 2 2 2 3" xfId="35616"/>
    <cellStyle name="40% - Accent5 2 6 2 2 3" xfId="18128"/>
    <cellStyle name="40% - Accent5 2 6 2 2 3 2" xfId="28958"/>
    <cellStyle name="40% - Accent5 2 6 2 2 3 3" xfId="37835"/>
    <cellStyle name="40% - Accent5 2 6 2 2 4" xfId="20533"/>
    <cellStyle name="40% - Accent5 2 6 2 2 4 2" xfId="31177"/>
    <cellStyle name="40% - Accent5 2 6 2 2 4 3" xfId="40054"/>
    <cellStyle name="40% - Accent5 2 6 2 2 5" xfId="24520"/>
    <cellStyle name="40% - Accent5 2 6 2 2 6" xfId="33397"/>
    <cellStyle name="40% - Accent5 2 6 2 3" xfId="12822"/>
    <cellStyle name="40% - Accent5 2 6 2 3 2" xfId="15176"/>
    <cellStyle name="40% - Accent5 2 6 2 3 2 2" xfId="26006"/>
    <cellStyle name="40% - Accent5 2 6 2 3 2 3" xfId="34883"/>
    <cellStyle name="40% - Accent5 2 6 2 3 3" xfId="17395"/>
    <cellStyle name="40% - Accent5 2 6 2 3 3 2" xfId="28225"/>
    <cellStyle name="40% - Accent5 2 6 2 3 3 3" xfId="37102"/>
    <cellStyle name="40% - Accent5 2 6 2 3 4" xfId="19800"/>
    <cellStyle name="40% - Accent5 2 6 2 3 4 2" xfId="30444"/>
    <cellStyle name="40% - Accent5 2 6 2 3 4 3" xfId="39321"/>
    <cellStyle name="40% - Accent5 2 6 2 3 5" xfId="23787"/>
    <cellStyle name="40% - Accent5 2 6 2 3 6" xfId="32664"/>
    <cellStyle name="40% - Accent5 2 6 2 4" xfId="14300"/>
    <cellStyle name="40% - Accent5 2 6 2 4 2" xfId="25263"/>
    <cellStyle name="40% - Accent5 2 6 2 4 3" xfId="34140"/>
    <cellStyle name="40% - Accent5 2 6 2 5" xfId="16652"/>
    <cellStyle name="40% - Accent5 2 6 2 5 2" xfId="27482"/>
    <cellStyle name="40% - Accent5 2 6 2 5 3" xfId="36359"/>
    <cellStyle name="40% - Accent5 2 6 2 6" xfId="18873"/>
    <cellStyle name="40% - Accent5 2 6 2 6 2" xfId="29701"/>
    <cellStyle name="40% - Accent5 2 6 2 6 3" xfId="38578"/>
    <cellStyle name="40% - Accent5 2 6 2 7" xfId="23044"/>
    <cellStyle name="40% - Accent5 2 6 2 8" xfId="31919"/>
    <cellStyle name="40% - Accent5 2 6 3" xfId="9597"/>
    <cellStyle name="40% - Accent5 2 6 3 2" xfId="13556"/>
    <cellStyle name="40% - Accent5 2 6 3 2 2" xfId="15910"/>
    <cellStyle name="40% - Accent5 2 6 3 2 2 2" xfId="26740"/>
    <cellStyle name="40% - Accent5 2 6 3 2 2 3" xfId="35617"/>
    <cellStyle name="40% - Accent5 2 6 3 2 3" xfId="18129"/>
    <cellStyle name="40% - Accent5 2 6 3 2 3 2" xfId="28959"/>
    <cellStyle name="40% - Accent5 2 6 3 2 3 3" xfId="37836"/>
    <cellStyle name="40% - Accent5 2 6 3 2 4" xfId="20534"/>
    <cellStyle name="40% - Accent5 2 6 3 2 4 2" xfId="31178"/>
    <cellStyle name="40% - Accent5 2 6 3 2 4 3" xfId="40055"/>
    <cellStyle name="40% - Accent5 2 6 3 2 5" xfId="24521"/>
    <cellStyle name="40% - Accent5 2 6 3 2 6" xfId="33398"/>
    <cellStyle name="40% - Accent5 2 6 3 3" xfId="12823"/>
    <cellStyle name="40% - Accent5 2 6 3 3 2" xfId="15177"/>
    <cellStyle name="40% - Accent5 2 6 3 3 2 2" xfId="26007"/>
    <cellStyle name="40% - Accent5 2 6 3 3 2 3" xfId="34884"/>
    <cellStyle name="40% - Accent5 2 6 3 3 3" xfId="17396"/>
    <cellStyle name="40% - Accent5 2 6 3 3 3 2" xfId="28226"/>
    <cellStyle name="40% - Accent5 2 6 3 3 3 3" xfId="37103"/>
    <cellStyle name="40% - Accent5 2 6 3 3 4" xfId="19801"/>
    <cellStyle name="40% - Accent5 2 6 3 3 4 2" xfId="30445"/>
    <cellStyle name="40% - Accent5 2 6 3 3 4 3" xfId="39322"/>
    <cellStyle name="40% - Accent5 2 6 3 3 5" xfId="23788"/>
    <cellStyle name="40% - Accent5 2 6 3 3 6" xfId="32665"/>
    <cellStyle name="40% - Accent5 2 6 3 4" xfId="14301"/>
    <cellStyle name="40% - Accent5 2 6 3 4 2" xfId="25264"/>
    <cellStyle name="40% - Accent5 2 6 3 4 3" xfId="34141"/>
    <cellStyle name="40% - Accent5 2 6 3 5" xfId="16653"/>
    <cellStyle name="40% - Accent5 2 6 3 5 2" xfId="27483"/>
    <cellStyle name="40% - Accent5 2 6 3 5 3" xfId="36360"/>
    <cellStyle name="40% - Accent5 2 6 3 6" xfId="18874"/>
    <cellStyle name="40% - Accent5 2 6 3 6 2" xfId="29702"/>
    <cellStyle name="40% - Accent5 2 6 3 6 3" xfId="38579"/>
    <cellStyle name="40% - Accent5 2 6 3 7" xfId="23045"/>
    <cellStyle name="40% - Accent5 2 6 3 8" xfId="31920"/>
    <cellStyle name="40% - Accent5 2 6 4" xfId="9598"/>
    <cellStyle name="40% - Accent5 2 6 4 2" xfId="13557"/>
    <cellStyle name="40% - Accent5 2 6 4 2 2" xfId="15911"/>
    <cellStyle name="40% - Accent5 2 6 4 2 2 2" xfId="26741"/>
    <cellStyle name="40% - Accent5 2 6 4 2 2 3" xfId="35618"/>
    <cellStyle name="40% - Accent5 2 6 4 2 3" xfId="18130"/>
    <cellStyle name="40% - Accent5 2 6 4 2 3 2" xfId="28960"/>
    <cellStyle name="40% - Accent5 2 6 4 2 3 3" xfId="37837"/>
    <cellStyle name="40% - Accent5 2 6 4 2 4" xfId="20535"/>
    <cellStyle name="40% - Accent5 2 6 4 2 4 2" xfId="31179"/>
    <cellStyle name="40% - Accent5 2 6 4 2 4 3" xfId="40056"/>
    <cellStyle name="40% - Accent5 2 6 4 2 5" xfId="24522"/>
    <cellStyle name="40% - Accent5 2 6 4 2 6" xfId="33399"/>
    <cellStyle name="40% - Accent5 2 6 4 3" xfId="12824"/>
    <cellStyle name="40% - Accent5 2 6 4 3 2" xfId="15178"/>
    <cellStyle name="40% - Accent5 2 6 4 3 2 2" xfId="26008"/>
    <cellStyle name="40% - Accent5 2 6 4 3 2 3" xfId="34885"/>
    <cellStyle name="40% - Accent5 2 6 4 3 3" xfId="17397"/>
    <cellStyle name="40% - Accent5 2 6 4 3 3 2" xfId="28227"/>
    <cellStyle name="40% - Accent5 2 6 4 3 3 3" xfId="37104"/>
    <cellStyle name="40% - Accent5 2 6 4 3 4" xfId="19802"/>
    <cellStyle name="40% - Accent5 2 6 4 3 4 2" xfId="30446"/>
    <cellStyle name="40% - Accent5 2 6 4 3 4 3" xfId="39323"/>
    <cellStyle name="40% - Accent5 2 6 4 3 5" xfId="23789"/>
    <cellStyle name="40% - Accent5 2 6 4 3 6" xfId="32666"/>
    <cellStyle name="40% - Accent5 2 6 4 4" xfId="14302"/>
    <cellStyle name="40% - Accent5 2 6 4 4 2" xfId="25265"/>
    <cellStyle name="40% - Accent5 2 6 4 4 3" xfId="34142"/>
    <cellStyle name="40% - Accent5 2 6 4 5" xfId="16654"/>
    <cellStyle name="40% - Accent5 2 6 4 5 2" xfId="27484"/>
    <cellStyle name="40% - Accent5 2 6 4 5 3" xfId="36361"/>
    <cellStyle name="40% - Accent5 2 6 4 6" xfId="18875"/>
    <cellStyle name="40% - Accent5 2 6 4 6 2" xfId="29703"/>
    <cellStyle name="40% - Accent5 2 6 4 6 3" xfId="38580"/>
    <cellStyle name="40% - Accent5 2 6 4 7" xfId="23046"/>
    <cellStyle name="40% - Accent5 2 6 4 8" xfId="31921"/>
    <cellStyle name="40% - Accent5 2 6 5" xfId="9599"/>
    <cellStyle name="40% - Accent5 2 6 5 2" xfId="13558"/>
    <cellStyle name="40% - Accent5 2 6 5 2 2" xfId="15912"/>
    <cellStyle name="40% - Accent5 2 6 5 2 2 2" xfId="26742"/>
    <cellStyle name="40% - Accent5 2 6 5 2 2 3" xfId="35619"/>
    <cellStyle name="40% - Accent5 2 6 5 2 3" xfId="18131"/>
    <cellStyle name="40% - Accent5 2 6 5 2 3 2" xfId="28961"/>
    <cellStyle name="40% - Accent5 2 6 5 2 3 3" xfId="37838"/>
    <cellStyle name="40% - Accent5 2 6 5 2 4" xfId="20536"/>
    <cellStyle name="40% - Accent5 2 6 5 2 4 2" xfId="31180"/>
    <cellStyle name="40% - Accent5 2 6 5 2 4 3" xfId="40057"/>
    <cellStyle name="40% - Accent5 2 6 5 2 5" xfId="24523"/>
    <cellStyle name="40% - Accent5 2 6 5 2 6" xfId="33400"/>
    <cellStyle name="40% - Accent5 2 6 5 3" xfId="12825"/>
    <cellStyle name="40% - Accent5 2 6 5 3 2" xfId="15179"/>
    <cellStyle name="40% - Accent5 2 6 5 3 2 2" xfId="26009"/>
    <cellStyle name="40% - Accent5 2 6 5 3 2 3" xfId="34886"/>
    <cellStyle name="40% - Accent5 2 6 5 3 3" xfId="17398"/>
    <cellStyle name="40% - Accent5 2 6 5 3 3 2" xfId="28228"/>
    <cellStyle name="40% - Accent5 2 6 5 3 3 3" xfId="37105"/>
    <cellStyle name="40% - Accent5 2 6 5 3 4" xfId="19803"/>
    <cellStyle name="40% - Accent5 2 6 5 3 4 2" xfId="30447"/>
    <cellStyle name="40% - Accent5 2 6 5 3 4 3" xfId="39324"/>
    <cellStyle name="40% - Accent5 2 6 5 3 5" xfId="23790"/>
    <cellStyle name="40% - Accent5 2 6 5 3 6" xfId="32667"/>
    <cellStyle name="40% - Accent5 2 6 5 4" xfId="14303"/>
    <cellStyle name="40% - Accent5 2 6 5 4 2" xfId="25266"/>
    <cellStyle name="40% - Accent5 2 6 5 4 3" xfId="34143"/>
    <cellStyle name="40% - Accent5 2 6 5 5" xfId="16655"/>
    <cellStyle name="40% - Accent5 2 6 5 5 2" xfId="27485"/>
    <cellStyle name="40% - Accent5 2 6 5 5 3" xfId="36362"/>
    <cellStyle name="40% - Accent5 2 6 5 6" xfId="18876"/>
    <cellStyle name="40% - Accent5 2 6 5 6 2" xfId="29704"/>
    <cellStyle name="40% - Accent5 2 6 5 6 3" xfId="38581"/>
    <cellStyle name="40% - Accent5 2 6 5 7" xfId="23047"/>
    <cellStyle name="40% - Accent5 2 6 5 8" xfId="31922"/>
    <cellStyle name="40% - Accent5 2 6 6" xfId="13554"/>
    <cellStyle name="40% - Accent5 2 6 6 2" xfId="15908"/>
    <cellStyle name="40% - Accent5 2 6 6 2 2" xfId="26738"/>
    <cellStyle name="40% - Accent5 2 6 6 2 3" xfId="35615"/>
    <cellStyle name="40% - Accent5 2 6 6 3" xfId="18127"/>
    <cellStyle name="40% - Accent5 2 6 6 3 2" xfId="28957"/>
    <cellStyle name="40% - Accent5 2 6 6 3 3" xfId="37834"/>
    <cellStyle name="40% - Accent5 2 6 6 4" xfId="20532"/>
    <cellStyle name="40% - Accent5 2 6 6 4 2" xfId="31176"/>
    <cellStyle name="40% - Accent5 2 6 6 4 3" xfId="40053"/>
    <cellStyle name="40% - Accent5 2 6 6 5" xfId="24519"/>
    <cellStyle name="40% - Accent5 2 6 6 6" xfId="33396"/>
    <cellStyle name="40% - Accent5 2 6 7" xfId="12821"/>
    <cellStyle name="40% - Accent5 2 6 7 2" xfId="15175"/>
    <cellStyle name="40% - Accent5 2 6 7 2 2" xfId="26005"/>
    <cellStyle name="40% - Accent5 2 6 7 2 3" xfId="34882"/>
    <cellStyle name="40% - Accent5 2 6 7 3" xfId="17394"/>
    <cellStyle name="40% - Accent5 2 6 7 3 2" xfId="28224"/>
    <cellStyle name="40% - Accent5 2 6 7 3 3" xfId="37101"/>
    <cellStyle name="40% - Accent5 2 6 7 4" xfId="19799"/>
    <cellStyle name="40% - Accent5 2 6 7 4 2" xfId="30443"/>
    <cellStyle name="40% - Accent5 2 6 7 4 3" xfId="39320"/>
    <cellStyle name="40% - Accent5 2 6 7 5" xfId="23786"/>
    <cellStyle name="40% - Accent5 2 6 7 6" xfId="32663"/>
    <cellStyle name="40% - Accent5 2 6 8" xfId="14299"/>
    <cellStyle name="40% - Accent5 2 6 8 2" xfId="25262"/>
    <cellStyle name="40% - Accent5 2 6 8 3" xfId="34139"/>
    <cellStyle name="40% - Accent5 2 6 9" xfId="16651"/>
    <cellStyle name="40% - Accent5 2 6 9 2" xfId="27481"/>
    <cellStyle name="40% - Accent5 2 6 9 3" xfId="36358"/>
    <cellStyle name="40% - Accent5 2 7" xfId="9600"/>
    <cellStyle name="40% - Accent5 2 7 2" xfId="13559"/>
    <cellStyle name="40% - Accent5 2 7 2 2" xfId="15913"/>
    <cellStyle name="40% - Accent5 2 7 2 2 2" xfId="26743"/>
    <cellStyle name="40% - Accent5 2 7 2 2 3" xfId="35620"/>
    <cellStyle name="40% - Accent5 2 7 2 3" xfId="18132"/>
    <cellStyle name="40% - Accent5 2 7 2 3 2" xfId="28962"/>
    <cellStyle name="40% - Accent5 2 7 2 3 3" xfId="37839"/>
    <cellStyle name="40% - Accent5 2 7 2 4" xfId="20537"/>
    <cellStyle name="40% - Accent5 2 7 2 4 2" xfId="31181"/>
    <cellStyle name="40% - Accent5 2 7 2 4 3" xfId="40058"/>
    <cellStyle name="40% - Accent5 2 7 2 5" xfId="24524"/>
    <cellStyle name="40% - Accent5 2 7 2 6" xfId="33401"/>
    <cellStyle name="40% - Accent5 2 7 3" xfId="12826"/>
    <cellStyle name="40% - Accent5 2 7 3 2" xfId="15180"/>
    <cellStyle name="40% - Accent5 2 7 3 2 2" xfId="26010"/>
    <cellStyle name="40% - Accent5 2 7 3 2 3" xfId="34887"/>
    <cellStyle name="40% - Accent5 2 7 3 3" xfId="17399"/>
    <cellStyle name="40% - Accent5 2 7 3 3 2" xfId="28229"/>
    <cellStyle name="40% - Accent5 2 7 3 3 3" xfId="37106"/>
    <cellStyle name="40% - Accent5 2 7 3 4" xfId="19804"/>
    <cellStyle name="40% - Accent5 2 7 3 4 2" xfId="30448"/>
    <cellStyle name="40% - Accent5 2 7 3 4 3" xfId="39325"/>
    <cellStyle name="40% - Accent5 2 7 3 5" xfId="23791"/>
    <cellStyle name="40% - Accent5 2 7 3 6" xfId="32668"/>
    <cellStyle name="40% - Accent5 2 7 4" xfId="14304"/>
    <cellStyle name="40% - Accent5 2 7 4 2" xfId="25267"/>
    <cellStyle name="40% - Accent5 2 7 4 3" xfId="34144"/>
    <cellStyle name="40% - Accent5 2 7 5" xfId="16656"/>
    <cellStyle name="40% - Accent5 2 7 5 2" xfId="27486"/>
    <cellStyle name="40% - Accent5 2 7 5 3" xfId="36363"/>
    <cellStyle name="40% - Accent5 2 7 6" xfId="18877"/>
    <cellStyle name="40% - Accent5 2 7 6 2" xfId="29705"/>
    <cellStyle name="40% - Accent5 2 7 6 3" xfId="38582"/>
    <cellStyle name="40% - Accent5 2 7 7" xfId="23048"/>
    <cellStyle name="40% - Accent5 2 7 8" xfId="31923"/>
    <cellStyle name="40% - Accent5 2 8" xfId="9601"/>
    <cellStyle name="40% - Accent5 2 8 2" xfId="13560"/>
    <cellStyle name="40% - Accent5 2 8 2 2" xfId="15914"/>
    <cellStyle name="40% - Accent5 2 8 2 2 2" xfId="26744"/>
    <cellStyle name="40% - Accent5 2 8 2 2 3" xfId="35621"/>
    <cellStyle name="40% - Accent5 2 8 2 3" xfId="18133"/>
    <cellStyle name="40% - Accent5 2 8 2 3 2" xfId="28963"/>
    <cellStyle name="40% - Accent5 2 8 2 3 3" xfId="37840"/>
    <cellStyle name="40% - Accent5 2 8 2 4" xfId="20538"/>
    <cellStyle name="40% - Accent5 2 8 2 4 2" xfId="31182"/>
    <cellStyle name="40% - Accent5 2 8 2 4 3" xfId="40059"/>
    <cellStyle name="40% - Accent5 2 8 2 5" xfId="24525"/>
    <cellStyle name="40% - Accent5 2 8 2 6" xfId="33402"/>
    <cellStyle name="40% - Accent5 2 8 3" xfId="12827"/>
    <cellStyle name="40% - Accent5 2 8 3 2" xfId="15181"/>
    <cellStyle name="40% - Accent5 2 8 3 2 2" xfId="26011"/>
    <cellStyle name="40% - Accent5 2 8 3 2 3" xfId="34888"/>
    <cellStyle name="40% - Accent5 2 8 3 3" xfId="17400"/>
    <cellStyle name="40% - Accent5 2 8 3 3 2" xfId="28230"/>
    <cellStyle name="40% - Accent5 2 8 3 3 3" xfId="37107"/>
    <cellStyle name="40% - Accent5 2 8 3 4" xfId="19805"/>
    <cellStyle name="40% - Accent5 2 8 3 4 2" xfId="30449"/>
    <cellStyle name="40% - Accent5 2 8 3 4 3" xfId="39326"/>
    <cellStyle name="40% - Accent5 2 8 3 5" xfId="23792"/>
    <cellStyle name="40% - Accent5 2 8 3 6" xfId="32669"/>
    <cellStyle name="40% - Accent5 2 8 4" xfId="14305"/>
    <cellStyle name="40% - Accent5 2 8 4 2" xfId="25268"/>
    <cellStyle name="40% - Accent5 2 8 4 3" xfId="34145"/>
    <cellStyle name="40% - Accent5 2 8 5" xfId="16657"/>
    <cellStyle name="40% - Accent5 2 8 5 2" xfId="27487"/>
    <cellStyle name="40% - Accent5 2 8 5 3" xfId="36364"/>
    <cellStyle name="40% - Accent5 2 8 6" xfId="18878"/>
    <cellStyle name="40% - Accent5 2 8 6 2" xfId="29706"/>
    <cellStyle name="40% - Accent5 2 8 6 3" xfId="38583"/>
    <cellStyle name="40% - Accent5 2 8 7" xfId="23049"/>
    <cellStyle name="40% - Accent5 2 8 8" xfId="31924"/>
    <cellStyle name="40% - Accent5 2 9" xfId="9602"/>
    <cellStyle name="40% - Accent5 2 9 2" xfId="13561"/>
    <cellStyle name="40% - Accent5 2 9 2 2" xfId="15915"/>
    <cellStyle name="40% - Accent5 2 9 2 2 2" xfId="26745"/>
    <cellStyle name="40% - Accent5 2 9 2 2 3" xfId="35622"/>
    <cellStyle name="40% - Accent5 2 9 2 3" xfId="18134"/>
    <cellStyle name="40% - Accent5 2 9 2 3 2" xfId="28964"/>
    <cellStyle name="40% - Accent5 2 9 2 3 3" xfId="37841"/>
    <cellStyle name="40% - Accent5 2 9 2 4" xfId="20539"/>
    <cellStyle name="40% - Accent5 2 9 2 4 2" xfId="31183"/>
    <cellStyle name="40% - Accent5 2 9 2 4 3" xfId="40060"/>
    <cellStyle name="40% - Accent5 2 9 2 5" xfId="24526"/>
    <cellStyle name="40% - Accent5 2 9 2 6" xfId="33403"/>
    <cellStyle name="40% - Accent5 2 9 3" xfId="12828"/>
    <cellStyle name="40% - Accent5 2 9 3 2" xfId="15182"/>
    <cellStyle name="40% - Accent5 2 9 3 2 2" xfId="26012"/>
    <cellStyle name="40% - Accent5 2 9 3 2 3" xfId="34889"/>
    <cellStyle name="40% - Accent5 2 9 3 3" xfId="17401"/>
    <cellStyle name="40% - Accent5 2 9 3 3 2" xfId="28231"/>
    <cellStyle name="40% - Accent5 2 9 3 3 3" xfId="37108"/>
    <cellStyle name="40% - Accent5 2 9 3 4" xfId="19806"/>
    <cellStyle name="40% - Accent5 2 9 3 4 2" xfId="30450"/>
    <cellStyle name="40% - Accent5 2 9 3 4 3" xfId="39327"/>
    <cellStyle name="40% - Accent5 2 9 3 5" xfId="23793"/>
    <cellStyle name="40% - Accent5 2 9 3 6" xfId="32670"/>
    <cellStyle name="40% - Accent5 2 9 4" xfId="14306"/>
    <cellStyle name="40% - Accent5 2 9 4 2" xfId="25269"/>
    <cellStyle name="40% - Accent5 2 9 4 3" xfId="34146"/>
    <cellStyle name="40% - Accent5 2 9 5" xfId="16658"/>
    <cellStyle name="40% - Accent5 2 9 5 2" xfId="27488"/>
    <cellStyle name="40% - Accent5 2 9 5 3" xfId="36365"/>
    <cellStyle name="40% - Accent5 2 9 6" xfId="18879"/>
    <cellStyle name="40% - Accent5 2 9 6 2" xfId="29707"/>
    <cellStyle name="40% - Accent5 2 9 6 3" xfId="38584"/>
    <cellStyle name="40% - Accent5 2 9 7" xfId="23050"/>
    <cellStyle name="40% - Accent5 2 9 8" xfId="31925"/>
    <cellStyle name="40% - Accent5 3" xfId="84"/>
    <cellStyle name="40% - Accent5 3 10" xfId="9604"/>
    <cellStyle name="40% - Accent5 3 11" xfId="9603"/>
    <cellStyle name="40% - Accent5 3 2" xfId="9605"/>
    <cellStyle name="40% - Accent5 3 2 2" xfId="13562"/>
    <cellStyle name="40% - Accent5 3 2 2 2" xfId="15916"/>
    <cellStyle name="40% - Accent5 3 2 2 2 2" xfId="26746"/>
    <cellStyle name="40% - Accent5 3 2 2 2 3" xfId="35623"/>
    <cellStyle name="40% - Accent5 3 2 2 3" xfId="18135"/>
    <cellStyle name="40% - Accent5 3 2 2 3 2" xfId="28965"/>
    <cellStyle name="40% - Accent5 3 2 2 3 3" xfId="37842"/>
    <cellStyle name="40% - Accent5 3 2 2 4" xfId="20540"/>
    <cellStyle name="40% - Accent5 3 2 2 4 2" xfId="31184"/>
    <cellStyle name="40% - Accent5 3 2 2 4 3" xfId="40061"/>
    <cellStyle name="40% - Accent5 3 2 2 5" xfId="24527"/>
    <cellStyle name="40% - Accent5 3 2 2 6" xfId="33404"/>
    <cellStyle name="40% - Accent5 3 2 3" xfId="12829"/>
    <cellStyle name="40% - Accent5 3 2 3 2" xfId="15183"/>
    <cellStyle name="40% - Accent5 3 2 3 2 2" xfId="26013"/>
    <cellStyle name="40% - Accent5 3 2 3 2 3" xfId="34890"/>
    <cellStyle name="40% - Accent5 3 2 3 3" xfId="17402"/>
    <cellStyle name="40% - Accent5 3 2 3 3 2" xfId="28232"/>
    <cellStyle name="40% - Accent5 3 2 3 3 3" xfId="37109"/>
    <cellStyle name="40% - Accent5 3 2 3 4" xfId="19807"/>
    <cellStyle name="40% - Accent5 3 2 3 4 2" xfId="30451"/>
    <cellStyle name="40% - Accent5 3 2 3 4 3" xfId="39328"/>
    <cellStyle name="40% - Accent5 3 2 3 5" xfId="23794"/>
    <cellStyle name="40% - Accent5 3 2 3 6" xfId="32671"/>
    <cellStyle name="40% - Accent5 3 2 4" xfId="14307"/>
    <cellStyle name="40% - Accent5 3 2 4 2" xfId="25270"/>
    <cellStyle name="40% - Accent5 3 2 4 3" xfId="34147"/>
    <cellStyle name="40% - Accent5 3 2 5" xfId="16659"/>
    <cellStyle name="40% - Accent5 3 2 5 2" xfId="27489"/>
    <cellStyle name="40% - Accent5 3 2 5 3" xfId="36366"/>
    <cellStyle name="40% - Accent5 3 2 6" xfId="18880"/>
    <cellStyle name="40% - Accent5 3 2 6 2" xfId="29708"/>
    <cellStyle name="40% - Accent5 3 2 6 3" xfId="38585"/>
    <cellStyle name="40% - Accent5 3 2 7" xfId="23051"/>
    <cellStyle name="40% - Accent5 3 2 8" xfId="31926"/>
    <cellStyle name="40% - Accent5 3 3" xfId="9606"/>
    <cellStyle name="40% - Accent5 3 3 2" xfId="13563"/>
    <cellStyle name="40% - Accent5 3 3 2 2" xfId="15917"/>
    <cellStyle name="40% - Accent5 3 3 2 2 2" xfId="26747"/>
    <cellStyle name="40% - Accent5 3 3 2 2 3" xfId="35624"/>
    <cellStyle name="40% - Accent5 3 3 2 3" xfId="18136"/>
    <cellStyle name="40% - Accent5 3 3 2 3 2" xfId="28966"/>
    <cellStyle name="40% - Accent5 3 3 2 3 3" xfId="37843"/>
    <cellStyle name="40% - Accent5 3 3 2 4" xfId="20541"/>
    <cellStyle name="40% - Accent5 3 3 2 4 2" xfId="31185"/>
    <cellStyle name="40% - Accent5 3 3 2 4 3" xfId="40062"/>
    <cellStyle name="40% - Accent5 3 3 2 5" xfId="24528"/>
    <cellStyle name="40% - Accent5 3 3 2 6" xfId="33405"/>
    <cellStyle name="40% - Accent5 3 3 3" xfId="12830"/>
    <cellStyle name="40% - Accent5 3 3 3 2" xfId="15184"/>
    <cellStyle name="40% - Accent5 3 3 3 2 2" xfId="26014"/>
    <cellStyle name="40% - Accent5 3 3 3 2 3" xfId="34891"/>
    <cellStyle name="40% - Accent5 3 3 3 3" xfId="17403"/>
    <cellStyle name="40% - Accent5 3 3 3 3 2" xfId="28233"/>
    <cellStyle name="40% - Accent5 3 3 3 3 3" xfId="37110"/>
    <cellStyle name="40% - Accent5 3 3 3 4" xfId="19808"/>
    <cellStyle name="40% - Accent5 3 3 3 4 2" xfId="30452"/>
    <cellStyle name="40% - Accent5 3 3 3 4 3" xfId="39329"/>
    <cellStyle name="40% - Accent5 3 3 3 5" xfId="23795"/>
    <cellStyle name="40% - Accent5 3 3 3 6" xfId="32672"/>
    <cellStyle name="40% - Accent5 3 3 4" xfId="14308"/>
    <cellStyle name="40% - Accent5 3 3 4 2" xfId="25271"/>
    <cellStyle name="40% - Accent5 3 3 4 3" xfId="34148"/>
    <cellStyle name="40% - Accent5 3 3 5" xfId="16660"/>
    <cellStyle name="40% - Accent5 3 3 5 2" xfId="27490"/>
    <cellStyle name="40% - Accent5 3 3 5 3" xfId="36367"/>
    <cellStyle name="40% - Accent5 3 3 6" xfId="18881"/>
    <cellStyle name="40% - Accent5 3 3 6 2" xfId="29709"/>
    <cellStyle name="40% - Accent5 3 3 6 3" xfId="38586"/>
    <cellStyle name="40% - Accent5 3 3 7" xfId="23052"/>
    <cellStyle name="40% - Accent5 3 3 8" xfId="31927"/>
    <cellStyle name="40% - Accent5 3 4" xfId="9607"/>
    <cellStyle name="40% - Accent5 3 4 2" xfId="13564"/>
    <cellStyle name="40% - Accent5 3 4 2 2" xfId="15918"/>
    <cellStyle name="40% - Accent5 3 4 2 2 2" xfId="26748"/>
    <cellStyle name="40% - Accent5 3 4 2 2 3" xfId="35625"/>
    <cellStyle name="40% - Accent5 3 4 2 3" xfId="18137"/>
    <cellStyle name="40% - Accent5 3 4 2 3 2" xfId="28967"/>
    <cellStyle name="40% - Accent5 3 4 2 3 3" xfId="37844"/>
    <cellStyle name="40% - Accent5 3 4 2 4" xfId="20542"/>
    <cellStyle name="40% - Accent5 3 4 2 4 2" xfId="31186"/>
    <cellStyle name="40% - Accent5 3 4 2 4 3" xfId="40063"/>
    <cellStyle name="40% - Accent5 3 4 2 5" xfId="24529"/>
    <cellStyle name="40% - Accent5 3 4 2 6" xfId="33406"/>
    <cellStyle name="40% - Accent5 3 4 3" xfId="12831"/>
    <cellStyle name="40% - Accent5 3 4 3 2" xfId="15185"/>
    <cellStyle name="40% - Accent5 3 4 3 2 2" xfId="26015"/>
    <cellStyle name="40% - Accent5 3 4 3 2 3" xfId="34892"/>
    <cellStyle name="40% - Accent5 3 4 3 3" xfId="17404"/>
    <cellStyle name="40% - Accent5 3 4 3 3 2" xfId="28234"/>
    <cellStyle name="40% - Accent5 3 4 3 3 3" xfId="37111"/>
    <cellStyle name="40% - Accent5 3 4 3 4" xfId="19809"/>
    <cellStyle name="40% - Accent5 3 4 3 4 2" xfId="30453"/>
    <cellStyle name="40% - Accent5 3 4 3 4 3" xfId="39330"/>
    <cellStyle name="40% - Accent5 3 4 3 5" xfId="23796"/>
    <cellStyle name="40% - Accent5 3 4 3 6" xfId="32673"/>
    <cellStyle name="40% - Accent5 3 4 4" xfId="14309"/>
    <cellStyle name="40% - Accent5 3 4 4 2" xfId="25272"/>
    <cellStyle name="40% - Accent5 3 4 4 3" xfId="34149"/>
    <cellStyle name="40% - Accent5 3 4 5" xfId="16661"/>
    <cellStyle name="40% - Accent5 3 4 5 2" xfId="27491"/>
    <cellStyle name="40% - Accent5 3 4 5 3" xfId="36368"/>
    <cellStyle name="40% - Accent5 3 4 6" xfId="18882"/>
    <cellStyle name="40% - Accent5 3 4 6 2" xfId="29710"/>
    <cellStyle name="40% - Accent5 3 4 6 3" xfId="38587"/>
    <cellStyle name="40% - Accent5 3 4 7" xfId="23053"/>
    <cellStyle name="40% - Accent5 3 4 8" xfId="31928"/>
    <cellStyle name="40% - Accent5 3 5" xfId="9608"/>
    <cellStyle name="40% - Accent5 3 5 2" xfId="13565"/>
    <cellStyle name="40% - Accent5 3 5 2 2" xfId="15919"/>
    <cellStyle name="40% - Accent5 3 5 2 2 2" xfId="26749"/>
    <cellStyle name="40% - Accent5 3 5 2 2 3" xfId="35626"/>
    <cellStyle name="40% - Accent5 3 5 2 3" xfId="18138"/>
    <cellStyle name="40% - Accent5 3 5 2 3 2" xfId="28968"/>
    <cellStyle name="40% - Accent5 3 5 2 3 3" xfId="37845"/>
    <cellStyle name="40% - Accent5 3 5 2 4" xfId="20543"/>
    <cellStyle name="40% - Accent5 3 5 2 4 2" xfId="31187"/>
    <cellStyle name="40% - Accent5 3 5 2 4 3" xfId="40064"/>
    <cellStyle name="40% - Accent5 3 5 2 5" xfId="24530"/>
    <cellStyle name="40% - Accent5 3 5 2 6" xfId="33407"/>
    <cellStyle name="40% - Accent5 3 5 3" xfId="12832"/>
    <cellStyle name="40% - Accent5 3 5 3 2" xfId="15186"/>
    <cellStyle name="40% - Accent5 3 5 3 2 2" xfId="26016"/>
    <cellStyle name="40% - Accent5 3 5 3 2 3" xfId="34893"/>
    <cellStyle name="40% - Accent5 3 5 3 3" xfId="17405"/>
    <cellStyle name="40% - Accent5 3 5 3 3 2" xfId="28235"/>
    <cellStyle name="40% - Accent5 3 5 3 3 3" xfId="37112"/>
    <cellStyle name="40% - Accent5 3 5 3 4" xfId="19810"/>
    <cellStyle name="40% - Accent5 3 5 3 4 2" xfId="30454"/>
    <cellStyle name="40% - Accent5 3 5 3 4 3" xfId="39331"/>
    <cellStyle name="40% - Accent5 3 5 3 5" xfId="23797"/>
    <cellStyle name="40% - Accent5 3 5 3 6" xfId="32674"/>
    <cellStyle name="40% - Accent5 3 5 4" xfId="14310"/>
    <cellStyle name="40% - Accent5 3 5 4 2" xfId="25273"/>
    <cellStyle name="40% - Accent5 3 5 4 3" xfId="34150"/>
    <cellStyle name="40% - Accent5 3 5 5" xfId="16662"/>
    <cellStyle name="40% - Accent5 3 5 5 2" xfId="27492"/>
    <cellStyle name="40% - Accent5 3 5 5 3" xfId="36369"/>
    <cellStyle name="40% - Accent5 3 5 6" xfId="18883"/>
    <cellStyle name="40% - Accent5 3 5 6 2" xfId="29711"/>
    <cellStyle name="40% - Accent5 3 5 6 3" xfId="38588"/>
    <cellStyle name="40% - Accent5 3 5 7" xfId="23054"/>
    <cellStyle name="40% - Accent5 3 5 8" xfId="31929"/>
    <cellStyle name="40% - Accent5 3 6" xfId="9609"/>
    <cellStyle name="40% - Accent5 3 7" xfId="9610"/>
    <cellStyle name="40% - Accent5 3 8" xfId="9611"/>
    <cellStyle name="40% - Accent5 3 9" xfId="9612"/>
    <cellStyle name="40% - Accent5 4" xfId="9613"/>
    <cellStyle name="40% - Accent5 4 2" xfId="9614"/>
    <cellStyle name="40% - Accent5 4 3" xfId="9615"/>
    <cellStyle name="40% - Accent5 4 4" xfId="9616"/>
    <cellStyle name="40% - Accent5 4 5" xfId="9617"/>
    <cellStyle name="40% - Accent5 4 6" xfId="9618"/>
    <cellStyle name="40% - Accent5 5" xfId="9619"/>
    <cellStyle name="40% - Accent5 5 2" xfId="9620"/>
    <cellStyle name="40% - Accent5 5 3" xfId="9621"/>
    <cellStyle name="40% - Accent5 5 4" xfId="9622"/>
    <cellStyle name="40% - Accent5 5 5" xfId="9623"/>
    <cellStyle name="40% - Accent5 5 6" xfId="9624"/>
    <cellStyle name="40% - Accent5 6" xfId="9625"/>
    <cellStyle name="40% - Accent5 6 2" xfId="9626"/>
    <cellStyle name="40% - Accent5 6 3" xfId="9627"/>
    <cellStyle name="40% - Accent5 6 4" xfId="9628"/>
    <cellStyle name="40% - Accent5 6 5" xfId="9629"/>
    <cellStyle name="40% - Accent5 6 6" xfId="9630"/>
    <cellStyle name="40% - Accent5 7" xfId="9631"/>
    <cellStyle name="40% - Accent5 7 10" xfId="16663"/>
    <cellStyle name="40% - Accent5 7 10 2" xfId="27493"/>
    <cellStyle name="40% - Accent5 7 10 3" xfId="36370"/>
    <cellStyle name="40% - Accent5 7 11" xfId="18884"/>
    <cellStyle name="40% - Accent5 7 11 2" xfId="29712"/>
    <cellStyle name="40% - Accent5 7 11 3" xfId="38589"/>
    <cellStyle name="40% - Accent5 7 12" xfId="23055"/>
    <cellStyle name="40% - Accent5 7 13" xfId="31930"/>
    <cellStyle name="40% - Accent5 7 2" xfId="9632"/>
    <cellStyle name="40% - Accent5 7 3" xfId="9633"/>
    <cellStyle name="40% - Accent5 7 4" xfId="9634"/>
    <cellStyle name="40% - Accent5 7 5" xfId="9635"/>
    <cellStyle name="40% - Accent5 7 6" xfId="9636"/>
    <cellStyle name="40% - Accent5 7 7" xfId="13566"/>
    <cellStyle name="40% - Accent5 7 7 2" xfId="15920"/>
    <cellStyle name="40% - Accent5 7 7 2 2" xfId="26750"/>
    <cellStyle name="40% - Accent5 7 7 2 3" xfId="35627"/>
    <cellStyle name="40% - Accent5 7 7 3" xfId="18139"/>
    <cellStyle name="40% - Accent5 7 7 3 2" xfId="28969"/>
    <cellStyle name="40% - Accent5 7 7 3 3" xfId="37846"/>
    <cellStyle name="40% - Accent5 7 7 4" xfId="20544"/>
    <cellStyle name="40% - Accent5 7 7 4 2" xfId="31188"/>
    <cellStyle name="40% - Accent5 7 7 4 3" xfId="40065"/>
    <cellStyle name="40% - Accent5 7 7 5" xfId="24531"/>
    <cellStyle name="40% - Accent5 7 7 6" xfId="33408"/>
    <cellStyle name="40% - Accent5 7 8" xfId="12833"/>
    <cellStyle name="40% - Accent5 7 8 2" xfId="15187"/>
    <cellStyle name="40% - Accent5 7 8 2 2" xfId="26017"/>
    <cellStyle name="40% - Accent5 7 8 2 3" xfId="34894"/>
    <cellStyle name="40% - Accent5 7 8 3" xfId="17406"/>
    <cellStyle name="40% - Accent5 7 8 3 2" xfId="28236"/>
    <cellStyle name="40% - Accent5 7 8 3 3" xfId="37113"/>
    <cellStyle name="40% - Accent5 7 8 4" xfId="19811"/>
    <cellStyle name="40% - Accent5 7 8 4 2" xfId="30455"/>
    <cellStyle name="40% - Accent5 7 8 4 3" xfId="39332"/>
    <cellStyle name="40% - Accent5 7 8 5" xfId="23798"/>
    <cellStyle name="40% - Accent5 7 8 6" xfId="32675"/>
    <cellStyle name="40% - Accent5 7 9" xfId="14311"/>
    <cellStyle name="40% - Accent5 7 9 2" xfId="25274"/>
    <cellStyle name="40% - Accent5 7 9 3" xfId="34151"/>
    <cellStyle name="40% - Accent5 8" xfId="9637"/>
    <cellStyle name="40% - Accent5 8 2" xfId="9638"/>
    <cellStyle name="40% - Accent5 9" xfId="9639"/>
    <cellStyle name="40% - Accent6 10" xfId="9640"/>
    <cellStyle name="40% - Accent6 10 2" xfId="9641"/>
    <cellStyle name="40% - Accent6 10 3" xfId="9642"/>
    <cellStyle name="40% - Accent6 10 4" xfId="9643"/>
    <cellStyle name="40% - Accent6 10 5" xfId="9644"/>
    <cellStyle name="40% - Accent6 11" xfId="9645"/>
    <cellStyle name="40% - Accent6 11 2" xfId="9646"/>
    <cellStyle name="40% - Accent6 11 3" xfId="9647"/>
    <cellStyle name="40% - Accent6 11 4" xfId="9648"/>
    <cellStyle name="40% - Accent6 11 5" xfId="9649"/>
    <cellStyle name="40% - Accent6 12" xfId="9650"/>
    <cellStyle name="40% - Accent6 12 2" xfId="9651"/>
    <cellStyle name="40% - Accent6 12 3" xfId="9652"/>
    <cellStyle name="40% - Accent6 12 4" xfId="9653"/>
    <cellStyle name="40% - Accent6 12 5" xfId="9654"/>
    <cellStyle name="40% - Accent6 13" xfId="9655"/>
    <cellStyle name="40% - Accent6 14" xfId="9656"/>
    <cellStyle name="40% - Accent6 15" xfId="9657"/>
    <cellStyle name="40% - Accent6 16" xfId="9658"/>
    <cellStyle name="40% - Accent6 17" xfId="9659"/>
    <cellStyle name="40% - Accent6 18" xfId="9660"/>
    <cellStyle name="40% - Accent6 19" xfId="9661"/>
    <cellStyle name="40% - Accent6 2" xfId="85"/>
    <cellStyle name="40% - Accent6 2 10" xfId="9663"/>
    <cellStyle name="40% - Accent6 2 10 2" xfId="13567"/>
    <cellStyle name="40% - Accent6 2 10 2 2" xfId="15921"/>
    <cellStyle name="40% - Accent6 2 10 2 2 2" xfId="26751"/>
    <cellStyle name="40% - Accent6 2 10 2 2 3" xfId="35628"/>
    <cellStyle name="40% - Accent6 2 10 2 3" xfId="18140"/>
    <cellStyle name="40% - Accent6 2 10 2 3 2" xfId="28970"/>
    <cellStyle name="40% - Accent6 2 10 2 3 3" xfId="37847"/>
    <cellStyle name="40% - Accent6 2 10 2 4" xfId="20545"/>
    <cellStyle name="40% - Accent6 2 10 2 4 2" xfId="31189"/>
    <cellStyle name="40% - Accent6 2 10 2 4 3" xfId="40066"/>
    <cellStyle name="40% - Accent6 2 10 2 5" xfId="24532"/>
    <cellStyle name="40% - Accent6 2 10 2 6" xfId="33409"/>
    <cellStyle name="40% - Accent6 2 10 3" xfId="12834"/>
    <cellStyle name="40% - Accent6 2 10 3 2" xfId="15188"/>
    <cellStyle name="40% - Accent6 2 10 3 2 2" xfId="26018"/>
    <cellStyle name="40% - Accent6 2 10 3 2 3" xfId="34895"/>
    <cellStyle name="40% - Accent6 2 10 3 3" xfId="17407"/>
    <cellStyle name="40% - Accent6 2 10 3 3 2" xfId="28237"/>
    <cellStyle name="40% - Accent6 2 10 3 3 3" xfId="37114"/>
    <cellStyle name="40% - Accent6 2 10 3 4" xfId="19812"/>
    <cellStyle name="40% - Accent6 2 10 3 4 2" xfId="30456"/>
    <cellStyle name="40% - Accent6 2 10 3 4 3" xfId="39333"/>
    <cellStyle name="40% - Accent6 2 10 3 5" xfId="23799"/>
    <cellStyle name="40% - Accent6 2 10 3 6" xfId="32676"/>
    <cellStyle name="40% - Accent6 2 10 4" xfId="14312"/>
    <cellStyle name="40% - Accent6 2 10 4 2" xfId="25275"/>
    <cellStyle name="40% - Accent6 2 10 4 3" xfId="34152"/>
    <cellStyle name="40% - Accent6 2 10 5" xfId="16664"/>
    <cellStyle name="40% - Accent6 2 10 5 2" xfId="27494"/>
    <cellStyle name="40% - Accent6 2 10 5 3" xfId="36371"/>
    <cellStyle name="40% - Accent6 2 10 6" xfId="18885"/>
    <cellStyle name="40% - Accent6 2 10 6 2" xfId="29713"/>
    <cellStyle name="40% - Accent6 2 10 6 3" xfId="38590"/>
    <cellStyle name="40% - Accent6 2 10 7" xfId="23056"/>
    <cellStyle name="40% - Accent6 2 10 8" xfId="31931"/>
    <cellStyle name="40% - Accent6 2 11" xfId="9664"/>
    <cellStyle name="40% - Accent6 2 11 2" xfId="9665"/>
    <cellStyle name="40% - Accent6 2 11 2 2" xfId="13568"/>
    <cellStyle name="40% - Accent6 2 11 2 2 2" xfId="15922"/>
    <cellStyle name="40% - Accent6 2 11 2 2 2 2" xfId="26752"/>
    <cellStyle name="40% - Accent6 2 11 2 2 2 3" xfId="35629"/>
    <cellStyle name="40% - Accent6 2 11 2 2 3" xfId="18141"/>
    <cellStyle name="40% - Accent6 2 11 2 2 3 2" xfId="28971"/>
    <cellStyle name="40% - Accent6 2 11 2 2 3 3" xfId="37848"/>
    <cellStyle name="40% - Accent6 2 11 2 2 4" xfId="20546"/>
    <cellStyle name="40% - Accent6 2 11 2 2 4 2" xfId="31190"/>
    <cellStyle name="40% - Accent6 2 11 2 2 4 3" xfId="40067"/>
    <cellStyle name="40% - Accent6 2 11 2 2 5" xfId="24533"/>
    <cellStyle name="40% - Accent6 2 11 2 2 6" xfId="33410"/>
    <cellStyle name="40% - Accent6 2 11 2 3" xfId="12835"/>
    <cellStyle name="40% - Accent6 2 11 2 3 2" xfId="15189"/>
    <cellStyle name="40% - Accent6 2 11 2 3 2 2" xfId="26019"/>
    <cellStyle name="40% - Accent6 2 11 2 3 2 3" xfId="34896"/>
    <cellStyle name="40% - Accent6 2 11 2 3 3" xfId="17408"/>
    <cellStyle name="40% - Accent6 2 11 2 3 3 2" xfId="28238"/>
    <cellStyle name="40% - Accent6 2 11 2 3 3 3" xfId="37115"/>
    <cellStyle name="40% - Accent6 2 11 2 3 4" xfId="19813"/>
    <cellStyle name="40% - Accent6 2 11 2 3 4 2" xfId="30457"/>
    <cellStyle name="40% - Accent6 2 11 2 3 4 3" xfId="39334"/>
    <cellStyle name="40% - Accent6 2 11 2 3 5" xfId="23800"/>
    <cellStyle name="40% - Accent6 2 11 2 3 6" xfId="32677"/>
    <cellStyle name="40% - Accent6 2 11 2 4" xfId="14313"/>
    <cellStyle name="40% - Accent6 2 11 2 4 2" xfId="25276"/>
    <cellStyle name="40% - Accent6 2 11 2 4 3" xfId="34153"/>
    <cellStyle name="40% - Accent6 2 11 2 5" xfId="16665"/>
    <cellStyle name="40% - Accent6 2 11 2 5 2" xfId="27495"/>
    <cellStyle name="40% - Accent6 2 11 2 5 3" xfId="36372"/>
    <cellStyle name="40% - Accent6 2 11 2 6" xfId="18886"/>
    <cellStyle name="40% - Accent6 2 11 2 6 2" xfId="29714"/>
    <cellStyle name="40% - Accent6 2 11 2 6 3" xfId="38591"/>
    <cellStyle name="40% - Accent6 2 11 2 7" xfId="23057"/>
    <cellStyle name="40% - Accent6 2 11 2 8" xfId="31932"/>
    <cellStyle name="40% - Accent6 2 11 3" xfId="9666"/>
    <cellStyle name="40% - Accent6 2 11 3 2" xfId="13569"/>
    <cellStyle name="40% - Accent6 2 11 3 2 2" xfId="15923"/>
    <cellStyle name="40% - Accent6 2 11 3 2 2 2" xfId="26753"/>
    <cellStyle name="40% - Accent6 2 11 3 2 2 3" xfId="35630"/>
    <cellStyle name="40% - Accent6 2 11 3 2 3" xfId="18142"/>
    <cellStyle name="40% - Accent6 2 11 3 2 3 2" xfId="28972"/>
    <cellStyle name="40% - Accent6 2 11 3 2 3 3" xfId="37849"/>
    <cellStyle name="40% - Accent6 2 11 3 2 4" xfId="20547"/>
    <cellStyle name="40% - Accent6 2 11 3 2 4 2" xfId="31191"/>
    <cellStyle name="40% - Accent6 2 11 3 2 4 3" xfId="40068"/>
    <cellStyle name="40% - Accent6 2 11 3 2 5" xfId="24534"/>
    <cellStyle name="40% - Accent6 2 11 3 2 6" xfId="33411"/>
    <cellStyle name="40% - Accent6 2 11 3 3" xfId="12836"/>
    <cellStyle name="40% - Accent6 2 11 3 3 2" xfId="15190"/>
    <cellStyle name="40% - Accent6 2 11 3 3 2 2" xfId="26020"/>
    <cellStyle name="40% - Accent6 2 11 3 3 2 3" xfId="34897"/>
    <cellStyle name="40% - Accent6 2 11 3 3 3" xfId="17409"/>
    <cellStyle name="40% - Accent6 2 11 3 3 3 2" xfId="28239"/>
    <cellStyle name="40% - Accent6 2 11 3 3 3 3" xfId="37116"/>
    <cellStyle name="40% - Accent6 2 11 3 3 4" xfId="19814"/>
    <cellStyle name="40% - Accent6 2 11 3 3 4 2" xfId="30458"/>
    <cellStyle name="40% - Accent6 2 11 3 3 4 3" xfId="39335"/>
    <cellStyle name="40% - Accent6 2 11 3 3 5" xfId="23801"/>
    <cellStyle name="40% - Accent6 2 11 3 3 6" xfId="32678"/>
    <cellStyle name="40% - Accent6 2 11 3 4" xfId="14314"/>
    <cellStyle name="40% - Accent6 2 11 3 4 2" xfId="25277"/>
    <cellStyle name="40% - Accent6 2 11 3 4 3" xfId="34154"/>
    <cellStyle name="40% - Accent6 2 11 3 5" xfId="16666"/>
    <cellStyle name="40% - Accent6 2 11 3 5 2" xfId="27496"/>
    <cellStyle name="40% - Accent6 2 11 3 5 3" xfId="36373"/>
    <cellStyle name="40% - Accent6 2 11 3 6" xfId="18887"/>
    <cellStyle name="40% - Accent6 2 11 3 6 2" xfId="29715"/>
    <cellStyle name="40% - Accent6 2 11 3 6 3" xfId="38592"/>
    <cellStyle name="40% - Accent6 2 11 3 7" xfId="23058"/>
    <cellStyle name="40% - Accent6 2 11 3 8" xfId="31933"/>
    <cellStyle name="40% - Accent6 2 11 4" xfId="9667"/>
    <cellStyle name="40% - Accent6 2 11 4 2" xfId="13570"/>
    <cellStyle name="40% - Accent6 2 11 4 2 2" xfId="15924"/>
    <cellStyle name="40% - Accent6 2 11 4 2 2 2" xfId="26754"/>
    <cellStyle name="40% - Accent6 2 11 4 2 2 3" xfId="35631"/>
    <cellStyle name="40% - Accent6 2 11 4 2 3" xfId="18143"/>
    <cellStyle name="40% - Accent6 2 11 4 2 3 2" xfId="28973"/>
    <cellStyle name="40% - Accent6 2 11 4 2 3 3" xfId="37850"/>
    <cellStyle name="40% - Accent6 2 11 4 2 4" xfId="20548"/>
    <cellStyle name="40% - Accent6 2 11 4 2 4 2" xfId="31192"/>
    <cellStyle name="40% - Accent6 2 11 4 2 4 3" xfId="40069"/>
    <cellStyle name="40% - Accent6 2 11 4 2 5" xfId="24535"/>
    <cellStyle name="40% - Accent6 2 11 4 2 6" xfId="33412"/>
    <cellStyle name="40% - Accent6 2 11 4 3" xfId="12837"/>
    <cellStyle name="40% - Accent6 2 11 4 3 2" xfId="15191"/>
    <cellStyle name="40% - Accent6 2 11 4 3 2 2" xfId="26021"/>
    <cellStyle name="40% - Accent6 2 11 4 3 2 3" xfId="34898"/>
    <cellStyle name="40% - Accent6 2 11 4 3 3" xfId="17410"/>
    <cellStyle name="40% - Accent6 2 11 4 3 3 2" xfId="28240"/>
    <cellStyle name="40% - Accent6 2 11 4 3 3 3" xfId="37117"/>
    <cellStyle name="40% - Accent6 2 11 4 3 4" xfId="19815"/>
    <cellStyle name="40% - Accent6 2 11 4 3 4 2" xfId="30459"/>
    <cellStyle name="40% - Accent6 2 11 4 3 4 3" xfId="39336"/>
    <cellStyle name="40% - Accent6 2 11 4 3 5" xfId="23802"/>
    <cellStyle name="40% - Accent6 2 11 4 3 6" xfId="32679"/>
    <cellStyle name="40% - Accent6 2 11 4 4" xfId="14315"/>
    <cellStyle name="40% - Accent6 2 11 4 4 2" xfId="25278"/>
    <cellStyle name="40% - Accent6 2 11 4 4 3" xfId="34155"/>
    <cellStyle name="40% - Accent6 2 11 4 5" xfId="16667"/>
    <cellStyle name="40% - Accent6 2 11 4 5 2" xfId="27497"/>
    <cellStyle name="40% - Accent6 2 11 4 5 3" xfId="36374"/>
    <cellStyle name="40% - Accent6 2 11 4 6" xfId="18888"/>
    <cellStyle name="40% - Accent6 2 11 4 6 2" xfId="29716"/>
    <cellStyle name="40% - Accent6 2 11 4 6 3" xfId="38593"/>
    <cellStyle name="40% - Accent6 2 11 4 7" xfId="23059"/>
    <cellStyle name="40% - Accent6 2 11 4 8" xfId="31934"/>
    <cellStyle name="40% - Accent6 2 11 5" xfId="9668"/>
    <cellStyle name="40% - Accent6 2 11 5 2" xfId="13571"/>
    <cellStyle name="40% - Accent6 2 11 5 2 2" xfId="15925"/>
    <cellStyle name="40% - Accent6 2 11 5 2 2 2" xfId="26755"/>
    <cellStyle name="40% - Accent6 2 11 5 2 2 3" xfId="35632"/>
    <cellStyle name="40% - Accent6 2 11 5 2 3" xfId="18144"/>
    <cellStyle name="40% - Accent6 2 11 5 2 3 2" xfId="28974"/>
    <cellStyle name="40% - Accent6 2 11 5 2 3 3" xfId="37851"/>
    <cellStyle name="40% - Accent6 2 11 5 2 4" xfId="20549"/>
    <cellStyle name="40% - Accent6 2 11 5 2 4 2" xfId="31193"/>
    <cellStyle name="40% - Accent6 2 11 5 2 4 3" xfId="40070"/>
    <cellStyle name="40% - Accent6 2 11 5 2 5" xfId="24536"/>
    <cellStyle name="40% - Accent6 2 11 5 2 6" xfId="33413"/>
    <cellStyle name="40% - Accent6 2 11 5 3" xfId="12838"/>
    <cellStyle name="40% - Accent6 2 11 5 3 2" xfId="15192"/>
    <cellStyle name="40% - Accent6 2 11 5 3 2 2" xfId="26022"/>
    <cellStyle name="40% - Accent6 2 11 5 3 2 3" xfId="34899"/>
    <cellStyle name="40% - Accent6 2 11 5 3 3" xfId="17411"/>
    <cellStyle name="40% - Accent6 2 11 5 3 3 2" xfId="28241"/>
    <cellStyle name="40% - Accent6 2 11 5 3 3 3" xfId="37118"/>
    <cellStyle name="40% - Accent6 2 11 5 3 4" xfId="19816"/>
    <cellStyle name="40% - Accent6 2 11 5 3 4 2" xfId="30460"/>
    <cellStyle name="40% - Accent6 2 11 5 3 4 3" xfId="39337"/>
    <cellStyle name="40% - Accent6 2 11 5 3 5" xfId="23803"/>
    <cellStyle name="40% - Accent6 2 11 5 3 6" xfId="32680"/>
    <cellStyle name="40% - Accent6 2 11 5 4" xfId="14316"/>
    <cellStyle name="40% - Accent6 2 11 5 4 2" xfId="25279"/>
    <cellStyle name="40% - Accent6 2 11 5 4 3" xfId="34156"/>
    <cellStyle name="40% - Accent6 2 11 5 5" xfId="16668"/>
    <cellStyle name="40% - Accent6 2 11 5 5 2" xfId="27498"/>
    <cellStyle name="40% - Accent6 2 11 5 5 3" xfId="36375"/>
    <cellStyle name="40% - Accent6 2 11 5 6" xfId="18889"/>
    <cellStyle name="40% - Accent6 2 11 5 6 2" xfId="29717"/>
    <cellStyle name="40% - Accent6 2 11 5 6 3" xfId="38594"/>
    <cellStyle name="40% - Accent6 2 11 5 7" xfId="23060"/>
    <cellStyle name="40% - Accent6 2 11 5 8" xfId="31935"/>
    <cellStyle name="40% - Accent6 2 12" xfId="9669"/>
    <cellStyle name="40% - Accent6 2 13" xfId="9670"/>
    <cellStyle name="40% - Accent6 2 14" xfId="9671"/>
    <cellStyle name="40% - Accent6 2 15" xfId="9672"/>
    <cellStyle name="40% - Accent6 2 15 2" xfId="13572"/>
    <cellStyle name="40% - Accent6 2 15 2 2" xfId="15926"/>
    <cellStyle name="40% - Accent6 2 15 2 2 2" xfId="26756"/>
    <cellStyle name="40% - Accent6 2 15 2 2 3" xfId="35633"/>
    <cellStyle name="40% - Accent6 2 15 2 3" xfId="18145"/>
    <cellStyle name="40% - Accent6 2 15 2 3 2" xfId="28975"/>
    <cellStyle name="40% - Accent6 2 15 2 3 3" xfId="37852"/>
    <cellStyle name="40% - Accent6 2 15 2 4" xfId="20550"/>
    <cellStyle name="40% - Accent6 2 15 2 4 2" xfId="31194"/>
    <cellStyle name="40% - Accent6 2 15 2 4 3" xfId="40071"/>
    <cellStyle name="40% - Accent6 2 15 2 5" xfId="24537"/>
    <cellStyle name="40% - Accent6 2 15 2 6" xfId="33414"/>
    <cellStyle name="40% - Accent6 2 15 3" xfId="12839"/>
    <cellStyle name="40% - Accent6 2 15 3 2" xfId="15193"/>
    <cellStyle name="40% - Accent6 2 15 3 2 2" xfId="26023"/>
    <cellStyle name="40% - Accent6 2 15 3 2 3" xfId="34900"/>
    <cellStyle name="40% - Accent6 2 15 3 3" xfId="17412"/>
    <cellStyle name="40% - Accent6 2 15 3 3 2" xfId="28242"/>
    <cellStyle name="40% - Accent6 2 15 3 3 3" xfId="37119"/>
    <cellStyle name="40% - Accent6 2 15 3 4" xfId="19817"/>
    <cellStyle name="40% - Accent6 2 15 3 4 2" xfId="30461"/>
    <cellStyle name="40% - Accent6 2 15 3 4 3" xfId="39338"/>
    <cellStyle name="40% - Accent6 2 15 3 5" xfId="23804"/>
    <cellStyle name="40% - Accent6 2 15 3 6" xfId="32681"/>
    <cellStyle name="40% - Accent6 2 15 4" xfId="14317"/>
    <cellStyle name="40% - Accent6 2 15 4 2" xfId="25280"/>
    <cellStyle name="40% - Accent6 2 15 4 3" xfId="34157"/>
    <cellStyle name="40% - Accent6 2 15 5" xfId="16669"/>
    <cellStyle name="40% - Accent6 2 15 5 2" xfId="27499"/>
    <cellStyle name="40% - Accent6 2 15 5 3" xfId="36376"/>
    <cellStyle name="40% - Accent6 2 15 6" xfId="18890"/>
    <cellStyle name="40% - Accent6 2 15 6 2" xfId="29718"/>
    <cellStyle name="40% - Accent6 2 15 6 3" xfId="38595"/>
    <cellStyle name="40% - Accent6 2 15 7" xfId="23061"/>
    <cellStyle name="40% - Accent6 2 15 8" xfId="31936"/>
    <cellStyle name="40% - Accent6 2 16" xfId="9673"/>
    <cellStyle name="40% - Accent6 2 17" xfId="9662"/>
    <cellStyle name="40% - Accent6 2 2" xfId="86"/>
    <cellStyle name="40% - Accent6 2 2 10" xfId="13573"/>
    <cellStyle name="40% - Accent6 2 2 10 2" xfId="15927"/>
    <cellStyle name="40% - Accent6 2 2 10 2 2" xfId="26757"/>
    <cellStyle name="40% - Accent6 2 2 10 2 3" xfId="35634"/>
    <cellStyle name="40% - Accent6 2 2 10 3" xfId="18146"/>
    <cellStyle name="40% - Accent6 2 2 10 3 2" xfId="28976"/>
    <cellStyle name="40% - Accent6 2 2 10 3 3" xfId="37853"/>
    <cellStyle name="40% - Accent6 2 2 10 4" xfId="20551"/>
    <cellStyle name="40% - Accent6 2 2 10 4 2" xfId="31195"/>
    <cellStyle name="40% - Accent6 2 2 10 4 3" xfId="40072"/>
    <cellStyle name="40% - Accent6 2 2 10 5" xfId="24538"/>
    <cellStyle name="40% - Accent6 2 2 10 6" xfId="33415"/>
    <cellStyle name="40% - Accent6 2 2 11" xfId="12840"/>
    <cellStyle name="40% - Accent6 2 2 11 2" xfId="15194"/>
    <cellStyle name="40% - Accent6 2 2 11 2 2" xfId="26024"/>
    <cellStyle name="40% - Accent6 2 2 11 2 3" xfId="34901"/>
    <cellStyle name="40% - Accent6 2 2 11 3" xfId="17413"/>
    <cellStyle name="40% - Accent6 2 2 11 3 2" xfId="28243"/>
    <cellStyle name="40% - Accent6 2 2 11 3 3" xfId="37120"/>
    <cellStyle name="40% - Accent6 2 2 11 4" xfId="19818"/>
    <cellStyle name="40% - Accent6 2 2 11 4 2" xfId="30462"/>
    <cellStyle name="40% - Accent6 2 2 11 4 3" xfId="39339"/>
    <cellStyle name="40% - Accent6 2 2 11 5" xfId="23805"/>
    <cellStyle name="40% - Accent6 2 2 11 6" xfId="32682"/>
    <cellStyle name="40% - Accent6 2 2 12" xfId="14318"/>
    <cellStyle name="40% - Accent6 2 2 12 2" xfId="25281"/>
    <cellStyle name="40% - Accent6 2 2 12 3" xfId="34158"/>
    <cellStyle name="40% - Accent6 2 2 13" xfId="16670"/>
    <cellStyle name="40% - Accent6 2 2 13 2" xfId="27500"/>
    <cellStyle name="40% - Accent6 2 2 13 3" xfId="36377"/>
    <cellStyle name="40% - Accent6 2 2 14" xfId="18891"/>
    <cellStyle name="40% - Accent6 2 2 14 2" xfId="29719"/>
    <cellStyle name="40% - Accent6 2 2 14 3" xfId="38596"/>
    <cellStyle name="40% - Accent6 2 2 15" xfId="23062"/>
    <cellStyle name="40% - Accent6 2 2 16" xfId="31937"/>
    <cellStyle name="40% - Accent6 2 2 17" xfId="9674"/>
    <cellStyle name="40% - Accent6 2 2 2" xfId="9675"/>
    <cellStyle name="40% - Accent6 2 2 2 2" xfId="13574"/>
    <cellStyle name="40% - Accent6 2 2 2 2 2" xfId="15928"/>
    <cellStyle name="40% - Accent6 2 2 2 2 2 2" xfId="26758"/>
    <cellStyle name="40% - Accent6 2 2 2 2 2 3" xfId="35635"/>
    <cellStyle name="40% - Accent6 2 2 2 2 3" xfId="18147"/>
    <cellStyle name="40% - Accent6 2 2 2 2 3 2" xfId="28977"/>
    <cellStyle name="40% - Accent6 2 2 2 2 3 3" xfId="37854"/>
    <cellStyle name="40% - Accent6 2 2 2 2 4" xfId="20552"/>
    <cellStyle name="40% - Accent6 2 2 2 2 4 2" xfId="31196"/>
    <cellStyle name="40% - Accent6 2 2 2 2 4 3" xfId="40073"/>
    <cellStyle name="40% - Accent6 2 2 2 2 5" xfId="24539"/>
    <cellStyle name="40% - Accent6 2 2 2 2 6" xfId="33416"/>
    <cellStyle name="40% - Accent6 2 2 2 3" xfId="12841"/>
    <cellStyle name="40% - Accent6 2 2 2 3 2" xfId="15195"/>
    <cellStyle name="40% - Accent6 2 2 2 3 2 2" xfId="26025"/>
    <cellStyle name="40% - Accent6 2 2 2 3 2 3" xfId="34902"/>
    <cellStyle name="40% - Accent6 2 2 2 3 3" xfId="17414"/>
    <cellStyle name="40% - Accent6 2 2 2 3 3 2" xfId="28244"/>
    <cellStyle name="40% - Accent6 2 2 2 3 3 3" xfId="37121"/>
    <cellStyle name="40% - Accent6 2 2 2 3 4" xfId="19819"/>
    <cellStyle name="40% - Accent6 2 2 2 3 4 2" xfId="30463"/>
    <cellStyle name="40% - Accent6 2 2 2 3 4 3" xfId="39340"/>
    <cellStyle name="40% - Accent6 2 2 2 3 5" xfId="23806"/>
    <cellStyle name="40% - Accent6 2 2 2 3 6" xfId="32683"/>
    <cellStyle name="40% - Accent6 2 2 2 4" xfId="14319"/>
    <cellStyle name="40% - Accent6 2 2 2 4 2" xfId="25282"/>
    <cellStyle name="40% - Accent6 2 2 2 4 3" xfId="34159"/>
    <cellStyle name="40% - Accent6 2 2 2 5" xfId="16671"/>
    <cellStyle name="40% - Accent6 2 2 2 5 2" xfId="27501"/>
    <cellStyle name="40% - Accent6 2 2 2 5 3" xfId="36378"/>
    <cellStyle name="40% - Accent6 2 2 2 6" xfId="18892"/>
    <cellStyle name="40% - Accent6 2 2 2 6 2" xfId="29720"/>
    <cellStyle name="40% - Accent6 2 2 2 6 3" xfId="38597"/>
    <cellStyle name="40% - Accent6 2 2 2 7" xfId="23063"/>
    <cellStyle name="40% - Accent6 2 2 2 8" xfId="31938"/>
    <cellStyle name="40% - Accent6 2 2 3" xfId="9676"/>
    <cellStyle name="40% - Accent6 2 2 3 2" xfId="13575"/>
    <cellStyle name="40% - Accent6 2 2 3 2 2" xfId="15929"/>
    <cellStyle name="40% - Accent6 2 2 3 2 2 2" xfId="26759"/>
    <cellStyle name="40% - Accent6 2 2 3 2 2 3" xfId="35636"/>
    <cellStyle name="40% - Accent6 2 2 3 2 3" xfId="18148"/>
    <cellStyle name="40% - Accent6 2 2 3 2 3 2" xfId="28978"/>
    <cellStyle name="40% - Accent6 2 2 3 2 3 3" xfId="37855"/>
    <cellStyle name="40% - Accent6 2 2 3 2 4" xfId="20553"/>
    <cellStyle name="40% - Accent6 2 2 3 2 4 2" xfId="31197"/>
    <cellStyle name="40% - Accent6 2 2 3 2 4 3" xfId="40074"/>
    <cellStyle name="40% - Accent6 2 2 3 2 5" xfId="24540"/>
    <cellStyle name="40% - Accent6 2 2 3 2 6" xfId="33417"/>
    <cellStyle name="40% - Accent6 2 2 3 3" xfId="12842"/>
    <cellStyle name="40% - Accent6 2 2 3 3 2" xfId="15196"/>
    <cellStyle name="40% - Accent6 2 2 3 3 2 2" xfId="26026"/>
    <cellStyle name="40% - Accent6 2 2 3 3 2 3" xfId="34903"/>
    <cellStyle name="40% - Accent6 2 2 3 3 3" xfId="17415"/>
    <cellStyle name="40% - Accent6 2 2 3 3 3 2" xfId="28245"/>
    <cellStyle name="40% - Accent6 2 2 3 3 3 3" xfId="37122"/>
    <cellStyle name="40% - Accent6 2 2 3 3 4" xfId="19820"/>
    <cellStyle name="40% - Accent6 2 2 3 3 4 2" xfId="30464"/>
    <cellStyle name="40% - Accent6 2 2 3 3 4 3" xfId="39341"/>
    <cellStyle name="40% - Accent6 2 2 3 3 5" xfId="23807"/>
    <cellStyle name="40% - Accent6 2 2 3 3 6" xfId="32684"/>
    <cellStyle name="40% - Accent6 2 2 3 4" xfId="14320"/>
    <cellStyle name="40% - Accent6 2 2 3 4 2" xfId="25283"/>
    <cellStyle name="40% - Accent6 2 2 3 4 3" xfId="34160"/>
    <cellStyle name="40% - Accent6 2 2 3 5" xfId="16672"/>
    <cellStyle name="40% - Accent6 2 2 3 5 2" xfId="27502"/>
    <cellStyle name="40% - Accent6 2 2 3 5 3" xfId="36379"/>
    <cellStyle name="40% - Accent6 2 2 3 6" xfId="18893"/>
    <cellStyle name="40% - Accent6 2 2 3 6 2" xfId="29721"/>
    <cellStyle name="40% - Accent6 2 2 3 6 3" xfId="38598"/>
    <cellStyle name="40% - Accent6 2 2 3 7" xfId="23064"/>
    <cellStyle name="40% - Accent6 2 2 3 8" xfId="31939"/>
    <cellStyle name="40% - Accent6 2 2 4" xfId="9677"/>
    <cellStyle name="40% - Accent6 2 2 4 2" xfId="13576"/>
    <cellStyle name="40% - Accent6 2 2 4 2 2" xfId="15930"/>
    <cellStyle name="40% - Accent6 2 2 4 2 2 2" xfId="26760"/>
    <cellStyle name="40% - Accent6 2 2 4 2 2 3" xfId="35637"/>
    <cellStyle name="40% - Accent6 2 2 4 2 3" xfId="18149"/>
    <cellStyle name="40% - Accent6 2 2 4 2 3 2" xfId="28979"/>
    <cellStyle name="40% - Accent6 2 2 4 2 3 3" xfId="37856"/>
    <cellStyle name="40% - Accent6 2 2 4 2 4" xfId="20554"/>
    <cellStyle name="40% - Accent6 2 2 4 2 4 2" xfId="31198"/>
    <cellStyle name="40% - Accent6 2 2 4 2 4 3" xfId="40075"/>
    <cellStyle name="40% - Accent6 2 2 4 2 5" xfId="24541"/>
    <cellStyle name="40% - Accent6 2 2 4 2 6" xfId="33418"/>
    <cellStyle name="40% - Accent6 2 2 4 3" xfId="12843"/>
    <cellStyle name="40% - Accent6 2 2 4 3 2" xfId="15197"/>
    <cellStyle name="40% - Accent6 2 2 4 3 2 2" xfId="26027"/>
    <cellStyle name="40% - Accent6 2 2 4 3 2 3" xfId="34904"/>
    <cellStyle name="40% - Accent6 2 2 4 3 3" xfId="17416"/>
    <cellStyle name="40% - Accent6 2 2 4 3 3 2" xfId="28246"/>
    <cellStyle name="40% - Accent6 2 2 4 3 3 3" xfId="37123"/>
    <cellStyle name="40% - Accent6 2 2 4 3 4" xfId="19821"/>
    <cellStyle name="40% - Accent6 2 2 4 3 4 2" xfId="30465"/>
    <cellStyle name="40% - Accent6 2 2 4 3 4 3" xfId="39342"/>
    <cellStyle name="40% - Accent6 2 2 4 3 5" xfId="23808"/>
    <cellStyle name="40% - Accent6 2 2 4 3 6" xfId="32685"/>
    <cellStyle name="40% - Accent6 2 2 4 4" xfId="14321"/>
    <cellStyle name="40% - Accent6 2 2 4 4 2" xfId="25284"/>
    <cellStyle name="40% - Accent6 2 2 4 4 3" xfId="34161"/>
    <cellStyle name="40% - Accent6 2 2 4 5" xfId="16673"/>
    <cellStyle name="40% - Accent6 2 2 4 5 2" xfId="27503"/>
    <cellStyle name="40% - Accent6 2 2 4 5 3" xfId="36380"/>
    <cellStyle name="40% - Accent6 2 2 4 6" xfId="18894"/>
    <cellStyle name="40% - Accent6 2 2 4 6 2" xfId="29722"/>
    <cellStyle name="40% - Accent6 2 2 4 6 3" xfId="38599"/>
    <cellStyle name="40% - Accent6 2 2 4 7" xfId="23065"/>
    <cellStyle name="40% - Accent6 2 2 4 8" xfId="31940"/>
    <cellStyle name="40% - Accent6 2 2 5" xfId="9678"/>
    <cellStyle name="40% - Accent6 2 2 5 2" xfId="13577"/>
    <cellStyle name="40% - Accent6 2 2 5 2 2" xfId="15931"/>
    <cellStyle name="40% - Accent6 2 2 5 2 2 2" xfId="26761"/>
    <cellStyle name="40% - Accent6 2 2 5 2 2 3" xfId="35638"/>
    <cellStyle name="40% - Accent6 2 2 5 2 3" xfId="18150"/>
    <cellStyle name="40% - Accent6 2 2 5 2 3 2" xfId="28980"/>
    <cellStyle name="40% - Accent6 2 2 5 2 3 3" xfId="37857"/>
    <cellStyle name="40% - Accent6 2 2 5 2 4" xfId="20555"/>
    <cellStyle name="40% - Accent6 2 2 5 2 4 2" xfId="31199"/>
    <cellStyle name="40% - Accent6 2 2 5 2 4 3" xfId="40076"/>
    <cellStyle name="40% - Accent6 2 2 5 2 5" xfId="24542"/>
    <cellStyle name="40% - Accent6 2 2 5 2 6" xfId="33419"/>
    <cellStyle name="40% - Accent6 2 2 5 3" xfId="12844"/>
    <cellStyle name="40% - Accent6 2 2 5 3 2" xfId="15198"/>
    <cellStyle name="40% - Accent6 2 2 5 3 2 2" xfId="26028"/>
    <cellStyle name="40% - Accent6 2 2 5 3 2 3" xfId="34905"/>
    <cellStyle name="40% - Accent6 2 2 5 3 3" xfId="17417"/>
    <cellStyle name="40% - Accent6 2 2 5 3 3 2" xfId="28247"/>
    <cellStyle name="40% - Accent6 2 2 5 3 3 3" xfId="37124"/>
    <cellStyle name="40% - Accent6 2 2 5 3 4" xfId="19822"/>
    <cellStyle name="40% - Accent6 2 2 5 3 4 2" xfId="30466"/>
    <cellStyle name="40% - Accent6 2 2 5 3 4 3" xfId="39343"/>
    <cellStyle name="40% - Accent6 2 2 5 3 5" xfId="23809"/>
    <cellStyle name="40% - Accent6 2 2 5 3 6" xfId="32686"/>
    <cellStyle name="40% - Accent6 2 2 5 4" xfId="14322"/>
    <cellStyle name="40% - Accent6 2 2 5 4 2" xfId="25285"/>
    <cellStyle name="40% - Accent6 2 2 5 4 3" xfId="34162"/>
    <cellStyle name="40% - Accent6 2 2 5 5" xfId="16674"/>
    <cellStyle name="40% - Accent6 2 2 5 5 2" xfId="27504"/>
    <cellStyle name="40% - Accent6 2 2 5 5 3" xfId="36381"/>
    <cellStyle name="40% - Accent6 2 2 5 6" xfId="18895"/>
    <cellStyle name="40% - Accent6 2 2 5 6 2" xfId="29723"/>
    <cellStyle name="40% - Accent6 2 2 5 6 3" xfId="38600"/>
    <cellStyle name="40% - Accent6 2 2 5 7" xfId="23066"/>
    <cellStyle name="40% - Accent6 2 2 5 8" xfId="31941"/>
    <cellStyle name="40% - Accent6 2 2 6" xfId="9679"/>
    <cellStyle name="40% - Accent6 2 2 6 2" xfId="13578"/>
    <cellStyle name="40% - Accent6 2 2 6 2 2" xfId="15932"/>
    <cellStyle name="40% - Accent6 2 2 6 2 2 2" xfId="26762"/>
    <cellStyle name="40% - Accent6 2 2 6 2 2 3" xfId="35639"/>
    <cellStyle name="40% - Accent6 2 2 6 2 3" xfId="18151"/>
    <cellStyle name="40% - Accent6 2 2 6 2 3 2" xfId="28981"/>
    <cellStyle name="40% - Accent6 2 2 6 2 3 3" xfId="37858"/>
    <cellStyle name="40% - Accent6 2 2 6 2 4" xfId="20556"/>
    <cellStyle name="40% - Accent6 2 2 6 2 4 2" xfId="31200"/>
    <cellStyle name="40% - Accent6 2 2 6 2 4 3" xfId="40077"/>
    <cellStyle name="40% - Accent6 2 2 6 2 5" xfId="24543"/>
    <cellStyle name="40% - Accent6 2 2 6 2 6" xfId="33420"/>
    <cellStyle name="40% - Accent6 2 2 6 3" xfId="12845"/>
    <cellStyle name="40% - Accent6 2 2 6 3 2" xfId="15199"/>
    <cellStyle name="40% - Accent6 2 2 6 3 2 2" xfId="26029"/>
    <cellStyle name="40% - Accent6 2 2 6 3 2 3" xfId="34906"/>
    <cellStyle name="40% - Accent6 2 2 6 3 3" xfId="17418"/>
    <cellStyle name="40% - Accent6 2 2 6 3 3 2" xfId="28248"/>
    <cellStyle name="40% - Accent6 2 2 6 3 3 3" xfId="37125"/>
    <cellStyle name="40% - Accent6 2 2 6 3 4" xfId="19823"/>
    <cellStyle name="40% - Accent6 2 2 6 3 4 2" xfId="30467"/>
    <cellStyle name="40% - Accent6 2 2 6 3 4 3" xfId="39344"/>
    <cellStyle name="40% - Accent6 2 2 6 3 5" xfId="23810"/>
    <cellStyle name="40% - Accent6 2 2 6 3 6" xfId="32687"/>
    <cellStyle name="40% - Accent6 2 2 6 4" xfId="14323"/>
    <cellStyle name="40% - Accent6 2 2 6 4 2" xfId="25286"/>
    <cellStyle name="40% - Accent6 2 2 6 4 3" xfId="34163"/>
    <cellStyle name="40% - Accent6 2 2 6 5" xfId="16675"/>
    <cellStyle name="40% - Accent6 2 2 6 5 2" xfId="27505"/>
    <cellStyle name="40% - Accent6 2 2 6 5 3" xfId="36382"/>
    <cellStyle name="40% - Accent6 2 2 6 6" xfId="18896"/>
    <cellStyle name="40% - Accent6 2 2 6 6 2" xfId="29724"/>
    <cellStyle name="40% - Accent6 2 2 6 6 3" xfId="38601"/>
    <cellStyle name="40% - Accent6 2 2 6 7" xfId="23067"/>
    <cellStyle name="40% - Accent6 2 2 6 8" xfId="31942"/>
    <cellStyle name="40% - Accent6 2 2 7" xfId="9680"/>
    <cellStyle name="40% - Accent6 2 2 7 2" xfId="13579"/>
    <cellStyle name="40% - Accent6 2 2 7 2 2" xfId="15933"/>
    <cellStyle name="40% - Accent6 2 2 7 2 2 2" xfId="26763"/>
    <cellStyle name="40% - Accent6 2 2 7 2 2 3" xfId="35640"/>
    <cellStyle name="40% - Accent6 2 2 7 2 3" xfId="18152"/>
    <cellStyle name="40% - Accent6 2 2 7 2 3 2" xfId="28982"/>
    <cellStyle name="40% - Accent6 2 2 7 2 3 3" xfId="37859"/>
    <cellStyle name="40% - Accent6 2 2 7 2 4" xfId="20557"/>
    <cellStyle name="40% - Accent6 2 2 7 2 4 2" xfId="31201"/>
    <cellStyle name="40% - Accent6 2 2 7 2 4 3" xfId="40078"/>
    <cellStyle name="40% - Accent6 2 2 7 2 5" xfId="24544"/>
    <cellStyle name="40% - Accent6 2 2 7 2 6" xfId="33421"/>
    <cellStyle name="40% - Accent6 2 2 7 3" xfId="12846"/>
    <cellStyle name="40% - Accent6 2 2 7 3 2" xfId="15200"/>
    <cellStyle name="40% - Accent6 2 2 7 3 2 2" xfId="26030"/>
    <cellStyle name="40% - Accent6 2 2 7 3 2 3" xfId="34907"/>
    <cellStyle name="40% - Accent6 2 2 7 3 3" xfId="17419"/>
    <cellStyle name="40% - Accent6 2 2 7 3 3 2" xfId="28249"/>
    <cellStyle name="40% - Accent6 2 2 7 3 3 3" xfId="37126"/>
    <cellStyle name="40% - Accent6 2 2 7 3 4" xfId="19824"/>
    <cellStyle name="40% - Accent6 2 2 7 3 4 2" xfId="30468"/>
    <cellStyle name="40% - Accent6 2 2 7 3 4 3" xfId="39345"/>
    <cellStyle name="40% - Accent6 2 2 7 3 5" xfId="23811"/>
    <cellStyle name="40% - Accent6 2 2 7 3 6" xfId="32688"/>
    <cellStyle name="40% - Accent6 2 2 7 4" xfId="14324"/>
    <cellStyle name="40% - Accent6 2 2 7 4 2" xfId="25287"/>
    <cellStyle name="40% - Accent6 2 2 7 4 3" xfId="34164"/>
    <cellStyle name="40% - Accent6 2 2 7 5" xfId="16676"/>
    <cellStyle name="40% - Accent6 2 2 7 5 2" xfId="27506"/>
    <cellStyle name="40% - Accent6 2 2 7 5 3" xfId="36383"/>
    <cellStyle name="40% - Accent6 2 2 7 6" xfId="18897"/>
    <cellStyle name="40% - Accent6 2 2 7 6 2" xfId="29725"/>
    <cellStyle name="40% - Accent6 2 2 7 6 3" xfId="38602"/>
    <cellStyle name="40% - Accent6 2 2 7 7" xfId="23068"/>
    <cellStyle name="40% - Accent6 2 2 7 8" xfId="31943"/>
    <cellStyle name="40% - Accent6 2 2 8" xfId="9681"/>
    <cellStyle name="40% - Accent6 2 2 8 2" xfId="13580"/>
    <cellStyle name="40% - Accent6 2 2 8 2 2" xfId="15934"/>
    <cellStyle name="40% - Accent6 2 2 8 2 2 2" xfId="26764"/>
    <cellStyle name="40% - Accent6 2 2 8 2 2 3" xfId="35641"/>
    <cellStyle name="40% - Accent6 2 2 8 2 3" xfId="18153"/>
    <cellStyle name="40% - Accent6 2 2 8 2 3 2" xfId="28983"/>
    <cellStyle name="40% - Accent6 2 2 8 2 3 3" xfId="37860"/>
    <cellStyle name="40% - Accent6 2 2 8 2 4" xfId="20558"/>
    <cellStyle name="40% - Accent6 2 2 8 2 4 2" xfId="31202"/>
    <cellStyle name="40% - Accent6 2 2 8 2 4 3" xfId="40079"/>
    <cellStyle name="40% - Accent6 2 2 8 2 5" xfId="24545"/>
    <cellStyle name="40% - Accent6 2 2 8 2 6" xfId="33422"/>
    <cellStyle name="40% - Accent6 2 2 8 3" xfId="12847"/>
    <cellStyle name="40% - Accent6 2 2 8 3 2" xfId="15201"/>
    <cellStyle name="40% - Accent6 2 2 8 3 2 2" xfId="26031"/>
    <cellStyle name="40% - Accent6 2 2 8 3 2 3" xfId="34908"/>
    <cellStyle name="40% - Accent6 2 2 8 3 3" xfId="17420"/>
    <cellStyle name="40% - Accent6 2 2 8 3 3 2" xfId="28250"/>
    <cellStyle name="40% - Accent6 2 2 8 3 3 3" xfId="37127"/>
    <cellStyle name="40% - Accent6 2 2 8 3 4" xfId="19825"/>
    <cellStyle name="40% - Accent6 2 2 8 3 4 2" xfId="30469"/>
    <cellStyle name="40% - Accent6 2 2 8 3 4 3" xfId="39346"/>
    <cellStyle name="40% - Accent6 2 2 8 3 5" xfId="23812"/>
    <cellStyle name="40% - Accent6 2 2 8 3 6" xfId="32689"/>
    <cellStyle name="40% - Accent6 2 2 8 4" xfId="14325"/>
    <cellStyle name="40% - Accent6 2 2 8 4 2" xfId="25288"/>
    <cellStyle name="40% - Accent6 2 2 8 4 3" xfId="34165"/>
    <cellStyle name="40% - Accent6 2 2 8 5" xfId="16677"/>
    <cellStyle name="40% - Accent6 2 2 8 5 2" xfId="27507"/>
    <cellStyle name="40% - Accent6 2 2 8 5 3" xfId="36384"/>
    <cellStyle name="40% - Accent6 2 2 8 6" xfId="18898"/>
    <cellStyle name="40% - Accent6 2 2 8 6 2" xfId="29726"/>
    <cellStyle name="40% - Accent6 2 2 8 6 3" xfId="38603"/>
    <cellStyle name="40% - Accent6 2 2 8 7" xfId="23069"/>
    <cellStyle name="40% - Accent6 2 2 8 8" xfId="31944"/>
    <cellStyle name="40% - Accent6 2 2 9" xfId="9682"/>
    <cellStyle name="40% - Accent6 2 2 9 2" xfId="13581"/>
    <cellStyle name="40% - Accent6 2 2 9 2 2" xfId="15935"/>
    <cellStyle name="40% - Accent6 2 2 9 2 2 2" xfId="26765"/>
    <cellStyle name="40% - Accent6 2 2 9 2 2 3" xfId="35642"/>
    <cellStyle name="40% - Accent6 2 2 9 2 3" xfId="18154"/>
    <cellStyle name="40% - Accent6 2 2 9 2 3 2" xfId="28984"/>
    <cellStyle name="40% - Accent6 2 2 9 2 3 3" xfId="37861"/>
    <cellStyle name="40% - Accent6 2 2 9 2 4" xfId="20559"/>
    <cellStyle name="40% - Accent6 2 2 9 2 4 2" xfId="31203"/>
    <cellStyle name="40% - Accent6 2 2 9 2 4 3" xfId="40080"/>
    <cellStyle name="40% - Accent6 2 2 9 2 5" xfId="24546"/>
    <cellStyle name="40% - Accent6 2 2 9 2 6" xfId="33423"/>
    <cellStyle name="40% - Accent6 2 2 9 3" xfId="12848"/>
    <cellStyle name="40% - Accent6 2 2 9 3 2" xfId="15202"/>
    <cellStyle name="40% - Accent6 2 2 9 3 2 2" xfId="26032"/>
    <cellStyle name="40% - Accent6 2 2 9 3 2 3" xfId="34909"/>
    <cellStyle name="40% - Accent6 2 2 9 3 3" xfId="17421"/>
    <cellStyle name="40% - Accent6 2 2 9 3 3 2" xfId="28251"/>
    <cellStyle name="40% - Accent6 2 2 9 3 3 3" xfId="37128"/>
    <cellStyle name="40% - Accent6 2 2 9 3 4" xfId="19826"/>
    <cellStyle name="40% - Accent6 2 2 9 3 4 2" xfId="30470"/>
    <cellStyle name="40% - Accent6 2 2 9 3 4 3" xfId="39347"/>
    <cellStyle name="40% - Accent6 2 2 9 3 5" xfId="23813"/>
    <cellStyle name="40% - Accent6 2 2 9 3 6" xfId="32690"/>
    <cellStyle name="40% - Accent6 2 2 9 4" xfId="14326"/>
    <cellStyle name="40% - Accent6 2 2 9 4 2" xfId="25289"/>
    <cellStyle name="40% - Accent6 2 2 9 4 3" xfId="34166"/>
    <cellStyle name="40% - Accent6 2 2 9 5" xfId="16678"/>
    <cellStyle name="40% - Accent6 2 2 9 5 2" xfId="27508"/>
    <cellStyle name="40% - Accent6 2 2 9 5 3" xfId="36385"/>
    <cellStyle name="40% - Accent6 2 2 9 6" xfId="18899"/>
    <cellStyle name="40% - Accent6 2 2 9 6 2" xfId="29727"/>
    <cellStyle name="40% - Accent6 2 2 9 6 3" xfId="38604"/>
    <cellStyle name="40% - Accent6 2 2 9 7" xfId="23070"/>
    <cellStyle name="40% - Accent6 2 2 9 8" xfId="31945"/>
    <cellStyle name="40% - Accent6 2 3" xfId="9683"/>
    <cellStyle name="40% - Accent6 2 3 10" xfId="13582"/>
    <cellStyle name="40% - Accent6 2 3 10 2" xfId="15936"/>
    <cellStyle name="40% - Accent6 2 3 10 2 2" xfId="26766"/>
    <cellStyle name="40% - Accent6 2 3 10 2 3" xfId="35643"/>
    <cellStyle name="40% - Accent6 2 3 10 3" xfId="18155"/>
    <cellStyle name="40% - Accent6 2 3 10 3 2" xfId="28985"/>
    <cellStyle name="40% - Accent6 2 3 10 3 3" xfId="37862"/>
    <cellStyle name="40% - Accent6 2 3 10 4" xfId="20560"/>
    <cellStyle name="40% - Accent6 2 3 10 4 2" xfId="31204"/>
    <cellStyle name="40% - Accent6 2 3 10 4 3" xfId="40081"/>
    <cellStyle name="40% - Accent6 2 3 10 5" xfId="24547"/>
    <cellStyle name="40% - Accent6 2 3 10 6" xfId="33424"/>
    <cellStyle name="40% - Accent6 2 3 11" xfId="12849"/>
    <cellStyle name="40% - Accent6 2 3 11 2" xfId="15203"/>
    <cellStyle name="40% - Accent6 2 3 11 2 2" xfId="26033"/>
    <cellStyle name="40% - Accent6 2 3 11 2 3" xfId="34910"/>
    <cellStyle name="40% - Accent6 2 3 11 3" xfId="17422"/>
    <cellStyle name="40% - Accent6 2 3 11 3 2" xfId="28252"/>
    <cellStyle name="40% - Accent6 2 3 11 3 3" xfId="37129"/>
    <cellStyle name="40% - Accent6 2 3 11 4" xfId="19827"/>
    <cellStyle name="40% - Accent6 2 3 11 4 2" xfId="30471"/>
    <cellStyle name="40% - Accent6 2 3 11 4 3" xfId="39348"/>
    <cellStyle name="40% - Accent6 2 3 11 5" xfId="23814"/>
    <cellStyle name="40% - Accent6 2 3 11 6" xfId="32691"/>
    <cellStyle name="40% - Accent6 2 3 12" xfId="14327"/>
    <cellStyle name="40% - Accent6 2 3 12 2" xfId="25290"/>
    <cellStyle name="40% - Accent6 2 3 12 3" xfId="34167"/>
    <cellStyle name="40% - Accent6 2 3 13" xfId="16679"/>
    <cellStyle name="40% - Accent6 2 3 13 2" xfId="27509"/>
    <cellStyle name="40% - Accent6 2 3 13 3" xfId="36386"/>
    <cellStyle name="40% - Accent6 2 3 14" xfId="18900"/>
    <cellStyle name="40% - Accent6 2 3 14 2" xfId="29728"/>
    <cellStyle name="40% - Accent6 2 3 14 3" xfId="38605"/>
    <cellStyle name="40% - Accent6 2 3 15" xfId="23071"/>
    <cellStyle name="40% - Accent6 2 3 16" xfId="31946"/>
    <cellStyle name="40% - Accent6 2 3 2" xfId="9684"/>
    <cellStyle name="40% - Accent6 2 3 2 2" xfId="13583"/>
    <cellStyle name="40% - Accent6 2 3 2 2 2" xfId="15937"/>
    <cellStyle name="40% - Accent6 2 3 2 2 2 2" xfId="26767"/>
    <cellStyle name="40% - Accent6 2 3 2 2 2 3" xfId="35644"/>
    <cellStyle name="40% - Accent6 2 3 2 2 3" xfId="18156"/>
    <cellStyle name="40% - Accent6 2 3 2 2 3 2" xfId="28986"/>
    <cellStyle name="40% - Accent6 2 3 2 2 3 3" xfId="37863"/>
    <cellStyle name="40% - Accent6 2 3 2 2 4" xfId="20561"/>
    <cellStyle name="40% - Accent6 2 3 2 2 4 2" xfId="31205"/>
    <cellStyle name="40% - Accent6 2 3 2 2 4 3" xfId="40082"/>
    <cellStyle name="40% - Accent6 2 3 2 2 5" xfId="24548"/>
    <cellStyle name="40% - Accent6 2 3 2 2 6" xfId="33425"/>
    <cellStyle name="40% - Accent6 2 3 2 3" xfId="12850"/>
    <cellStyle name="40% - Accent6 2 3 2 3 2" xfId="15204"/>
    <cellStyle name="40% - Accent6 2 3 2 3 2 2" xfId="26034"/>
    <cellStyle name="40% - Accent6 2 3 2 3 2 3" xfId="34911"/>
    <cellStyle name="40% - Accent6 2 3 2 3 3" xfId="17423"/>
    <cellStyle name="40% - Accent6 2 3 2 3 3 2" xfId="28253"/>
    <cellStyle name="40% - Accent6 2 3 2 3 3 3" xfId="37130"/>
    <cellStyle name="40% - Accent6 2 3 2 3 4" xfId="19828"/>
    <cellStyle name="40% - Accent6 2 3 2 3 4 2" xfId="30472"/>
    <cellStyle name="40% - Accent6 2 3 2 3 4 3" xfId="39349"/>
    <cellStyle name="40% - Accent6 2 3 2 3 5" xfId="23815"/>
    <cellStyle name="40% - Accent6 2 3 2 3 6" xfId="32692"/>
    <cellStyle name="40% - Accent6 2 3 2 4" xfId="14328"/>
    <cellStyle name="40% - Accent6 2 3 2 4 2" xfId="25291"/>
    <cellStyle name="40% - Accent6 2 3 2 4 3" xfId="34168"/>
    <cellStyle name="40% - Accent6 2 3 2 5" xfId="16680"/>
    <cellStyle name="40% - Accent6 2 3 2 5 2" xfId="27510"/>
    <cellStyle name="40% - Accent6 2 3 2 5 3" xfId="36387"/>
    <cellStyle name="40% - Accent6 2 3 2 6" xfId="18901"/>
    <cellStyle name="40% - Accent6 2 3 2 6 2" xfId="29729"/>
    <cellStyle name="40% - Accent6 2 3 2 6 3" xfId="38606"/>
    <cellStyle name="40% - Accent6 2 3 2 7" xfId="23072"/>
    <cellStyle name="40% - Accent6 2 3 2 8" xfId="31947"/>
    <cellStyle name="40% - Accent6 2 3 3" xfId="9685"/>
    <cellStyle name="40% - Accent6 2 3 3 2" xfId="13584"/>
    <cellStyle name="40% - Accent6 2 3 3 2 2" xfId="15938"/>
    <cellStyle name="40% - Accent6 2 3 3 2 2 2" xfId="26768"/>
    <cellStyle name="40% - Accent6 2 3 3 2 2 3" xfId="35645"/>
    <cellStyle name="40% - Accent6 2 3 3 2 3" xfId="18157"/>
    <cellStyle name="40% - Accent6 2 3 3 2 3 2" xfId="28987"/>
    <cellStyle name="40% - Accent6 2 3 3 2 3 3" xfId="37864"/>
    <cellStyle name="40% - Accent6 2 3 3 2 4" xfId="20562"/>
    <cellStyle name="40% - Accent6 2 3 3 2 4 2" xfId="31206"/>
    <cellStyle name="40% - Accent6 2 3 3 2 4 3" xfId="40083"/>
    <cellStyle name="40% - Accent6 2 3 3 2 5" xfId="24549"/>
    <cellStyle name="40% - Accent6 2 3 3 2 6" xfId="33426"/>
    <cellStyle name="40% - Accent6 2 3 3 3" xfId="12851"/>
    <cellStyle name="40% - Accent6 2 3 3 3 2" xfId="15205"/>
    <cellStyle name="40% - Accent6 2 3 3 3 2 2" xfId="26035"/>
    <cellStyle name="40% - Accent6 2 3 3 3 2 3" xfId="34912"/>
    <cellStyle name="40% - Accent6 2 3 3 3 3" xfId="17424"/>
    <cellStyle name="40% - Accent6 2 3 3 3 3 2" xfId="28254"/>
    <cellStyle name="40% - Accent6 2 3 3 3 3 3" xfId="37131"/>
    <cellStyle name="40% - Accent6 2 3 3 3 4" xfId="19829"/>
    <cellStyle name="40% - Accent6 2 3 3 3 4 2" xfId="30473"/>
    <cellStyle name="40% - Accent6 2 3 3 3 4 3" xfId="39350"/>
    <cellStyle name="40% - Accent6 2 3 3 3 5" xfId="23816"/>
    <cellStyle name="40% - Accent6 2 3 3 3 6" xfId="32693"/>
    <cellStyle name="40% - Accent6 2 3 3 4" xfId="14329"/>
    <cellStyle name="40% - Accent6 2 3 3 4 2" xfId="25292"/>
    <cellStyle name="40% - Accent6 2 3 3 4 3" xfId="34169"/>
    <cellStyle name="40% - Accent6 2 3 3 5" xfId="16681"/>
    <cellStyle name="40% - Accent6 2 3 3 5 2" xfId="27511"/>
    <cellStyle name="40% - Accent6 2 3 3 5 3" xfId="36388"/>
    <cellStyle name="40% - Accent6 2 3 3 6" xfId="18902"/>
    <cellStyle name="40% - Accent6 2 3 3 6 2" xfId="29730"/>
    <cellStyle name="40% - Accent6 2 3 3 6 3" xfId="38607"/>
    <cellStyle name="40% - Accent6 2 3 3 7" xfId="23073"/>
    <cellStyle name="40% - Accent6 2 3 3 8" xfId="31948"/>
    <cellStyle name="40% - Accent6 2 3 4" xfId="9686"/>
    <cellStyle name="40% - Accent6 2 3 4 2" xfId="13585"/>
    <cellStyle name="40% - Accent6 2 3 4 2 2" xfId="15939"/>
    <cellStyle name="40% - Accent6 2 3 4 2 2 2" xfId="26769"/>
    <cellStyle name="40% - Accent6 2 3 4 2 2 3" xfId="35646"/>
    <cellStyle name="40% - Accent6 2 3 4 2 3" xfId="18158"/>
    <cellStyle name="40% - Accent6 2 3 4 2 3 2" xfId="28988"/>
    <cellStyle name="40% - Accent6 2 3 4 2 3 3" xfId="37865"/>
    <cellStyle name="40% - Accent6 2 3 4 2 4" xfId="20563"/>
    <cellStyle name="40% - Accent6 2 3 4 2 4 2" xfId="31207"/>
    <cellStyle name="40% - Accent6 2 3 4 2 4 3" xfId="40084"/>
    <cellStyle name="40% - Accent6 2 3 4 2 5" xfId="24550"/>
    <cellStyle name="40% - Accent6 2 3 4 2 6" xfId="33427"/>
    <cellStyle name="40% - Accent6 2 3 4 3" xfId="12852"/>
    <cellStyle name="40% - Accent6 2 3 4 3 2" xfId="15206"/>
    <cellStyle name="40% - Accent6 2 3 4 3 2 2" xfId="26036"/>
    <cellStyle name="40% - Accent6 2 3 4 3 2 3" xfId="34913"/>
    <cellStyle name="40% - Accent6 2 3 4 3 3" xfId="17425"/>
    <cellStyle name="40% - Accent6 2 3 4 3 3 2" xfId="28255"/>
    <cellStyle name="40% - Accent6 2 3 4 3 3 3" xfId="37132"/>
    <cellStyle name="40% - Accent6 2 3 4 3 4" xfId="19830"/>
    <cellStyle name="40% - Accent6 2 3 4 3 4 2" xfId="30474"/>
    <cellStyle name="40% - Accent6 2 3 4 3 4 3" xfId="39351"/>
    <cellStyle name="40% - Accent6 2 3 4 3 5" xfId="23817"/>
    <cellStyle name="40% - Accent6 2 3 4 3 6" xfId="32694"/>
    <cellStyle name="40% - Accent6 2 3 4 4" xfId="14330"/>
    <cellStyle name="40% - Accent6 2 3 4 4 2" xfId="25293"/>
    <cellStyle name="40% - Accent6 2 3 4 4 3" xfId="34170"/>
    <cellStyle name="40% - Accent6 2 3 4 5" xfId="16682"/>
    <cellStyle name="40% - Accent6 2 3 4 5 2" xfId="27512"/>
    <cellStyle name="40% - Accent6 2 3 4 5 3" xfId="36389"/>
    <cellStyle name="40% - Accent6 2 3 4 6" xfId="18903"/>
    <cellStyle name="40% - Accent6 2 3 4 6 2" xfId="29731"/>
    <cellStyle name="40% - Accent6 2 3 4 6 3" xfId="38608"/>
    <cellStyle name="40% - Accent6 2 3 4 7" xfId="23074"/>
    <cellStyle name="40% - Accent6 2 3 4 8" xfId="31949"/>
    <cellStyle name="40% - Accent6 2 3 5" xfId="9687"/>
    <cellStyle name="40% - Accent6 2 3 5 2" xfId="13586"/>
    <cellStyle name="40% - Accent6 2 3 5 2 2" xfId="15940"/>
    <cellStyle name="40% - Accent6 2 3 5 2 2 2" xfId="26770"/>
    <cellStyle name="40% - Accent6 2 3 5 2 2 3" xfId="35647"/>
    <cellStyle name="40% - Accent6 2 3 5 2 3" xfId="18159"/>
    <cellStyle name="40% - Accent6 2 3 5 2 3 2" xfId="28989"/>
    <cellStyle name="40% - Accent6 2 3 5 2 3 3" xfId="37866"/>
    <cellStyle name="40% - Accent6 2 3 5 2 4" xfId="20564"/>
    <cellStyle name="40% - Accent6 2 3 5 2 4 2" xfId="31208"/>
    <cellStyle name="40% - Accent6 2 3 5 2 4 3" xfId="40085"/>
    <cellStyle name="40% - Accent6 2 3 5 2 5" xfId="24551"/>
    <cellStyle name="40% - Accent6 2 3 5 2 6" xfId="33428"/>
    <cellStyle name="40% - Accent6 2 3 5 3" xfId="12853"/>
    <cellStyle name="40% - Accent6 2 3 5 3 2" xfId="15207"/>
    <cellStyle name="40% - Accent6 2 3 5 3 2 2" xfId="26037"/>
    <cellStyle name="40% - Accent6 2 3 5 3 2 3" xfId="34914"/>
    <cellStyle name="40% - Accent6 2 3 5 3 3" xfId="17426"/>
    <cellStyle name="40% - Accent6 2 3 5 3 3 2" xfId="28256"/>
    <cellStyle name="40% - Accent6 2 3 5 3 3 3" xfId="37133"/>
    <cellStyle name="40% - Accent6 2 3 5 3 4" xfId="19831"/>
    <cellStyle name="40% - Accent6 2 3 5 3 4 2" xfId="30475"/>
    <cellStyle name="40% - Accent6 2 3 5 3 4 3" xfId="39352"/>
    <cellStyle name="40% - Accent6 2 3 5 3 5" xfId="23818"/>
    <cellStyle name="40% - Accent6 2 3 5 3 6" xfId="32695"/>
    <cellStyle name="40% - Accent6 2 3 5 4" xfId="14331"/>
    <cellStyle name="40% - Accent6 2 3 5 4 2" xfId="25294"/>
    <cellStyle name="40% - Accent6 2 3 5 4 3" xfId="34171"/>
    <cellStyle name="40% - Accent6 2 3 5 5" xfId="16683"/>
    <cellStyle name="40% - Accent6 2 3 5 5 2" xfId="27513"/>
    <cellStyle name="40% - Accent6 2 3 5 5 3" xfId="36390"/>
    <cellStyle name="40% - Accent6 2 3 5 6" xfId="18904"/>
    <cellStyle name="40% - Accent6 2 3 5 6 2" xfId="29732"/>
    <cellStyle name="40% - Accent6 2 3 5 6 3" xfId="38609"/>
    <cellStyle name="40% - Accent6 2 3 5 7" xfId="23075"/>
    <cellStyle name="40% - Accent6 2 3 5 8" xfId="31950"/>
    <cellStyle name="40% - Accent6 2 3 6" xfId="9688"/>
    <cellStyle name="40% - Accent6 2 3 6 2" xfId="13587"/>
    <cellStyle name="40% - Accent6 2 3 6 2 2" xfId="15941"/>
    <cellStyle name="40% - Accent6 2 3 6 2 2 2" xfId="26771"/>
    <cellStyle name="40% - Accent6 2 3 6 2 2 3" xfId="35648"/>
    <cellStyle name="40% - Accent6 2 3 6 2 3" xfId="18160"/>
    <cellStyle name="40% - Accent6 2 3 6 2 3 2" xfId="28990"/>
    <cellStyle name="40% - Accent6 2 3 6 2 3 3" xfId="37867"/>
    <cellStyle name="40% - Accent6 2 3 6 2 4" xfId="20565"/>
    <cellStyle name="40% - Accent6 2 3 6 2 4 2" xfId="31209"/>
    <cellStyle name="40% - Accent6 2 3 6 2 4 3" xfId="40086"/>
    <cellStyle name="40% - Accent6 2 3 6 2 5" xfId="24552"/>
    <cellStyle name="40% - Accent6 2 3 6 2 6" xfId="33429"/>
    <cellStyle name="40% - Accent6 2 3 6 3" xfId="12854"/>
    <cellStyle name="40% - Accent6 2 3 6 3 2" xfId="15208"/>
    <cellStyle name="40% - Accent6 2 3 6 3 2 2" xfId="26038"/>
    <cellStyle name="40% - Accent6 2 3 6 3 2 3" xfId="34915"/>
    <cellStyle name="40% - Accent6 2 3 6 3 3" xfId="17427"/>
    <cellStyle name="40% - Accent6 2 3 6 3 3 2" xfId="28257"/>
    <cellStyle name="40% - Accent6 2 3 6 3 3 3" xfId="37134"/>
    <cellStyle name="40% - Accent6 2 3 6 3 4" xfId="19832"/>
    <cellStyle name="40% - Accent6 2 3 6 3 4 2" xfId="30476"/>
    <cellStyle name="40% - Accent6 2 3 6 3 4 3" xfId="39353"/>
    <cellStyle name="40% - Accent6 2 3 6 3 5" xfId="23819"/>
    <cellStyle name="40% - Accent6 2 3 6 3 6" xfId="32696"/>
    <cellStyle name="40% - Accent6 2 3 6 4" xfId="14332"/>
    <cellStyle name="40% - Accent6 2 3 6 4 2" xfId="25295"/>
    <cellStyle name="40% - Accent6 2 3 6 4 3" xfId="34172"/>
    <cellStyle name="40% - Accent6 2 3 6 5" xfId="16684"/>
    <cellStyle name="40% - Accent6 2 3 6 5 2" xfId="27514"/>
    <cellStyle name="40% - Accent6 2 3 6 5 3" xfId="36391"/>
    <cellStyle name="40% - Accent6 2 3 6 6" xfId="18905"/>
    <cellStyle name="40% - Accent6 2 3 6 6 2" xfId="29733"/>
    <cellStyle name="40% - Accent6 2 3 6 6 3" xfId="38610"/>
    <cellStyle name="40% - Accent6 2 3 6 7" xfId="23076"/>
    <cellStyle name="40% - Accent6 2 3 6 8" xfId="31951"/>
    <cellStyle name="40% - Accent6 2 3 7" xfId="9689"/>
    <cellStyle name="40% - Accent6 2 3 7 2" xfId="13588"/>
    <cellStyle name="40% - Accent6 2 3 7 2 2" xfId="15942"/>
    <cellStyle name="40% - Accent6 2 3 7 2 2 2" xfId="26772"/>
    <cellStyle name="40% - Accent6 2 3 7 2 2 3" xfId="35649"/>
    <cellStyle name="40% - Accent6 2 3 7 2 3" xfId="18161"/>
    <cellStyle name="40% - Accent6 2 3 7 2 3 2" xfId="28991"/>
    <cellStyle name="40% - Accent6 2 3 7 2 3 3" xfId="37868"/>
    <cellStyle name="40% - Accent6 2 3 7 2 4" xfId="20566"/>
    <cellStyle name="40% - Accent6 2 3 7 2 4 2" xfId="31210"/>
    <cellStyle name="40% - Accent6 2 3 7 2 4 3" xfId="40087"/>
    <cellStyle name="40% - Accent6 2 3 7 2 5" xfId="24553"/>
    <cellStyle name="40% - Accent6 2 3 7 2 6" xfId="33430"/>
    <cellStyle name="40% - Accent6 2 3 7 3" xfId="12855"/>
    <cellStyle name="40% - Accent6 2 3 7 3 2" xfId="15209"/>
    <cellStyle name="40% - Accent6 2 3 7 3 2 2" xfId="26039"/>
    <cellStyle name="40% - Accent6 2 3 7 3 2 3" xfId="34916"/>
    <cellStyle name="40% - Accent6 2 3 7 3 3" xfId="17428"/>
    <cellStyle name="40% - Accent6 2 3 7 3 3 2" xfId="28258"/>
    <cellStyle name="40% - Accent6 2 3 7 3 3 3" xfId="37135"/>
    <cellStyle name="40% - Accent6 2 3 7 3 4" xfId="19833"/>
    <cellStyle name="40% - Accent6 2 3 7 3 4 2" xfId="30477"/>
    <cellStyle name="40% - Accent6 2 3 7 3 4 3" xfId="39354"/>
    <cellStyle name="40% - Accent6 2 3 7 3 5" xfId="23820"/>
    <cellStyle name="40% - Accent6 2 3 7 3 6" xfId="32697"/>
    <cellStyle name="40% - Accent6 2 3 7 4" xfId="14333"/>
    <cellStyle name="40% - Accent6 2 3 7 4 2" xfId="25296"/>
    <cellStyle name="40% - Accent6 2 3 7 4 3" xfId="34173"/>
    <cellStyle name="40% - Accent6 2 3 7 5" xfId="16685"/>
    <cellStyle name="40% - Accent6 2 3 7 5 2" xfId="27515"/>
    <cellStyle name="40% - Accent6 2 3 7 5 3" xfId="36392"/>
    <cellStyle name="40% - Accent6 2 3 7 6" xfId="18906"/>
    <cellStyle name="40% - Accent6 2 3 7 6 2" xfId="29734"/>
    <cellStyle name="40% - Accent6 2 3 7 6 3" xfId="38611"/>
    <cellStyle name="40% - Accent6 2 3 7 7" xfId="23077"/>
    <cellStyle name="40% - Accent6 2 3 7 8" xfId="31952"/>
    <cellStyle name="40% - Accent6 2 3 8" xfId="9690"/>
    <cellStyle name="40% - Accent6 2 3 8 2" xfId="13589"/>
    <cellStyle name="40% - Accent6 2 3 8 2 2" xfId="15943"/>
    <cellStyle name="40% - Accent6 2 3 8 2 2 2" xfId="26773"/>
    <cellStyle name="40% - Accent6 2 3 8 2 2 3" xfId="35650"/>
    <cellStyle name="40% - Accent6 2 3 8 2 3" xfId="18162"/>
    <cellStyle name="40% - Accent6 2 3 8 2 3 2" xfId="28992"/>
    <cellStyle name="40% - Accent6 2 3 8 2 3 3" xfId="37869"/>
    <cellStyle name="40% - Accent6 2 3 8 2 4" xfId="20567"/>
    <cellStyle name="40% - Accent6 2 3 8 2 4 2" xfId="31211"/>
    <cellStyle name="40% - Accent6 2 3 8 2 4 3" xfId="40088"/>
    <cellStyle name="40% - Accent6 2 3 8 2 5" xfId="24554"/>
    <cellStyle name="40% - Accent6 2 3 8 2 6" xfId="33431"/>
    <cellStyle name="40% - Accent6 2 3 8 3" xfId="12856"/>
    <cellStyle name="40% - Accent6 2 3 8 3 2" xfId="15210"/>
    <cellStyle name="40% - Accent6 2 3 8 3 2 2" xfId="26040"/>
    <cellStyle name="40% - Accent6 2 3 8 3 2 3" xfId="34917"/>
    <cellStyle name="40% - Accent6 2 3 8 3 3" xfId="17429"/>
    <cellStyle name="40% - Accent6 2 3 8 3 3 2" xfId="28259"/>
    <cellStyle name="40% - Accent6 2 3 8 3 3 3" xfId="37136"/>
    <cellStyle name="40% - Accent6 2 3 8 3 4" xfId="19834"/>
    <cellStyle name="40% - Accent6 2 3 8 3 4 2" xfId="30478"/>
    <cellStyle name="40% - Accent6 2 3 8 3 4 3" xfId="39355"/>
    <cellStyle name="40% - Accent6 2 3 8 3 5" xfId="23821"/>
    <cellStyle name="40% - Accent6 2 3 8 3 6" xfId="32698"/>
    <cellStyle name="40% - Accent6 2 3 8 4" xfId="14334"/>
    <cellStyle name="40% - Accent6 2 3 8 4 2" xfId="25297"/>
    <cellStyle name="40% - Accent6 2 3 8 4 3" xfId="34174"/>
    <cellStyle name="40% - Accent6 2 3 8 5" xfId="16686"/>
    <cellStyle name="40% - Accent6 2 3 8 5 2" xfId="27516"/>
    <cellStyle name="40% - Accent6 2 3 8 5 3" xfId="36393"/>
    <cellStyle name="40% - Accent6 2 3 8 6" xfId="18907"/>
    <cellStyle name="40% - Accent6 2 3 8 6 2" xfId="29735"/>
    <cellStyle name="40% - Accent6 2 3 8 6 3" xfId="38612"/>
    <cellStyle name="40% - Accent6 2 3 8 7" xfId="23078"/>
    <cellStyle name="40% - Accent6 2 3 8 8" xfId="31953"/>
    <cellStyle name="40% - Accent6 2 3 9" xfId="9691"/>
    <cellStyle name="40% - Accent6 2 3 9 2" xfId="13590"/>
    <cellStyle name="40% - Accent6 2 3 9 2 2" xfId="15944"/>
    <cellStyle name="40% - Accent6 2 3 9 2 2 2" xfId="26774"/>
    <cellStyle name="40% - Accent6 2 3 9 2 2 3" xfId="35651"/>
    <cellStyle name="40% - Accent6 2 3 9 2 3" xfId="18163"/>
    <cellStyle name="40% - Accent6 2 3 9 2 3 2" xfId="28993"/>
    <cellStyle name="40% - Accent6 2 3 9 2 3 3" xfId="37870"/>
    <cellStyle name="40% - Accent6 2 3 9 2 4" xfId="20568"/>
    <cellStyle name="40% - Accent6 2 3 9 2 4 2" xfId="31212"/>
    <cellStyle name="40% - Accent6 2 3 9 2 4 3" xfId="40089"/>
    <cellStyle name="40% - Accent6 2 3 9 2 5" xfId="24555"/>
    <cellStyle name="40% - Accent6 2 3 9 2 6" xfId="33432"/>
    <cellStyle name="40% - Accent6 2 3 9 3" xfId="12857"/>
    <cellStyle name="40% - Accent6 2 3 9 3 2" xfId="15211"/>
    <cellStyle name="40% - Accent6 2 3 9 3 2 2" xfId="26041"/>
    <cellStyle name="40% - Accent6 2 3 9 3 2 3" xfId="34918"/>
    <cellStyle name="40% - Accent6 2 3 9 3 3" xfId="17430"/>
    <cellStyle name="40% - Accent6 2 3 9 3 3 2" xfId="28260"/>
    <cellStyle name="40% - Accent6 2 3 9 3 3 3" xfId="37137"/>
    <cellStyle name="40% - Accent6 2 3 9 3 4" xfId="19835"/>
    <cellStyle name="40% - Accent6 2 3 9 3 4 2" xfId="30479"/>
    <cellStyle name="40% - Accent6 2 3 9 3 4 3" xfId="39356"/>
    <cellStyle name="40% - Accent6 2 3 9 3 5" xfId="23822"/>
    <cellStyle name="40% - Accent6 2 3 9 3 6" xfId="32699"/>
    <cellStyle name="40% - Accent6 2 3 9 4" xfId="14335"/>
    <cellStyle name="40% - Accent6 2 3 9 4 2" xfId="25298"/>
    <cellStyle name="40% - Accent6 2 3 9 4 3" xfId="34175"/>
    <cellStyle name="40% - Accent6 2 3 9 5" xfId="16687"/>
    <cellStyle name="40% - Accent6 2 3 9 5 2" xfId="27517"/>
    <cellStyle name="40% - Accent6 2 3 9 5 3" xfId="36394"/>
    <cellStyle name="40% - Accent6 2 3 9 6" xfId="18908"/>
    <cellStyle name="40% - Accent6 2 3 9 6 2" xfId="29736"/>
    <cellStyle name="40% - Accent6 2 3 9 6 3" xfId="38613"/>
    <cellStyle name="40% - Accent6 2 3 9 7" xfId="23079"/>
    <cellStyle name="40% - Accent6 2 3 9 8" xfId="31954"/>
    <cellStyle name="40% - Accent6 2 4" xfId="9692"/>
    <cellStyle name="40% - Accent6 2 4 10" xfId="13591"/>
    <cellStyle name="40% - Accent6 2 4 10 2" xfId="15945"/>
    <cellStyle name="40% - Accent6 2 4 10 2 2" xfId="26775"/>
    <cellStyle name="40% - Accent6 2 4 10 2 3" xfId="35652"/>
    <cellStyle name="40% - Accent6 2 4 10 3" xfId="18164"/>
    <cellStyle name="40% - Accent6 2 4 10 3 2" xfId="28994"/>
    <cellStyle name="40% - Accent6 2 4 10 3 3" xfId="37871"/>
    <cellStyle name="40% - Accent6 2 4 10 4" xfId="20569"/>
    <cellStyle name="40% - Accent6 2 4 10 4 2" xfId="31213"/>
    <cellStyle name="40% - Accent6 2 4 10 4 3" xfId="40090"/>
    <cellStyle name="40% - Accent6 2 4 10 5" xfId="24556"/>
    <cellStyle name="40% - Accent6 2 4 10 6" xfId="33433"/>
    <cellStyle name="40% - Accent6 2 4 11" xfId="12858"/>
    <cellStyle name="40% - Accent6 2 4 11 2" xfId="15212"/>
    <cellStyle name="40% - Accent6 2 4 11 2 2" xfId="26042"/>
    <cellStyle name="40% - Accent6 2 4 11 2 3" xfId="34919"/>
    <cellStyle name="40% - Accent6 2 4 11 3" xfId="17431"/>
    <cellStyle name="40% - Accent6 2 4 11 3 2" xfId="28261"/>
    <cellStyle name="40% - Accent6 2 4 11 3 3" xfId="37138"/>
    <cellStyle name="40% - Accent6 2 4 11 4" xfId="19836"/>
    <cellStyle name="40% - Accent6 2 4 11 4 2" xfId="30480"/>
    <cellStyle name="40% - Accent6 2 4 11 4 3" xfId="39357"/>
    <cellStyle name="40% - Accent6 2 4 11 5" xfId="23823"/>
    <cellStyle name="40% - Accent6 2 4 11 6" xfId="32700"/>
    <cellStyle name="40% - Accent6 2 4 12" xfId="14336"/>
    <cellStyle name="40% - Accent6 2 4 12 2" xfId="25299"/>
    <cellStyle name="40% - Accent6 2 4 12 3" xfId="34176"/>
    <cellStyle name="40% - Accent6 2 4 13" xfId="16688"/>
    <cellStyle name="40% - Accent6 2 4 13 2" xfId="27518"/>
    <cellStyle name="40% - Accent6 2 4 13 3" xfId="36395"/>
    <cellStyle name="40% - Accent6 2 4 14" xfId="18909"/>
    <cellStyle name="40% - Accent6 2 4 14 2" xfId="29737"/>
    <cellStyle name="40% - Accent6 2 4 14 3" xfId="38614"/>
    <cellStyle name="40% - Accent6 2 4 15" xfId="23080"/>
    <cellStyle name="40% - Accent6 2 4 16" xfId="31955"/>
    <cellStyle name="40% - Accent6 2 4 2" xfId="9693"/>
    <cellStyle name="40% - Accent6 2 4 2 2" xfId="13592"/>
    <cellStyle name="40% - Accent6 2 4 2 2 2" xfId="15946"/>
    <cellStyle name="40% - Accent6 2 4 2 2 2 2" xfId="26776"/>
    <cellStyle name="40% - Accent6 2 4 2 2 2 3" xfId="35653"/>
    <cellStyle name="40% - Accent6 2 4 2 2 3" xfId="18165"/>
    <cellStyle name="40% - Accent6 2 4 2 2 3 2" xfId="28995"/>
    <cellStyle name="40% - Accent6 2 4 2 2 3 3" xfId="37872"/>
    <cellStyle name="40% - Accent6 2 4 2 2 4" xfId="20570"/>
    <cellStyle name="40% - Accent6 2 4 2 2 4 2" xfId="31214"/>
    <cellStyle name="40% - Accent6 2 4 2 2 4 3" xfId="40091"/>
    <cellStyle name="40% - Accent6 2 4 2 2 5" xfId="24557"/>
    <cellStyle name="40% - Accent6 2 4 2 2 6" xfId="33434"/>
    <cellStyle name="40% - Accent6 2 4 2 3" xfId="12859"/>
    <cellStyle name="40% - Accent6 2 4 2 3 2" xfId="15213"/>
    <cellStyle name="40% - Accent6 2 4 2 3 2 2" xfId="26043"/>
    <cellStyle name="40% - Accent6 2 4 2 3 2 3" xfId="34920"/>
    <cellStyle name="40% - Accent6 2 4 2 3 3" xfId="17432"/>
    <cellStyle name="40% - Accent6 2 4 2 3 3 2" xfId="28262"/>
    <cellStyle name="40% - Accent6 2 4 2 3 3 3" xfId="37139"/>
    <cellStyle name="40% - Accent6 2 4 2 3 4" xfId="19837"/>
    <cellStyle name="40% - Accent6 2 4 2 3 4 2" xfId="30481"/>
    <cellStyle name="40% - Accent6 2 4 2 3 4 3" xfId="39358"/>
    <cellStyle name="40% - Accent6 2 4 2 3 5" xfId="23824"/>
    <cellStyle name="40% - Accent6 2 4 2 3 6" xfId="32701"/>
    <cellStyle name="40% - Accent6 2 4 2 4" xfId="14337"/>
    <cellStyle name="40% - Accent6 2 4 2 4 2" xfId="25300"/>
    <cellStyle name="40% - Accent6 2 4 2 4 3" xfId="34177"/>
    <cellStyle name="40% - Accent6 2 4 2 5" xfId="16689"/>
    <cellStyle name="40% - Accent6 2 4 2 5 2" xfId="27519"/>
    <cellStyle name="40% - Accent6 2 4 2 5 3" xfId="36396"/>
    <cellStyle name="40% - Accent6 2 4 2 6" xfId="18910"/>
    <cellStyle name="40% - Accent6 2 4 2 6 2" xfId="29738"/>
    <cellStyle name="40% - Accent6 2 4 2 6 3" xfId="38615"/>
    <cellStyle name="40% - Accent6 2 4 2 7" xfId="23081"/>
    <cellStyle name="40% - Accent6 2 4 2 8" xfId="31956"/>
    <cellStyle name="40% - Accent6 2 4 3" xfId="9694"/>
    <cellStyle name="40% - Accent6 2 4 3 2" xfId="13593"/>
    <cellStyle name="40% - Accent6 2 4 3 2 2" xfId="15947"/>
    <cellStyle name="40% - Accent6 2 4 3 2 2 2" xfId="26777"/>
    <cellStyle name="40% - Accent6 2 4 3 2 2 3" xfId="35654"/>
    <cellStyle name="40% - Accent6 2 4 3 2 3" xfId="18166"/>
    <cellStyle name="40% - Accent6 2 4 3 2 3 2" xfId="28996"/>
    <cellStyle name="40% - Accent6 2 4 3 2 3 3" xfId="37873"/>
    <cellStyle name="40% - Accent6 2 4 3 2 4" xfId="20571"/>
    <cellStyle name="40% - Accent6 2 4 3 2 4 2" xfId="31215"/>
    <cellStyle name="40% - Accent6 2 4 3 2 4 3" xfId="40092"/>
    <cellStyle name="40% - Accent6 2 4 3 2 5" xfId="24558"/>
    <cellStyle name="40% - Accent6 2 4 3 2 6" xfId="33435"/>
    <cellStyle name="40% - Accent6 2 4 3 3" xfId="12860"/>
    <cellStyle name="40% - Accent6 2 4 3 3 2" xfId="15214"/>
    <cellStyle name="40% - Accent6 2 4 3 3 2 2" xfId="26044"/>
    <cellStyle name="40% - Accent6 2 4 3 3 2 3" xfId="34921"/>
    <cellStyle name="40% - Accent6 2 4 3 3 3" xfId="17433"/>
    <cellStyle name="40% - Accent6 2 4 3 3 3 2" xfId="28263"/>
    <cellStyle name="40% - Accent6 2 4 3 3 3 3" xfId="37140"/>
    <cellStyle name="40% - Accent6 2 4 3 3 4" xfId="19838"/>
    <cellStyle name="40% - Accent6 2 4 3 3 4 2" xfId="30482"/>
    <cellStyle name="40% - Accent6 2 4 3 3 4 3" xfId="39359"/>
    <cellStyle name="40% - Accent6 2 4 3 3 5" xfId="23825"/>
    <cellStyle name="40% - Accent6 2 4 3 3 6" xfId="32702"/>
    <cellStyle name="40% - Accent6 2 4 3 4" xfId="14338"/>
    <cellStyle name="40% - Accent6 2 4 3 4 2" xfId="25301"/>
    <cellStyle name="40% - Accent6 2 4 3 4 3" xfId="34178"/>
    <cellStyle name="40% - Accent6 2 4 3 5" xfId="16690"/>
    <cellStyle name="40% - Accent6 2 4 3 5 2" xfId="27520"/>
    <cellStyle name="40% - Accent6 2 4 3 5 3" xfId="36397"/>
    <cellStyle name="40% - Accent6 2 4 3 6" xfId="18911"/>
    <cellStyle name="40% - Accent6 2 4 3 6 2" xfId="29739"/>
    <cellStyle name="40% - Accent6 2 4 3 6 3" xfId="38616"/>
    <cellStyle name="40% - Accent6 2 4 3 7" xfId="23082"/>
    <cellStyle name="40% - Accent6 2 4 3 8" xfId="31957"/>
    <cellStyle name="40% - Accent6 2 4 4" xfId="9695"/>
    <cellStyle name="40% - Accent6 2 4 4 2" xfId="13594"/>
    <cellStyle name="40% - Accent6 2 4 4 2 2" xfId="15948"/>
    <cellStyle name="40% - Accent6 2 4 4 2 2 2" xfId="26778"/>
    <cellStyle name="40% - Accent6 2 4 4 2 2 3" xfId="35655"/>
    <cellStyle name="40% - Accent6 2 4 4 2 3" xfId="18167"/>
    <cellStyle name="40% - Accent6 2 4 4 2 3 2" xfId="28997"/>
    <cellStyle name="40% - Accent6 2 4 4 2 3 3" xfId="37874"/>
    <cellStyle name="40% - Accent6 2 4 4 2 4" xfId="20572"/>
    <cellStyle name="40% - Accent6 2 4 4 2 4 2" xfId="31216"/>
    <cellStyle name="40% - Accent6 2 4 4 2 4 3" xfId="40093"/>
    <cellStyle name="40% - Accent6 2 4 4 2 5" xfId="24559"/>
    <cellStyle name="40% - Accent6 2 4 4 2 6" xfId="33436"/>
    <cellStyle name="40% - Accent6 2 4 4 3" xfId="12861"/>
    <cellStyle name="40% - Accent6 2 4 4 3 2" xfId="15215"/>
    <cellStyle name="40% - Accent6 2 4 4 3 2 2" xfId="26045"/>
    <cellStyle name="40% - Accent6 2 4 4 3 2 3" xfId="34922"/>
    <cellStyle name="40% - Accent6 2 4 4 3 3" xfId="17434"/>
    <cellStyle name="40% - Accent6 2 4 4 3 3 2" xfId="28264"/>
    <cellStyle name="40% - Accent6 2 4 4 3 3 3" xfId="37141"/>
    <cellStyle name="40% - Accent6 2 4 4 3 4" xfId="19839"/>
    <cellStyle name="40% - Accent6 2 4 4 3 4 2" xfId="30483"/>
    <cellStyle name="40% - Accent6 2 4 4 3 4 3" xfId="39360"/>
    <cellStyle name="40% - Accent6 2 4 4 3 5" xfId="23826"/>
    <cellStyle name="40% - Accent6 2 4 4 3 6" xfId="32703"/>
    <cellStyle name="40% - Accent6 2 4 4 4" xfId="14339"/>
    <cellStyle name="40% - Accent6 2 4 4 4 2" xfId="25302"/>
    <cellStyle name="40% - Accent6 2 4 4 4 3" xfId="34179"/>
    <cellStyle name="40% - Accent6 2 4 4 5" xfId="16691"/>
    <cellStyle name="40% - Accent6 2 4 4 5 2" xfId="27521"/>
    <cellStyle name="40% - Accent6 2 4 4 5 3" xfId="36398"/>
    <cellStyle name="40% - Accent6 2 4 4 6" xfId="18912"/>
    <cellStyle name="40% - Accent6 2 4 4 6 2" xfId="29740"/>
    <cellStyle name="40% - Accent6 2 4 4 6 3" xfId="38617"/>
    <cellStyle name="40% - Accent6 2 4 4 7" xfId="23083"/>
    <cellStyle name="40% - Accent6 2 4 4 8" xfId="31958"/>
    <cellStyle name="40% - Accent6 2 4 5" xfId="9696"/>
    <cellStyle name="40% - Accent6 2 4 5 2" xfId="13595"/>
    <cellStyle name="40% - Accent6 2 4 5 2 2" xfId="15949"/>
    <cellStyle name="40% - Accent6 2 4 5 2 2 2" xfId="26779"/>
    <cellStyle name="40% - Accent6 2 4 5 2 2 3" xfId="35656"/>
    <cellStyle name="40% - Accent6 2 4 5 2 3" xfId="18168"/>
    <cellStyle name="40% - Accent6 2 4 5 2 3 2" xfId="28998"/>
    <cellStyle name="40% - Accent6 2 4 5 2 3 3" xfId="37875"/>
    <cellStyle name="40% - Accent6 2 4 5 2 4" xfId="20573"/>
    <cellStyle name="40% - Accent6 2 4 5 2 4 2" xfId="31217"/>
    <cellStyle name="40% - Accent6 2 4 5 2 4 3" xfId="40094"/>
    <cellStyle name="40% - Accent6 2 4 5 2 5" xfId="24560"/>
    <cellStyle name="40% - Accent6 2 4 5 2 6" xfId="33437"/>
    <cellStyle name="40% - Accent6 2 4 5 3" xfId="12862"/>
    <cellStyle name="40% - Accent6 2 4 5 3 2" xfId="15216"/>
    <cellStyle name="40% - Accent6 2 4 5 3 2 2" xfId="26046"/>
    <cellStyle name="40% - Accent6 2 4 5 3 2 3" xfId="34923"/>
    <cellStyle name="40% - Accent6 2 4 5 3 3" xfId="17435"/>
    <cellStyle name="40% - Accent6 2 4 5 3 3 2" xfId="28265"/>
    <cellStyle name="40% - Accent6 2 4 5 3 3 3" xfId="37142"/>
    <cellStyle name="40% - Accent6 2 4 5 3 4" xfId="19840"/>
    <cellStyle name="40% - Accent6 2 4 5 3 4 2" xfId="30484"/>
    <cellStyle name="40% - Accent6 2 4 5 3 4 3" xfId="39361"/>
    <cellStyle name="40% - Accent6 2 4 5 3 5" xfId="23827"/>
    <cellStyle name="40% - Accent6 2 4 5 3 6" xfId="32704"/>
    <cellStyle name="40% - Accent6 2 4 5 4" xfId="14340"/>
    <cellStyle name="40% - Accent6 2 4 5 4 2" xfId="25303"/>
    <cellStyle name="40% - Accent6 2 4 5 4 3" xfId="34180"/>
    <cellStyle name="40% - Accent6 2 4 5 5" xfId="16692"/>
    <cellStyle name="40% - Accent6 2 4 5 5 2" xfId="27522"/>
    <cellStyle name="40% - Accent6 2 4 5 5 3" xfId="36399"/>
    <cellStyle name="40% - Accent6 2 4 5 6" xfId="18913"/>
    <cellStyle name="40% - Accent6 2 4 5 6 2" xfId="29741"/>
    <cellStyle name="40% - Accent6 2 4 5 6 3" xfId="38618"/>
    <cellStyle name="40% - Accent6 2 4 5 7" xfId="23084"/>
    <cellStyle name="40% - Accent6 2 4 5 8" xfId="31959"/>
    <cellStyle name="40% - Accent6 2 4 6" xfId="9697"/>
    <cellStyle name="40% - Accent6 2 4 6 2" xfId="13596"/>
    <cellStyle name="40% - Accent6 2 4 6 2 2" xfId="15950"/>
    <cellStyle name="40% - Accent6 2 4 6 2 2 2" xfId="26780"/>
    <cellStyle name="40% - Accent6 2 4 6 2 2 3" xfId="35657"/>
    <cellStyle name="40% - Accent6 2 4 6 2 3" xfId="18169"/>
    <cellStyle name="40% - Accent6 2 4 6 2 3 2" xfId="28999"/>
    <cellStyle name="40% - Accent6 2 4 6 2 3 3" xfId="37876"/>
    <cellStyle name="40% - Accent6 2 4 6 2 4" xfId="20574"/>
    <cellStyle name="40% - Accent6 2 4 6 2 4 2" xfId="31218"/>
    <cellStyle name="40% - Accent6 2 4 6 2 4 3" xfId="40095"/>
    <cellStyle name="40% - Accent6 2 4 6 2 5" xfId="24561"/>
    <cellStyle name="40% - Accent6 2 4 6 2 6" xfId="33438"/>
    <cellStyle name="40% - Accent6 2 4 6 3" xfId="12863"/>
    <cellStyle name="40% - Accent6 2 4 6 3 2" xfId="15217"/>
    <cellStyle name="40% - Accent6 2 4 6 3 2 2" xfId="26047"/>
    <cellStyle name="40% - Accent6 2 4 6 3 2 3" xfId="34924"/>
    <cellStyle name="40% - Accent6 2 4 6 3 3" xfId="17436"/>
    <cellStyle name="40% - Accent6 2 4 6 3 3 2" xfId="28266"/>
    <cellStyle name="40% - Accent6 2 4 6 3 3 3" xfId="37143"/>
    <cellStyle name="40% - Accent6 2 4 6 3 4" xfId="19841"/>
    <cellStyle name="40% - Accent6 2 4 6 3 4 2" xfId="30485"/>
    <cellStyle name="40% - Accent6 2 4 6 3 4 3" xfId="39362"/>
    <cellStyle name="40% - Accent6 2 4 6 3 5" xfId="23828"/>
    <cellStyle name="40% - Accent6 2 4 6 3 6" xfId="32705"/>
    <cellStyle name="40% - Accent6 2 4 6 4" xfId="14341"/>
    <cellStyle name="40% - Accent6 2 4 6 4 2" xfId="25304"/>
    <cellStyle name="40% - Accent6 2 4 6 4 3" xfId="34181"/>
    <cellStyle name="40% - Accent6 2 4 6 5" xfId="16693"/>
    <cellStyle name="40% - Accent6 2 4 6 5 2" xfId="27523"/>
    <cellStyle name="40% - Accent6 2 4 6 5 3" xfId="36400"/>
    <cellStyle name="40% - Accent6 2 4 6 6" xfId="18914"/>
    <cellStyle name="40% - Accent6 2 4 6 6 2" xfId="29742"/>
    <cellStyle name="40% - Accent6 2 4 6 6 3" xfId="38619"/>
    <cellStyle name="40% - Accent6 2 4 6 7" xfId="23085"/>
    <cellStyle name="40% - Accent6 2 4 6 8" xfId="31960"/>
    <cellStyle name="40% - Accent6 2 4 7" xfId="9698"/>
    <cellStyle name="40% - Accent6 2 4 7 2" xfId="13597"/>
    <cellStyle name="40% - Accent6 2 4 7 2 2" xfId="15951"/>
    <cellStyle name="40% - Accent6 2 4 7 2 2 2" xfId="26781"/>
    <cellStyle name="40% - Accent6 2 4 7 2 2 3" xfId="35658"/>
    <cellStyle name="40% - Accent6 2 4 7 2 3" xfId="18170"/>
    <cellStyle name="40% - Accent6 2 4 7 2 3 2" xfId="29000"/>
    <cellStyle name="40% - Accent6 2 4 7 2 3 3" xfId="37877"/>
    <cellStyle name="40% - Accent6 2 4 7 2 4" xfId="20575"/>
    <cellStyle name="40% - Accent6 2 4 7 2 4 2" xfId="31219"/>
    <cellStyle name="40% - Accent6 2 4 7 2 4 3" xfId="40096"/>
    <cellStyle name="40% - Accent6 2 4 7 2 5" xfId="24562"/>
    <cellStyle name="40% - Accent6 2 4 7 2 6" xfId="33439"/>
    <cellStyle name="40% - Accent6 2 4 7 3" xfId="12864"/>
    <cellStyle name="40% - Accent6 2 4 7 3 2" xfId="15218"/>
    <cellStyle name="40% - Accent6 2 4 7 3 2 2" xfId="26048"/>
    <cellStyle name="40% - Accent6 2 4 7 3 2 3" xfId="34925"/>
    <cellStyle name="40% - Accent6 2 4 7 3 3" xfId="17437"/>
    <cellStyle name="40% - Accent6 2 4 7 3 3 2" xfId="28267"/>
    <cellStyle name="40% - Accent6 2 4 7 3 3 3" xfId="37144"/>
    <cellStyle name="40% - Accent6 2 4 7 3 4" xfId="19842"/>
    <cellStyle name="40% - Accent6 2 4 7 3 4 2" xfId="30486"/>
    <cellStyle name="40% - Accent6 2 4 7 3 4 3" xfId="39363"/>
    <cellStyle name="40% - Accent6 2 4 7 3 5" xfId="23829"/>
    <cellStyle name="40% - Accent6 2 4 7 3 6" xfId="32706"/>
    <cellStyle name="40% - Accent6 2 4 7 4" xfId="14342"/>
    <cellStyle name="40% - Accent6 2 4 7 4 2" xfId="25305"/>
    <cellStyle name="40% - Accent6 2 4 7 4 3" xfId="34182"/>
    <cellStyle name="40% - Accent6 2 4 7 5" xfId="16694"/>
    <cellStyle name="40% - Accent6 2 4 7 5 2" xfId="27524"/>
    <cellStyle name="40% - Accent6 2 4 7 5 3" xfId="36401"/>
    <cellStyle name="40% - Accent6 2 4 7 6" xfId="18915"/>
    <cellStyle name="40% - Accent6 2 4 7 6 2" xfId="29743"/>
    <cellStyle name="40% - Accent6 2 4 7 6 3" xfId="38620"/>
    <cellStyle name="40% - Accent6 2 4 7 7" xfId="23086"/>
    <cellStyle name="40% - Accent6 2 4 7 8" xfId="31961"/>
    <cellStyle name="40% - Accent6 2 4 8" xfId="9699"/>
    <cellStyle name="40% - Accent6 2 4 8 2" xfId="13598"/>
    <cellStyle name="40% - Accent6 2 4 8 2 2" xfId="15952"/>
    <cellStyle name="40% - Accent6 2 4 8 2 2 2" xfId="26782"/>
    <cellStyle name="40% - Accent6 2 4 8 2 2 3" xfId="35659"/>
    <cellStyle name="40% - Accent6 2 4 8 2 3" xfId="18171"/>
    <cellStyle name="40% - Accent6 2 4 8 2 3 2" xfId="29001"/>
    <cellStyle name="40% - Accent6 2 4 8 2 3 3" xfId="37878"/>
    <cellStyle name="40% - Accent6 2 4 8 2 4" xfId="20576"/>
    <cellStyle name="40% - Accent6 2 4 8 2 4 2" xfId="31220"/>
    <cellStyle name="40% - Accent6 2 4 8 2 4 3" xfId="40097"/>
    <cellStyle name="40% - Accent6 2 4 8 2 5" xfId="24563"/>
    <cellStyle name="40% - Accent6 2 4 8 2 6" xfId="33440"/>
    <cellStyle name="40% - Accent6 2 4 8 3" xfId="12865"/>
    <cellStyle name="40% - Accent6 2 4 8 3 2" xfId="15219"/>
    <cellStyle name="40% - Accent6 2 4 8 3 2 2" xfId="26049"/>
    <cellStyle name="40% - Accent6 2 4 8 3 2 3" xfId="34926"/>
    <cellStyle name="40% - Accent6 2 4 8 3 3" xfId="17438"/>
    <cellStyle name="40% - Accent6 2 4 8 3 3 2" xfId="28268"/>
    <cellStyle name="40% - Accent6 2 4 8 3 3 3" xfId="37145"/>
    <cellStyle name="40% - Accent6 2 4 8 3 4" xfId="19843"/>
    <cellStyle name="40% - Accent6 2 4 8 3 4 2" xfId="30487"/>
    <cellStyle name="40% - Accent6 2 4 8 3 4 3" xfId="39364"/>
    <cellStyle name="40% - Accent6 2 4 8 3 5" xfId="23830"/>
    <cellStyle name="40% - Accent6 2 4 8 3 6" xfId="32707"/>
    <cellStyle name="40% - Accent6 2 4 8 4" xfId="14343"/>
    <cellStyle name="40% - Accent6 2 4 8 4 2" xfId="25306"/>
    <cellStyle name="40% - Accent6 2 4 8 4 3" xfId="34183"/>
    <cellStyle name="40% - Accent6 2 4 8 5" xfId="16695"/>
    <cellStyle name="40% - Accent6 2 4 8 5 2" xfId="27525"/>
    <cellStyle name="40% - Accent6 2 4 8 5 3" xfId="36402"/>
    <cellStyle name="40% - Accent6 2 4 8 6" xfId="18916"/>
    <cellStyle name="40% - Accent6 2 4 8 6 2" xfId="29744"/>
    <cellStyle name="40% - Accent6 2 4 8 6 3" xfId="38621"/>
    <cellStyle name="40% - Accent6 2 4 8 7" xfId="23087"/>
    <cellStyle name="40% - Accent6 2 4 8 8" xfId="31962"/>
    <cellStyle name="40% - Accent6 2 4 9" xfId="9700"/>
    <cellStyle name="40% - Accent6 2 4 9 2" xfId="13599"/>
    <cellStyle name="40% - Accent6 2 4 9 2 2" xfId="15953"/>
    <cellStyle name="40% - Accent6 2 4 9 2 2 2" xfId="26783"/>
    <cellStyle name="40% - Accent6 2 4 9 2 2 3" xfId="35660"/>
    <cellStyle name="40% - Accent6 2 4 9 2 3" xfId="18172"/>
    <cellStyle name="40% - Accent6 2 4 9 2 3 2" xfId="29002"/>
    <cellStyle name="40% - Accent6 2 4 9 2 3 3" xfId="37879"/>
    <cellStyle name="40% - Accent6 2 4 9 2 4" xfId="20577"/>
    <cellStyle name="40% - Accent6 2 4 9 2 4 2" xfId="31221"/>
    <cellStyle name="40% - Accent6 2 4 9 2 4 3" xfId="40098"/>
    <cellStyle name="40% - Accent6 2 4 9 2 5" xfId="24564"/>
    <cellStyle name="40% - Accent6 2 4 9 2 6" xfId="33441"/>
    <cellStyle name="40% - Accent6 2 4 9 3" xfId="12866"/>
    <cellStyle name="40% - Accent6 2 4 9 3 2" xfId="15220"/>
    <cellStyle name="40% - Accent6 2 4 9 3 2 2" xfId="26050"/>
    <cellStyle name="40% - Accent6 2 4 9 3 2 3" xfId="34927"/>
    <cellStyle name="40% - Accent6 2 4 9 3 3" xfId="17439"/>
    <cellStyle name="40% - Accent6 2 4 9 3 3 2" xfId="28269"/>
    <cellStyle name="40% - Accent6 2 4 9 3 3 3" xfId="37146"/>
    <cellStyle name="40% - Accent6 2 4 9 3 4" xfId="19844"/>
    <cellStyle name="40% - Accent6 2 4 9 3 4 2" xfId="30488"/>
    <cellStyle name="40% - Accent6 2 4 9 3 4 3" xfId="39365"/>
    <cellStyle name="40% - Accent6 2 4 9 3 5" xfId="23831"/>
    <cellStyle name="40% - Accent6 2 4 9 3 6" xfId="32708"/>
    <cellStyle name="40% - Accent6 2 4 9 4" xfId="14344"/>
    <cellStyle name="40% - Accent6 2 4 9 4 2" xfId="25307"/>
    <cellStyle name="40% - Accent6 2 4 9 4 3" xfId="34184"/>
    <cellStyle name="40% - Accent6 2 4 9 5" xfId="16696"/>
    <cellStyle name="40% - Accent6 2 4 9 5 2" xfId="27526"/>
    <cellStyle name="40% - Accent6 2 4 9 5 3" xfId="36403"/>
    <cellStyle name="40% - Accent6 2 4 9 6" xfId="18917"/>
    <cellStyle name="40% - Accent6 2 4 9 6 2" xfId="29745"/>
    <cellStyle name="40% - Accent6 2 4 9 6 3" xfId="38622"/>
    <cellStyle name="40% - Accent6 2 4 9 7" xfId="23088"/>
    <cellStyle name="40% - Accent6 2 4 9 8" xfId="31963"/>
    <cellStyle name="40% - Accent6 2 5" xfId="9701"/>
    <cellStyle name="40% - Accent6 2 5 10" xfId="13600"/>
    <cellStyle name="40% - Accent6 2 5 10 2" xfId="15954"/>
    <cellStyle name="40% - Accent6 2 5 10 2 2" xfId="26784"/>
    <cellStyle name="40% - Accent6 2 5 10 2 3" xfId="35661"/>
    <cellStyle name="40% - Accent6 2 5 10 3" xfId="18173"/>
    <cellStyle name="40% - Accent6 2 5 10 3 2" xfId="29003"/>
    <cellStyle name="40% - Accent6 2 5 10 3 3" xfId="37880"/>
    <cellStyle name="40% - Accent6 2 5 10 4" xfId="20578"/>
    <cellStyle name="40% - Accent6 2 5 10 4 2" xfId="31222"/>
    <cellStyle name="40% - Accent6 2 5 10 4 3" xfId="40099"/>
    <cellStyle name="40% - Accent6 2 5 10 5" xfId="24565"/>
    <cellStyle name="40% - Accent6 2 5 10 6" xfId="33442"/>
    <cellStyle name="40% - Accent6 2 5 11" xfId="12867"/>
    <cellStyle name="40% - Accent6 2 5 11 2" xfId="15221"/>
    <cellStyle name="40% - Accent6 2 5 11 2 2" xfId="26051"/>
    <cellStyle name="40% - Accent6 2 5 11 2 3" xfId="34928"/>
    <cellStyle name="40% - Accent6 2 5 11 3" xfId="17440"/>
    <cellStyle name="40% - Accent6 2 5 11 3 2" xfId="28270"/>
    <cellStyle name="40% - Accent6 2 5 11 3 3" xfId="37147"/>
    <cellStyle name="40% - Accent6 2 5 11 4" xfId="19845"/>
    <cellStyle name="40% - Accent6 2 5 11 4 2" xfId="30489"/>
    <cellStyle name="40% - Accent6 2 5 11 4 3" xfId="39366"/>
    <cellStyle name="40% - Accent6 2 5 11 5" xfId="23832"/>
    <cellStyle name="40% - Accent6 2 5 11 6" xfId="32709"/>
    <cellStyle name="40% - Accent6 2 5 12" xfId="14345"/>
    <cellStyle name="40% - Accent6 2 5 12 2" xfId="25308"/>
    <cellStyle name="40% - Accent6 2 5 12 3" xfId="34185"/>
    <cellStyle name="40% - Accent6 2 5 13" xfId="16697"/>
    <cellStyle name="40% - Accent6 2 5 13 2" xfId="27527"/>
    <cellStyle name="40% - Accent6 2 5 13 3" xfId="36404"/>
    <cellStyle name="40% - Accent6 2 5 14" xfId="18918"/>
    <cellStyle name="40% - Accent6 2 5 14 2" xfId="29746"/>
    <cellStyle name="40% - Accent6 2 5 14 3" xfId="38623"/>
    <cellStyle name="40% - Accent6 2 5 15" xfId="23089"/>
    <cellStyle name="40% - Accent6 2 5 16" xfId="31964"/>
    <cellStyle name="40% - Accent6 2 5 2" xfId="9702"/>
    <cellStyle name="40% - Accent6 2 5 2 2" xfId="13601"/>
    <cellStyle name="40% - Accent6 2 5 2 2 2" xfId="15955"/>
    <cellStyle name="40% - Accent6 2 5 2 2 2 2" xfId="26785"/>
    <cellStyle name="40% - Accent6 2 5 2 2 2 3" xfId="35662"/>
    <cellStyle name="40% - Accent6 2 5 2 2 3" xfId="18174"/>
    <cellStyle name="40% - Accent6 2 5 2 2 3 2" xfId="29004"/>
    <cellStyle name="40% - Accent6 2 5 2 2 3 3" xfId="37881"/>
    <cellStyle name="40% - Accent6 2 5 2 2 4" xfId="20579"/>
    <cellStyle name="40% - Accent6 2 5 2 2 4 2" xfId="31223"/>
    <cellStyle name="40% - Accent6 2 5 2 2 4 3" xfId="40100"/>
    <cellStyle name="40% - Accent6 2 5 2 2 5" xfId="24566"/>
    <cellStyle name="40% - Accent6 2 5 2 2 6" xfId="33443"/>
    <cellStyle name="40% - Accent6 2 5 2 3" xfId="12868"/>
    <cellStyle name="40% - Accent6 2 5 2 3 2" xfId="15222"/>
    <cellStyle name="40% - Accent6 2 5 2 3 2 2" xfId="26052"/>
    <cellStyle name="40% - Accent6 2 5 2 3 2 3" xfId="34929"/>
    <cellStyle name="40% - Accent6 2 5 2 3 3" xfId="17441"/>
    <cellStyle name="40% - Accent6 2 5 2 3 3 2" xfId="28271"/>
    <cellStyle name="40% - Accent6 2 5 2 3 3 3" xfId="37148"/>
    <cellStyle name="40% - Accent6 2 5 2 3 4" xfId="19846"/>
    <cellStyle name="40% - Accent6 2 5 2 3 4 2" xfId="30490"/>
    <cellStyle name="40% - Accent6 2 5 2 3 4 3" xfId="39367"/>
    <cellStyle name="40% - Accent6 2 5 2 3 5" xfId="23833"/>
    <cellStyle name="40% - Accent6 2 5 2 3 6" xfId="32710"/>
    <cellStyle name="40% - Accent6 2 5 2 4" xfId="14346"/>
    <cellStyle name="40% - Accent6 2 5 2 4 2" xfId="25309"/>
    <cellStyle name="40% - Accent6 2 5 2 4 3" xfId="34186"/>
    <cellStyle name="40% - Accent6 2 5 2 5" xfId="16698"/>
    <cellStyle name="40% - Accent6 2 5 2 5 2" xfId="27528"/>
    <cellStyle name="40% - Accent6 2 5 2 5 3" xfId="36405"/>
    <cellStyle name="40% - Accent6 2 5 2 6" xfId="18919"/>
    <cellStyle name="40% - Accent6 2 5 2 6 2" xfId="29747"/>
    <cellStyle name="40% - Accent6 2 5 2 6 3" xfId="38624"/>
    <cellStyle name="40% - Accent6 2 5 2 7" xfId="23090"/>
    <cellStyle name="40% - Accent6 2 5 2 8" xfId="31965"/>
    <cellStyle name="40% - Accent6 2 5 3" xfId="9703"/>
    <cellStyle name="40% - Accent6 2 5 3 2" xfId="13602"/>
    <cellStyle name="40% - Accent6 2 5 3 2 2" xfId="15956"/>
    <cellStyle name="40% - Accent6 2 5 3 2 2 2" xfId="26786"/>
    <cellStyle name="40% - Accent6 2 5 3 2 2 3" xfId="35663"/>
    <cellStyle name="40% - Accent6 2 5 3 2 3" xfId="18175"/>
    <cellStyle name="40% - Accent6 2 5 3 2 3 2" xfId="29005"/>
    <cellStyle name="40% - Accent6 2 5 3 2 3 3" xfId="37882"/>
    <cellStyle name="40% - Accent6 2 5 3 2 4" xfId="20580"/>
    <cellStyle name="40% - Accent6 2 5 3 2 4 2" xfId="31224"/>
    <cellStyle name="40% - Accent6 2 5 3 2 4 3" xfId="40101"/>
    <cellStyle name="40% - Accent6 2 5 3 2 5" xfId="24567"/>
    <cellStyle name="40% - Accent6 2 5 3 2 6" xfId="33444"/>
    <cellStyle name="40% - Accent6 2 5 3 3" xfId="12869"/>
    <cellStyle name="40% - Accent6 2 5 3 3 2" xfId="15223"/>
    <cellStyle name="40% - Accent6 2 5 3 3 2 2" xfId="26053"/>
    <cellStyle name="40% - Accent6 2 5 3 3 2 3" xfId="34930"/>
    <cellStyle name="40% - Accent6 2 5 3 3 3" xfId="17442"/>
    <cellStyle name="40% - Accent6 2 5 3 3 3 2" xfId="28272"/>
    <cellStyle name="40% - Accent6 2 5 3 3 3 3" xfId="37149"/>
    <cellStyle name="40% - Accent6 2 5 3 3 4" xfId="19847"/>
    <cellStyle name="40% - Accent6 2 5 3 3 4 2" xfId="30491"/>
    <cellStyle name="40% - Accent6 2 5 3 3 4 3" xfId="39368"/>
    <cellStyle name="40% - Accent6 2 5 3 3 5" xfId="23834"/>
    <cellStyle name="40% - Accent6 2 5 3 3 6" xfId="32711"/>
    <cellStyle name="40% - Accent6 2 5 3 4" xfId="14347"/>
    <cellStyle name="40% - Accent6 2 5 3 4 2" xfId="25310"/>
    <cellStyle name="40% - Accent6 2 5 3 4 3" xfId="34187"/>
    <cellStyle name="40% - Accent6 2 5 3 5" xfId="16699"/>
    <cellStyle name="40% - Accent6 2 5 3 5 2" xfId="27529"/>
    <cellStyle name="40% - Accent6 2 5 3 5 3" xfId="36406"/>
    <cellStyle name="40% - Accent6 2 5 3 6" xfId="18920"/>
    <cellStyle name="40% - Accent6 2 5 3 6 2" xfId="29748"/>
    <cellStyle name="40% - Accent6 2 5 3 6 3" xfId="38625"/>
    <cellStyle name="40% - Accent6 2 5 3 7" xfId="23091"/>
    <cellStyle name="40% - Accent6 2 5 3 8" xfId="31966"/>
    <cellStyle name="40% - Accent6 2 5 4" xfId="9704"/>
    <cellStyle name="40% - Accent6 2 5 4 2" xfId="13603"/>
    <cellStyle name="40% - Accent6 2 5 4 2 2" xfId="15957"/>
    <cellStyle name="40% - Accent6 2 5 4 2 2 2" xfId="26787"/>
    <cellStyle name="40% - Accent6 2 5 4 2 2 3" xfId="35664"/>
    <cellStyle name="40% - Accent6 2 5 4 2 3" xfId="18176"/>
    <cellStyle name="40% - Accent6 2 5 4 2 3 2" xfId="29006"/>
    <cellStyle name="40% - Accent6 2 5 4 2 3 3" xfId="37883"/>
    <cellStyle name="40% - Accent6 2 5 4 2 4" xfId="20581"/>
    <cellStyle name="40% - Accent6 2 5 4 2 4 2" xfId="31225"/>
    <cellStyle name="40% - Accent6 2 5 4 2 4 3" xfId="40102"/>
    <cellStyle name="40% - Accent6 2 5 4 2 5" xfId="24568"/>
    <cellStyle name="40% - Accent6 2 5 4 2 6" xfId="33445"/>
    <cellStyle name="40% - Accent6 2 5 4 3" xfId="12870"/>
    <cellStyle name="40% - Accent6 2 5 4 3 2" xfId="15224"/>
    <cellStyle name="40% - Accent6 2 5 4 3 2 2" xfId="26054"/>
    <cellStyle name="40% - Accent6 2 5 4 3 2 3" xfId="34931"/>
    <cellStyle name="40% - Accent6 2 5 4 3 3" xfId="17443"/>
    <cellStyle name="40% - Accent6 2 5 4 3 3 2" xfId="28273"/>
    <cellStyle name="40% - Accent6 2 5 4 3 3 3" xfId="37150"/>
    <cellStyle name="40% - Accent6 2 5 4 3 4" xfId="19848"/>
    <cellStyle name="40% - Accent6 2 5 4 3 4 2" xfId="30492"/>
    <cellStyle name="40% - Accent6 2 5 4 3 4 3" xfId="39369"/>
    <cellStyle name="40% - Accent6 2 5 4 3 5" xfId="23835"/>
    <cellStyle name="40% - Accent6 2 5 4 3 6" xfId="32712"/>
    <cellStyle name="40% - Accent6 2 5 4 4" xfId="14348"/>
    <cellStyle name="40% - Accent6 2 5 4 4 2" xfId="25311"/>
    <cellStyle name="40% - Accent6 2 5 4 4 3" xfId="34188"/>
    <cellStyle name="40% - Accent6 2 5 4 5" xfId="16700"/>
    <cellStyle name="40% - Accent6 2 5 4 5 2" xfId="27530"/>
    <cellStyle name="40% - Accent6 2 5 4 5 3" xfId="36407"/>
    <cellStyle name="40% - Accent6 2 5 4 6" xfId="18921"/>
    <cellStyle name="40% - Accent6 2 5 4 6 2" xfId="29749"/>
    <cellStyle name="40% - Accent6 2 5 4 6 3" xfId="38626"/>
    <cellStyle name="40% - Accent6 2 5 4 7" xfId="23092"/>
    <cellStyle name="40% - Accent6 2 5 4 8" xfId="31967"/>
    <cellStyle name="40% - Accent6 2 5 5" xfId="9705"/>
    <cellStyle name="40% - Accent6 2 5 5 2" xfId="13604"/>
    <cellStyle name="40% - Accent6 2 5 5 2 2" xfId="15958"/>
    <cellStyle name="40% - Accent6 2 5 5 2 2 2" xfId="26788"/>
    <cellStyle name="40% - Accent6 2 5 5 2 2 3" xfId="35665"/>
    <cellStyle name="40% - Accent6 2 5 5 2 3" xfId="18177"/>
    <cellStyle name="40% - Accent6 2 5 5 2 3 2" xfId="29007"/>
    <cellStyle name="40% - Accent6 2 5 5 2 3 3" xfId="37884"/>
    <cellStyle name="40% - Accent6 2 5 5 2 4" xfId="20582"/>
    <cellStyle name="40% - Accent6 2 5 5 2 4 2" xfId="31226"/>
    <cellStyle name="40% - Accent6 2 5 5 2 4 3" xfId="40103"/>
    <cellStyle name="40% - Accent6 2 5 5 2 5" xfId="24569"/>
    <cellStyle name="40% - Accent6 2 5 5 2 6" xfId="33446"/>
    <cellStyle name="40% - Accent6 2 5 5 3" xfId="12871"/>
    <cellStyle name="40% - Accent6 2 5 5 3 2" xfId="15225"/>
    <cellStyle name="40% - Accent6 2 5 5 3 2 2" xfId="26055"/>
    <cellStyle name="40% - Accent6 2 5 5 3 2 3" xfId="34932"/>
    <cellStyle name="40% - Accent6 2 5 5 3 3" xfId="17444"/>
    <cellStyle name="40% - Accent6 2 5 5 3 3 2" xfId="28274"/>
    <cellStyle name="40% - Accent6 2 5 5 3 3 3" xfId="37151"/>
    <cellStyle name="40% - Accent6 2 5 5 3 4" xfId="19849"/>
    <cellStyle name="40% - Accent6 2 5 5 3 4 2" xfId="30493"/>
    <cellStyle name="40% - Accent6 2 5 5 3 4 3" xfId="39370"/>
    <cellStyle name="40% - Accent6 2 5 5 3 5" xfId="23836"/>
    <cellStyle name="40% - Accent6 2 5 5 3 6" xfId="32713"/>
    <cellStyle name="40% - Accent6 2 5 5 4" xfId="14349"/>
    <cellStyle name="40% - Accent6 2 5 5 4 2" xfId="25312"/>
    <cellStyle name="40% - Accent6 2 5 5 4 3" xfId="34189"/>
    <cellStyle name="40% - Accent6 2 5 5 5" xfId="16701"/>
    <cellStyle name="40% - Accent6 2 5 5 5 2" xfId="27531"/>
    <cellStyle name="40% - Accent6 2 5 5 5 3" xfId="36408"/>
    <cellStyle name="40% - Accent6 2 5 5 6" xfId="18922"/>
    <cellStyle name="40% - Accent6 2 5 5 6 2" xfId="29750"/>
    <cellStyle name="40% - Accent6 2 5 5 6 3" xfId="38627"/>
    <cellStyle name="40% - Accent6 2 5 5 7" xfId="23093"/>
    <cellStyle name="40% - Accent6 2 5 5 8" xfId="31968"/>
    <cellStyle name="40% - Accent6 2 5 6" xfId="9706"/>
    <cellStyle name="40% - Accent6 2 5 6 2" xfId="13605"/>
    <cellStyle name="40% - Accent6 2 5 6 2 2" xfId="15959"/>
    <cellStyle name="40% - Accent6 2 5 6 2 2 2" xfId="26789"/>
    <cellStyle name="40% - Accent6 2 5 6 2 2 3" xfId="35666"/>
    <cellStyle name="40% - Accent6 2 5 6 2 3" xfId="18178"/>
    <cellStyle name="40% - Accent6 2 5 6 2 3 2" xfId="29008"/>
    <cellStyle name="40% - Accent6 2 5 6 2 3 3" xfId="37885"/>
    <cellStyle name="40% - Accent6 2 5 6 2 4" xfId="20583"/>
    <cellStyle name="40% - Accent6 2 5 6 2 4 2" xfId="31227"/>
    <cellStyle name="40% - Accent6 2 5 6 2 4 3" xfId="40104"/>
    <cellStyle name="40% - Accent6 2 5 6 2 5" xfId="24570"/>
    <cellStyle name="40% - Accent6 2 5 6 2 6" xfId="33447"/>
    <cellStyle name="40% - Accent6 2 5 6 3" xfId="12872"/>
    <cellStyle name="40% - Accent6 2 5 6 3 2" xfId="15226"/>
    <cellStyle name="40% - Accent6 2 5 6 3 2 2" xfId="26056"/>
    <cellStyle name="40% - Accent6 2 5 6 3 2 3" xfId="34933"/>
    <cellStyle name="40% - Accent6 2 5 6 3 3" xfId="17445"/>
    <cellStyle name="40% - Accent6 2 5 6 3 3 2" xfId="28275"/>
    <cellStyle name="40% - Accent6 2 5 6 3 3 3" xfId="37152"/>
    <cellStyle name="40% - Accent6 2 5 6 3 4" xfId="19850"/>
    <cellStyle name="40% - Accent6 2 5 6 3 4 2" xfId="30494"/>
    <cellStyle name="40% - Accent6 2 5 6 3 4 3" xfId="39371"/>
    <cellStyle name="40% - Accent6 2 5 6 3 5" xfId="23837"/>
    <cellStyle name="40% - Accent6 2 5 6 3 6" xfId="32714"/>
    <cellStyle name="40% - Accent6 2 5 6 4" xfId="14350"/>
    <cellStyle name="40% - Accent6 2 5 6 4 2" xfId="25313"/>
    <cellStyle name="40% - Accent6 2 5 6 4 3" xfId="34190"/>
    <cellStyle name="40% - Accent6 2 5 6 5" xfId="16702"/>
    <cellStyle name="40% - Accent6 2 5 6 5 2" xfId="27532"/>
    <cellStyle name="40% - Accent6 2 5 6 5 3" xfId="36409"/>
    <cellStyle name="40% - Accent6 2 5 6 6" xfId="18923"/>
    <cellStyle name="40% - Accent6 2 5 6 6 2" xfId="29751"/>
    <cellStyle name="40% - Accent6 2 5 6 6 3" xfId="38628"/>
    <cellStyle name="40% - Accent6 2 5 6 7" xfId="23094"/>
    <cellStyle name="40% - Accent6 2 5 6 8" xfId="31969"/>
    <cellStyle name="40% - Accent6 2 5 7" xfId="9707"/>
    <cellStyle name="40% - Accent6 2 5 7 2" xfId="13606"/>
    <cellStyle name="40% - Accent6 2 5 7 2 2" xfId="15960"/>
    <cellStyle name="40% - Accent6 2 5 7 2 2 2" xfId="26790"/>
    <cellStyle name="40% - Accent6 2 5 7 2 2 3" xfId="35667"/>
    <cellStyle name="40% - Accent6 2 5 7 2 3" xfId="18179"/>
    <cellStyle name="40% - Accent6 2 5 7 2 3 2" xfId="29009"/>
    <cellStyle name="40% - Accent6 2 5 7 2 3 3" xfId="37886"/>
    <cellStyle name="40% - Accent6 2 5 7 2 4" xfId="20584"/>
    <cellStyle name="40% - Accent6 2 5 7 2 4 2" xfId="31228"/>
    <cellStyle name="40% - Accent6 2 5 7 2 4 3" xfId="40105"/>
    <cellStyle name="40% - Accent6 2 5 7 2 5" xfId="24571"/>
    <cellStyle name="40% - Accent6 2 5 7 2 6" xfId="33448"/>
    <cellStyle name="40% - Accent6 2 5 7 3" xfId="12873"/>
    <cellStyle name="40% - Accent6 2 5 7 3 2" xfId="15227"/>
    <cellStyle name="40% - Accent6 2 5 7 3 2 2" xfId="26057"/>
    <cellStyle name="40% - Accent6 2 5 7 3 2 3" xfId="34934"/>
    <cellStyle name="40% - Accent6 2 5 7 3 3" xfId="17446"/>
    <cellStyle name="40% - Accent6 2 5 7 3 3 2" xfId="28276"/>
    <cellStyle name="40% - Accent6 2 5 7 3 3 3" xfId="37153"/>
    <cellStyle name="40% - Accent6 2 5 7 3 4" xfId="19851"/>
    <cellStyle name="40% - Accent6 2 5 7 3 4 2" xfId="30495"/>
    <cellStyle name="40% - Accent6 2 5 7 3 4 3" xfId="39372"/>
    <cellStyle name="40% - Accent6 2 5 7 3 5" xfId="23838"/>
    <cellStyle name="40% - Accent6 2 5 7 3 6" xfId="32715"/>
    <cellStyle name="40% - Accent6 2 5 7 4" xfId="14351"/>
    <cellStyle name="40% - Accent6 2 5 7 4 2" xfId="25314"/>
    <cellStyle name="40% - Accent6 2 5 7 4 3" xfId="34191"/>
    <cellStyle name="40% - Accent6 2 5 7 5" xfId="16703"/>
    <cellStyle name="40% - Accent6 2 5 7 5 2" xfId="27533"/>
    <cellStyle name="40% - Accent6 2 5 7 5 3" xfId="36410"/>
    <cellStyle name="40% - Accent6 2 5 7 6" xfId="18924"/>
    <cellStyle name="40% - Accent6 2 5 7 6 2" xfId="29752"/>
    <cellStyle name="40% - Accent6 2 5 7 6 3" xfId="38629"/>
    <cellStyle name="40% - Accent6 2 5 7 7" xfId="23095"/>
    <cellStyle name="40% - Accent6 2 5 7 8" xfId="31970"/>
    <cellStyle name="40% - Accent6 2 5 8" xfId="9708"/>
    <cellStyle name="40% - Accent6 2 5 8 2" xfId="13607"/>
    <cellStyle name="40% - Accent6 2 5 8 2 2" xfId="15961"/>
    <cellStyle name="40% - Accent6 2 5 8 2 2 2" xfId="26791"/>
    <cellStyle name="40% - Accent6 2 5 8 2 2 3" xfId="35668"/>
    <cellStyle name="40% - Accent6 2 5 8 2 3" xfId="18180"/>
    <cellStyle name="40% - Accent6 2 5 8 2 3 2" xfId="29010"/>
    <cellStyle name="40% - Accent6 2 5 8 2 3 3" xfId="37887"/>
    <cellStyle name="40% - Accent6 2 5 8 2 4" xfId="20585"/>
    <cellStyle name="40% - Accent6 2 5 8 2 4 2" xfId="31229"/>
    <cellStyle name="40% - Accent6 2 5 8 2 4 3" xfId="40106"/>
    <cellStyle name="40% - Accent6 2 5 8 2 5" xfId="24572"/>
    <cellStyle name="40% - Accent6 2 5 8 2 6" xfId="33449"/>
    <cellStyle name="40% - Accent6 2 5 8 3" xfId="12874"/>
    <cellStyle name="40% - Accent6 2 5 8 3 2" xfId="15228"/>
    <cellStyle name="40% - Accent6 2 5 8 3 2 2" xfId="26058"/>
    <cellStyle name="40% - Accent6 2 5 8 3 2 3" xfId="34935"/>
    <cellStyle name="40% - Accent6 2 5 8 3 3" xfId="17447"/>
    <cellStyle name="40% - Accent6 2 5 8 3 3 2" xfId="28277"/>
    <cellStyle name="40% - Accent6 2 5 8 3 3 3" xfId="37154"/>
    <cellStyle name="40% - Accent6 2 5 8 3 4" xfId="19852"/>
    <cellStyle name="40% - Accent6 2 5 8 3 4 2" xfId="30496"/>
    <cellStyle name="40% - Accent6 2 5 8 3 4 3" xfId="39373"/>
    <cellStyle name="40% - Accent6 2 5 8 3 5" xfId="23839"/>
    <cellStyle name="40% - Accent6 2 5 8 3 6" xfId="32716"/>
    <cellStyle name="40% - Accent6 2 5 8 4" xfId="14352"/>
    <cellStyle name="40% - Accent6 2 5 8 4 2" xfId="25315"/>
    <cellStyle name="40% - Accent6 2 5 8 4 3" xfId="34192"/>
    <cellStyle name="40% - Accent6 2 5 8 5" xfId="16704"/>
    <cellStyle name="40% - Accent6 2 5 8 5 2" xfId="27534"/>
    <cellStyle name="40% - Accent6 2 5 8 5 3" xfId="36411"/>
    <cellStyle name="40% - Accent6 2 5 8 6" xfId="18925"/>
    <cellStyle name="40% - Accent6 2 5 8 6 2" xfId="29753"/>
    <cellStyle name="40% - Accent6 2 5 8 6 3" xfId="38630"/>
    <cellStyle name="40% - Accent6 2 5 8 7" xfId="23096"/>
    <cellStyle name="40% - Accent6 2 5 8 8" xfId="31971"/>
    <cellStyle name="40% - Accent6 2 5 9" xfId="9709"/>
    <cellStyle name="40% - Accent6 2 5 9 2" xfId="13608"/>
    <cellStyle name="40% - Accent6 2 5 9 2 2" xfId="15962"/>
    <cellStyle name="40% - Accent6 2 5 9 2 2 2" xfId="26792"/>
    <cellStyle name="40% - Accent6 2 5 9 2 2 3" xfId="35669"/>
    <cellStyle name="40% - Accent6 2 5 9 2 3" xfId="18181"/>
    <cellStyle name="40% - Accent6 2 5 9 2 3 2" xfId="29011"/>
    <cellStyle name="40% - Accent6 2 5 9 2 3 3" xfId="37888"/>
    <cellStyle name="40% - Accent6 2 5 9 2 4" xfId="20586"/>
    <cellStyle name="40% - Accent6 2 5 9 2 4 2" xfId="31230"/>
    <cellStyle name="40% - Accent6 2 5 9 2 4 3" xfId="40107"/>
    <cellStyle name="40% - Accent6 2 5 9 2 5" xfId="24573"/>
    <cellStyle name="40% - Accent6 2 5 9 2 6" xfId="33450"/>
    <cellStyle name="40% - Accent6 2 5 9 3" xfId="12875"/>
    <cellStyle name="40% - Accent6 2 5 9 3 2" xfId="15229"/>
    <cellStyle name="40% - Accent6 2 5 9 3 2 2" xfId="26059"/>
    <cellStyle name="40% - Accent6 2 5 9 3 2 3" xfId="34936"/>
    <cellStyle name="40% - Accent6 2 5 9 3 3" xfId="17448"/>
    <cellStyle name="40% - Accent6 2 5 9 3 3 2" xfId="28278"/>
    <cellStyle name="40% - Accent6 2 5 9 3 3 3" xfId="37155"/>
    <cellStyle name="40% - Accent6 2 5 9 3 4" xfId="19853"/>
    <cellStyle name="40% - Accent6 2 5 9 3 4 2" xfId="30497"/>
    <cellStyle name="40% - Accent6 2 5 9 3 4 3" xfId="39374"/>
    <cellStyle name="40% - Accent6 2 5 9 3 5" xfId="23840"/>
    <cellStyle name="40% - Accent6 2 5 9 3 6" xfId="32717"/>
    <cellStyle name="40% - Accent6 2 5 9 4" xfId="14353"/>
    <cellStyle name="40% - Accent6 2 5 9 4 2" xfId="25316"/>
    <cellStyle name="40% - Accent6 2 5 9 4 3" xfId="34193"/>
    <cellStyle name="40% - Accent6 2 5 9 5" xfId="16705"/>
    <cellStyle name="40% - Accent6 2 5 9 5 2" xfId="27535"/>
    <cellStyle name="40% - Accent6 2 5 9 5 3" xfId="36412"/>
    <cellStyle name="40% - Accent6 2 5 9 6" xfId="18926"/>
    <cellStyle name="40% - Accent6 2 5 9 6 2" xfId="29754"/>
    <cellStyle name="40% - Accent6 2 5 9 6 3" xfId="38631"/>
    <cellStyle name="40% - Accent6 2 5 9 7" xfId="23097"/>
    <cellStyle name="40% - Accent6 2 5 9 8" xfId="31972"/>
    <cellStyle name="40% - Accent6 2 6" xfId="9710"/>
    <cellStyle name="40% - Accent6 2 6 10" xfId="18927"/>
    <cellStyle name="40% - Accent6 2 6 10 2" xfId="29755"/>
    <cellStyle name="40% - Accent6 2 6 10 3" xfId="38632"/>
    <cellStyle name="40% - Accent6 2 6 11" xfId="23098"/>
    <cellStyle name="40% - Accent6 2 6 12" xfId="31973"/>
    <cellStyle name="40% - Accent6 2 6 2" xfId="9711"/>
    <cellStyle name="40% - Accent6 2 6 2 2" xfId="13610"/>
    <cellStyle name="40% - Accent6 2 6 2 2 2" xfId="15964"/>
    <cellStyle name="40% - Accent6 2 6 2 2 2 2" xfId="26794"/>
    <cellStyle name="40% - Accent6 2 6 2 2 2 3" xfId="35671"/>
    <cellStyle name="40% - Accent6 2 6 2 2 3" xfId="18183"/>
    <cellStyle name="40% - Accent6 2 6 2 2 3 2" xfId="29013"/>
    <cellStyle name="40% - Accent6 2 6 2 2 3 3" xfId="37890"/>
    <cellStyle name="40% - Accent6 2 6 2 2 4" xfId="20588"/>
    <cellStyle name="40% - Accent6 2 6 2 2 4 2" xfId="31232"/>
    <cellStyle name="40% - Accent6 2 6 2 2 4 3" xfId="40109"/>
    <cellStyle name="40% - Accent6 2 6 2 2 5" xfId="24575"/>
    <cellStyle name="40% - Accent6 2 6 2 2 6" xfId="33452"/>
    <cellStyle name="40% - Accent6 2 6 2 3" xfId="12877"/>
    <cellStyle name="40% - Accent6 2 6 2 3 2" xfId="15231"/>
    <cellStyle name="40% - Accent6 2 6 2 3 2 2" xfId="26061"/>
    <cellStyle name="40% - Accent6 2 6 2 3 2 3" xfId="34938"/>
    <cellStyle name="40% - Accent6 2 6 2 3 3" xfId="17450"/>
    <cellStyle name="40% - Accent6 2 6 2 3 3 2" xfId="28280"/>
    <cellStyle name="40% - Accent6 2 6 2 3 3 3" xfId="37157"/>
    <cellStyle name="40% - Accent6 2 6 2 3 4" xfId="19855"/>
    <cellStyle name="40% - Accent6 2 6 2 3 4 2" xfId="30499"/>
    <cellStyle name="40% - Accent6 2 6 2 3 4 3" xfId="39376"/>
    <cellStyle name="40% - Accent6 2 6 2 3 5" xfId="23842"/>
    <cellStyle name="40% - Accent6 2 6 2 3 6" xfId="32719"/>
    <cellStyle name="40% - Accent6 2 6 2 4" xfId="14355"/>
    <cellStyle name="40% - Accent6 2 6 2 4 2" xfId="25318"/>
    <cellStyle name="40% - Accent6 2 6 2 4 3" xfId="34195"/>
    <cellStyle name="40% - Accent6 2 6 2 5" xfId="16707"/>
    <cellStyle name="40% - Accent6 2 6 2 5 2" xfId="27537"/>
    <cellStyle name="40% - Accent6 2 6 2 5 3" xfId="36414"/>
    <cellStyle name="40% - Accent6 2 6 2 6" xfId="18928"/>
    <cellStyle name="40% - Accent6 2 6 2 6 2" xfId="29756"/>
    <cellStyle name="40% - Accent6 2 6 2 6 3" xfId="38633"/>
    <cellStyle name="40% - Accent6 2 6 2 7" xfId="23099"/>
    <cellStyle name="40% - Accent6 2 6 2 8" xfId="31974"/>
    <cellStyle name="40% - Accent6 2 6 3" xfId="9712"/>
    <cellStyle name="40% - Accent6 2 6 3 2" xfId="13611"/>
    <cellStyle name="40% - Accent6 2 6 3 2 2" xfId="15965"/>
    <cellStyle name="40% - Accent6 2 6 3 2 2 2" xfId="26795"/>
    <cellStyle name="40% - Accent6 2 6 3 2 2 3" xfId="35672"/>
    <cellStyle name="40% - Accent6 2 6 3 2 3" xfId="18184"/>
    <cellStyle name="40% - Accent6 2 6 3 2 3 2" xfId="29014"/>
    <cellStyle name="40% - Accent6 2 6 3 2 3 3" xfId="37891"/>
    <cellStyle name="40% - Accent6 2 6 3 2 4" xfId="20589"/>
    <cellStyle name="40% - Accent6 2 6 3 2 4 2" xfId="31233"/>
    <cellStyle name="40% - Accent6 2 6 3 2 4 3" xfId="40110"/>
    <cellStyle name="40% - Accent6 2 6 3 2 5" xfId="24576"/>
    <cellStyle name="40% - Accent6 2 6 3 2 6" xfId="33453"/>
    <cellStyle name="40% - Accent6 2 6 3 3" xfId="12878"/>
    <cellStyle name="40% - Accent6 2 6 3 3 2" xfId="15232"/>
    <cellStyle name="40% - Accent6 2 6 3 3 2 2" xfId="26062"/>
    <cellStyle name="40% - Accent6 2 6 3 3 2 3" xfId="34939"/>
    <cellStyle name="40% - Accent6 2 6 3 3 3" xfId="17451"/>
    <cellStyle name="40% - Accent6 2 6 3 3 3 2" xfId="28281"/>
    <cellStyle name="40% - Accent6 2 6 3 3 3 3" xfId="37158"/>
    <cellStyle name="40% - Accent6 2 6 3 3 4" xfId="19856"/>
    <cellStyle name="40% - Accent6 2 6 3 3 4 2" xfId="30500"/>
    <cellStyle name="40% - Accent6 2 6 3 3 4 3" xfId="39377"/>
    <cellStyle name="40% - Accent6 2 6 3 3 5" xfId="23843"/>
    <cellStyle name="40% - Accent6 2 6 3 3 6" xfId="32720"/>
    <cellStyle name="40% - Accent6 2 6 3 4" xfId="14356"/>
    <cellStyle name="40% - Accent6 2 6 3 4 2" xfId="25319"/>
    <cellStyle name="40% - Accent6 2 6 3 4 3" xfId="34196"/>
    <cellStyle name="40% - Accent6 2 6 3 5" xfId="16708"/>
    <cellStyle name="40% - Accent6 2 6 3 5 2" xfId="27538"/>
    <cellStyle name="40% - Accent6 2 6 3 5 3" xfId="36415"/>
    <cellStyle name="40% - Accent6 2 6 3 6" xfId="18929"/>
    <cellStyle name="40% - Accent6 2 6 3 6 2" xfId="29757"/>
    <cellStyle name="40% - Accent6 2 6 3 6 3" xfId="38634"/>
    <cellStyle name="40% - Accent6 2 6 3 7" xfId="23100"/>
    <cellStyle name="40% - Accent6 2 6 3 8" xfId="31975"/>
    <cellStyle name="40% - Accent6 2 6 4" xfId="9713"/>
    <cellStyle name="40% - Accent6 2 6 4 2" xfId="13612"/>
    <cellStyle name="40% - Accent6 2 6 4 2 2" xfId="15966"/>
    <cellStyle name="40% - Accent6 2 6 4 2 2 2" xfId="26796"/>
    <cellStyle name="40% - Accent6 2 6 4 2 2 3" xfId="35673"/>
    <cellStyle name="40% - Accent6 2 6 4 2 3" xfId="18185"/>
    <cellStyle name="40% - Accent6 2 6 4 2 3 2" xfId="29015"/>
    <cellStyle name="40% - Accent6 2 6 4 2 3 3" xfId="37892"/>
    <cellStyle name="40% - Accent6 2 6 4 2 4" xfId="20590"/>
    <cellStyle name="40% - Accent6 2 6 4 2 4 2" xfId="31234"/>
    <cellStyle name="40% - Accent6 2 6 4 2 4 3" xfId="40111"/>
    <cellStyle name="40% - Accent6 2 6 4 2 5" xfId="24577"/>
    <cellStyle name="40% - Accent6 2 6 4 2 6" xfId="33454"/>
    <cellStyle name="40% - Accent6 2 6 4 3" xfId="12879"/>
    <cellStyle name="40% - Accent6 2 6 4 3 2" xfId="15233"/>
    <cellStyle name="40% - Accent6 2 6 4 3 2 2" xfId="26063"/>
    <cellStyle name="40% - Accent6 2 6 4 3 2 3" xfId="34940"/>
    <cellStyle name="40% - Accent6 2 6 4 3 3" xfId="17452"/>
    <cellStyle name="40% - Accent6 2 6 4 3 3 2" xfId="28282"/>
    <cellStyle name="40% - Accent6 2 6 4 3 3 3" xfId="37159"/>
    <cellStyle name="40% - Accent6 2 6 4 3 4" xfId="19857"/>
    <cellStyle name="40% - Accent6 2 6 4 3 4 2" xfId="30501"/>
    <cellStyle name="40% - Accent6 2 6 4 3 4 3" xfId="39378"/>
    <cellStyle name="40% - Accent6 2 6 4 3 5" xfId="23844"/>
    <cellStyle name="40% - Accent6 2 6 4 3 6" xfId="32721"/>
    <cellStyle name="40% - Accent6 2 6 4 4" xfId="14357"/>
    <cellStyle name="40% - Accent6 2 6 4 4 2" xfId="25320"/>
    <cellStyle name="40% - Accent6 2 6 4 4 3" xfId="34197"/>
    <cellStyle name="40% - Accent6 2 6 4 5" xfId="16709"/>
    <cellStyle name="40% - Accent6 2 6 4 5 2" xfId="27539"/>
    <cellStyle name="40% - Accent6 2 6 4 5 3" xfId="36416"/>
    <cellStyle name="40% - Accent6 2 6 4 6" xfId="18930"/>
    <cellStyle name="40% - Accent6 2 6 4 6 2" xfId="29758"/>
    <cellStyle name="40% - Accent6 2 6 4 6 3" xfId="38635"/>
    <cellStyle name="40% - Accent6 2 6 4 7" xfId="23101"/>
    <cellStyle name="40% - Accent6 2 6 4 8" xfId="31976"/>
    <cellStyle name="40% - Accent6 2 6 5" xfId="9714"/>
    <cellStyle name="40% - Accent6 2 6 5 2" xfId="13613"/>
    <cellStyle name="40% - Accent6 2 6 5 2 2" xfId="15967"/>
    <cellStyle name="40% - Accent6 2 6 5 2 2 2" xfId="26797"/>
    <cellStyle name="40% - Accent6 2 6 5 2 2 3" xfId="35674"/>
    <cellStyle name="40% - Accent6 2 6 5 2 3" xfId="18186"/>
    <cellStyle name="40% - Accent6 2 6 5 2 3 2" xfId="29016"/>
    <cellStyle name="40% - Accent6 2 6 5 2 3 3" xfId="37893"/>
    <cellStyle name="40% - Accent6 2 6 5 2 4" xfId="20591"/>
    <cellStyle name="40% - Accent6 2 6 5 2 4 2" xfId="31235"/>
    <cellStyle name="40% - Accent6 2 6 5 2 4 3" xfId="40112"/>
    <cellStyle name="40% - Accent6 2 6 5 2 5" xfId="24578"/>
    <cellStyle name="40% - Accent6 2 6 5 2 6" xfId="33455"/>
    <cellStyle name="40% - Accent6 2 6 5 3" xfId="12880"/>
    <cellStyle name="40% - Accent6 2 6 5 3 2" xfId="15234"/>
    <cellStyle name="40% - Accent6 2 6 5 3 2 2" xfId="26064"/>
    <cellStyle name="40% - Accent6 2 6 5 3 2 3" xfId="34941"/>
    <cellStyle name="40% - Accent6 2 6 5 3 3" xfId="17453"/>
    <cellStyle name="40% - Accent6 2 6 5 3 3 2" xfId="28283"/>
    <cellStyle name="40% - Accent6 2 6 5 3 3 3" xfId="37160"/>
    <cellStyle name="40% - Accent6 2 6 5 3 4" xfId="19858"/>
    <cellStyle name="40% - Accent6 2 6 5 3 4 2" xfId="30502"/>
    <cellStyle name="40% - Accent6 2 6 5 3 4 3" xfId="39379"/>
    <cellStyle name="40% - Accent6 2 6 5 3 5" xfId="23845"/>
    <cellStyle name="40% - Accent6 2 6 5 3 6" xfId="32722"/>
    <cellStyle name="40% - Accent6 2 6 5 4" xfId="14358"/>
    <cellStyle name="40% - Accent6 2 6 5 4 2" xfId="25321"/>
    <cellStyle name="40% - Accent6 2 6 5 4 3" xfId="34198"/>
    <cellStyle name="40% - Accent6 2 6 5 5" xfId="16710"/>
    <cellStyle name="40% - Accent6 2 6 5 5 2" xfId="27540"/>
    <cellStyle name="40% - Accent6 2 6 5 5 3" xfId="36417"/>
    <cellStyle name="40% - Accent6 2 6 5 6" xfId="18931"/>
    <cellStyle name="40% - Accent6 2 6 5 6 2" xfId="29759"/>
    <cellStyle name="40% - Accent6 2 6 5 6 3" xfId="38636"/>
    <cellStyle name="40% - Accent6 2 6 5 7" xfId="23102"/>
    <cellStyle name="40% - Accent6 2 6 5 8" xfId="31977"/>
    <cellStyle name="40% - Accent6 2 6 6" xfId="13609"/>
    <cellStyle name="40% - Accent6 2 6 6 2" xfId="15963"/>
    <cellStyle name="40% - Accent6 2 6 6 2 2" xfId="26793"/>
    <cellStyle name="40% - Accent6 2 6 6 2 3" xfId="35670"/>
    <cellStyle name="40% - Accent6 2 6 6 3" xfId="18182"/>
    <cellStyle name="40% - Accent6 2 6 6 3 2" xfId="29012"/>
    <cellStyle name="40% - Accent6 2 6 6 3 3" xfId="37889"/>
    <cellStyle name="40% - Accent6 2 6 6 4" xfId="20587"/>
    <cellStyle name="40% - Accent6 2 6 6 4 2" xfId="31231"/>
    <cellStyle name="40% - Accent6 2 6 6 4 3" xfId="40108"/>
    <cellStyle name="40% - Accent6 2 6 6 5" xfId="24574"/>
    <cellStyle name="40% - Accent6 2 6 6 6" xfId="33451"/>
    <cellStyle name="40% - Accent6 2 6 7" xfId="12876"/>
    <cellStyle name="40% - Accent6 2 6 7 2" xfId="15230"/>
    <cellStyle name="40% - Accent6 2 6 7 2 2" xfId="26060"/>
    <cellStyle name="40% - Accent6 2 6 7 2 3" xfId="34937"/>
    <cellStyle name="40% - Accent6 2 6 7 3" xfId="17449"/>
    <cellStyle name="40% - Accent6 2 6 7 3 2" xfId="28279"/>
    <cellStyle name="40% - Accent6 2 6 7 3 3" xfId="37156"/>
    <cellStyle name="40% - Accent6 2 6 7 4" xfId="19854"/>
    <cellStyle name="40% - Accent6 2 6 7 4 2" xfId="30498"/>
    <cellStyle name="40% - Accent6 2 6 7 4 3" xfId="39375"/>
    <cellStyle name="40% - Accent6 2 6 7 5" xfId="23841"/>
    <cellStyle name="40% - Accent6 2 6 7 6" xfId="32718"/>
    <cellStyle name="40% - Accent6 2 6 8" xfId="14354"/>
    <cellStyle name="40% - Accent6 2 6 8 2" xfId="25317"/>
    <cellStyle name="40% - Accent6 2 6 8 3" xfId="34194"/>
    <cellStyle name="40% - Accent6 2 6 9" xfId="16706"/>
    <cellStyle name="40% - Accent6 2 6 9 2" xfId="27536"/>
    <cellStyle name="40% - Accent6 2 6 9 3" xfId="36413"/>
    <cellStyle name="40% - Accent6 2 7" xfId="9715"/>
    <cellStyle name="40% - Accent6 2 7 2" xfId="13614"/>
    <cellStyle name="40% - Accent6 2 7 2 2" xfId="15968"/>
    <cellStyle name="40% - Accent6 2 7 2 2 2" xfId="26798"/>
    <cellStyle name="40% - Accent6 2 7 2 2 3" xfId="35675"/>
    <cellStyle name="40% - Accent6 2 7 2 3" xfId="18187"/>
    <cellStyle name="40% - Accent6 2 7 2 3 2" xfId="29017"/>
    <cellStyle name="40% - Accent6 2 7 2 3 3" xfId="37894"/>
    <cellStyle name="40% - Accent6 2 7 2 4" xfId="20592"/>
    <cellStyle name="40% - Accent6 2 7 2 4 2" xfId="31236"/>
    <cellStyle name="40% - Accent6 2 7 2 4 3" xfId="40113"/>
    <cellStyle name="40% - Accent6 2 7 2 5" xfId="24579"/>
    <cellStyle name="40% - Accent6 2 7 2 6" xfId="33456"/>
    <cellStyle name="40% - Accent6 2 7 3" xfId="12881"/>
    <cellStyle name="40% - Accent6 2 7 3 2" xfId="15235"/>
    <cellStyle name="40% - Accent6 2 7 3 2 2" xfId="26065"/>
    <cellStyle name="40% - Accent6 2 7 3 2 3" xfId="34942"/>
    <cellStyle name="40% - Accent6 2 7 3 3" xfId="17454"/>
    <cellStyle name="40% - Accent6 2 7 3 3 2" xfId="28284"/>
    <cellStyle name="40% - Accent6 2 7 3 3 3" xfId="37161"/>
    <cellStyle name="40% - Accent6 2 7 3 4" xfId="19859"/>
    <cellStyle name="40% - Accent6 2 7 3 4 2" xfId="30503"/>
    <cellStyle name="40% - Accent6 2 7 3 4 3" xfId="39380"/>
    <cellStyle name="40% - Accent6 2 7 3 5" xfId="23846"/>
    <cellStyle name="40% - Accent6 2 7 3 6" xfId="32723"/>
    <cellStyle name="40% - Accent6 2 7 4" xfId="14359"/>
    <cellStyle name="40% - Accent6 2 7 4 2" xfId="25322"/>
    <cellStyle name="40% - Accent6 2 7 4 3" xfId="34199"/>
    <cellStyle name="40% - Accent6 2 7 5" xfId="16711"/>
    <cellStyle name="40% - Accent6 2 7 5 2" xfId="27541"/>
    <cellStyle name="40% - Accent6 2 7 5 3" xfId="36418"/>
    <cellStyle name="40% - Accent6 2 7 6" xfId="18932"/>
    <cellStyle name="40% - Accent6 2 7 6 2" xfId="29760"/>
    <cellStyle name="40% - Accent6 2 7 6 3" xfId="38637"/>
    <cellStyle name="40% - Accent6 2 7 7" xfId="23103"/>
    <cellStyle name="40% - Accent6 2 7 8" xfId="31978"/>
    <cellStyle name="40% - Accent6 2 8" xfId="9716"/>
    <cellStyle name="40% - Accent6 2 8 2" xfId="13615"/>
    <cellStyle name="40% - Accent6 2 8 2 2" xfId="15969"/>
    <cellStyle name="40% - Accent6 2 8 2 2 2" xfId="26799"/>
    <cellStyle name="40% - Accent6 2 8 2 2 3" xfId="35676"/>
    <cellStyle name="40% - Accent6 2 8 2 3" xfId="18188"/>
    <cellStyle name="40% - Accent6 2 8 2 3 2" xfId="29018"/>
    <cellStyle name="40% - Accent6 2 8 2 3 3" xfId="37895"/>
    <cellStyle name="40% - Accent6 2 8 2 4" xfId="20593"/>
    <cellStyle name="40% - Accent6 2 8 2 4 2" xfId="31237"/>
    <cellStyle name="40% - Accent6 2 8 2 4 3" xfId="40114"/>
    <cellStyle name="40% - Accent6 2 8 2 5" xfId="24580"/>
    <cellStyle name="40% - Accent6 2 8 2 6" xfId="33457"/>
    <cellStyle name="40% - Accent6 2 8 3" xfId="12882"/>
    <cellStyle name="40% - Accent6 2 8 3 2" xfId="15236"/>
    <cellStyle name="40% - Accent6 2 8 3 2 2" xfId="26066"/>
    <cellStyle name="40% - Accent6 2 8 3 2 3" xfId="34943"/>
    <cellStyle name="40% - Accent6 2 8 3 3" xfId="17455"/>
    <cellStyle name="40% - Accent6 2 8 3 3 2" xfId="28285"/>
    <cellStyle name="40% - Accent6 2 8 3 3 3" xfId="37162"/>
    <cellStyle name="40% - Accent6 2 8 3 4" xfId="19860"/>
    <cellStyle name="40% - Accent6 2 8 3 4 2" xfId="30504"/>
    <cellStyle name="40% - Accent6 2 8 3 4 3" xfId="39381"/>
    <cellStyle name="40% - Accent6 2 8 3 5" xfId="23847"/>
    <cellStyle name="40% - Accent6 2 8 3 6" xfId="32724"/>
    <cellStyle name="40% - Accent6 2 8 4" xfId="14360"/>
    <cellStyle name="40% - Accent6 2 8 4 2" xfId="25323"/>
    <cellStyle name="40% - Accent6 2 8 4 3" xfId="34200"/>
    <cellStyle name="40% - Accent6 2 8 5" xfId="16712"/>
    <cellStyle name="40% - Accent6 2 8 5 2" xfId="27542"/>
    <cellStyle name="40% - Accent6 2 8 5 3" xfId="36419"/>
    <cellStyle name="40% - Accent6 2 8 6" xfId="18933"/>
    <cellStyle name="40% - Accent6 2 8 6 2" xfId="29761"/>
    <cellStyle name="40% - Accent6 2 8 6 3" xfId="38638"/>
    <cellStyle name="40% - Accent6 2 8 7" xfId="23104"/>
    <cellStyle name="40% - Accent6 2 8 8" xfId="31979"/>
    <cellStyle name="40% - Accent6 2 9" xfId="9717"/>
    <cellStyle name="40% - Accent6 2 9 2" xfId="13616"/>
    <cellStyle name="40% - Accent6 2 9 2 2" xfId="15970"/>
    <cellStyle name="40% - Accent6 2 9 2 2 2" xfId="26800"/>
    <cellStyle name="40% - Accent6 2 9 2 2 3" xfId="35677"/>
    <cellStyle name="40% - Accent6 2 9 2 3" xfId="18189"/>
    <cellStyle name="40% - Accent6 2 9 2 3 2" xfId="29019"/>
    <cellStyle name="40% - Accent6 2 9 2 3 3" xfId="37896"/>
    <cellStyle name="40% - Accent6 2 9 2 4" xfId="20594"/>
    <cellStyle name="40% - Accent6 2 9 2 4 2" xfId="31238"/>
    <cellStyle name="40% - Accent6 2 9 2 4 3" xfId="40115"/>
    <cellStyle name="40% - Accent6 2 9 2 5" xfId="24581"/>
    <cellStyle name="40% - Accent6 2 9 2 6" xfId="33458"/>
    <cellStyle name="40% - Accent6 2 9 3" xfId="12883"/>
    <cellStyle name="40% - Accent6 2 9 3 2" xfId="15237"/>
    <cellStyle name="40% - Accent6 2 9 3 2 2" xfId="26067"/>
    <cellStyle name="40% - Accent6 2 9 3 2 3" xfId="34944"/>
    <cellStyle name="40% - Accent6 2 9 3 3" xfId="17456"/>
    <cellStyle name="40% - Accent6 2 9 3 3 2" xfId="28286"/>
    <cellStyle name="40% - Accent6 2 9 3 3 3" xfId="37163"/>
    <cellStyle name="40% - Accent6 2 9 3 4" xfId="19861"/>
    <cellStyle name="40% - Accent6 2 9 3 4 2" xfId="30505"/>
    <cellStyle name="40% - Accent6 2 9 3 4 3" xfId="39382"/>
    <cellStyle name="40% - Accent6 2 9 3 5" xfId="23848"/>
    <cellStyle name="40% - Accent6 2 9 3 6" xfId="32725"/>
    <cellStyle name="40% - Accent6 2 9 4" xfId="14361"/>
    <cellStyle name="40% - Accent6 2 9 4 2" xfId="25324"/>
    <cellStyle name="40% - Accent6 2 9 4 3" xfId="34201"/>
    <cellStyle name="40% - Accent6 2 9 5" xfId="16713"/>
    <cellStyle name="40% - Accent6 2 9 5 2" xfId="27543"/>
    <cellStyle name="40% - Accent6 2 9 5 3" xfId="36420"/>
    <cellStyle name="40% - Accent6 2 9 6" xfId="18934"/>
    <cellStyle name="40% - Accent6 2 9 6 2" xfId="29762"/>
    <cellStyle name="40% - Accent6 2 9 6 3" xfId="38639"/>
    <cellStyle name="40% - Accent6 2 9 7" xfId="23105"/>
    <cellStyle name="40% - Accent6 2 9 8" xfId="31980"/>
    <cellStyle name="40% - Accent6 20" xfId="9718"/>
    <cellStyle name="40% - Accent6 21" xfId="9719"/>
    <cellStyle name="40% - Accent6 22" xfId="9720"/>
    <cellStyle name="40% - Accent6 23" xfId="9721"/>
    <cellStyle name="40% - Accent6 24" xfId="9722"/>
    <cellStyle name="40% - Accent6 25" xfId="9723"/>
    <cellStyle name="40% - Accent6 26" xfId="9724"/>
    <cellStyle name="40% - Accent6 3" xfId="87"/>
    <cellStyle name="40% - Accent6 3 10" xfId="9726"/>
    <cellStyle name="40% - Accent6 3 11" xfId="9725"/>
    <cellStyle name="40% - Accent6 3 2" xfId="88"/>
    <cellStyle name="40% - Accent6 3 2 2" xfId="13617"/>
    <cellStyle name="40% - Accent6 3 2 2 2" xfId="15971"/>
    <cellStyle name="40% - Accent6 3 2 2 2 2" xfId="26801"/>
    <cellStyle name="40% - Accent6 3 2 2 2 3" xfId="35678"/>
    <cellStyle name="40% - Accent6 3 2 2 3" xfId="18190"/>
    <cellStyle name="40% - Accent6 3 2 2 3 2" xfId="29020"/>
    <cellStyle name="40% - Accent6 3 2 2 3 3" xfId="37897"/>
    <cellStyle name="40% - Accent6 3 2 2 4" xfId="20595"/>
    <cellStyle name="40% - Accent6 3 2 2 4 2" xfId="31239"/>
    <cellStyle name="40% - Accent6 3 2 2 4 3" xfId="40116"/>
    <cellStyle name="40% - Accent6 3 2 2 5" xfId="24582"/>
    <cellStyle name="40% - Accent6 3 2 2 6" xfId="33459"/>
    <cellStyle name="40% - Accent6 3 2 3" xfId="12884"/>
    <cellStyle name="40% - Accent6 3 2 3 2" xfId="15238"/>
    <cellStyle name="40% - Accent6 3 2 3 2 2" xfId="26068"/>
    <cellStyle name="40% - Accent6 3 2 3 2 3" xfId="34945"/>
    <cellStyle name="40% - Accent6 3 2 3 3" xfId="17457"/>
    <cellStyle name="40% - Accent6 3 2 3 3 2" xfId="28287"/>
    <cellStyle name="40% - Accent6 3 2 3 3 3" xfId="37164"/>
    <cellStyle name="40% - Accent6 3 2 3 4" xfId="19862"/>
    <cellStyle name="40% - Accent6 3 2 3 4 2" xfId="30506"/>
    <cellStyle name="40% - Accent6 3 2 3 4 3" xfId="39383"/>
    <cellStyle name="40% - Accent6 3 2 3 5" xfId="23849"/>
    <cellStyle name="40% - Accent6 3 2 3 6" xfId="32726"/>
    <cellStyle name="40% - Accent6 3 2 4" xfId="14362"/>
    <cellStyle name="40% - Accent6 3 2 4 2" xfId="25325"/>
    <cellStyle name="40% - Accent6 3 2 4 3" xfId="34202"/>
    <cellStyle name="40% - Accent6 3 2 5" xfId="16714"/>
    <cellStyle name="40% - Accent6 3 2 5 2" xfId="27544"/>
    <cellStyle name="40% - Accent6 3 2 5 3" xfId="36421"/>
    <cellStyle name="40% - Accent6 3 2 6" xfId="18935"/>
    <cellStyle name="40% - Accent6 3 2 6 2" xfId="29763"/>
    <cellStyle name="40% - Accent6 3 2 6 3" xfId="38640"/>
    <cellStyle name="40% - Accent6 3 2 7" xfId="23106"/>
    <cellStyle name="40% - Accent6 3 2 8" xfId="31981"/>
    <cellStyle name="40% - Accent6 3 2 9" xfId="9727"/>
    <cellStyle name="40% - Accent6 3 3" xfId="9728"/>
    <cellStyle name="40% - Accent6 3 3 2" xfId="13618"/>
    <cellStyle name="40% - Accent6 3 3 2 2" xfId="15972"/>
    <cellStyle name="40% - Accent6 3 3 2 2 2" xfId="26802"/>
    <cellStyle name="40% - Accent6 3 3 2 2 3" xfId="35679"/>
    <cellStyle name="40% - Accent6 3 3 2 3" xfId="18191"/>
    <cellStyle name="40% - Accent6 3 3 2 3 2" xfId="29021"/>
    <cellStyle name="40% - Accent6 3 3 2 3 3" xfId="37898"/>
    <cellStyle name="40% - Accent6 3 3 2 4" xfId="20596"/>
    <cellStyle name="40% - Accent6 3 3 2 4 2" xfId="31240"/>
    <cellStyle name="40% - Accent6 3 3 2 4 3" xfId="40117"/>
    <cellStyle name="40% - Accent6 3 3 2 5" xfId="24583"/>
    <cellStyle name="40% - Accent6 3 3 2 6" xfId="33460"/>
    <cellStyle name="40% - Accent6 3 3 3" xfId="12885"/>
    <cellStyle name="40% - Accent6 3 3 3 2" xfId="15239"/>
    <cellStyle name="40% - Accent6 3 3 3 2 2" xfId="26069"/>
    <cellStyle name="40% - Accent6 3 3 3 2 3" xfId="34946"/>
    <cellStyle name="40% - Accent6 3 3 3 3" xfId="17458"/>
    <cellStyle name="40% - Accent6 3 3 3 3 2" xfId="28288"/>
    <cellStyle name="40% - Accent6 3 3 3 3 3" xfId="37165"/>
    <cellStyle name="40% - Accent6 3 3 3 4" xfId="19863"/>
    <cellStyle name="40% - Accent6 3 3 3 4 2" xfId="30507"/>
    <cellStyle name="40% - Accent6 3 3 3 4 3" xfId="39384"/>
    <cellStyle name="40% - Accent6 3 3 3 5" xfId="23850"/>
    <cellStyle name="40% - Accent6 3 3 3 6" xfId="32727"/>
    <cellStyle name="40% - Accent6 3 3 4" xfId="14363"/>
    <cellStyle name="40% - Accent6 3 3 4 2" xfId="25326"/>
    <cellStyle name="40% - Accent6 3 3 4 3" xfId="34203"/>
    <cellStyle name="40% - Accent6 3 3 5" xfId="16715"/>
    <cellStyle name="40% - Accent6 3 3 5 2" xfId="27545"/>
    <cellStyle name="40% - Accent6 3 3 5 3" xfId="36422"/>
    <cellStyle name="40% - Accent6 3 3 6" xfId="18936"/>
    <cellStyle name="40% - Accent6 3 3 6 2" xfId="29764"/>
    <cellStyle name="40% - Accent6 3 3 6 3" xfId="38641"/>
    <cellStyle name="40% - Accent6 3 3 7" xfId="23107"/>
    <cellStyle name="40% - Accent6 3 3 8" xfId="31982"/>
    <cellStyle name="40% - Accent6 3 4" xfId="9729"/>
    <cellStyle name="40% - Accent6 3 4 2" xfId="13619"/>
    <cellStyle name="40% - Accent6 3 4 2 2" xfId="15973"/>
    <cellStyle name="40% - Accent6 3 4 2 2 2" xfId="26803"/>
    <cellStyle name="40% - Accent6 3 4 2 2 3" xfId="35680"/>
    <cellStyle name="40% - Accent6 3 4 2 3" xfId="18192"/>
    <cellStyle name="40% - Accent6 3 4 2 3 2" xfId="29022"/>
    <cellStyle name="40% - Accent6 3 4 2 3 3" xfId="37899"/>
    <cellStyle name="40% - Accent6 3 4 2 4" xfId="20597"/>
    <cellStyle name="40% - Accent6 3 4 2 4 2" xfId="31241"/>
    <cellStyle name="40% - Accent6 3 4 2 4 3" xfId="40118"/>
    <cellStyle name="40% - Accent6 3 4 2 5" xfId="24584"/>
    <cellStyle name="40% - Accent6 3 4 2 6" xfId="33461"/>
    <cellStyle name="40% - Accent6 3 4 3" xfId="12886"/>
    <cellStyle name="40% - Accent6 3 4 3 2" xfId="15240"/>
    <cellStyle name="40% - Accent6 3 4 3 2 2" xfId="26070"/>
    <cellStyle name="40% - Accent6 3 4 3 2 3" xfId="34947"/>
    <cellStyle name="40% - Accent6 3 4 3 3" xfId="17459"/>
    <cellStyle name="40% - Accent6 3 4 3 3 2" xfId="28289"/>
    <cellStyle name="40% - Accent6 3 4 3 3 3" xfId="37166"/>
    <cellStyle name="40% - Accent6 3 4 3 4" xfId="19864"/>
    <cellStyle name="40% - Accent6 3 4 3 4 2" xfId="30508"/>
    <cellStyle name="40% - Accent6 3 4 3 4 3" xfId="39385"/>
    <cellStyle name="40% - Accent6 3 4 3 5" xfId="23851"/>
    <cellStyle name="40% - Accent6 3 4 3 6" xfId="32728"/>
    <cellStyle name="40% - Accent6 3 4 4" xfId="14364"/>
    <cellStyle name="40% - Accent6 3 4 4 2" xfId="25327"/>
    <cellStyle name="40% - Accent6 3 4 4 3" xfId="34204"/>
    <cellStyle name="40% - Accent6 3 4 5" xfId="16716"/>
    <cellStyle name="40% - Accent6 3 4 5 2" xfId="27546"/>
    <cellStyle name="40% - Accent6 3 4 5 3" xfId="36423"/>
    <cellStyle name="40% - Accent6 3 4 6" xfId="18937"/>
    <cellStyle name="40% - Accent6 3 4 6 2" xfId="29765"/>
    <cellStyle name="40% - Accent6 3 4 6 3" xfId="38642"/>
    <cellStyle name="40% - Accent6 3 4 7" xfId="23108"/>
    <cellStyle name="40% - Accent6 3 4 8" xfId="31983"/>
    <cellStyle name="40% - Accent6 3 5" xfId="9730"/>
    <cellStyle name="40% - Accent6 3 5 2" xfId="13620"/>
    <cellStyle name="40% - Accent6 3 5 2 2" xfId="15974"/>
    <cellStyle name="40% - Accent6 3 5 2 2 2" xfId="26804"/>
    <cellStyle name="40% - Accent6 3 5 2 2 3" xfId="35681"/>
    <cellStyle name="40% - Accent6 3 5 2 3" xfId="18193"/>
    <cellStyle name="40% - Accent6 3 5 2 3 2" xfId="29023"/>
    <cellStyle name="40% - Accent6 3 5 2 3 3" xfId="37900"/>
    <cellStyle name="40% - Accent6 3 5 2 4" xfId="20598"/>
    <cellStyle name="40% - Accent6 3 5 2 4 2" xfId="31242"/>
    <cellStyle name="40% - Accent6 3 5 2 4 3" xfId="40119"/>
    <cellStyle name="40% - Accent6 3 5 2 5" xfId="24585"/>
    <cellStyle name="40% - Accent6 3 5 2 6" xfId="33462"/>
    <cellStyle name="40% - Accent6 3 5 3" xfId="12887"/>
    <cellStyle name="40% - Accent6 3 5 3 2" xfId="15241"/>
    <cellStyle name="40% - Accent6 3 5 3 2 2" xfId="26071"/>
    <cellStyle name="40% - Accent6 3 5 3 2 3" xfId="34948"/>
    <cellStyle name="40% - Accent6 3 5 3 3" xfId="17460"/>
    <cellStyle name="40% - Accent6 3 5 3 3 2" xfId="28290"/>
    <cellStyle name="40% - Accent6 3 5 3 3 3" xfId="37167"/>
    <cellStyle name="40% - Accent6 3 5 3 4" xfId="19865"/>
    <cellStyle name="40% - Accent6 3 5 3 4 2" xfId="30509"/>
    <cellStyle name="40% - Accent6 3 5 3 4 3" xfId="39386"/>
    <cellStyle name="40% - Accent6 3 5 3 5" xfId="23852"/>
    <cellStyle name="40% - Accent6 3 5 3 6" xfId="32729"/>
    <cellStyle name="40% - Accent6 3 5 4" xfId="14365"/>
    <cellStyle name="40% - Accent6 3 5 4 2" xfId="25328"/>
    <cellStyle name="40% - Accent6 3 5 4 3" xfId="34205"/>
    <cellStyle name="40% - Accent6 3 5 5" xfId="16717"/>
    <cellStyle name="40% - Accent6 3 5 5 2" xfId="27547"/>
    <cellStyle name="40% - Accent6 3 5 5 3" xfId="36424"/>
    <cellStyle name="40% - Accent6 3 5 6" xfId="18938"/>
    <cellStyle name="40% - Accent6 3 5 6 2" xfId="29766"/>
    <cellStyle name="40% - Accent6 3 5 6 3" xfId="38643"/>
    <cellStyle name="40% - Accent6 3 5 7" xfId="23109"/>
    <cellStyle name="40% - Accent6 3 5 8" xfId="31984"/>
    <cellStyle name="40% - Accent6 3 6" xfId="9731"/>
    <cellStyle name="40% - Accent6 3 7" xfId="9732"/>
    <cellStyle name="40% - Accent6 3 8" xfId="9733"/>
    <cellStyle name="40% - Accent6 3 9" xfId="9734"/>
    <cellStyle name="40% - Accent6 4" xfId="9735"/>
    <cellStyle name="40% - Accent6 4 2" xfId="9736"/>
    <cellStyle name="40% - Accent6 4 3" xfId="9737"/>
    <cellStyle name="40% - Accent6 4 4" xfId="9738"/>
    <cellStyle name="40% - Accent6 4 5" xfId="9739"/>
    <cellStyle name="40% - Accent6 4 6" xfId="9740"/>
    <cellStyle name="40% - Accent6 5" xfId="9741"/>
    <cellStyle name="40% - Accent6 5 2" xfId="9742"/>
    <cellStyle name="40% - Accent6 5 3" xfId="9743"/>
    <cellStyle name="40% - Accent6 5 4" xfId="9744"/>
    <cellStyle name="40% - Accent6 5 5" xfId="9745"/>
    <cellStyle name="40% - Accent6 5 6" xfId="9746"/>
    <cellStyle name="40% - Accent6 6" xfId="9747"/>
    <cellStyle name="40% - Accent6 6 2" xfId="9748"/>
    <cellStyle name="40% - Accent6 6 3" xfId="9749"/>
    <cellStyle name="40% - Accent6 6 4" xfId="9750"/>
    <cellStyle name="40% - Accent6 6 5" xfId="9751"/>
    <cellStyle name="40% - Accent6 6 6" xfId="9752"/>
    <cellStyle name="40% - Accent6 7" xfId="9753"/>
    <cellStyle name="40% - Accent6 7 10" xfId="16718"/>
    <cellStyle name="40% - Accent6 7 10 2" xfId="27548"/>
    <cellStyle name="40% - Accent6 7 10 3" xfId="36425"/>
    <cellStyle name="40% - Accent6 7 11" xfId="18939"/>
    <cellStyle name="40% - Accent6 7 11 2" xfId="29767"/>
    <cellStyle name="40% - Accent6 7 11 3" xfId="38644"/>
    <cellStyle name="40% - Accent6 7 12" xfId="23110"/>
    <cellStyle name="40% - Accent6 7 13" xfId="31985"/>
    <cellStyle name="40% - Accent6 7 2" xfId="9754"/>
    <cellStyle name="40% - Accent6 7 3" xfId="9755"/>
    <cellStyle name="40% - Accent6 7 4" xfId="9756"/>
    <cellStyle name="40% - Accent6 7 5" xfId="9757"/>
    <cellStyle name="40% - Accent6 7 6" xfId="9758"/>
    <cellStyle name="40% - Accent6 7 7" xfId="13621"/>
    <cellStyle name="40% - Accent6 7 7 2" xfId="15975"/>
    <cellStyle name="40% - Accent6 7 7 2 2" xfId="26805"/>
    <cellStyle name="40% - Accent6 7 7 2 3" xfId="35682"/>
    <cellStyle name="40% - Accent6 7 7 3" xfId="18194"/>
    <cellStyle name="40% - Accent6 7 7 3 2" xfId="29024"/>
    <cellStyle name="40% - Accent6 7 7 3 3" xfId="37901"/>
    <cellStyle name="40% - Accent6 7 7 4" xfId="20599"/>
    <cellStyle name="40% - Accent6 7 7 4 2" xfId="31243"/>
    <cellStyle name="40% - Accent6 7 7 4 3" xfId="40120"/>
    <cellStyle name="40% - Accent6 7 7 5" xfId="24586"/>
    <cellStyle name="40% - Accent6 7 7 6" xfId="33463"/>
    <cellStyle name="40% - Accent6 7 8" xfId="12888"/>
    <cellStyle name="40% - Accent6 7 8 2" xfId="15242"/>
    <cellStyle name="40% - Accent6 7 8 2 2" xfId="26072"/>
    <cellStyle name="40% - Accent6 7 8 2 3" xfId="34949"/>
    <cellStyle name="40% - Accent6 7 8 3" xfId="17461"/>
    <cellStyle name="40% - Accent6 7 8 3 2" xfId="28291"/>
    <cellStyle name="40% - Accent6 7 8 3 3" xfId="37168"/>
    <cellStyle name="40% - Accent6 7 8 4" xfId="19866"/>
    <cellStyle name="40% - Accent6 7 8 4 2" xfId="30510"/>
    <cellStyle name="40% - Accent6 7 8 4 3" xfId="39387"/>
    <cellStyle name="40% - Accent6 7 8 5" xfId="23853"/>
    <cellStyle name="40% - Accent6 7 8 6" xfId="32730"/>
    <cellStyle name="40% - Accent6 7 9" xfId="14366"/>
    <cellStyle name="40% - Accent6 7 9 2" xfId="25329"/>
    <cellStyle name="40% - Accent6 7 9 3" xfId="34206"/>
    <cellStyle name="40% - Accent6 8" xfId="9759"/>
    <cellStyle name="40% - Accent6 8 2" xfId="9760"/>
    <cellStyle name="40% - Accent6 8 3" xfId="9761"/>
    <cellStyle name="40% - Accent6 8 4" xfId="9762"/>
    <cellStyle name="40% - Accent6 8 5" xfId="9763"/>
    <cellStyle name="40% - Accent6 8 6" xfId="9764"/>
    <cellStyle name="40% - Accent6 9" xfId="9765"/>
    <cellStyle name="40% - Accent6 9 2" xfId="9766"/>
    <cellStyle name="40% - Accent6 9 3" xfId="9767"/>
    <cellStyle name="40% - Accent6 9 4" xfId="9768"/>
    <cellStyle name="40% - Accent6 9 5" xfId="9769"/>
    <cellStyle name="40% - Akzent1" xfId="89"/>
    <cellStyle name="40% - Akzent1 2" xfId="90"/>
    <cellStyle name="40% - Akzent2" xfId="91"/>
    <cellStyle name="40% - Akzent2 2" xfId="92"/>
    <cellStyle name="40% - Akzent3" xfId="93"/>
    <cellStyle name="40% - Akzent3 2" xfId="94"/>
    <cellStyle name="40% - Akzent4" xfId="95"/>
    <cellStyle name="40% - Akzent4 2" xfId="96"/>
    <cellStyle name="40% - Akzent5" xfId="97"/>
    <cellStyle name="40% - Akzent5 2" xfId="98"/>
    <cellStyle name="40% - Akzent6" xfId="99"/>
    <cellStyle name="40% - Akzent6 2" xfId="100"/>
    <cellStyle name="5x indented GHG Textfiels" xfId="101"/>
    <cellStyle name="5x indented GHG Textfiels 2" xfId="102"/>
    <cellStyle name="60 % - Accent1" xfId="103"/>
    <cellStyle name="60 % - Accent2" xfId="104"/>
    <cellStyle name="60 % - Accent3" xfId="105"/>
    <cellStyle name="60 % - Accent4" xfId="106"/>
    <cellStyle name="60 % - Accent5" xfId="107"/>
    <cellStyle name="60 % - Accent6" xfId="108"/>
    <cellStyle name="60% - Accent1 10" xfId="9770"/>
    <cellStyle name="60% - Accent1 11" xfId="9771"/>
    <cellStyle name="60% - Accent1 12" xfId="9772"/>
    <cellStyle name="60% - Accent1 13" xfId="9773"/>
    <cellStyle name="60% - Accent1 14" xfId="9774"/>
    <cellStyle name="60% - Accent1 15" xfId="9775"/>
    <cellStyle name="60% - Accent1 16" xfId="9776"/>
    <cellStyle name="60% - Accent1 17" xfId="9777"/>
    <cellStyle name="60% - Accent1 18" xfId="9778"/>
    <cellStyle name="60% - Accent1 19" xfId="9779"/>
    <cellStyle name="60% - Accent1 2" xfId="109"/>
    <cellStyle name="60% - Accent1 2 10" xfId="9781"/>
    <cellStyle name="60% - Accent1 2 11" xfId="9782"/>
    <cellStyle name="60% - Accent1 2 12" xfId="9783"/>
    <cellStyle name="60% - Accent1 2 13" xfId="9784"/>
    <cellStyle name="60% - Accent1 2 14" xfId="9785"/>
    <cellStyle name="60% - Accent1 2 15" xfId="9786"/>
    <cellStyle name="60% - Accent1 2 16" xfId="9787"/>
    <cellStyle name="60% - Accent1 2 17" xfId="9780"/>
    <cellStyle name="60% - Accent1 2 2" xfId="9788"/>
    <cellStyle name="60% - Accent1 2 2 2" xfId="9789"/>
    <cellStyle name="60% - Accent1 2 2 3" xfId="9790"/>
    <cellStyle name="60% - Accent1 2 2 4" xfId="9791"/>
    <cellStyle name="60% - Accent1 2 2 5" xfId="9792"/>
    <cellStyle name="60% - Accent1 2 3" xfId="9793"/>
    <cellStyle name="60% - Accent1 2 4" xfId="9794"/>
    <cellStyle name="60% - Accent1 2 5" xfId="9795"/>
    <cellStyle name="60% - Accent1 2 6" xfId="9796"/>
    <cellStyle name="60% - Accent1 2 7" xfId="9797"/>
    <cellStyle name="60% - Accent1 2 8" xfId="9798"/>
    <cellStyle name="60% - Accent1 2 9" xfId="9799"/>
    <cellStyle name="60% - Accent1 20" xfId="9800"/>
    <cellStyle name="60% - Accent1 21" xfId="9801"/>
    <cellStyle name="60% - Accent1 22" xfId="9802"/>
    <cellStyle name="60% - Accent1 3" xfId="110"/>
    <cellStyle name="60% - Accent1 3 2" xfId="9804"/>
    <cellStyle name="60% - Accent1 3 3" xfId="9805"/>
    <cellStyle name="60% - Accent1 3 4" xfId="9806"/>
    <cellStyle name="60% - Accent1 3 5" xfId="9807"/>
    <cellStyle name="60% - Accent1 3 6" xfId="9808"/>
    <cellStyle name="60% - Accent1 3 7" xfId="9803"/>
    <cellStyle name="60% - Accent1 4" xfId="9809"/>
    <cellStyle name="60% - Accent1 4 2" xfId="9810"/>
    <cellStyle name="60% - Accent1 5" xfId="9811"/>
    <cellStyle name="60% - Accent1 5 2" xfId="9812"/>
    <cellStyle name="60% - Accent1 6" xfId="9813"/>
    <cellStyle name="60% - Accent1 6 2" xfId="9814"/>
    <cellStyle name="60% - Accent1 7" xfId="9815"/>
    <cellStyle name="60% - Accent1 7 2" xfId="9816"/>
    <cellStyle name="60% - Accent1 8" xfId="9817"/>
    <cellStyle name="60% - Accent1 8 2" xfId="9818"/>
    <cellStyle name="60% - Accent1 9" xfId="9819"/>
    <cellStyle name="60% - Accent2 10" xfId="9820"/>
    <cellStyle name="60% - Accent2 11" xfId="9821"/>
    <cellStyle name="60% - Accent2 12" xfId="9822"/>
    <cellStyle name="60% - Accent2 13" xfId="9823"/>
    <cellStyle name="60% - Accent2 2" xfId="111"/>
    <cellStyle name="60% - Accent2 2 10" xfId="9825"/>
    <cellStyle name="60% - Accent2 2 11" xfId="9826"/>
    <cellStyle name="60% - Accent2 2 12" xfId="9827"/>
    <cellStyle name="60% - Accent2 2 13" xfId="9828"/>
    <cellStyle name="60% - Accent2 2 14" xfId="9829"/>
    <cellStyle name="60% - Accent2 2 15" xfId="9830"/>
    <cellStyle name="60% - Accent2 2 16" xfId="9831"/>
    <cellStyle name="60% - Accent2 2 17" xfId="9824"/>
    <cellStyle name="60% - Accent2 2 2" xfId="9832"/>
    <cellStyle name="60% - Accent2 2 2 2" xfId="9833"/>
    <cellStyle name="60% - Accent2 2 2 3" xfId="9834"/>
    <cellStyle name="60% - Accent2 2 2 4" xfId="9835"/>
    <cellStyle name="60% - Accent2 2 2 5" xfId="9836"/>
    <cellStyle name="60% - Accent2 2 3" xfId="9837"/>
    <cellStyle name="60% - Accent2 2 4" xfId="9838"/>
    <cellStyle name="60% - Accent2 2 5" xfId="9839"/>
    <cellStyle name="60% - Accent2 2 6" xfId="9840"/>
    <cellStyle name="60% - Accent2 2 7" xfId="9841"/>
    <cellStyle name="60% - Accent2 2 8" xfId="9842"/>
    <cellStyle name="60% - Accent2 2 9" xfId="9843"/>
    <cellStyle name="60% - Accent2 3" xfId="9844"/>
    <cellStyle name="60% - Accent2 3 2" xfId="9845"/>
    <cellStyle name="60% - Accent2 3 3" xfId="9846"/>
    <cellStyle name="60% - Accent2 3 4" xfId="9847"/>
    <cellStyle name="60% - Accent2 3 5" xfId="9848"/>
    <cellStyle name="60% - Accent2 3 6" xfId="9849"/>
    <cellStyle name="60% - Accent2 4" xfId="9850"/>
    <cellStyle name="60% - Accent2 4 2" xfId="9851"/>
    <cellStyle name="60% - Accent2 5" xfId="9852"/>
    <cellStyle name="60% - Accent2 5 2" xfId="9853"/>
    <cellStyle name="60% - Accent2 6" xfId="9854"/>
    <cellStyle name="60% - Accent2 6 2" xfId="9855"/>
    <cellStyle name="60% - Accent2 7" xfId="9856"/>
    <cellStyle name="60% - Accent2 7 2" xfId="9857"/>
    <cellStyle name="60% - Accent2 8" xfId="9858"/>
    <cellStyle name="60% - Accent2 8 2" xfId="9859"/>
    <cellStyle name="60% - Accent2 9" xfId="9860"/>
    <cellStyle name="60% - Accent3 10" xfId="9861"/>
    <cellStyle name="60% - Accent3 11" xfId="9862"/>
    <cellStyle name="60% - Accent3 12" xfId="9863"/>
    <cellStyle name="60% - Accent3 13" xfId="9864"/>
    <cellStyle name="60% - Accent3 14" xfId="9865"/>
    <cellStyle name="60% - Accent3 15" xfId="9866"/>
    <cellStyle name="60% - Accent3 16" xfId="9867"/>
    <cellStyle name="60% - Accent3 17" xfId="9868"/>
    <cellStyle name="60% - Accent3 18" xfId="9869"/>
    <cellStyle name="60% - Accent3 19" xfId="9870"/>
    <cellStyle name="60% - Accent3 2" xfId="112"/>
    <cellStyle name="60% - Accent3 2 10" xfId="9872"/>
    <cellStyle name="60% - Accent3 2 11" xfId="9873"/>
    <cellStyle name="60% - Accent3 2 12" xfId="9874"/>
    <cellStyle name="60% - Accent3 2 13" xfId="9875"/>
    <cellStyle name="60% - Accent3 2 14" xfId="9876"/>
    <cellStyle name="60% - Accent3 2 15" xfId="9877"/>
    <cellStyle name="60% - Accent3 2 16" xfId="9878"/>
    <cellStyle name="60% - Accent3 2 17" xfId="9871"/>
    <cellStyle name="60% - Accent3 2 2" xfId="9879"/>
    <cellStyle name="60% - Accent3 2 2 2" xfId="9880"/>
    <cellStyle name="60% - Accent3 2 2 3" xfId="9881"/>
    <cellStyle name="60% - Accent3 2 2 4" xfId="9882"/>
    <cellStyle name="60% - Accent3 2 2 5" xfId="9883"/>
    <cellStyle name="60% - Accent3 2 3" xfId="9884"/>
    <cellStyle name="60% - Accent3 2 4" xfId="9885"/>
    <cellStyle name="60% - Accent3 2 5" xfId="9886"/>
    <cellStyle name="60% - Accent3 2 6" xfId="9887"/>
    <cellStyle name="60% - Accent3 2 7" xfId="9888"/>
    <cellStyle name="60% - Accent3 2 8" xfId="9889"/>
    <cellStyle name="60% - Accent3 2 9" xfId="9890"/>
    <cellStyle name="60% - Accent3 20" xfId="9891"/>
    <cellStyle name="60% - Accent3 21" xfId="9892"/>
    <cellStyle name="60% - Accent3 22" xfId="9893"/>
    <cellStyle name="60% - Accent3 3" xfId="113"/>
    <cellStyle name="60% - Accent3 3 2" xfId="9895"/>
    <cellStyle name="60% - Accent3 3 3" xfId="9896"/>
    <cellStyle name="60% - Accent3 3 4" xfId="9897"/>
    <cellStyle name="60% - Accent3 3 5" xfId="9898"/>
    <cellStyle name="60% - Accent3 3 6" xfId="9899"/>
    <cellStyle name="60% - Accent3 3 7" xfId="9894"/>
    <cellStyle name="60% - Accent3 4" xfId="9900"/>
    <cellStyle name="60% - Accent3 4 2" xfId="9901"/>
    <cellStyle name="60% - Accent3 5" xfId="9902"/>
    <cellStyle name="60% - Accent3 5 2" xfId="9903"/>
    <cellStyle name="60% - Accent3 6" xfId="9904"/>
    <cellStyle name="60% - Accent3 6 2" xfId="9905"/>
    <cellStyle name="60% - Accent3 7" xfId="9906"/>
    <cellStyle name="60% - Accent3 7 2" xfId="9907"/>
    <cellStyle name="60% - Accent3 8" xfId="9908"/>
    <cellStyle name="60% - Accent3 8 2" xfId="9909"/>
    <cellStyle name="60% - Accent3 9" xfId="9910"/>
    <cellStyle name="60% - Accent4 10" xfId="9911"/>
    <cellStyle name="60% - Accent4 11" xfId="9912"/>
    <cellStyle name="60% - Accent4 12" xfId="9913"/>
    <cellStyle name="60% - Accent4 13" xfId="9914"/>
    <cellStyle name="60% - Accent4 14" xfId="9915"/>
    <cellStyle name="60% - Accent4 15" xfId="9916"/>
    <cellStyle name="60% - Accent4 16" xfId="9917"/>
    <cellStyle name="60% - Accent4 17" xfId="9918"/>
    <cellStyle name="60% - Accent4 18" xfId="9919"/>
    <cellStyle name="60% - Accent4 19" xfId="9920"/>
    <cellStyle name="60% - Accent4 2" xfId="114"/>
    <cellStyle name="60% - Accent4 2 10" xfId="9922"/>
    <cellStyle name="60% - Accent4 2 11" xfId="9923"/>
    <cellStyle name="60% - Accent4 2 12" xfId="9924"/>
    <cellStyle name="60% - Accent4 2 13" xfId="9925"/>
    <cellStyle name="60% - Accent4 2 14" xfId="9926"/>
    <cellStyle name="60% - Accent4 2 15" xfId="9927"/>
    <cellStyle name="60% - Accent4 2 16" xfId="9928"/>
    <cellStyle name="60% - Accent4 2 17" xfId="9921"/>
    <cellStyle name="60% - Accent4 2 2" xfId="9929"/>
    <cellStyle name="60% - Accent4 2 2 2" xfId="9930"/>
    <cellStyle name="60% - Accent4 2 2 3" xfId="9931"/>
    <cellStyle name="60% - Accent4 2 2 4" xfId="9932"/>
    <cellStyle name="60% - Accent4 2 2 5" xfId="9933"/>
    <cellStyle name="60% - Accent4 2 3" xfId="9934"/>
    <cellStyle name="60% - Accent4 2 4" xfId="9935"/>
    <cellStyle name="60% - Accent4 2 5" xfId="9936"/>
    <cellStyle name="60% - Accent4 2 6" xfId="9937"/>
    <cellStyle name="60% - Accent4 2 7" xfId="9938"/>
    <cellStyle name="60% - Accent4 2 8" xfId="9939"/>
    <cellStyle name="60% - Accent4 2 9" xfId="9940"/>
    <cellStyle name="60% - Accent4 20" xfId="9941"/>
    <cellStyle name="60% - Accent4 21" xfId="9942"/>
    <cellStyle name="60% - Accent4 22" xfId="9943"/>
    <cellStyle name="60% - Accent4 3" xfId="115"/>
    <cellStyle name="60% - Accent4 3 2" xfId="9945"/>
    <cellStyle name="60% - Accent4 3 3" xfId="9946"/>
    <cellStyle name="60% - Accent4 3 4" xfId="9947"/>
    <cellStyle name="60% - Accent4 3 5" xfId="9948"/>
    <cellStyle name="60% - Accent4 3 6" xfId="9949"/>
    <cellStyle name="60% - Accent4 3 7" xfId="9944"/>
    <cellStyle name="60% - Accent4 4" xfId="9950"/>
    <cellStyle name="60% - Accent4 4 2" xfId="9951"/>
    <cellStyle name="60% - Accent4 5" xfId="9952"/>
    <cellStyle name="60% - Accent4 5 2" xfId="9953"/>
    <cellStyle name="60% - Accent4 6" xfId="9954"/>
    <cellStyle name="60% - Accent4 6 2" xfId="9955"/>
    <cellStyle name="60% - Accent4 7" xfId="9956"/>
    <cellStyle name="60% - Accent4 7 2" xfId="9957"/>
    <cellStyle name="60% - Accent4 8" xfId="9958"/>
    <cellStyle name="60% - Accent4 8 2" xfId="9959"/>
    <cellStyle name="60% - Accent4 9" xfId="9960"/>
    <cellStyle name="60% - Accent5 10" xfId="9961"/>
    <cellStyle name="60% - Accent5 11" xfId="9962"/>
    <cellStyle name="60% - Accent5 12" xfId="9963"/>
    <cellStyle name="60% - Accent5 13" xfId="9964"/>
    <cellStyle name="60% - Accent5 2" xfId="116"/>
    <cellStyle name="60% - Accent5 2 10" xfId="9966"/>
    <cellStyle name="60% - Accent5 2 11" xfId="9967"/>
    <cellStyle name="60% - Accent5 2 12" xfId="9968"/>
    <cellStyle name="60% - Accent5 2 13" xfId="9969"/>
    <cellStyle name="60% - Accent5 2 14" xfId="9970"/>
    <cellStyle name="60% - Accent5 2 15" xfId="9971"/>
    <cellStyle name="60% - Accent5 2 16" xfId="9972"/>
    <cellStyle name="60% - Accent5 2 17" xfId="9965"/>
    <cellStyle name="60% - Accent5 2 2" xfId="9973"/>
    <cellStyle name="60% - Accent5 2 2 2" xfId="9974"/>
    <cellStyle name="60% - Accent5 2 2 3" xfId="9975"/>
    <cellStyle name="60% - Accent5 2 2 4" xfId="9976"/>
    <cellStyle name="60% - Accent5 2 2 5" xfId="9977"/>
    <cellStyle name="60% - Accent5 2 3" xfId="9978"/>
    <cellStyle name="60% - Accent5 2 4" xfId="9979"/>
    <cellStyle name="60% - Accent5 2 5" xfId="9980"/>
    <cellStyle name="60% - Accent5 2 6" xfId="9981"/>
    <cellStyle name="60% - Accent5 2 7" xfId="9982"/>
    <cellStyle name="60% - Accent5 2 8" xfId="9983"/>
    <cellStyle name="60% - Accent5 2 9" xfId="9984"/>
    <cellStyle name="60% - Accent5 3" xfId="9985"/>
    <cellStyle name="60% - Accent5 3 2" xfId="9986"/>
    <cellStyle name="60% - Accent5 3 3" xfId="9987"/>
    <cellStyle name="60% - Accent5 3 4" xfId="9988"/>
    <cellStyle name="60% - Accent5 3 5" xfId="9989"/>
    <cellStyle name="60% - Accent5 3 6" xfId="9990"/>
    <cellStyle name="60% - Accent5 4" xfId="9991"/>
    <cellStyle name="60% - Accent5 4 2" xfId="9992"/>
    <cellStyle name="60% - Accent5 5" xfId="9993"/>
    <cellStyle name="60% - Accent5 5 2" xfId="9994"/>
    <cellStyle name="60% - Accent5 6" xfId="9995"/>
    <cellStyle name="60% - Accent5 6 2" xfId="9996"/>
    <cellStyle name="60% - Accent5 7" xfId="9997"/>
    <cellStyle name="60% - Accent5 7 2" xfId="9998"/>
    <cellStyle name="60% - Accent5 8" xfId="9999"/>
    <cellStyle name="60% - Accent5 8 2" xfId="10000"/>
    <cellStyle name="60% - Accent5 9" xfId="10001"/>
    <cellStyle name="60% - Accent6 10" xfId="10002"/>
    <cellStyle name="60% - Accent6 11" xfId="10003"/>
    <cellStyle name="60% - Accent6 12" xfId="10004"/>
    <cellStyle name="60% - Accent6 13" xfId="10005"/>
    <cellStyle name="60% - Accent6 14" xfId="10006"/>
    <cellStyle name="60% - Accent6 15" xfId="10007"/>
    <cellStyle name="60% - Accent6 16" xfId="10008"/>
    <cellStyle name="60% - Accent6 17" xfId="10009"/>
    <cellStyle name="60% - Accent6 18" xfId="10010"/>
    <cellStyle name="60% - Accent6 19" xfId="10011"/>
    <cellStyle name="60% - Accent6 2" xfId="117"/>
    <cellStyle name="60% - Accent6 2 10" xfId="10013"/>
    <cellStyle name="60% - Accent6 2 11" xfId="10014"/>
    <cellStyle name="60% - Accent6 2 12" xfId="10015"/>
    <cellStyle name="60% - Accent6 2 13" xfId="10016"/>
    <cellStyle name="60% - Accent6 2 14" xfId="10017"/>
    <cellStyle name="60% - Accent6 2 15" xfId="10018"/>
    <cellStyle name="60% - Accent6 2 16" xfId="10019"/>
    <cellStyle name="60% - Accent6 2 17" xfId="10012"/>
    <cellStyle name="60% - Accent6 2 2" xfId="10020"/>
    <cellStyle name="60% - Accent6 2 2 2" xfId="10021"/>
    <cellStyle name="60% - Accent6 2 2 3" xfId="10022"/>
    <cellStyle name="60% - Accent6 2 2 4" xfId="10023"/>
    <cellStyle name="60% - Accent6 2 2 5" xfId="10024"/>
    <cellStyle name="60% - Accent6 2 3" xfId="10025"/>
    <cellStyle name="60% - Accent6 2 4" xfId="10026"/>
    <cellStyle name="60% - Accent6 2 5" xfId="10027"/>
    <cellStyle name="60% - Accent6 2 6" xfId="10028"/>
    <cellStyle name="60% - Accent6 2 7" xfId="10029"/>
    <cellStyle name="60% - Accent6 2 8" xfId="10030"/>
    <cellStyle name="60% - Accent6 2 9" xfId="10031"/>
    <cellStyle name="60% - Accent6 20" xfId="10032"/>
    <cellStyle name="60% - Accent6 21" xfId="10033"/>
    <cellStyle name="60% - Accent6 22" xfId="10034"/>
    <cellStyle name="60% - Accent6 3" xfId="118"/>
    <cellStyle name="60% - Accent6 3 2" xfId="10036"/>
    <cellStyle name="60% - Accent6 3 3" xfId="10037"/>
    <cellStyle name="60% - Accent6 3 4" xfId="10038"/>
    <cellStyle name="60% - Accent6 3 5" xfId="10039"/>
    <cellStyle name="60% - Accent6 3 6" xfId="10040"/>
    <cellStyle name="60% - Accent6 3 7" xfId="10035"/>
    <cellStyle name="60% - Accent6 4" xfId="10041"/>
    <cellStyle name="60% - Accent6 4 2" xfId="10042"/>
    <cellStyle name="60% - Accent6 5" xfId="10043"/>
    <cellStyle name="60% - Accent6 5 2" xfId="10044"/>
    <cellStyle name="60% - Accent6 6" xfId="10045"/>
    <cellStyle name="60% - Accent6 6 2" xfId="10046"/>
    <cellStyle name="60% - Accent6 7" xfId="10047"/>
    <cellStyle name="60% - Accent6 7 2" xfId="10048"/>
    <cellStyle name="60% - Accent6 8" xfId="10049"/>
    <cellStyle name="60% - Accent6 8 2" xfId="10050"/>
    <cellStyle name="60% - Accent6 9" xfId="10051"/>
    <cellStyle name="60% - Akzent1" xfId="119"/>
    <cellStyle name="60% - Akzent2" xfId="120"/>
    <cellStyle name="60% - Akzent3" xfId="121"/>
    <cellStyle name="60% - Akzent4" xfId="122"/>
    <cellStyle name="60% - Akzent5" xfId="123"/>
    <cellStyle name="60% - Akzent6" xfId="124"/>
    <cellStyle name="Accent1 10" xfId="10052"/>
    <cellStyle name="Accent1 11" xfId="10053"/>
    <cellStyle name="Accent1 12" xfId="10054"/>
    <cellStyle name="Accent1 13" xfId="10055"/>
    <cellStyle name="Accent1 14" xfId="10056"/>
    <cellStyle name="Accent1 15" xfId="10057"/>
    <cellStyle name="Accent1 16" xfId="10058"/>
    <cellStyle name="Accent1 17" xfId="10059"/>
    <cellStyle name="Accent1 18" xfId="10060"/>
    <cellStyle name="Accent1 19" xfId="10061"/>
    <cellStyle name="Accent1 2" xfId="125"/>
    <cellStyle name="Accent1 2 10" xfId="10063"/>
    <cellStyle name="Accent1 2 11" xfId="10064"/>
    <cellStyle name="Accent1 2 12" xfId="10065"/>
    <cellStyle name="Accent1 2 13" xfId="10066"/>
    <cellStyle name="Accent1 2 14" xfId="10067"/>
    <cellStyle name="Accent1 2 15" xfId="10068"/>
    <cellStyle name="Accent1 2 16" xfId="10069"/>
    <cellStyle name="Accent1 2 17" xfId="10062"/>
    <cellStyle name="Accent1 2 2" xfId="10070"/>
    <cellStyle name="Accent1 2 2 2" xfId="10071"/>
    <cellStyle name="Accent1 2 2 3" xfId="10072"/>
    <cellStyle name="Accent1 2 2 4" xfId="10073"/>
    <cellStyle name="Accent1 2 2 5" xfId="10074"/>
    <cellStyle name="Accent1 2 3" xfId="10075"/>
    <cellStyle name="Accent1 2 4" xfId="10076"/>
    <cellStyle name="Accent1 2 5" xfId="10077"/>
    <cellStyle name="Accent1 2 6" xfId="10078"/>
    <cellStyle name="Accent1 2 7" xfId="10079"/>
    <cellStyle name="Accent1 2 8" xfId="10080"/>
    <cellStyle name="Accent1 2 9" xfId="10081"/>
    <cellStyle name="Accent1 20" xfId="10082"/>
    <cellStyle name="Accent1 21" xfId="10083"/>
    <cellStyle name="Accent1 22" xfId="10084"/>
    <cellStyle name="Accent1 3" xfId="126"/>
    <cellStyle name="Accent1 3 2" xfId="10086"/>
    <cellStyle name="Accent1 3 3" xfId="10087"/>
    <cellStyle name="Accent1 3 4" xfId="10088"/>
    <cellStyle name="Accent1 3 5" xfId="10089"/>
    <cellStyle name="Accent1 3 6" xfId="10090"/>
    <cellStyle name="Accent1 3 7" xfId="10085"/>
    <cellStyle name="Accent1 4" xfId="10091"/>
    <cellStyle name="Accent1 4 2" xfId="10092"/>
    <cellStyle name="Accent1 5" xfId="10093"/>
    <cellStyle name="Accent1 5 2" xfId="10094"/>
    <cellStyle name="Accent1 6" xfId="10095"/>
    <cellStyle name="Accent1 6 2" xfId="10096"/>
    <cellStyle name="Accent1 7" xfId="10097"/>
    <cellStyle name="Accent1 7 2" xfId="10098"/>
    <cellStyle name="Accent1 8" xfId="10099"/>
    <cellStyle name="Accent1 8 2" xfId="10100"/>
    <cellStyle name="Accent1 9" xfId="10101"/>
    <cellStyle name="Accent2 10" xfId="10102"/>
    <cellStyle name="Accent2 11" xfId="10103"/>
    <cellStyle name="Accent2 12" xfId="10104"/>
    <cellStyle name="Accent2 13" xfId="10105"/>
    <cellStyle name="Accent2 2" xfId="127"/>
    <cellStyle name="Accent2 2 10" xfId="10107"/>
    <cellStyle name="Accent2 2 11" xfId="10108"/>
    <cellStyle name="Accent2 2 12" xfId="10109"/>
    <cellStyle name="Accent2 2 13" xfId="10110"/>
    <cellStyle name="Accent2 2 14" xfId="10111"/>
    <cellStyle name="Accent2 2 15" xfId="10112"/>
    <cellStyle name="Accent2 2 16" xfId="10113"/>
    <cellStyle name="Accent2 2 17" xfId="10106"/>
    <cellStyle name="Accent2 2 2" xfId="10114"/>
    <cellStyle name="Accent2 2 2 2" xfId="10115"/>
    <cellStyle name="Accent2 2 2 3" xfId="10116"/>
    <cellStyle name="Accent2 2 2 4" xfId="10117"/>
    <cellStyle name="Accent2 2 2 5" xfId="10118"/>
    <cellStyle name="Accent2 2 3" xfId="10119"/>
    <cellStyle name="Accent2 2 4" xfId="10120"/>
    <cellStyle name="Accent2 2 5" xfId="10121"/>
    <cellStyle name="Accent2 2 6" xfId="10122"/>
    <cellStyle name="Accent2 2 7" xfId="10123"/>
    <cellStyle name="Accent2 2 8" xfId="10124"/>
    <cellStyle name="Accent2 2 9" xfId="10125"/>
    <cellStyle name="Accent2 3" xfId="128"/>
    <cellStyle name="Accent2 3 2" xfId="10127"/>
    <cellStyle name="Accent2 3 3" xfId="10128"/>
    <cellStyle name="Accent2 3 4" xfId="10129"/>
    <cellStyle name="Accent2 3 5" xfId="10130"/>
    <cellStyle name="Accent2 3 6" xfId="10131"/>
    <cellStyle name="Accent2 3 7" xfId="10126"/>
    <cellStyle name="Accent2 4" xfId="10132"/>
    <cellStyle name="Accent2 4 2" xfId="10133"/>
    <cellStyle name="Accent2 5" xfId="10134"/>
    <cellStyle name="Accent2 5 2" xfId="10135"/>
    <cellStyle name="Accent2 6" xfId="10136"/>
    <cellStyle name="Accent2 6 2" xfId="10137"/>
    <cellStyle name="Accent2 7" xfId="10138"/>
    <cellStyle name="Accent2 7 2" xfId="10139"/>
    <cellStyle name="Accent2 8" xfId="10140"/>
    <cellStyle name="Accent2 8 2" xfId="10141"/>
    <cellStyle name="Accent2 9" xfId="10142"/>
    <cellStyle name="Accent3 10" xfId="10143"/>
    <cellStyle name="Accent3 11" xfId="10144"/>
    <cellStyle name="Accent3 12" xfId="10145"/>
    <cellStyle name="Accent3 13" xfId="10146"/>
    <cellStyle name="Accent3 2" xfId="129"/>
    <cellStyle name="Accent3 2 10" xfId="10148"/>
    <cellStyle name="Accent3 2 11" xfId="10149"/>
    <cellStyle name="Accent3 2 12" xfId="10150"/>
    <cellStyle name="Accent3 2 13" xfId="10151"/>
    <cellStyle name="Accent3 2 14" xfId="10152"/>
    <cellStyle name="Accent3 2 15" xfId="10153"/>
    <cellStyle name="Accent3 2 16" xfId="10154"/>
    <cellStyle name="Accent3 2 17" xfId="10147"/>
    <cellStyle name="Accent3 2 2" xfId="10155"/>
    <cellStyle name="Accent3 2 2 2" xfId="10156"/>
    <cellStyle name="Accent3 2 2 3" xfId="10157"/>
    <cellStyle name="Accent3 2 2 4" xfId="10158"/>
    <cellStyle name="Accent3 2 2 5" xfId="10159"/>
    <cellStyle name="Accent3 2 3" xfId="10160"/>
    <cellStyle name="Accent3 2 4" xfId="10161"/>
    <cellStyle name="Accent3 2 5" xfId="10162"/>
    <cellStyle name="Accent3 2 6" xfId="10163"/>
    <cellStyle name="Accent3 2 7" xfId="10164"/>
    <cellStyle name="Accent3 2 8" xfId="10165"/>
    <cellStyle name="Accent3 2 9" xfId="10166"/>
    <cellStyle name="Accent3 3" xfId="130"/>
    <cellStyle name="Accent3 3 2" xfId="10168"/>
    <cellStyle name="Accent3 3 3" xfId="10169"/>
    <cellStyle name="Accent3 3 4" xfId="10170"/>
    <cellStyle name="Accent3 3 5" xfId="10171"/>
    <cellStyle name="Accent3 3 6" xfId="10172"/>
    <cellStyle name="Accent3 3 7" xfId="10167"/>
    <cellStyle name="Accent3 4" xfId="10173"/>
    <cellStyle name="Accent3 4 2" xfId="10174"/>
    <cellStyle name="Accent3 5" xfId="10175"/>
    <cellStyle name="Accent3 5 2" xfId="10176"/>
    <cellStyle name="Accent3 6" xfId="10177"/>
    <cellStyle name="Accent3 6 2" xfId="10178"/>
    <cellStyle name="Accent3 7" xfId="10179"/>
    <cellStyle name="Accent3 7 2" xfId="10180"/>
    <cellStyle name="Accent3 8" xfId="10181"/>
    <cellStyle name="Accent3 8 2" xfId="10182"/>
    <cellStyle name="Accent3 9" xfId="10183"/>
    <cellStyle name="Accent4 10" xfId="10184"/>
    <cellStyle name="Accent4 11" xfId="10185"/>
    <cellStyle name="Accent4 12" xfId="10186"/>
    <cellStyle name="Accent4 13" xfId="10187"/>
    <cellStyle name="Accent4 14" xfId="10188"/>
    <cellStyle name="Accent4 15" xfId="10189"/>
    <cellStyle name="Accent4 16" xfId="10190"/>
    <cellStyle name="Accent4 17" xfId="10191"/>
    <cellStyle name="Accent4 18" xfId="10192"/>
    <cellStyle name="Accent4 19" xfId="10193"/>
    <cellStyle name="Accent4 2" xfId="131"/>
    <cellStyle name="Accent4 2 10" xfId="10195"/>
    <cellStyle name="Accent4 2 11" xfId="10196"/>
    <cellStyle name="Accent4 2 12" xfId="10197"/>
    <cellStyle name="Accent4 2 13" xfId="10198"/>
    <cellStyle name="Accent4 2 14" xfId="10199"/>
    <cellStyle name="Accent4 2 15" xfId="10200"/>
    <cellStyle name="Accent4 2 16" xfId="10201"/>
    <cellStyle name="Accent4 2 17" xfId="10194"/>
    <cellStyle name="Accent4 2 2" xfId="10202"/>
    <cellStyle name="Accent4 2 2 2" xfId="10203"/>
    <cellStyle name="Accent4 2 2 3" xfId="10204"/>
    <cellStyle name="Accent4 2 2 4" xfId="10205"/>
    <cellStyle name="Accent4 2 2 5" xfId="10206"/>
    <cellStyle name="Accent4 2 3" xfId="10207"/>
    <cellStyle name="Accent4 2 4" xfId="10208"/>
    <cellStyle name="Accent4 2 5" xfId="10209"/>
    <cellStyle name="Accent4 2 6" xfId="10210"/>
    <cellStyle name="Accent4 2 7" xfId="10211"/>
    <cellStyle name="Accent4 2 8" xfId="10212"/>
    <cellStyle name="Accent4 2 9" xfId="10213"/>
    <cellStyle name="Accent4 20" xfId="10214"/>
    <cellStyle name="Accent4 21" xfId="10215"/>
    <cellStyle name="Accent4 22" xfId="10216"/>
    <cellStyle name="Accent4 3" xfId="132"/>
    <cellStyle name="Accent4 3 2" xfId="10218"/>
    <cellStyle name="Accent4 3 3" xfId="10219"/>
    <cellStyle name="Accent4 3 4" xfId="10220"/>
    <cellStyle name="Accent4 3 5" xfId="10221"/>
    <cellStyle name="Accent4 3 6" xfId="10222"/>
    <cellStyle name="Accent4 3 7" xfId="10217"/>
    <cellStyle name="Accent4 4" xfId="10223"/>
    <cellStyle name="Accent4 4 2" xfId="10224"/>
    <cellStyle name="Accent4 5" xfId="10225"/>
    <cellStyle name="Accent4 5 2" xfId="10226"/>
    <cellStyle name="Accent4 6" xfId="10227"/>
    <cellStyle name="Accent4 6 2" xfId="10228"/>
    <cellStyle name="Accent4 7" xfId="10229"/>
    <cellStyle name="Accent4 7 2" xfId="10230"/>
    <cellStyle name="Accent4 8" xfId="10231"/>
    <cellStyle name="Accent4 8 2" xfId="10232"/>
    <cellStyle name="Accent4 9" xfId="10233"/>
    <cellStyle name="Accent5 10" xfId="10234"/>
    <cellStyle name="Accent5 11" xfId="10235"/>
    <cellStyle name="Accent5 12" xfId="10236"/>
    <cellStyle name="Accent5 13" xfId="10237"/>
    <cellStyle name="Accent5 2" xfId="133"/>
    <cellStyle name="Accent5 2 10" xfId="10238"/>
    <cellStyle name="Accent5 2 11" xfId="10239"/>
    <cellStyle name="Accent5 2 12" xfId="10240"/>
    <cellStyle name="Accent5 2 13" xfId="10241"/>
    <cellStyle name="Accent5 2 14" xfId="10242"/>
    <cellStyle name="Accent5 2 15" xfId="10243"/>
    <cellStyle name="Accent5 2 16" xfId="10244"/>
    <cellStyle name="Accent5 2 2" xfId="10245"/>
    <cellStyle name="Accent5 2 2 2" xfId="10246"/>
    <cellStyle name="Accent5 2 2 3" xfId="10247"/>
    <cellStyle name="Accent5 2 2 4" xfId="10248"/>
    <cellStyle name="Accent5 2 2 5" xfId="10249"/>
    <cellStyle name="Accent5 2 3" xfId="10250"/>
    <cellStyle name="Accent5 2 4" xfId="10251"/>
    <cellStyle name="Accent5 2 5" xfId="10252"/>
    <cellStyle name="Accent5 2 6" xfId="10253"/>
    <cellStyle name="Accent5 2 7" xfId="10254"/>
    <cellStyle name="Accent5 2 8" xfId="10255"/>
    <cellStyle name="Accent5 2 9" xfId="10256"/>
    <cellStyle name="Accent5 3" xfId="10257"/>
    <cellStyle name="Accent5 3 10" xfId="10258"/>
    <cellStyle name="Accent5 3 2" xfId="10259"/>
    <cellStyle name="Accent5 3 2 2" xfId="10260"/>
    <cellStyle name="Accent5 3 2 3" xfId="10261"/>
    <cellStyle name="Accent5 3 2 4" xfId="10262"/>
    <cellStyle name="Accent5 3 2 5" xfId="10263"/>
    <cellStyle name="Accent5 3 3" xfId="10264"/>
    <cellStyle name="Accent5 3 4" xfId="10265"/>
    <cellStyle name="Accent5 3 5" xfId="10266"/>
    <cellStyle name="Accent5 3 6" xfId="10267"/>
    <cellStyle name="Accent5 3 7" xfId="10268"/>
    <cellStyle name="Accent5 3 8" xfId="10269"/>
    <cellStyle name="Accent5 3 9" xfId="10270"/>
    <cellStyle name="Accent5 4" xfId="10271"/>
    <cellStyle name="Accent5 4 2" xfId="10272"/>
    <cellStyle name="Accent5 4 3" xfId="10273"/>
    <cellStyle name="Accent5 4 4" xfId="10274"/>
    <cellStyle name="Accent5 4 5" xfId="10275"/>
    <cellStyle name="Accent5 4 6" xfId="10276"/>
    <cellStyle name="Accent5 4 7" xfId="10277"/>
    <cellStyle name="Accent5 5" xfId="10278"/>
    <cellStyle name="Accent5 5 2" xfId="10279"/>
    <cellStyle name="Accent5 6" xfId="10280"/>
    <cellStyle name="Accent5 6 2" xfId="10281"/>
    <cellStyle name="Accent5 7" xfId="10282"/>
    <cellStyle name="Accent5 7 2" xfId="10283"/>
    <cellStyle name="Accent5 8" xfId="10284"/>
    <cellStyle name="Accent5 8 2" xfId="10285"/>
    <cellStyle name="Accent5 9" xfId="10286"/>
    <cellStyle name="Accent6 10" xfId="10287"/>
    <cellStyle name="Accent6 11" xfId="10288"/>
    <cellStyle name="Accent6 12" xfId="10289"/>
    <cellStyle name="Accent6 13" xfId="10290"/>
    <cellStyle name="Accent6 14" xfId="10291"/>
    <cellStyle name="Accent6 15" xfId="10292"/>
    <cellStyle name="Accent6 16" xfId="10293"/>
    <cellStyle name="Accent6 17" xfId="10294"/>
    <cellStyle name="Accent6 18" xfId="10295"/>
    <cellStyle name="Accent6 19" xfId="10296"/>
    <cellStyle name="Accent6 2" xfId="134"/>
    <cellStyle name="Accent6 2 10" xfId="10298"/>
    <cellStyle name="Accent6 2 11" xfId="10299"/>
    <cellStyle name="Accent6 2 12" xfId="10300"/>
    <cellStyle name="Accent6 2 13" xfId="10301"/>
    <cellStyle name="Accent6 2 14" xfId="10302"/>
    <cellStyle name="Accent6 2 15" xfId="10303"/>
    <cellStyle name="Accent6 2 16" xfId="10304"/>
    <cellStyle name="Accent6 2 17" xfId="10297"/>
    <cellStyle name="Accent6 2 2" xfId="10305"/>
    <cellStyle name="Accent6 2 2 2" xfId="10306"/>
    <cellStyle name="Accent6 2 2 3" xfId="10307"/>
    <cellStyle name="Accent6 2 2 4" xfId="10308"/>
    <cellStyle name="Accent6 2 2 5" xfId="10309"/>
    <cellStyle name="Accent6 2 3" xfId="10310"/>
    <cellStyle name="Accent6 2 4" xfId="10311"/>
    <cellStyle name="Accent6 2 5" xfId="10312"/>
    <cellStyle name="Accent6 2 6" xfId="10313"/>
    <cellStyle name="Accent6 2 7" xfId="10314"/>
    <cellStyle name="Accent6 2 8" xfId="10315"/>
    <cellStyle name="Accent6 2 9" xfId="10316"/>
    <cellStyle name="Accent6 20" xfId="10317"/>
    <cellStyle name="Accent6 21" xfId="10318"/>
    <cellStyle name="Accent6 22" xfId="10319"/>
    <cellStyle name="Accent6 23" xfId="10320"/>
    <cellStyle name="Accent6 3" xfId="10321"/>
    <cellStyle name="Accent6 3 2" xfId="10322"/>
    <cellStyle name="Accent6 3 3" xfId="10323"/>
    <cellStyle name="Accent6 3 4" xfId="10324"/>
    <cellStyle name="Accent6 3 5" xfId="10325"/>
    <cellStyle name="Accent6 3 6" xfId="10326"/>
    <cellStyle name="Accent6 4" xfId="10327"/>
    <cellStyle name="Accent6 4 2" xfId="10328"/>
    <cellStyle name="Accent6 5" xfId="10329"/>
    <cellStyle name="Accent6 5 2" xfId="10330"/>
    <cellStyle name="Accent6 6" xfId="10331"/>
    <cellStyle name="Accent6 6 2" xfId="10332"/>
    <cellStyle name="Accent6 7" xfId="10333"/>
    <cellStyle name="Accent6 7 2" xfId="10334"/>
    <cellStyle name="Accent6 8" xfId="10335"/>
    <cellStyle name="Accent6 8 2" xfId="10336"/>
    <cellStyle name="Accent6 9" xfId="10337"/>
    <cellStyle name="Agara" xfId="10338"/>
    <cellStyle name="Akzent1" xfId="135"/>
    <cellStyle name="Akzent2" xfId="136"/>
    <cellStyle name="Akzent3" xfId="137"/>
    <cellStyle name="Akzent4" xfId="138"/>
    <cellStyle name="Akzent5" xfId="139"/>
    <cellStyle name="Akzent6" xfId="140"/>
    <cellStyle name="ArialBold8" xfId="10339"/>
    <cellStyle name="ArialNormal8" xfId="10340"/>
    <cellStyle name="Ausgabe" xfId="141"/>
    <cellStyle name="Avertissement" xfId="142"/>
    <cellStyle name="Bad 10" xfId="10341"/>
    <cellStyle name="Bad 11" xfId="10342"/>
    <cellStyle name="Bad 12" xfId="10343"/>
    <cellStyle name="Bad 13" xfId="10344"/>
    <cellStyle name="Bad 2" xfId="143"/>
    <cellStyle name="Bad 2 10" xfId="10346"/>
    <cellStyle name="Bad 2 11" xfId="10347"/>
    <cellStyle name="Bad 2 12" xfId="10348"/>
    <cellStyle name="Bad 2 13" xfId="10349"/>
    <cellStyle name="Bad 2 14" xfId="10350"/>
    <cellStyle name="Bad 2 15" xfId="10351"/>
    <cellStyle name="Bad 2 16" xfId="10352"/>
    <cellStyle name="Bad 2 17" xfId="10345"/>
    <cellStyle name="Bad 2 2" xfId="10353"/>
    <cellStyle name="Bad 2 2 2" xfId="10354"/>
    <cellStyle name="Bad 2 2 3" xfId="10355"/>
    <cellStyle name="Bad 2 2 4" xfId="10356"/>
    <cellStyle name="Bad 2 2 5" xfId="10357"/>
    <cellStyle name="Bad 2 3" xfId="10358"/>
    <cellStyle name="Bad 2 4" xfId="10359"/>
    <cellStyle name="Bad 2 5" xfId="10360"/>
    <cellStyle name="Bad 2 6" xfId="10361"/>
    <cellStyle name="Bad 2 7" xfId="10362"/>
    <cellStyle name="Bad 2 8" xfId="10363"/>
    <cellStyle name="Bad 2 9" xfId="10364"/>
    <cellStyle name="Bad 3" xfId="144"/>
    <cellStyle name="Bad 3 2" xfId="10366"/>
    <cellStyle name="Bad 3 3" xfId="10367"/>
    <cellStyle name="Bad 3 4" xfId="10368"/>
    <cellStyle name="Bad 3 5" xfId="10369"/>
    <cellStyle name="Bad 3 6" xfId="10370"/>
    <cellStyle name="Bad 3 7" xfId="10365"/>
    <cellStyle name="Bad 4" xfId="10371"/>
    <cellStyle name="Bad 4 2" xfId="10372"/>
    <cellStyle name="Bad 5" xfId="10373"/>
    <cellStyle name="Bad 5 2" xfId="10374"/>
    <cellStyle name="Bad 6" xfId="10375"/>
    <cellStyle name="Bad 6 2" xfId="10376"/>
    <cellStyle name="Bad 7" xfId="10377"/>
    <cellStyle name="Bad 7 2" xfId="10378"/>
    <cellStyle name="Bad 8" xfId="10379"/>
    <cellStyle name="Bad 8 2" xfId="10380"/>
    <cellStyle name="Bad 9" xfId="10381"/>
    <cellStyle name="Berechnung" xfId="145"/>
    <cellStyle name="Calcul" xfId="146"/>
    <cellStyle name="Calculation 10" xfId="10382"/>
    <cellStyle name="Calculation 11" xfId="10383"/>
    <cellStyle name="Calculation 12" xfId="10384"/>
    <cellStyle name="Calculation 13" xfId="10385"/>
    <cellStyle name="Calculation 14" xfId="10386"/>
    <cellStyle name="Calculation 15" xfId="10387"/>
    <cellStyle name="Calculation 16" xfId="10388"/>
    <cellStyle name="Calculation 17" xfId="10389"/>
    <cellStyle name="Calculation 18" xfId="10390"/>
    <cellStyle name="Calculation 19" xfId="10391"/>
    <cellStyle name="Calculation 2" xfId="147"/>
    <cellStyle name="Calculation 2 10" xfId="10393"/>
    <cellStyle name="Calculation 2 11" xfId="10394"/>
    <cellStyle name="Calculation 2 12" xfId="10395"/>
    <cellStyle name="Calculation 2 13" xfId="10396"/>
    <cellStyle name="Calculation 2 14" xfId="10397"/>
    <cellStyle name="Calculation 2 15" xfId="10398"/>
    <cellStyle name="Calculation 2 16" xfId="10399"/>
    <cellStyle name="Calculation 2 17" xfId="10400"/>
    <cellStyle name="Calculation 2 18" xfId="10401"/>
    <cellStyle name="Calculation 2 19" xfId="10392"/>
    <cellStyle name="Calculation 2 2" xfId="10402"/>
    <cellStyle name="Calculation 2 2 2" xfId="10403"/>
    <cellStyle name="Calculation 2 2 3" xfId="10404"/>
    <cellStyle name="Calculation 2 2 4" xfId="10405"/>
    <cellStyle name="Calculation 2 2 5" xfId="10406"/>
    <cellStyle name="Calculation 2 3" xfId="10407"/>
    <cellStyle name="Calculation 2 4" xfId="10408"/>
    <cellStyle name="Calculation 2 5" xfId="10409"/>
    <cellStyle name="Calculation 2 6" xfId="10410"/>
    <cellStyle name="Calculation 2 7" xfId="10411"/>
    <cellStyle name="Calculation 2 8" xfId="10412"/>
    <cellStyle name="Calculation 2 9" xfId="10413"/>
    <cellStyle name="Calculation 20" xfId="10414"/>
    <cellStyle name="Calculation 21" xfId="10415"/>
    <cellStyle name="Calculation 22" xfId="10416"/>
    <cellStyle name="Calculation 23" xfId="10417"/>
    <cellStyle name="Calculation 24" xfId="10418"/>
    <cellStyle name="Calculation 3" xfId="148"/>
    <cellStyle name="Calculation 3 10" xfId="21976"/>
    <cellStyle name="Calculation 3 11" xfId="21688"/>
    <cellStyle name="Calculation 3 12" xfId="22348"/>
    <cellStyle name="Calculation 3 13" xfId="21978"/>
    <cellStyle name="Calculation 3 14" xfId="21689"/>
    <cellStyle name="Calculation 3 15" xfId="22251"/>
    <cellStyle name="Calculation 3 16" xfId="10419"/>
    <cellStyle name="Calculation 3 2" xfId="149"/>
    <cellStyle name="Calculation 3 2 2" xfId="22078"/>
    <cellStyle name="Calculation 3 2 3" xfId="10420"/>
    <cellStyle name="Calculation 3 3" xfId="150"/>
    <cellStyle name="Calculation 3 3 2" xfId="21789"/>
    <cellStyle name="Calculation 3 3 3" xfId="10421"/>
    <cellStyle name="Calculation 3 4" xfId="151"/>
    <cellStyle name="Calculation 3 4 2" xfId="21505"/>
    <cellStyle name="Calculation 3 4 3" xfId="10422"/>
    <cellStyle name="Calculation 3 5" xfId="152"/>
    <cellStyle name="Calculation 3 5 2" xfId="22428"/>
    <cellStyle name="Calculation 3 6" xfId="10423"/>
    <cellStyle name="Calculation 3 6 2" xfId="20992"/>
    <cellStyle name="Calculation 3 7" xfId="10424"/>
    <cellStyle name="Calculation 3 7 2" xfId="22159"/>
    <cellStyle name="Calculation 3 8" xfId="10425"/>
    <cellStyle name="Calculation 3 8 2" xfId="21876"/>
    <cellStyle name="Calculation 3 9" xfId="21592"/>
    <cellStyle name="Calculation 4" xfId="153"/>
    <cellStyle name="Calculation 4 2" xfId="10427"/>
    <cellStyle name="Calculation 4 3" xfId="10428"/>
    <cellStyle name="Calculation 4 4" xfId="10429"/>
    <cellStyle name="Calculation 4 5" xfId="10426"/>
    <cellStyle name="Calculation 5" xfId="10430"/>
    <cellStyle name="Calculation 5 2" xfId="10431"/>
    <cellStyle name="Calculation 5 3" xfId="10432"/>
    <cellStyle name="Calculation 5 4" xfId="10433"/>
    <cellStyle name="Calculation 6" xfId="10434"/>
    <cellStyle name="Calculation 6 2" xfId="10435"/>
    <cellStyle name="Calculation 6 3" xfId="10436"/>
    <cellStyle name="Calculation 7" xfId="10437"/>
    <cellStyle name="Calculation 7 2" xfId="10438"/>
    <cellStyle name="Calculation 8" xfId="10439"/>
    <cellStyle name="Calculation 8 2" xfId="10440"/>
    <cellStyle name="Calculation 9" xfId="10441"/>
    <cellStyle name="cComma0" xfId="10442"/>
    <cellStyle name="cComma1" xfId="10443"/>
    <cellStyle name="cComma2" xfId="10444"/>
    <cellStyle name="cDateDM" xfId="10445"/>
    <cellStyle name="cDateDMY" xfId="10446"/>
    <cellStyle name="cDateMY" xfId="10447"/>
    <cellStyle name="cDateT24" xfId="10448"/>
    <cellStyle name="Cellule liée" xfId="154"/>
    <cellStyle name="Changed" xfId="40199"/>
    <cellStyle name="Check Cell 10" xfId="10449"/>
    <cellStyle name="Check Cell 11" xfId="10450"/>
    <cellStyle name="Check Cell 12" xfId="10451"/>
    <cellStyle name="Check Cell 13" xfId="10452"/>
    <cellStyle name="Check Cell 2" xfId="155"/>
    <cellStyle name="Check Cell 2 10" xfId="10453"/>
    <cellStyle name="Check Cell 2 11" xfId="10454"/>
    <cellStyle name="Check Cell 2 12" xfId="10455"/>
    <cellStyle name="Check Cell 2 13" xfId="10456"/>
    <cellStyle name="Check Cell 2 14" xfId="10457"/>
    <cellStyle name="Check Cell 2 15" xfId="10458"/>
    <cellStyle name="Check Cell 2 16" xfId="10459"/>
    <cellStyle name="Check Cell 2 2" xfId="10460"/>
    <cellStyle name="Check Cell 2 2 2" xfId="10461"/>
    <cellStyle name="Check Cell 2 2 3" xfId="10462"/>
    <cellStyle name="Check Cell 2 2 4" xfId="10463"/>
    <cellStyle name="Check Cell 2 2 5" xfId="10464"/>
    <cellStyle name="Check Cell 2 3" xfId="10465"/>
    <cellStyle name="Check Cell 2 4" xfId="10466"/>
    <cellStyle name="Check Cell 2 5" xfId="10467"/>
    <cellStyle name="Check Cell 2 6" xfId="10468"/>
    <cellStyle name="Check Cell 2 7" xfId="10469"/>
    <cellStyle name="Check Cell 2 8" xfId="10470"/>
    <cellStyle name="Check Cell 2 9" xfId="10471"/>
    <cellStyle name="Check Cell 3" xfId="10472"/>
    <cellStyle name="Check Cell 3 10" xfId="10473"/>
    <cellStyle name="Check Cell 3 2" xfId="10474"/>
    <cellStyle name="Check Cell 3 2 2" xfId="10475"/>
    <cellStyle name="Check Cell 3 2 3" xfId="10476"/>
    <cellStyle name="Check Cell 3 2 4" xfId="10477"/>
    <cellStyle name="Check Cell 3 2 5" xfId="10478"/>
    <cellStyle name="Check Cell 3 3" xfId="10479"/>
    <cellStyle name="Check Cell 3 4" xfId="10480"/>
    <cellStyle name="Check Cell 3 5" xfId="10481"/>
    <cellStyle name="Check Cell 3 6" xfId="10482"/>
    <cellStyle name="Check Cell 3 7" xfId="10483"/>
    <cellStyle name="Check Cell 3 8" xfId="10484"/>
    <cellStyle name="Check Cell 3 9" xfId="10485"/>
    <cellStyle name="Check Cell 4" xfId="10486"/>
    <cellStyle name="Check Cell 4 2" xfId="10487"/>
    <cellStyle name="Check Cell 4 3" xfId="10488"/>
    <cellStyle name="Check Cell 4 4" xfId="10489"/>
    <cellStyle name="Check Cell 4 5" xfId="10490"/>
    <cellStyle name="Check Cell 4 6" xfId="10491"/>
    <cellStyle name="Check Cell 4 7" xfId="10492"/>
    <cellStyle name="Check Cell 5" xfId="10493"/>
    <cellStyle name="Check Cell 5 2" xfId="10494"/>
    <cellStyle name="Check Cell 6" xfId="10495"/>
    <cellStyle name="Check Cell 6 2" xfId="10496"/>
    <cellStyle name="Check Cell 7" xfId="10497"/>
    <cellStyle name="Check Cell 7 2" xfId="10498"/>
    <cellStyle name="Check Cell 8" xfId="10499"/>
    <cellStyle name="Check Cell 8 2" xfId="10500"/>
    <cellStyle name="Check Cell 9" xfId="10501"/>
    <cellStyle name="ColHeading" xfId="40200"/>
    <cellStyle name="Comma 10" xfId="156"/>
    <cellStyle name="Comma 10 2" xfId="157"/>
    <cellStyle name="Comma 10 2 2" xfId="158"/>
    <cellStyle name="Comma 10 3" xfId="159"/>
    <cellStyle name="Comma 10 4" xfId="160"/>
    <cellStyle name="Comma 11" xfId="161"/>
    <cellStyle name="Comma 11 2" xfId="162"/>
    <cellStyle name="Comma 11 2 2" xfId="163"/>
    <cellStyle name="Comma 11 2 3" xfId="14367"/>
    <cellStyle name="Comma 11 3" xfId="164"/>
    <cellStyle name="Comma 11 3 2" xfId="18940"/>
    <cellStyle name="Comma 11 4" xfId="165"/>
    <cellStyle name="Comma 11 5" xfId="10502"/>
    <cellStyle name="Comma 12" xfId="166"/>
    <cellStyle name="Comma 12 2" xfId="167"/>
    <cellStyle name="Comma 12 2 2" xfId="14368"/>
    <cellStyle name="Comma 12 2 3" xfId="18942"/>
    <cellStyle name="Comma 12 2 4" xfId="10503"/>
    <cellStyle name="Comma 12 3" xfId="168"/>
    <cellStyle name="Comma 12 4" xfId="18941"/>
    <cellStyle name="Comma 13" xfId="169"/>
    <cellStyle name="Comma 13 2" xfId="170"/>
    <cellStyle name="Comma 13 2 2" xfId="14369"/>
    <cellStyle name="Comma 13 3" xfId="18943"/>
    <cellStyle name="Comma 13 4" xfId="10504"/>
    <cellStyle name="Comma 14" xfId="171"/>
    <cellStyle name="Comma 14 2" xfId="172"/>
    <cellStyle name="Comma 14 3" xfId="10505"/>
    <cellStyle name="Comma 15" xfId="173"/>
    <cellStyle name="Comma 15 2" xfId="10506"/>
    <cellStyle name="Comma 16" xfId="174"/>
    <cellStyle name="Comma 16 2" xfId="10507"/>
    <cellStyle name="Comma 17" xfId="175"/>
    <cellStyle name="Comma 17 2" xfId="13675"/>
    <cellStyle name="Comma 17 2 2" xfId="16029"/>
    <cellStyle name="Comma 17 2 2 2" xfId="26859"/>
    <cellStyle name="Comma 17 2 2 3" xfId="35736"/>
    <cellStyle name="Comma 17 2 3" xfId="18248"/>
    <cellStyle name="Comma 17 2 3 2" xfId="29078"/>
    <cellStyle name="Comma 17 2 3 3" xfId="37955"/>
    <cellStyle name="Comma 17 2 4" xfId="20653"/>
    <cellStyle name="Comma 17 2 4 2" xfId="31297"/>
    <cellStyle name="Comma 17 2 4 3" xfId="40174"/>
    <cellStyle name="Comma 17 2 5" xfId="24640"/>
    <cellStyle name="Comma 17 2 6" xfId="33517"/>
    <cellStyle name="Comma 17 3" xfId="12942"/>
    <cellStyle name="Comma 17 3 2" xfId="15296"/>
    <cellStyle name="Comma 17 3 2 2" xfId="26126"/>
    <cellStyle name="Comma 17 3 2 3" xfId="35003"/>
    <cellStyle name="Comma 17 3 3" xfId="17515"/>
    <cellStyle name="Comma 17 3 3 2" xfId="28345"/>
    <cellStyle name="Comma 17 3 3 3" xfId="37222"/>
    <cellStyle name="Comma 17 3 4" xfId="19920"/>
    <cellStyle name="Comma 17 3 4 2" xfId="30564"/>
    <cellStyle name="Comma 17 3 4 3" xfId="39441"/>
    <cellStyle name="Comma 17 3 5" xfId="23907"/>
    <cellStyle name="Comma 17 3 6" xfId="32784"/>
    <cellStyle name="Comma 17 4" xfId="14539"/>
    <cellStyle name="Comma 17 4 2" xfId="25383"/>
    <cellStyle name="Comma 17 4 3" xfId="34260"/>
    <cellStyle name="Comma 17 5" xfId="16772"/>
    <cellStyle name="Comma 17 5 2" xfId="27602"/>
    <cellStyle name="Comma 17 5 3" xfId="36479"/>
    <cellStyle name="Comma 17 6" xfId="19126"/>
    <cellStyle name="Comma 17 6 2" xfId="29821"/>
    <cellStyle name="Comma 17 6 3" xfId="38698"/>
    <cellStyle name="Comma 17 7" xfId="23164"/>
    <cellStyle name="Comma 17 8" xfId="32040"/>
    <cellStyle name="Comma 17 9" xfId="12059"/>
    <cellStyle name="Comma 18" xfId="4"/>
    <cellStyle name="Comma 18 2" xfId="40190"/>
    <cellStyle name="Comma 19" xfId="40201"/>
    <cellStyle name="Comma 2" xfId="176"/>
    <cellStyle name="Comma 2 10" xfId="10508"/>
    <cellStyle name="Comma 2 10 2" xfId="14370"/>
    <cellStyle name="Comma 2 10 3" xfId="18944"/>
    <cellStyle name="Comma 2 10 4" xfId="21026"/>
    <cellStyle name="Comma 2 11" xfId="10509"/>
    <cellStyle name="Comma 2 11 2" xfId="14371"/>
    <cellStyle name="Comma 2 11 3" xfId="18945"/>
    <cellStyle name="Comma 2 12" xfId="10510"/>
    <cellStyle name="Comma 2 12 2" xfId="14372"/>
    <cellStyle name="Comma 2 12 3" xfId="18946"/>
    <cellStyle name="Comma 2 13" xfId="10511"/>
    <cellStyle name="Comma 2 13 2" xfId="14373"/>
    <cellStyle name="Comma 2 13 3" xfId="18947"/>
    <cellStyle name="Comma 2 14" xfId="10512"/>
    <cellStyle name="Comma 2 14 2" xfId="14374"/>
    <cellStyle name="Comma 2 14 3" xfId="18948"/>
    <cellStyle name="Comma 2 15" xfId="10513"/>
    <cellStyle name="Comma 2 15 2" xfId="14375"/>
    <cellStyle name="Comma 2 15 3" xfId="18949"/>
    <cellStyle name="Comma 2 16" xfId="10514"/>
    <cellStyle name="Comma 2 16 2" xfId="14376"/>
    <cellStyle name="Comma 2 16 3" xfId="18950"/>
    <cellStyle name="Comma 2 17" xfId="10515"/>
    <cellStyle name="Comma 2 17 2" xfId="14377"/>
    <cellStyle name="Comma 2 17 3" xfId="18951"/>
    <cellStyle name="Comma 2 18" xfId="10516"/>
    <cellStyle name="Comma 2 18 2" xfId="14378"/>
    <cellStyle name="Comma 2 18 3" xfId="18952"/>
    <cellStyle name="Comma 2 19" xfId="10517"/>
    <cellStyle name="Comma 2 19 2" xfId="14379"/>
    <cellStyle name="Comma 2 19 3" xfId="18953"/>
    <cellStyle name="Comma 2 2" xfId="177"/>
    <cellStyle name="Comma 2 2 10" xfId="20782"/>
    <cellStyle name="Comma 2 2 11" xfId="8243"/>
    <cellStyle name="Comma 2 2 2" xfId="178"/>
    <cellStyle name="Comma 2 2 2 2" xfId="21690"/>
    <cellStyle name="Comma 2 2 2 2 2" xfId="22292"/>
    <cellStyle name="Comma 2 2 2 3" xfId="21461"/>
    <cellStyle name="Comma 2 2 2 3 2" xfId="20692"/>
    <cellStyle name="Comma 2 2 2 4" xfId="21640"/>
    <cellStyle name="Comma 2 2 2 5" xfId="21396"/>
    <cellStyle name="Comma 2 2 2 6" xfId="22347"/>
    <cellStyle name="Comma 2 2 2 7" xfId="8251"/>
    <cellStyle name="Comma 2 2 3" xfId="179"/>
    <cellStyle name="Comma 2 2 3 2" xfId="14380"/>
    <cellStyle name="Comma 2 2 3 3" xfId="18954"/>
    <cellStyle name="Comma 2 2 4" xfId="10518"/>
    <cellStyle name="Comma 2 2 4 2" xfId="14381"/>
    <cellStyle name="Comma 2 2 4 3" xfId="18955"/>
    <cellStyle name="Comma 2 2 5" xfId="10519"/>
    <cellStyle name="Comma 2 2 5 2" xfId="14382"/>
    <cellStyle name="Comma 2 2 5 3" xfId="18956"/>
    <cellStyle name="Comma 2 2 6" xfId="10520"/>
    <cellStyle name="Comma 2 2 6 2" xfId="14383"/>
    <cellStyle name="Comma 2 2 6 3" xfId="18957"/>
    <cellStyle name="Comma 2 2 7" xfId="22372"/>
    <cellStyle name="Comma 2 2 7 2" xfId="21527"/>
    <cellStyle name="Comma 2 2 8" xfId="21737"/>
    <cellStyle name="Comma 2 2 9" xfId="21015"/>
    <cellStyle name="Comma 2 2_HistoricResComp" xfId="10521"/>
    <cellStyle name="Comma 2 20" xfId="10522"/>
    <cellStyle name="Comma 2 20 2" xfId="14384"/>
    <cellStyle name="Comma 2 20 3" xfId="18958"/>
    <cellStyle name="Comma 2 21" xfId="8250"/>
    <cellStyle name="Comma 2 22" xfId="12064"/>
    <cellStyle name="Comma 2 23" xfId="12949"/>
    <cellStyle name="Comma 2 23 2" xfId="15303"/>
    <cellStyle name="Comma 2 23 2 2" xfId="26133"/>
    <cellStyle name="Comma 2 23 2 3" xfId="35010"/>
    <cellStyle name="Comma 2 23 3" xfId="17522"/>
    <cellStyle name="Comma 2 23 3 2" xfId="28352"/>
    <cellStyle name="Comma 2 23 3 3" xfId="37229"/>
    <cellStyle name="Comma 2 23 4" xfId="19927"/>
    <cellStyle name="Comma 2 23 4 2" xfId="30571"/>
    <cellStyle name="Comma 2 23 4 3" xfId="39448"/>
    <cellStyle name="Comma 2 23 5" xfId="23914"/>
    <cellStyle name="Comma 2 23 6" xfId="32791"/>
    <cellStyle name="Comma 2 24" xfId="12216"/>
    <cellStyle name="Comma 2 24 2" xfId="14570"/>
    <cellStyle name="Comma 2 24 2 2" xfId="25400"/>
    <cellStyle name="Comma 2 24 2 3" xfId="34277"/>
    <cellStyle name="Comma 2 24 3" xfId="16789"/>
    <cellStyle name="Comma 2 24 3 2" xfId="27619"/>
    <cellStyle name="Comma 2 24 3 3" xfId="36496"/>
    <cellStyle name="Comma 2 24 4" xfId="19194"/>
    <cellStyle name="Comma 2 24 4 2" xfId="29838"/>
    <cellStyle name="Comma 2 24 4 3" xfId="38715"/>
    <cellStyle name="Comma 2 24 5" xfId="23181"/>
    <cellStyle name="Comma 2 24 6" xfId="32058"/>
    <cellStyle name="Comma 2 25" xfId="13692"/>
    <cellStyle name="Comma 2 25 2" xfId="24657"/>
    <cellStyle name="Comma 2 25 3" xfId="33534"/>
    <cellStyle name="Comma 2 26" xfId="16046"/>
    <cellStyle name="Comma 2 26 2" xfId="26876"/>
    <cellStyle name="Comma 2 26 3" xfId="35753"/>
    <cellStyle name="Comma 2 27" xfId="18265"/>
    <cellStyle name="Comma 2 27 2" xfId="29095"/>
    <cellStyle name="Comma 2 27 3" xfId="37972"/>
    <cellStyle name="Comma 2 28" xfId="22438"/>
    <cellStyle name="Comma 2 29" xfId="31313"/>
    <cellStyle name="Comma 2 3" xfId="180"/>
    <cellStyle name="Comma 2 3 10" xfId="8252"/>
    <cellStyle name="Comma 2 3 2" xfId="181"/>
    <cellStyle name="Comma 2 3 2 2" xfId="14385"/>
    <cellStyle name="Comma 2 3 2 2 2" xfId="21918"/>
    <cellStyle name="Comma 2 3 2 3" xfId="18959"/>
    <cellStyle name="Comma 2 3 2 3 2" xfId="22079"/>
    <cellStyle name="Comma 2 3 2 4" xfId="22044"/>
    <cellStyle name="Comma 2 3 2 5" xfId="20951"/>
    <cellStyle name="Comma 2 3 3" xfId="182"/>
    <cellStyle name="Comma 2 3 3 2" xfId="14386"/>
    <cellStyle name="Comma 2 3 3 3" xfId="18960"/>
    <cellStyle name="Comma 2 3 4" xfId="10523"/>
    <cellStyle name="Comma 2 3 4 2" xfId="14387"/>
    <cellStyle name="Comma 2 3 4 3" xfId="18961"/>
    <cellStyle name="Comma 2 3 5" xfId="10524"/>
    <cellStyle name="Comma 2 3 5 2" xfId="14388"/>
    <cellStyle name="Comma 2 3 5 3" xfId="18962"/>
    <cellStyle name="Comma 2 3 6" xfId="10525"/>
    <cellStyle name="Comma 2 3 6 2" xfId="14389"/>
    <cellStyle name="Comma 2 3 6 3" xfId="18963"/>
    <cellStyle name="Comma 2 3 7" xfId="22212"/>
    <cellStyle name="Comma 2 3 7 2" xfId="22284"/>
    <cellStyle name="Comma 2 3 8" xfId="21530"/>
    <cellStyle name="Comma 2 3 9" xfId="21603"/>
    <cellStyle name="Comma 2 30" xfId="32038"/>
    <cellStyle name="Comma 2 31" xfId="32054"/>
    <cellStyle name="Comma 2 32" xfId="40191"/>
    <cellStyle name="Comma 2 33" xfId="40194"/>
    <cellStyle name="Comma 2 34" xfId="40197"/>
    <cellStyle name="Comma 2 35" xfId="8234"/>
    <cellStyle name="Comma 2 4" xfId="183"/>
    <cellStyle name="Comma 2 4 2" xfId="20705"/>
    <cellStyle name="Comma 2 4 2 2" xfId="22042"/>
    <cellStyle name="Comma 2 4 3" xfId="20726"/>
    <cellStyle name="Comma 2 4 3 2" xfId="22113"/>
    <cellStyle name="Comma 2 4 4" xfId="21878"/>
    <cellStyle name="Comma 2 4 5" xfId="21797"/>
    <cellStyle name="Comma 2 4 6" xfId="8253"/>
    <cellStyle name="Comma 2 5" xfId="184"/>
    <cellStyle name="Comma 2 5 2" xfId="21560"/>
    <cellStyle name="Comma 2 5 3" xfId="21099"/>
    <cellStyle name="Comma 2 5 4" xfId="8254"/>
    <cellStyle name="Comma 2 6" xfId="8255"/>
    <cellStyle name="Comma 2 6 2" xfId="21607"/>
    <cellStyle name="Comma 2 6 3" xfId="22052"/>
    <cellStyle name="Comma 2 7" xfId="10526"/>
    <cellStyle name="Comma 2 7 2" xfId="14390"/>
    <cellStyle name="Comma 2 7 3" xfId="18964"/>
    <cellStyle name="Comma 2 8" xfId="10527"/>
    <cellStyle name="Comma 2 8 2" xfId="14391"/>
    <cellStyle name="Comma 2 8 3" xfId="18965"/>
    <cellStyle name="Comma 2 9" xfId="10528"/>
    <cellStyle name="Comma 2 9 2" xfId="14392"/>
    <cellStyle name="Comma 2 9 3" xfId="18966"/>
    <cellStyle name="Comma 2_HistoricResComp" xfId="10529"/>
    <cellStyle name="Comma 20" xfId="40220"/>
    <cellStyle name="Comma 3" xfId="185"/>
    <cellStyle name="Comma 3 10" xfId="186"/>
    <cellStyle name="Comma 3 10 2" xfId="187"/>
    <cellStyle name="Comma 3 10 2 2" xfId="188"/>
    <cellStyle name="Comma 3 10 3" xfId="189"/>
    <cellStyle name="Comma 3 11" xfId="190"/>
    <cellStyle name="Comma 3 11 2" xfId="191"/>
    <cellStyle name="Comma 3 11 3" xfId="18967"/>
    <cellStyle name="Comma 3 12" xfId="192"/>
    <cellStyle name="Comma 3 12 2" xfId="14393"/>
    <cellStyle name="Comma 3 12 3" xfId="18968"/>
    <cellStyle name="Comma 3 13" xfId="193"/>
    <cellStyle name="Comma 3 13 2" xfId="14394"/>
    <cellStyle name="Comma 3 13 3" xfId="18969"/>
    <cellStyle name="Comma 3 14" xfId="10530"/>
    <cellStyle name="Comma 3 14 2" xfId="14395"/>
    <cellStyle name="Comma 3 14 3" xfId="18970"/>
    <cellStyle name="Comma 3 15" xfId="10531"/>
    <cellStyle name="Comma 3 15 2" xfId="14396"/>
    <cellStyle name="Comma 3 15 3" xfId="18971"/>
    <cellStyle name="Comma 3 16" xfId="10532"/>
    <cellStyle name="Comma 3 16 2" xfId="14397"/>
    <cellStyle name="Comma 3 16 3" xfId="18972"/>
    <cellStyle name="Comma 3 17" xfId="10533"/>
    <cellStyle name="Comma 3 17 2" xfId="14398"/>
    <cellStyle name="Comma 3 17 3" xfId="18973"/>
    <cellStyle name="Comma 3 18" xfId="10534"/>
    <cellStyle name="Comma 3 18 2" xfId="14399"/>
    <cellStyle name="Comma 3 18 3" xfId="18974"/>
    <cellStyle name="Comma 3 19" xfId="8256"/>
    <cellStyle name="Comma 3 2" xfId="194"/>
    <cellStyle name="Comma 3 2 10" xfId="22089"/>
    <cellStyle name="Comma 3 2 11" xfId="8257"/>
    <cellStyle name="Comma 3 2 2" xfId="195"/>
    <cellStyle name="Comma 3 2 2 2" xfId="196"/>
    <cellStyle name="Comma 3 2 2 2 2" xfId="197"/>
    <cellStyle name="Comma 3 2 2 2 3" xfId="198"/>
    <cellStyle name="Comma 3 2 2 3" xfId="199"/>
    <cellStyle name="Comma 3 2 2 3 2" xfId="200"/>
    <cellStyle name="Comma 3 2 2 3 3" xfId="19131"/>
    <cellStyle name="Comma 3 2 2 4" xfId="201"/>
    <cellStyle name="Comma 3 2 2 4 2" xfId="21478"/>
    <cellStyle name="Comma 3 2 2 5" xfId="18975"/>
    <cellStyle name="Comma 3 2 2 6" xfId="21707"/>
    <cellStyle name="Comma 3 2 3" xfId="202"/>
    <cellStyle name="Comma 3 2 3 2" xfId="203"/>
    <cellStyle name="Comma 3 2 3 2 2" xfId="204"/>
    <cellStyle name="Comma 3 2 3 2 2 2" xfId="14544"/>
    <cellStyle name="Comma 3 2 3 2 2 3" xfId="19133"/>
    <cellStyle name="Comma 3 2 3 2 3" xfId="205"/>
    <cellStyle name="Comma 3 2 3 2 3 2" xfId="20921"/>
    <cellStyle name="Comma 3 2 3 2 4" xfId="19132"/>
    <cellStyle name="Comma 3 2 3 2 4 2" xfId="20676"/>
    <cellStyle name="Comma 3 2 3 2 5" xfId="22224"/>
    <cellStyle name="Comma 3 2 3 2 6" xfId="21620"/>
    <cellStyle name="Comma 3 2 3 3" xfId="206"/>
    <cellStyle name="Comma 3 2 3 3 2" xfId="207"/>
    <cellStyle name="Comma 3 2 3 3 2 2" xfId="208"/>
    <cellStyle name="Comma 3 2 3 3 2 3" xfId="209"/>
    <cellStyle name="Comma 3 2 3 3 3" xfId="210"/>
    <cellStyle name="Comma 3 2 3 3 3 2" xfId="211"/>
    <cellStyle name="Comma 3 2 3 3 3 3" xfId="19134"/>
    <cellStyle name="Comma 3 2 3 3 4" xfId="212"/>
    <cellStyle name="Comma 3 2 3 3 4 2" xfId="21762"/>
    <cellStyle name="Comma 3 2 3 3 5" xfId="213"/>
    <cellStyle name="Comma 3 2 3 3 6" xfId="20922"/>
    <cellStyle name="Comma 3 2 3 4" xfId="214"/>
    <cellStyle name="Comma 3 2 3 4 2" xfId="215"/>
    <cellStyle name="Comma 3 2 3 4 2 2" xfId="216"/>
    <cellStyle name="Comma 3 2 3 4 2 3" xfId="19135"/>
    <cellStyle name="Comma 3 2 3 4 3" xfId="217"/>
    <cellStyle name="Comma 3 2 3 4 3 2" xfId="21565"/>
    <cellStyle name="Comma 3 2 3 4 4" xfId="218"/>
    <cellStyle name="Comma 3 2 3 4 5" xfId="21662"/>
    <cellStyle name="Comma 3 2 3 5" xfId="219"/>
    <cellStyle name="Comma 3 2 3 5 2" xfId="220"/>
    <cellStyle name="Comma 3 2 3 5 3" xfId="19136"/>
    <cellStyle name="Comma 3 2 3 6" xfId="221"/>
    <cellStyle name="Comma 3 2 3 6 2" xfId="22321"/>
    <cellStyle name="Comma 3 2 3 7" xfId="18976"/>
    <cellStyle name="Comma 3 2 3 7 2" xfId="21761"/>
    <cellStyle name="Comma 3 2 3 8" xfId="21477"/>
    <cellStyle name="Comma 3 2 3 9" xfId="20694"/>
    <cellStyle name="Comma 3 2 4" xfId="222"/>
    <cellStyle name="Comma 3 2 4 2" xfId="223"/>
    <cellStyle name="Comma 3 2 4 2 2" xfId="224"/>
    <cellStyle name="Comma 3 2 4 3" xfId="225"/>
    <cellStyle name="Comma 3 2 4 3 2" xfId="22132"/>
    <cellStyle name="Comma 3 2 4 4" xfId="226"/>
    <cellStyle name="Comma 3 2 4 4 2" xfId="21564"/>
    <cellStyle name="Comma 3 2 4 5" xfId="20920"/>
    <cellStyle name="Comma 3 2 5" xfId="227"/>
    <cellStyle name="Comma 3 2 5 2" xfId="228"/>
    <cellStyle name="Comma 3 2 5 3" xfId="18977"/>
    <cellStyle name="Comma 3 2 6" xfId="229"/>
    <cellStyle name="Comma 3 2 6 2" xfId="22320"/>
    <cellStyle name="Comma 3 2 7" xfId="230"/>
    <cellStyle name="Comma 3 2 7 2" xfId="21760"/>
    <cellStyle name="Comma 3 2 8" xfId="21476"/>
    <cellStyle name="Comma 3 2 9" xfId="22401"/>
    <cellStyle name="Comma 3 2_HistoricResComp" xfId="10535"/>
    <cellStyle name="Comma 3 20" xfId="13694"/>
    <cellStyle name="Comma 3 21" xfId="18267"/>
    <cellStyle name="Comma 3 22" xfId="40192"/>
    <cellStyle name="Comma 3 23" xfId="40195"/>
    <cellStyle name="Comma 3 24" xfId="40198"/>
    <cellStyle name="Comma 3 3" xfId="231"/>
    <cellStyle name="Comma 3 3 10" xfId="8258"/>
    <cellStyle name="Comma 3 3 2" xfId="232"/>
    <cellStyle name="Comma 3 3 2 2" xfId="233"/>
    <cellStyle name="Comma 3 3 2 2 2" xfId="234"/>
    <cellStyle name="Comma 3 3 2 2 3" xfId="235"/>
    <cellStyle name="Comma 3 3 2 3" xfId="236"/>
    <cellStyle name="Comma 3 3 2 3 2" xfId="237"/>
    <cellStyle name="Comma 3 3 2 3 3" xfId="19138"/>
    <cellStyle name="Comma 3 3 2 4" xfId="238"/>
    <cellStyle name="Comma 3 3 2 4 2" xfId="21950"/>
    <cellStyle name="Comma 3 3 2 5" xfId="19137"/>
    <cellStyle name="Comma 3 3 2 6" xfId="21840"/>
    <cellStyle name="Comma 3 3 3" xfId="239"/>
    <cellStyle name="Comma 3 3 3 2" xfId="240"/>
    <cellStyle name="Comma 3 3 3 2 2" xfId="241"/>
    <cellStyle name="Comma 3 3 3 2 2 2" xfId="14545"/>
    <cellStyle name="Comma 3 3 3 2 2 3" xfId="19141"/>
    <cellStyle name="Comma 3 3 3 2 3" xfId="242"/>
    <cellStyle name="Comma 3 3 3 2 3 2" xfId="21475"/>
    <cellStyle name="Comma 3 3 3 2 4" xfId="19140"/>
    <cellStyle name="Comma 3 3 3 2 4 2" xfId="22131"/>
    <cellStyle name="Comma 3 3 3 2 5" xfId="21849"/>
    <cellStyle name="Comma 3 3 3 2 6" xfId="21387"/>
    <cellStyle name="Comma 3 3 3 3" xfId="243"/>
    <cellStyle name="Comma 3 3 3 3 2" xfId="244"/>
    <cellStyle name="Comma 3 3 3 3 2 2" xfId="245"/>
    <cellStyle name="Comma 3 3 3 3 2 3" xfId="246"/>
    <cellStyle name="Comma 3 3 3 3 3" xfId="247"/>
    <cellStyle name="Comma 3 3 3 3 3 2" xfId="248"/>
    <cellStyle name="Comma 3 3 3 3 3 3" xfId="19142"/>
    <cellStyle name="Comma 3 3 3 3 4" xfId="249"/>
    <cellStyle name="Comma 3 3 3 3 4 2" xfId="22319"/>
    <cellStyle name="Comma 3 3 3 3 5" xfId="250"/>
    <cellStyle name="Comma 3 3 3 3 6" xfId="21451"/>
    <cellStyle name="Comma 3 3 3 4" xfId="251"/>
    <cellStyle name="Comma 3 3 3 4 2" xfId="252"/>
    <cellStyle name="Comma 3 3 3 4 2 2" xfId="253"/>
    <cellStyle name="Comma 3 3 3 4 2 3" xfId="19143"/>
    <cellStyle name="Comma 3 3 3 4 3" xfId="254"/>
    <cellStyle name="Comma 3 3 3 4 3 2" xfId="22130"/>
    <cellStyle name="Comma 3 3 3 4 4" xfId="255"/>
    <cellStyle name="Comma 3 3 3 4 5" xfId="20686"/>
    <cellStyle name="Comma 3 3 3 5" xfId="256"/>
    <cellStyle name="Comma 3 3 3 5 2" xfId="257"/>
    <cellStyle name="Comma 3 3 3 5 3" xfId="19144"/>
    <cellStyle name="Comma 3 3 3 6" xfId="258"/>
    <cellStyle name="Comma 3 3 3 6 2" xfId="21438"/>
    <cellStyle name="Comma 3 3 3 7" xfId="19139"/>
    <cellStyle name="Comma 3 3 3 7 2" xfId="22000"/>
    <cellStyle name="Comma 3 3 3 8" xfId="21848"/>
    <cellStyle name="Comma 3 3 3 9" xfId="22098"/>
    <cellStyle name="Comma 3 3 4" xfId="259"/>
    <cellStyle name="Comma 3 3 4 2" xfId="260"/>
    <cellStyle name="Comma 3 3 4 2 2" xfId="20919"/>
    <cellStyle name="Comma 3 3 4 3" xfId="19145"/>
    <cellStyle name="Comma 3 3 4 3 2" xfId="20675"/>
    <cellStyle name="Comma 3 3 4 4" xfId="20674"/>
    <cellStyle name="Comma 3 3 4 4 2" xfId="22223"/>
    <cellStyle name="Comma 3 3 4 5" xfId="21949"/>
    <cellStyle name="Comma 3 3 5" xfId="261"/>
    <cellStyle name="Comma 3 3 5 2" xfId="22318"/>
    <cellStyle name="Comma 3 3 6" xfId="21082"/>
    <cellStyle name="Comma 3 3 6 2" xfId="22051"/>
    <cellStyle name="Comma 3 3 7" xfId="21759"/>
    <cellStyle name="Comma 3 3 7 2" xfId="22306"/>
    <cellStyle name="Comma 3 3 8" xfId="21474"/>
    <cellStyle name="Comma 3 3 9" xfId="21817"/>
    <cellStyle name="Comma 3 4" xfId="262"/>
    <cellStyle name="Comma 3 4 10" xfId="8259"/>
    <cellStyle name="Comma 3 4 2" xfId="263"/>
    <cellStyle name="Comma 3 4 2 2" xfId="264"/>
    <cellStyle name="Comma 3 4 2 2 2" xfId="265"/>
    <cellStyle name="Comma 3 4 2 2 2 2" xfId="14546"/>
    <cellStyle name="Comma 3 4 2 2 2 3" xfId="19148"/>
    <cellStyle name="Comma 3 4 2 2 3" xfId="266"/>
    <cellStyle name="Comma 3 4 2 2 3 2" xfId="21563"/>
    <cellStyle name="Comma 3 4 2 2 4" xfId="19147"/>
    <cellStyle name="Comma 3 4 2 2 4 2" xfId="20673"/>
    <cellStyle name="Comma 3 4 2 2 5" xfId="20918"/>
    <cellStyle name="Comma 3 4 2 2 6" xfId="22395"/>
    <cellStyle name="Comma 3 4 2 3" xfId="267"/>
    <cellStyle name="Comma 3 4 2 3 2" xfId="268"/>
    <cellStyle name="Comma 3 4 2 3 2 2" xfId="269"/>
    <cellStyle name="Comma 3 4 2 3 2 3" xfId="270"/>
    <cellStyle name="Comma 3 4 2 3 3" xfId="271"/>
    <cellStyle name="Comma 3 4 2 3 3 2" xfId="272"/>
    <cellStyle name="Comma 3 4 2 3 3 3" xfId="19149"/>
    <cellStyle name="Comma 3 4 2 3 4" xfId="273"/>
    <cellStyle name="Comma 3 4 2 3 4 2" xfId="20917"/>
    <cellStyle name="Comma 3 4 2 3 5" xfId="274"/>
    <cellStyle name="Comma 3 4 2 3 6" xfId="21414"/>
    <cellStyle name="Comma 3 4 2 4" xfId="275"/>
    <cellStyle name="Comma 3 4 2 4 2" xfId="276"/>
    <cellStyle name="Comma 3 4 2 4 2 2" xfId="277"/>
    <cellStyle name="Comma 3 4 2 4 3" xfId="278"/>
    <cellStyle name="Comma 3 4 2 4 4" xfId="279"/>
    <cellStyle name="Comma 3 4 2 5" xfId="280"/>
    <cellStyle name="Comma 3 4 2 5 2" xfId="281"/>
    <cellStyle name="Comma 3 4 2 5 3" xfId="19150"/>
    <cellStyle name="Comma 3 4 2 6" xfId="282"/>
    <cellStyle name="Comma 3 4 2 6 2" xfId="21473"/>
    <cellStyle name="Comma 3 4 2 7" xfId="19146"/>
    <cellStyle name="Comma 3 4 2 8" xfId="21646"/>
    <cellStyle name="Comma 3 4 3" xfId="283"/>
    <cellStyle name="Comma 3 4 3 2" xfId="284"/>
    <cellStyle name="Comma 3 4 3 2 2" xfId="14547"/>
    <cellStyle name="Comma 3 4 3 2 3" xfId="19152"/>
    <cellStyle name="Comma 3 4 3 3" xfId="285"/>
    <cellStyle name="Comma 3 4 3 3 2" xfId="21562"/>
    <cellStyle name="Comma 3 4 3 4" xfId="19151"/>
    <cellStyle name="Comma 3 4 3 4 2" xfId="8236"/>
    <cellStyle name="Comma 3 4 3 5" xfId="20916"/>
    <cellStyle name="Comma 3 4 3 6" xfId="22225"/>
    <cellStyle name="Comma 3 4 4" xfId="286"/>
    <cellStyle name="Comma 3 4 4 2" xfId="287"/>
    <cellStyle name="Comma 3 4 4 2 2" xfId="20915"/>
    <cellStyle name="Comma 3 4 4 3" xfId="288"/>
    <cellStyle name="Comma 3 4 4 3 2" xfId="22222"/>
    <cellStyle name="Comma 3 4 4 4" xfId="21948"/>
    <cellStyle name="Comma 3 4 4 5" xfId="22265"/>
    <cellStyle name="Comma 3 4 5" xfId="289"/>
    <cellStyle name="Comma 3 4 5 2" xfId="14548"/>
    <cellStyle name="Comma 3 4 5 3" xfId="19153"/>
    <cellStyle name="Comma 3 4 6" xfId="290"/>
    <cellStyle name="Comma 3 4 6 2" xfId="22050"/>
    <cellStyle name="Comma 3 4 7" xfId="21758"/>
    <cellStyle name="Comma 3 4 7 2" xfId="21472"/>
    <cellStyle name="Comma 3 4 8" xfId="22400"/>
    <cellStyle name="Comma 3 4 9" xfId="21837"/>
    <cellStyle name="Comma 3 5" xfId="291"/>
    <cellStyle name="Comma 3 5 10" xfId="8260"/>
    <cellStyle name="Comma 3 5 2" xfId="292"/>
    <cellStyle name="Comma 3 5 2 2" xfId="293"/>
    <cellStyle name="Comma 3 5 2 2 2" xfId="14549"/>
    <cellStyle name="Comma 3 5 2 2 3" xfId="19155"/>
    <cellStyle name="Comma 3 5 2 3" xfId="294"/>
    <cellStyle name="Comma 3 5 2 3 2" xfId="20914"/>
    <cellStyle name="Comma 3 5 2 4" xfId="19154"/>
    <cellStyle name="Comma 3 5 2 4 2" xfId="21947"/>
    <cellStyle name="Comma 3 5 2 5" xfId="21661"/>
    <cellStyle name="Comma 3 5 2 6" xfId="20709"/>
    <cellStyle name="Comma 3 5 3" xfId="295"/>
    <cellStyle name="Comma 3 5 3 2" xfId="296"/>
    <cellStyle name="Comma 3 5 3 2 2" xfId="297"/>
    <cellStyle name="Comma 3 5 3 2 3" xfId="298"/>
    <cellStyle name="Comma 3 5 3 3" xfId="299"/>
    <cellStyle name="Comma 3 5 3 3 2" xfId="300"/>
    <cellStyle name="Comma 3 5 3 3 3" xfId="19156"/>
    <cellStyle name="Comma 3 5 3 4" xfId="301"/>
    <cellStyle name="Comma 3 5 3 4 2" xfId="22399"/>
    <cellStyle name="Comma 3 5 3 5" xfId="302"/>
    <cellStyle name="Comma 3 5 3 6" xfId="20743"/>
    <cellStyle name="Comma 3 5 4" xfId="303"/>
    <cellStyle name="Comma 3 5 4 2" xfId="304"/>
    <cellStyle name="Comma 3 5 4 2 2" xfId="305"/>
    <cellStyle name="Comma 3 5 4 2 3" xfId="19157"/>
    <cellStyle name="Comma 3 5 4 3" xfId="306"/>
    <cellStyle name="Comma 3 5 4 3 2" xfId="22221"/>
    <cellStyle name="Comma 3 5 4 4" xfId="307"/>
    <cellStyle name="Comma 3 5 4 5" xfId="21386"/>
    <cellStyle name="Comma 3 5 5" xfId="308"/>
    <cellStyle name="Comma 3 5 5 2" xfId="309"/>
    <cellStyle name="Comma 3 5 5 3" xfId="19158"/>
    <cellStyle name="Comma 3 5 6" xfId="310"/>
    <cellStyle name="Comma 3 5 6 2" xfId="21098"/>
    <cellStyle name="Comma 3 5 7" xfId="21757"/>
    <cellStyle name="Comma 3 5 7 2" xfId="21471"/>
    <cellStyle name="Comma 3 5 8" xfId="22398"/>
    <cellStyle name="Comma 3 5 9" xfId="21999"/>
    <cellStyle name="Comma 3 6" xfId="311"/>
    <cellStyle name="Comma 3 6 2" xfId="312"/>
    <cellStyle name="Comma 3 6 2 2" xfId="313"/>
    <cellStyle name="Comma 3 6 2 3" xfId="314"/>
    <cellStyle name="Comma 3 6 3" xfId="315"/>
    <cellStyle name="Comma 3 6 3 2" xfId="316"/>
    <cellStyle name="Comma 3 6 3 3" xfId="19159"/>
    <cellStyle name="Comma 3 6 4" xfId="317"/>
    <cellStyle name="Comma 3 6 5" xfId="318"/>
    <cellStyle name="Comma 3 7" xfId="319"/>
    <cellStyle name="Comma 3 7 2" xfId="320"/>
    <cellStyle name="Comma 3 7 2 2" xfId="321"/>
    <cellStyle name="Comma 3 7 3" xfId="322"/>
    <cellStyle name="Comma 3 7 3 2" xfId="323"/>
    <cellStyle name="Comma 3 7 4" xfId="324"/>
    <cellStyle name="Comma 3 7 5" xfId="325"/>
    <cellStyle name="Comma 3 8" xfId="326"/>
    <cellStyle name="Comma 3 8 2" xfId="327"/>
    <cellStyle name="Comma 3 8 2 2" xfId="328"/>
    <cellStyle name="Comma 3 8 3" xfId="329"/>
    <cellStyle name="Comma 3 8 4" xfId="330"/>
    <cellStyle name="Comma 3 9" xfId="331"/>
    <cellStyle name="Comma 3 9 2" xfId="332"/>
    <cellStyle name="Comma 3 9 2 2" xfId="333"/>
    <cellStyle name="Comma 3 9 3" xfId="334"/>
    <cellStyle name="Comma 3 9 4" xfId="335"/>
    <cellStyle name="Comma 3_HistoricResComp" xfId="10536"/>
    <cellStyle name="Comma 4" xfId="336"/>
    <cellStyle name="Comma 4 10" xfId="10537"/>
    <cellStyle name="Comma 4 10 2" xfId="14400"/>
    <cellStyle name="Comma 4 10 3" xfId="18978"/>
    <cellStyle name="Comma 4 11" xfId="10538"/>
    <cellStyle name="Comma 4 11 2" xfId="14401"/>
    <cellStyle name="Comma 4 11 3" xfId="18979"/>
    <cellStyle name="Comma 4 12" xfId="10539"/>
    <cellStyle name="Comma 4 12 2" xfId="14402"/>
    <cellStyle name="Comma 4 12 3" xfId="18980"/>
    <cellStyle name="Comma 4 13" xfId="10540"/>
    <cellStyle name="Comma 4 13 2" xfId="14403"/>
    <cellStyle name="Comma 4 13 3" xfId="18981"/>
    <cellStyle name="Comma 4 14" xfId="10541"/>
    <cellStyle name="Comma 4 14 2" xfId="14404"/>
    <cellStyle name="Comma 4 14 3" xfId="18982"/>
    <cellStyle name="Comma 4 15" xfId="10542"/>
    <cellStyle name="Comma 4 15 2" xfId="14405"/>
    <cellStyle name="Comma 4 15 3" xfId="18983"/>
    <cellStyle name="Comma 4 16" xfId="10543"/>
    <cellStyle name="Comma 4 16 2" xfId="14406"/>
    <cellStyle name="Comma 4 16 3" xfId="18984"/>
    <cellStyle name="Comma 4 17" xfId="10544"/>
    <cellStyle name="Comma 4 17 2" xfId="14407"/>
    <cellStyle name="Comma 4 17 3" xfId="18985"/>
    <cellStyle name="Comma 4 18" xfId="10545"/>
    <cellStyle name="Comma 4 18 2" xfId="14408"/>
    <cellStyle name="Comma 4 18 3" xfId="18986"/>
    <cellStyle name="Comma 4 19" xfId="8261"/>
    <cellStyle name="Comma 4 19 2" xfId="13695"/>
    <cellStyle name="Comma 4 19 3" xfId="18268"/>
    <cellStyle name="Comma 4 2" xfId="337"/>
    <cellStyle name="Comma 4 2 10" xfId="21983"/>
    <cellStyle name="Comma 4 2 11" xfId="21892"/>
    <cellStyle name="Comma 4 2 2" xfId="338"/>
    <cellStyle name="Comma 4 2 2 2" xfId="339"/>
    <cellStyle name="Comma 4 2 2 2 2" xfId="14550"/>
    <cellStyle name="Comma 4 2 2 2 2 2" xfId="22434"/>
    <cellStyle name="Comma 4 2 2 2 3" xfId="19160"/>
    <cellStyle name="Comma 4 2 2 2 3 2" xfId="21884"/>
    <cellStyle name="Comma 4 2 2 2 4" xfId="21599"/>
    <cellStyle name="Comma 4 2 2 2 5" xfId="21754"/>
    <cellStyle name="Comma 4 2 2 3" xfId="340"/>
    <cellStyle name="Comma 4 2 2 3 2" xfId="20913"/>
    <cellStyle name="Comma 4 2 2 4" xfId="18988"/>
    <cellStyle name="Comma 4 2 2 4 2" xfId="22258"/>
    <cellStyle name="Comma 4 2 2 5" xfId="21982"/>
    <cellStyle name="Comma 4 2 2 5 2" xfId="21694"/>
    <cellStyle name="Comma 4 2 2 6" xfId="22433"/>
    <cellStyle name="Comma 4 2 2 6 2" xfId="22164"/>
    <cellStyle name="Comma 4 2 2 7" xfId="21883"/>
    <cellStyle name="Comma 4 2 2 7 2" xfId="21598"/>
    <cellStyle name="Comma 4 2 2 8" xfId="21063"/>
    <cellStyle name="Comma 4 2 2 9" xfId="21842"/>
    <cellStyle name="Comma 4 2 3" xfId="341"/>
    <cellStyle name="Comma 4 2 3 10" xfId="10546"/>
    <cellStyle name="Comma 4 2 3 2" xfId="342"/>
    <cellStyle name="Comma 4 2 3 2 2" xfId="14551"/>
    <cellStyle name="Comma 4 2 3 2 2 2" xfId="21062"/>
    <cellStyle name="Comma 4 2 3 2 3" xfId="19161"/>
    <cellStyle name="Comma 4 2 3 2 3 2" xfId="21061"/>
    <cellStyle name="Comma 4 2 3 2 4" xfId="21060"/>
    <cellStyle name="Comma 4 2 3 2 5" xfId="21996"/>
    <cellStyle name="Comma 4 2 3 3" xfId="343"/>
    <cellStyle name="Comma 4 2 3 3 2" xfId="22256"/>
    <cellStyle name="Comma 4 2 3 3 3" xfId="21059"/>
    <cellStyle name="Comma 4 2 3 3 4" xfId="14410"/>
    <cellStyle name="Comma 4 2 3 4" xfId="18989"/>
    <cellStyle name="Comma 4 2 3 4 2" xfId="21693"/>
    <cellStyle name="Comma 4 2 3 4 3" xfId="21980"/>
    <cellStyle name="Comma 4 2 3 5" xfId="22431"/>
    <cellStyle name="Comma 4 2 3 5 2" xfId="22163"/>
    <cellStyle name="Comma 4 2 3 6" xfId="21881"/>
    <cellStyle name="Comma 4 2 3 6 2" xfId="21081"/>
    <cellStyle name="Comma 4 2 3 7" xfId="21596"/>
    <cellStyle name="Comma 4 2 3 7 2" xfId="22257"/>
    <cellStyle name="Comma 4 2 3 8" xfId="21981"/>
    <cellStyle name="Comma 4 2 3 9" xfId="22015"/>
    <cellStyle name="Comma 4 2 4" xfId="344"/>
    <cellStyle name="Comma 4 2 4 2" xfId="14411"/>
    <cellStyle name="Comma 4 2 4 2 2" xfId="22432"/>
    <cellStyle name="Comma 4 2 4 3" xfId="18990"/>
    <cellStyle name="Comma 4 2 4 3 2" xfId="21882"/>
    <cellStyle name="Comma 4 2 4 4" xfId="21597"/>
    <cellStyle name="Comma 4 2 4 5" xfId="21938"/>
    <cellStyle name="Comma 4 2 5" xfId="345"/>
    <cellStyle name="Comma 4 2 5 2" xfId="14412"/>
    <cellStyle name="Comma 4 2 5 3" xfId="18991"/>
    <cellStyle name="Comma 4 2 6" xfId="14409"/>
    <cellStyle name="Comma 4 2 6 2" xfId="22220"/>
    <cellStyle name="Comma 4 2 7" xfId="18987"/>
    <cellStyle name="Comma 4 2 7 2" xfId="21660"/>
    <cellStyle name="Comma 4 2 8" xfId="22317"/>
    <cellStyle name="Comma 4 2 8 2" xfId="22049"/>
    <cellStyle name="Comma 4 2 9" xfId="21756"/>
    <cellStyle name="Comma 4 2 9 2" xfId="21470"/>
    <cellStyle name="Comma 4 2_HistoricResComp" xfId="10547"/>
    <cellStyle name="Comma 4 20" xfId="8242"/>
    <cellStyle name="Comma 4 3" xfId="346"/>
    <cellStyle name="Comma 4 3 2" xfId="347"/>
    <cellStyle name="Comma 4 3 2 2" xfId="348"/>
    <cellStyle name="Comma 4 3 2 2 2" xfId="22129"/>
    <cellStyle name="Comma 4 3 2 3" xfId="349"/>
    <cellStyle name="Comma 4 3 2 3 2" xfId="21561"/>
    <cellStyle name="Comma 4 3 2 4" xfId="21058"/>
    <cellStyle name="Comma 4 3 2 5" xfId="22035"/>
    <cellStyle name="Comma 4 3 3" xfId="350"/>
    <cellStyle name="Comma 4 3 3 2" xfId="351"/>
    <cellStyle name="Comma 4 3 3 2 2" xfId="22255"/>
    <cellStyle name="Comma 4 3 3 3" xfId="352"/>
    <cellStyle name="Comma 4 3 3 4" xfId="21030"/>
    <cellStyle name="Comma 4 3 4" xfId="353"/>
    <cellStyle name="Comma 4 3 4 2" xfId="14552"/>
    <cellStyle name="Comma 4 3 4 3" xfId="19162"/>
    <cellStyle name="Comma 4 3 5" xfId="354"/>
    <cellStyle name="Comma 4 3 5 2" xfId="22162"/>
    <cellStyle name="Comma 4 3 5 3" xfId="22430"/>
    <cellStyle name="Comma 4 3 5 4" xfId="14413"/>
    <cellStyle name="Comma 4 3 6" xfId="18992"/>
    <cellStyle name="Comma 4 3 6 2" xfId="21595"/>
    <cellStyle name="Comma 4 3 6 3" xfId="21880"/>
    <cellStyle name="Comma 4 3 7" xfId="21057"/>
    <cellStyle name="Comma 4 3 7 2" xfId="21056"/>
    <cellStyle name="Comma 4 3 8" xfId="21055"/>
    <cellStyle name="Comma 4 3 9" xfId="21925"/>
    <cellStyle name="Comma 4 4" xfId="355"/>
    <cellStyle name="Comma 4 4 10" xfId="21054"/>
    <cellStyle name="Comma 4 4 10 2" xfId="20912"/>
    <cellStyle name="Comma 4 4 11" xfId="20672"/>
    <cellStyle name="Comma 4 4 12" xfId="21441"/>
    <cellStyle name="Comma 4 4 2" xfId="356"/>
    <cellStyle name="Comma 4 4 2 2" xfId="357"/>
    <cellStyle name="Comma 4 4 2 2 2" xfId="14553"/>
    <cellStyle name="Comma 4 4 2 2 2 2" xfId="21887"/>
    <cellStyle name="Comma 4 4 2 2 3" xfId="19164"/>
    <cellStyle name="Comma 4 4 2 2 3 2" xfId="22262"/>
    <cellStyle name="Comma 4 4 2 2 4" xfId="21987"/>
    <cellStyle name="Comma 4 4 2 2 5" xfId="21016"/>
    <cellStyle name="Comma 4 4 2 3" xfId="358"/>
    <cellStyle name="Comma 4 4 2 3 2" xfId="21412"/>
    <cellStyle name="Comma 4 4 2 4" xfId="19163"/>
    <cellStyle name="Comma 4 4 2 4 2" xfId="22080"/>
    <cellStyle name="Comma 4 4 2 5" xfId="21790"/>
    <cellStyle name="Comma 4 4 2 5 2" xfId="20970"/>
    <cellStyle name="Comma 4 4 2 6" xfId="21507"/>
    <cellStyle name="Comma 4 4 2 6 2" xfId="20684"/>
    <cellStyle name="Comma 4 4 2 7" xfId="8237"/>
    <cellStyle name="Comma 4 4 2 7 2" xfId="8238"/>
    <cellStyle name="Comma 4 4 2 8" xfId="20911"/>
    <cellStyle name="Comma 4 4 2 9" xfId="22376"/>
    <cellStyle name="Comma 4 4 3" xfId="359"/>
    <cellStyle name="Comma 4 4 3 2" xfId="360"/>
    <cellStyle name="Comma 4 4 3 2 2" xfId="361"/>
    <cellStyle name="Comma 4 4 3 2 2 2" xfId="20910"/>
    <cellStyle name="Comma 4 4 3 2 2 3" xfId="20909"/>
    <cellStyle name="Comma 4 4 3 2 2 4" xfId="21053"/>
    <cellStyle name="Comma 4 4 3 2 3" xfId="362"/>
    <cellStyle name="Comma 4 4 3 2 3 2" xfId="20908"/>
    <cellStyle name="Comma 4 4 3 2 4" xfId="20907"/>
    <cellStyle name="Comma 4 4 3 2 5" xfId="21609"/>
    <cellStyle name="Comma 4 4 3 3" xfId="363"/>
    <cellStyle name="Comma 4 4 3 3 2" xfId="364"/>
    <cellStyle name="Comma 4 4 3 3 3" xfId="19165"/>
    <cellStyle name="Comma 4 4 3 3 4" xfId="20906"/>
    <cellStyle name="Comma 4 4 3 4" xfId="365"/>
    <cellStyle name="Comma 4 4 3 4 2" xfId="20905"/>
    <cellStyle name="Comma 4 4 3 5" xfId="366"/>
    <cellStyle name="Comma 4 4 3 5 2" xfId="20904"/>
    <cellStyle name="Comma 4 4 3 6" xfId="20903"/>
    <cellStyle name="Comma 4 4 3 6 2" xfId="20902"/>
    <cellStyle name="Comma 4 4 3 7" xfId="20901"/>
    <cellStyle name="Comma 4 4 3 7 2" xfId="20900"/>
    <cellStyle name="Comma 4 4 3 8" xfId="20899"/>
    <cellStyle name="Comma 4 4 3 9" xfId="22199"/>
    <cellStyle name="Comma 4 4 4" xfId="367"/>
    <cellStyle name="Comma 4 4 4 2" xfId="368"/>
    <cellStyle name="Comma 4 4 4 2 2" xfId="369"/>
    <cellStyle name="Comma 4 4 4 2 3" xfId="19166"/>
    <cellStyle name="Comma 4 4 4 3" xfId="370"/>
    <cellStyle name="Comma 4 4 4 3 2" xfId="20897"/>
    <cellStyle name="Comma 4 4 4 4" xfId="371"/>
    <cellStyle name="Comma 4 4 4 4 2" xfId="20896"/>
    <cellStyle name="Comma 4 4 4 5" xfId="20895"/>
    <cellStyle name="Comma 4 4 4 5 2" xfId="20894"/>
    <cellStyle name="Comma 4 4 4 6" xfId="20893"/>
    <cellStyle name="Comma 4 4 4 7" xfId="20898"/>
    <cellStyle name="Comma 4 4 4 8" xfId="20953"/>
    <cellStyle name="Comma 4 4 5" xfId="372"/>
    <cellStyle name="Comma 4 4 5 2" xfId="373"/>
    <cellStyle name="Comma 4 4 5 2 2" xfId="20892"/>
    <cellStyle name="Comma 4 4 5 3" xfId="19167"/>
    <cellStyle name="Comma 4 4 5 3 2" xfId="20891"/>
    <cellStyle name="Comma 4 4 5 4" xfId="20890"/>
    <cellStyle name="Comma 4 4 5 5" xfId="21843"/>
    <cellStyle name="Comma 4 4 6" xfId="374"/>
    <cellStyle name="Comma 4 4 6 2" xfId="20889"/>
    <cellStyle name="Comma 4 4 7" xfId="18993"/>
    <cellStyle name="Comma 4 4 7 2" xfId="20888"/>
    <cellStyle name="Comma 4 4 8" xfId="20887"/>
    <cellStyle name="Comma 4 4 8 2" xfId="20886"/>
    <cellStyle name="Comma 4 4 9" xfId="20885"/>
    <cellStyle name="Comma 4 4 9 2" xfId="20884"/>
    <cellStyle name="Comma 4 5" xfId="375"/>
    <cellStyle name="Comma 4 5 2" xfId="376"/>
    <cellStyle name="Comma 4 5 2 2" xfId="377"/>
    <cellStyle name="Comma 4 5 3" xfId="378"/>
    <cellStyle name="Comma 4 5 3 2" xfId="20883"/>
    <cellStyle name="Comma 4 5 4" xfId="379"/>
    <cellStyle name="Comma 4 5 4 2" xfId="20882"/>
    <cellStyle name="Comma 4 5 5" xfId="20881"/>
    <cellStyle name="Comma 4 5 6" xfId="21466"/>
    <cellStyle name="Comma 4 6" xfId="380"/>
    <cellStyle name="Comma 4 6 2" xfId="381"/>
    <cellStyle name="Comma 4 6 2 2" xfId="20879"/>
    <cellStyle name="Comma 4 6 2 3" xfId="20880"/>
    <cellStyle name="Comma 4 6 3" xfId="18994"/>
    <cellStyle name="Comma 4 6 3 2" xfId="20877"/>
    <cellStyle name="Comma 4 6 3 3" xfId="20878"/>
    <cellStyle name="Comma 4 6 4" xfId="20876"/>
    <cellStyle name="Comma 4 6 5" xfId="22014"/>
    <cellStyle name="Comma 4 7" xfId="382"/>
    <cellStyle name="Comma 4 7 2" xfId="14414"/>
    <cellStyle name="Comma 4 7 3" xfId="18995"/>
    <cellStyle name="Comma 4 8" xfId="383"/>
    <cellStyle name="Comma 4 8 2" xfId="14415"/>
    <cellStyle name="Comma 4 8 3" xfId="18996"/>
    <cellStyle name="Comma 4 9" xfId="10548"/>
    <cellStyle name="Comma 4 9 2" xfId="14416"/>
    <cellStyle name="Comma 4 9 3" xfId="18997"/>
    <cellStyle name="Comma 4_HistoricResComp" xfId="10549"/>
    <cellStyle name="Comma 5" xfId="384"/>
    <cellStyle name="Comma 5 10" xfId="385"/>
    <cellStyle name="Comma 5 10 2" xfId="14418"/>
    <cellStyle name="Comma 5 10 3" xfId="18999"/>
    <cellStyle name="Comma 5 11" xfId="386"/>
    <cellStyle name="Comma 5 11 2" xfId="14419"/>
    <cellStyle name="Comma 5 11 3" xfId="19000"/>
    <cellStyle name="Comma 5 12" xfId="387"/>
    <cellStyle name="Comma 5 12 2" xfId="14420"/>
    <cellStyle name="Comma 5 12 3" xfId="19001"/>
    <cellStyle name="Comma 5 12 4" xfId="10550"/>
    <cellStyle name="Comma 5 13" xfId="388"/>
    <cellStyle name="Comma 5 13 2" xfId="14421"/>
    <cellStyle name="Comma 5 13 3" xfId="19002"/>
    <cellStyle name="Comma 5 14" xfId="10551"/>
    <cellStyle name="Comma 5 14 2" xfId="14422"/>
    <cellStyle name="Comma 5 14 3" xfId="19003"/>
    <cellStyle name="Comma 5 15" xfId="10552"/>
    <cellStyle name="Comma 5 15 2" xfId="14423"/>
    <cellStyle name="Comma 5 15 3" xfId="19004"/>
    <cellStyle name="Comma 5 16" xfId="10553"/>
    <cellStyle name="Comma 5 16 2" xfId="14424"/>
    <cellStyle name="Comma 5 16 3" xfId="19005"/>
    <cellStyle name="Comma 5 17" xfId="10554"/>
    <cellStyle name="Comma 5 17 2" xfId="14425"/>
    <cellStyle name="Comma 5 17 3" xfId="19006"/>
    <cellStyle name="Comma 5 18" xfId="10555"/>
    <cellStyle name="Comma 5 18 2" xfId="14426"/>
    <cellStyle name="Comma 5 18 3" xfId="19007"/>
    <cellStyle name="Comma 5 19" xfId="14417"/>
    <cellStyle name="Comma 5 2" xfId="389"/>
    <cellStyle name="Comma 5 2 2" xfId="390"/>
    <cellStyle name="Comma 5 2 2 2" xfId="391"/>
    <cellStyle name="Comma 5 2 2 2 2" xfId="392"/>
    <cellStyle name="Comma 5 2 2 2 2 2" xfId="12068"/>
    <cellStyle name="Comma 5 2 2 2 3" xfId="12067"/>
    <cellStyle name="Comma 5 2 2 3" xfId="393"/>
    <cellStyle name="Comma 5 2 2 3 2" xfId="12069"/>
    <cellStyle name="Comma 5 2 2 4" xfId="14428"/>
    <cellStyle name="Comma 5 2 2 5" xfId="19009"/>
    <cellStyle name="Comma 5 2 2 6" xfId="10556"/>
    <cellStyle name="Comma 5 2 3" xfId="394"/>
    <cellStyle name="Comma 5 2 3 2" xfId="395"/>
    <cellStyle name="Comma 5 2 3 2 2" xfId="12070"/>
    <cellStyle name="Comma 5 2 3 3" xfId="396"/>
    <cellStyle name="Comma 5 2 3 3 2" xfId="14429"/>
    <cellStyle name="Comma 5 2 3 4" xfId="397"/>
    <cellStyle name="Comma 5 2 3 4 2" xfId="19010"/>
    <cellStyle name="Comma 5 2 3 5" xfId="10557"/>
    <cellStyle name="Comma 5 2 4" xfId="398"/>
    <cellStyle name="Comma 5 2 4 2" xfId="399"/>
    <cellStyle name="Comma 5 2 4 2 2" xfId="20791"/>
    <cellStyle name="Comma 5 2 4 2 3" xfId="12071"/>
    <cellStyle name="Comma 5 2 4 3" xfId="400"/>
    <cellStyle name="Comma 5 2 4 4" xfId="19011"/>
    <cellStyle name="Comma 5 2 5" xfId="401"/>
    <cellStyle name="Comma 5 2 5 2" xfId="14430"/>
    <cellStyle name="Comma 5 2 5 3" xfId="19012"/>
    <cellStyle name="Comma 5 2 5 4" xfId="21506"/>
    <cellStyle name="Comma 5 2 5 5" xfId="10558"/>
    <cellStyle name="Comma 5 2 6" xfId="402"/>
    <cellStyle name="Comma 5 2 6 2" xfId="14427"/>
    <cellStyle name="Comma 5 2 7" xfId="19008"/>
    <cellStyle name="Comma 5 2_HistoricResComp" xfId="10559"/>
    <cellStyle name="Comma 5 20" xfId="18998"/>
    <cellStyle name="Comma 5 3" xfId="403"/>
    <cellStyle name="Comma 5 3 10" xfId="20875"/>
    <cellStyle name="Comma 5 3 10 2" xfId="20969"/>
    <cellStyle name="Comma 5 3 11" xfId="20874"/>
    <cellStyle name="Comma 5 3 12" xfId="21456"/>
    <cellStyle name="Comma 5 3 2" xfId="404"/>
    <cellStyle name="Comma 5 3 2 2" xfId="405"/>
    <cellStyle name="Comma 5 3 2 2 2" xfId="14554"/>
    <cellStyle name="Comma 5 3 2 2 2 2" xfId="20873"/>
    <cellStyle name="Comma 5 3 2 2 3" xfId="19169"/>
    <cellStyle name="Comma 5 3 2 2 3 2" xfId="20872"/>
    <cellStyle name="Comma 5 3 2 2 4" xfId="20871"/>
    <cellStyle name="Comma 5 3 2 2 5" xfId="21800"/>
    <cellStyle name="Comma 5 3 2 3" xfId="406"/>
    <cellStyle name="Comma 5 3 2 3 2" xfId="20870"/>
    <cellStyle name="Comma 5 3 2 4" xfId="19168"/>
    <cellStyle name="Comma 5 3 2 4 2" xfId="20869"/>
    <cellStyle name="Comma 5 3 2 5" xfId="20868"/>
    <cellStyle name="Comma 5 3 2 5 2" xfId="20867"/>
    <cellStyle name="Comma 5 3 2 6" xfId="20866"/>
    <cellStyle name="Comma 5 3 2 6 2" xfId="21052"/>
    <cellStyle name="Comma 5 3 2 7" xfId="22253"/>
    <cellStyle name="Comma 5 3 2 7 2" xfId="21691"/>
    <cellStyle name="Comma 5 3 2 8" xfId="22254"/>
    <cellStyle name="Comma 5 3 2 9" xfId="21381"/>
    <cellStyle name="Comma 5 3 3" xfId="407"/>
    <cellStyle name="Comma 5 3 3 2" xfId="408"/>
    <cellStyle name="Comma 5 3 3 2 2" xfId="409"/>
    <cellStyle name="Comma 5 3 3 2 2 2" xfId="21051"/>
    <cellStyle name="Comma 5 3 3 2 2 3" xfId="21050"/>
    <cellStyle name="Comma 5 3 3 2 2 4" xfId="21692"/>
    <cellStyle name="Comma 5 3 3 2 3" xfId="410"/>
    <cellStyle name="Comma 5 3 3 2 3 2" xfId="20865"/>
    <cellStyle name="Comma 5 3 3 2 4" xfId="20864"/>
    <cellStyle name="Comma 5 3 3 2 5" xfId="21436"/>
    <cellStyle name="Comma 5 3 3 3" xfId="411"/>
    <cellStyle name="Comma 5 3 3 3 2" xfId="412"/>
    <cellStyle name="Comma 5 3 3 3 3" xfId="19170"/>
    <cellStyle name="Comma 5 3 3 3 4" xfId="20968"/>
    <cellStyle name="Comma 5 3 3 4" xfId="413"/>
    <cellStyle name="Comma 5 3 3 4 2" xfId="20863"/>
    <cellStyle name="Comma 5 3 3 5" xfId="414"/>
    <cellStyle name="Comma 5 3 3 5 2" xfId="20862"/>
    <cellStyle name="Comma 5 3 3 6" xfId="20861"/>
    <cellStyle name="Comma 5 3 3 6 2" xfId="20860"/>
    <cellStyle name="Comma 5 3 3 7" xfId="20859"/>
    <cellStyle name="Comma 5 3 3 7 2" xfId="21877"/>
    <cellStyle name="Comma 5 3 3 8" xfId="20858"/>
    <cellStyle name="Comma 5 3 3 9" xfId="21809"/>
    <cellStyle name="Comma 5 3 4" xfId="415"/>
    <cellStyle name="Comma 5 3 4 2" xfId="416"/>
    <cellStyle name="Comma 5 3 4 2 2" xfId="417"/>
    <cellStyle name="Comma 5 3 4 2 3" xfId="19171"/>
    <cellStyle name="Comma 5 3 4 3" xfId="418"/>
    <cellStyle name="Comma 5 3 4 3 2" xfId="20857"/>
    <cellStyle name="Comma 5 3 4 4" xfId="419"/>
    <cellStyle name="Comma 5 3 4 4 2" xfId="20856"/>
    <cellStyle name="Comma 5 3 4 5" xfId="20855"/>
    <cellStyle name="Comma 5 3 4 5 2" xfId="20854"/>
    <cellStyle name="Comma 5 3 4 6" xfId="20853"/>
    <cellStyle name="Comma 5 3 4 7" xfId="21049"/>
    <cellStyle name="Comma 5 3 4 8" xfId="21633"/>
    <cellStyle name="Comma 5 3 5" xfId="420"/>
    <cellStyle name="Comma 5 3 5 2" xfId="421"/>
    <cellStyle name="Comma 5 3 5 2 2" xfId="20852"/>
    <cellStyle name="Comma 5 3 5 3" xfId="19172"/>
    <cellStyle name="Comma 5 3 5 3 2" xfId="20851"/>
    <cellStyle name="Comma 5 3 5 4" xfId="20850"/>
    <cellStyle name="Comma 5 3 5 5" xfId="21928"/>
    <cellStyle name="Comma 5 3 6" xfId="422"/>
    <cellStyle name="Comma 5 3 6 2" xfId="20849"/>
    <cellStyle name="Comma 5 3 7" xfId="19013"/>
    <cellStyle name="Comma 5 3 7 2" xfId="20848"/>
    <cellStyle name="Comma 5 3 8" xfId="20847"/>
    <cellStyle name="Comma 5 3 8 2" xfId="20846"/>
    <cellStyle name="Comma 5 3 9" xfId="20845"/>
    <cellStyle name="Comma 5 3 9 2" xfId="20844"/>
    <cellStyle name="Comma 5 4" xfId="423"/>
    <cellStyle name="Comma 5 4 2" xfId="424"/>
    <cellStyle name="Comma 5 4 2 2" xfId="14555"/>
    <cellStyle name="Comma 5 4 2 2 2" xfId="21048"/>
    <cellStyle name="Comma 5 4 2 3" xfId="19173"/>
    <cellStyle name="Comma 5 4 2 3 2" xfId="20843"/>
    <cellStyle name="Comma 5 4 2 4" xfId="20842"/>
    <cellStyle name="Comma 5 4 2 5" xfId="22298"/>
    <cellStyle name="Comma 5 4 3" xfId="425"/>
    <cellStyle name="Comma 5 4 3 2" xfId="20841"/>
    <cellStyle name="Comma 5 4 4" xfId="19014"/>
    <cellStyle name="Comma 5 4 4 2" xfId="20840"/>
    <cellStyle name="Comma 5 4 5" xfId="20839"/>
    <cellStyle name="Comma 5 4 5 2" xfId="20838"/>
    <cellStyle name="Comma 5 4 6" xfId="20837"/>
    <cellStyle name="Comma 5 4 6 2" xfId="20836"/>
    <cellStyle name="Comma 5 4 7" xfId="20835"/>
    <cellStyle name="Comma 5 4 7 2" xfId="20834"/>
    <cellStyle name="Comma 5 4 8" xfId="20833"/>
    <cellStyle name="Comma 5 4 9" xfId="21659"/>
    <cellStyle name="Comma 5 5" xfId="426"/>
    <cellStyle name="Comma 5 5 2" xfId="427"/>
    <cellStyle name="Comma 5 5 2 2" xfId="428"/>
    <cellStyle name="Comma 5 5 2 2 2" xfId="21097"/>
    <cellStyle name="Comma 5 5 2 3" xfId="429"/>
    <cellStyle name="Comma 5 5 2 3 2" xfId="20832"/>
    <cellStyle name="Comma 5 5 2 4" xfId="21525"/>
    <cellStyle name="Comma 5 5 2 5" xfId="22429"/>
    <cellStyle name="Comma 5 5 2 6" xfId="22211"/>
    <cellStyle name="Comma 5 5 3" xfId="430"/>
    <cellStyle name="Comma 5 5 3 2" xfId="431"/>
    <cellStyle name="Comma 5 5 3 3" xfId="12072"/>
    <cellStyle name="Comma 5 5 4" xfId="432"/>
    <cellStyle name="Comma 5 5 4 2" xfId="433"/>
    <cellStyle name="Comma 5 5 4 2 2" xfId="434"/>
    <cellStyle name="Comma 5 5 4 2 3" xfId="21879"/>
    <cellStyle name="Comma 5 5 4 3" xfId="435"/>
    <cellStyle name="Comma 5 5 4 3 2" xfId="21593"/>
    <cellStyle name="Comma 5 5 4 4" xfId="21022"/>
    <cellStyle name="Comma 5 5 4 5" xfId="12073"/>
    <cellStyle name="Comma 5 5 5" xfId="436"/>
    <cellStyle name="Comma 5 5 5 2" xfId="437"/>
    <cellStyle name="Comma 5 5 5 3" xfId="12074"/>
    <cellStyle name="Comma 5 5 6" xfId="438"/>
    <cellStyle name="Comma 5 5 6 2" xfId="14431"/>
    <cellStyle name="Comma 5 5 7" xfId="439"/>
    <cellStyle name="Comma 5 5 7 2" xfId="19015"/>
    <cellStyle name="Comma 5 6" xfId="440"/>
    <cellStyle name="Comma 5 6 10" xfId="22260"/>
    <cellStyle name="Comma 5 6 11" xfId="10560"/>
    <cellStyle name="Comma 5 6 2" xfId="441"/>
    <cellStyle name="Comma 5 6 2 2" xfId="442"/>
    <cellStyle name="Comma 5 6 2 2 2" xfId="443"/>
    <cellStyle name="Comma 5 6 2 2 3" xfId="21696"/>
    <cellStyle name="Comma 5 6 2 3" xfId="444"/>
    <cellStyle name="Comma 5 6 2 3 2" xfId="21025"/>
    <cellStyle name="Comma 5 6 2 4" xfId="445"/>
    <cellStyle name="Comma 5 6 2 5" xfId="21985"/>
    <cellStyle name="Comma 5 6 2 6" xfId="22362"/>
    <cellStyle name="Comma 5 6 3" xfId="446"/>
    <cellStyle name="Comma 5 6 3 2" xfId="447"/>
    <cellStyle name="Comma 5 6 3 2 2" xfId="14556"/>
    <cellStyle name="Comma 5 6 3 3" xfId="19174"/>
    <cellStyle name="Comma 5 6 3 3 2" xfId="22436"/>
    <cellStyle name="Comma 5 6 3 4" xfId="12075"/>
    <cellStyle name="Comma 5 6 4" xfId="448"/>
    <cellStyle name="Comma 5 6 4 2" xfId="22161"/>
    <cellStyle name="Comma 5 6 4 3" xfId="14432"/>
    <cellStyle name="Comma 5 6 5" xfId="19016"/>
    <cellStyle name="Comma 5 6 5 2" xfId="21594"/>
    <cellStyle name="Comma 5 6 6" xfId="21044"/>
    <cellStyle name="Comma 5 6 6 2" xfId="20681"/>
    <cellStyle name="Comma 5 6 7" xfId="22388"/>
    <cellStyle name="Comma 5 6 7 2" xfId="21442"/>
    <cellStyle name="Comma 5 6 8" xfId="22166"/>
    <cellStyle name="Comma 5 6 9" xfId="21618"/>
    <cellStyle name="Comma 5 7" xfId="449"/>
    <cellStyle name="Comma 5 7 10" xfId="21601"/>
    <cellStyle name="Comma 5 7 11" xfId="21080"/>
    <cellStyle name="Comma 5 7 12" xfId="21886"/>
    <cellStyle name="Comma 5 7 13" xfId="10561"/>
    <cellStyle name="Comma 5 7 2" xfId="450"/>
    <cellStyle name="Comma 5 7 2 2" xfId="451"/>
    <cellStyle name="Comma 5 7 2 2 2" xfId="22259"/>
    <cellStyle name="Comma 5 7 2 2 3" xfId="21079"/>
    <cellStyle name="Comma 5 7 2 3" xfId="21047"/>
    <cellStyle name="Comma 5 7 2 4" xfId="21984"/>
    <cellStyle name="Comma 5 7 2 5" xfId="21695"/>
    <cellStyle name="Comma 5 7 2 6" xfId="21043"/>
    <cellStyle name="Comma 5 7 2 7" xfId="14433"/>
    <cellStyle name="Comma 5 7 3" xfId="452"/>
    <cellStyle name="Comma 5 7 3 2" xfId="22165"/>
    <cellStyle name="Comma 5 7 3 2 2" xfId="21885"/>
    <cellStyle name="Comma 5 7 3 3" xfId="22383"/>
    <cellStyle name="Comma 5 7 3 4" xfId="21600"/>
    <cellStyle name="Comma 5 7 3 5" xfId="22435"/>
    <cellStyle name="Comma 5 7 3 6" xfId="19017"/>
    <cellStyle name="Comma 5 7 4" xfId="21078"/>
    <cellStyle name="Comma 5 7 4 2" xfId="21109"/>
    <cellStyle name="Comma 5 7 4 2 2" xfId="21077"/>
    <cellStyle name="Comma 5 7 4 3" xfId="21914"/>
    <cellStyle name="Comma 5 7 4 4" xfId="21076"/>
    <cellStyle name="Comma 5 7 5" xfId="21075"/>
    <cellStyle name="Comma 5 7 5 2" xfId="21074"/>
    <cellStyle name="Comma 5 7 5 2 2" xfId="21073"/>
    <cellStyle name="Comma 5 7 5 3" xfId="21799"/>
    <cellStyle name="Comma 5 7 5 4" xfId="21072"/>
    <cellStyle name="Comma 5 7 6" xfId="21071"/>
    <cellStyle name="Comma 5 7 6 2" xfId="20668"/>
    <cellStyle name="Comma 5 7 6 2 2" xfId="20670"/>
    <cellStyle name="Comma 5 7 6 3" xfId="20950"/>
    <cellStyle name="Comma 5 7 6 4" xfId="22167"/>
    <cellStyle name="Comma 5 7 7" xfId="21308"/>
    <cellStyle name="Comma 5 7 7 2" xfId="21307"/>
    <cellStyle name="Comma 5 7 8" xfId="21028"/>
    <cellStyle name="Comma 5 7 8 2" xfId="21306"/>
    <cellStyle name="Comma 5 7 9" xfId="20959"/>
    <cellStyle name="Comma 5 8" xfId="453"/>
    <cellStyle name="Comma 5 8 2" xfId="454"/>
    <cellStyle name="Comma 5 8 2 2" xfId="22120"/>
    <cellStyle name="Comma 5 8 2 3" xfId="14434"/>
    <cellStyle name="Comma 5 8 3" xfId="19018"/>
    <cellStyle name="Comma 5 8 3 2" xfId="22277"/>
    <cellStyle name="Comma 5 8 4" xfId="21046"/>
    <cellStyle name="Comma 5 8 5" xfId="20790"/>
    <cellStyle name="Comma 5 8 6" xfId="10562"/>
    <cellStyle name="Comma 5 9" xfId="455"/>
    <cellStyle name="Comma 5 9 2" xfId="456"/>
    <cellStyle name="Comma 5 9 2 2" xfId="14435"/>
    <cellStyle name="Comma 5 9 3" xfId="19019"/>
    <cellStyle name="Comma 5 9 3 2" xfId="20789"/>
    <cellStyle name="Comma 5 9 4" xfId="10563"/>
    <cellStyle name="Comma 5_HistoricResComp" xfId="10564"/>
    <cellStyle name="Comma 6" xfId="457"/>
    <cellStyle name="Comma 6 10" xfId="10565"/>
    <cellStyle name="Comma 6 10 2" xfId="14437"/>
    <cellStyle name="Comma 6 10 3" xfId="19021"/>
    <cellStyle name="Comma 6 10 4" xfId="21518"/>
    <cellStyle name="Comma 6 11" xfId="10566"/>
    <cellStyle name="Comma 6 11 2" xfId="14438"/>
    <cellStyle name="Comma 6 11 3" xfId="19022"/>
    <cellStyle name="Comma 6 11 4" xfId="21554"/>
    <cellStyle name="Comma 6 12" xfId="10567"/>
    <cellStyle name="Comma 6 12 2" xfId="14439"/>
    <cellStyle name="Comma 6 12 3" xfId="19023"/>
    <cellStyle name="Comma 6 12 4" xfId="20746"/>
    <cellStyle name="Comma 6 13" xfId="10568"/>
    <cellStyle name="Comma 6 13 2" xfId="14440"/>
    <cellStyle name="Comma 6 13 3" xfId="19024"/>
    <cellStyle name="Comma 6 14" xfId="10569"/>
    <cellStyle name="Comma 6 14 2" xfId="14441"/>
    <cellStyle name="Comma 6 14 3" xfId="19025"/>
    <cellStyle name="Comma 6 15" xfId="10570"/>
    <cellStyle name="Comma 6 15 2" xfId="14442"/>
    <cellStyle name="Comma 6 15 3" xfId="19026"/>
    <cellStyle name="Comma 6 16" xfId="10571"/>
    <cellStyle name="Comma 6 16 2" xfId="14443"/>
    <cellStyle name="Comma 6 16 3" xfId="19027"/>
    <cellStyle name="Comma 6 17" xfId="10572"/>
    <cellStyle name="Comma 6 17 2" xfId="14444"/>
    <cellStyle name="Comma 6 17 3" xfId="19028"/>
    <cellStyle name="Comma 6 18" xfId="14436"/>
    <cellStyle name="Comma 6 19" xfId="19020"/>
    <cellStyle name="Comma 6 2" xfId="458"/>
    <cellStyle name="Comma 6 2 10" xfId="21544"/>
    <cellStyle name="Comma 6 2 11" xfId="10573"/>
    <cellStyle name="Comma 6 2 2" xfId="459"/>
    <cellStyle name="Comma 6 2 2 2" xfId="14446"/>
    <cellStyle name="Comma 6 2 2 2 2" xfId="21711"/>
    <cellStyle name="Comma 6 2 2 2 3" xfId="21820"/>
    <cellStyle name="Comma 6 2 2 3" xfId="19030"/>
    <cellStyle name="Comma 6 2 2 3 2" xfId="21844"/>
    <cellStyle name="Comma 6 2 2 3 3" xfId="20688"/>
    <cellStyle name="Comma 6 2 2 4" xfId="22111"/>
    <cellStyle name="Comma 6 2 2 5" xfId="22010"/>
    <cellStyle name="Comma 6 2 2 6" xfId="22011"/>
    <cellStyle name="Comma 6 2 2 7" xfId="10574"/>
    <cellStyle name="Comma 6 2 3" xfId="460"/>
    <cellStyle name="Comma 6 2 3 2" xfId="14447"/>
    <cellStyle name="Comma 6 2 3 2 2" xfId="22084"/>
    <cellStyle name="Comma 6 2 3 3" xfId="19031"/>
    <cellStyle name="Comma 6 2 3 4" xfId="21624"/>
    <cellStyle name="Comma 6 2 3 5" xfId="10575"/>
    <cellStyle name="Comma 6 2 4" xfId="10576"/>
    <cellStyle name="Comma 6 2 4 2" xfId="14448"/>
    <cellStyle name="Comma 6 2 4 2 2" xfId="22020"/>
    <cellStyle name="Comma 6 2 4 3" xfId="19032"/>
    <cellStyle name="Comma 6 2 4 4" xfId="21931"/>
    <cellStyle name="Comma 6 2 5" xfId="10577"/>
    <cellStyle name="Comma 6 2 5 2" xfId="14449"/>
    <cellStyle name="Comma 6 2 5 2 2" xfId="20949"/>
    <cellStyle name="Comma 6 2 5 3" xfId="19033"/>
    <cellStyle name="Comma 6 2 5 4" xfId="22358"/>
    <cellStyle name="Comma 6 2 6" xfId="14445"/>
    <cellStyle name="Comma 6 2 6 2" xfId="20948"/>
    <cellStyle name="Comma 6 2 6 3" xfId="21067"/>
    <cellStyle name="Comma 6 2 7" xfId="19029"/>
    <cellStyle name="Comma 6 2 7 2" xfId="21819"/>
    <cellStyle name="Comma 6 2 7 3" xfId="21553"/>
    <cellStyle name="Comma 6 2 8" xfId="21710"/>
    <cellStyle name="Comma 6 2 9" xfId="21515"/>
    <cellStyle name="Comma 6 20" xfId="20777"/>
    <cellStyle name="Comma 6 3" xfId="461"/>
    <cellStyle name="Comma 6 3 10" xfId="22368"/>
    <cellStyle name="Comma 6 3 2" xfId="462"/>
    <cellStyle name="Comma 6 3 2 2" xfId="463"/>
    <cellStyle name="Comma 6 3 2 2 2" xfId="14557"/>
    <cellStyle name="Comma 6 3 2 2 3" xfId="19176"/>
    <cellStyle name="Comma 6 3 2 3" xfId="464"/>
    <cellStyle name="Comma 6 3 2 3 2" xfId="21838"/>
    <cellStyle name="Comma 6 3 2 4" xfId="19175"/>
    <cellStyle name="Comma 6 3 2 4 2" xfId="22005"/>
    <cellStyle name="Comma 6 3 2 5" xfId="21045"/>
    <cellStyle name="Comma 6 3 2 5 2" xfId="21832"/>
    <cellStyle name="Comma 6 3 2 6" xfId="22288"/>
    <cellStyle name="Comma 6 3 2 7" xfId="20685"/>
    <cellStyle name="Comma 6 3 2 8" xfId="22115"/>
    <cellStyle name="Comma 6 3 3" xfId="465"/>
    <cellStyle name="Comma 6 3 3 2" xfId="466"/>
    <cellStyle name="Comma 6 3 3 2 2" xfId="21066"/>
    <cellStyle name="Comma 6 3 3 3" xfId="467"/>
    <cellStyle name="Comma 6 3 3 3 2" xfId="21065"/>
    <cellStyle name="Comma 6 3 3 4" xfId="21064"/>
    <cellStyle name="Comma 6 3 3 5" xfId="21543"/>
    <cellStyle name="Comma 6 3 4" xfId="468"/>
    <cellStyle name="Comma 6 3 4 2" xfId="20947"/>
    <cellStyle name="Comma 6 3 5" xfId="19034"/>
    <cellStyle name="Comma 6 3 5 2" xfId="20831"/>
    <cellStyle name="Comma 6 3 6" xfId="20830"/>
    <cellStyle name="Comma 6 3 6 2" xfId="20829"/>
    <cellStyle name="Comma 6 3 7" xfId="20828"/>
    <cellStyle name="Comma 6 3 7 2" xfId="20827"/>
    <cellStyle name="Comma 6 3 8" xfId="20826"/>
    <cellStyle name="Comma 6 3 8 2" xfId="20825"/>
    <cellStyle name="Comma 6 3 9" xfId="20824"/>
    <cellStyle name="Comma 6 4" xfId="469"/>
    <cellStyle name="Comma 6 4 2" xfId="470"/>
    <cellStyle name="Comma 6 4 2 2" xfId="20822"/>
    <cellStyle name="Comma 6 4 2 3" xfId="20823"/>
    <cellStyle name="Comma 6 4 3" xfId="471"/>
    <cellStyle name="Comma 6 4 3 2" xfId="20820"/>
    <cellStyle name="Comma 6 4 3 3" xfId="20821"/>
    <cellStyle name="Comma 6 4 4" xfId="20819"/>
    <cellStyle name="Comma 6 4 5" xfId="20788"/>
    <cellStyle name="Comma 6 4 6" xfId="21512"/>
    <cellStyle name="Comma 6 4 7" xfId="21356"/>
    <cellStyle name="Comma 6 5" xfId="472"/>
    <cellStyle name="Comma 6 5 2" xfId="473"/>
    <cellStyle name="Comma 6 5 2 2" xfId="20817"/>
    <cellStyle name="Comma 6 5 2 3" xfId="14450"/>
    <cellStyle name="Comma 6 5 3" xfId="19035"/>
    <cellStyle name="Comma 6 5 4" xfId="20818"/>
    <cellStyle name="Comma 6 5 5" xfId="10578"/>
    <cellStyle name="Comma 6 6" xfId="474"/>
    <cellStyle name="Comma 6 6 2" xfId="14451"/>
    <cellStyle name="Comma 6 6 2 2" xfId="20815"/>
    <cellStyle name="Comma 6 6 3" xfId="19036"/>
    <cellStyle name="Comma 6 6 4" xfId="20816"/>
    <cellStyle name="Comma 6 6 5" xfId="10579"/>
    <cellStyle name="Comma 6 7" xfId="475"/>
    <cellStyle name="Comma 6 7 2" xfId="14452"/>
    <cellStyle name="Comma 6 7 2 2" xfId="20813"/>
    <cellStyle name="Comma 6 7 3" xfId="19037"/>
    <cellStyle name="Comma 6 7 4" xfId="20814"/>
    <cellStyle name="Comma 6 8" xfId="10580"/>
    <cellStyle name="Comma 6 8 2" xfId="14453"/>
    <cellStyle name="Comma 6 8 2 2" xfId="20811"/>
    <cellStyle name="Comma 6 8 3" xfId="19038"/>
    <cellStyle name="Comma 6 8 4" xfId="20812"/>
    <cellStyle name="Comma 6 9" xfId="10581"/>
    <cellStyle name="Comma 6 9 2" xfId="14454"/>
    <cellStyle name="Comma 6 9 2 2" xfId="20809"/>
    <cellStyle name="Comma 6 9 3" xfId="19039"/>
    <cellStyle name="Comma 6 9 4" xfId="20810"/>
    <cellStyle name="Comma 6_HistoricResComp" xfId="10582"/>
    <cellStyle name="Comma 7" xfId="476"/>
    <cellStyle name="Comma 7 10" xfId="10583"/>
    <cellStyle name="Comma 7 10 2" xfId="14456"/>
    <cellStyle name="Comma 7 10 3" xfId="19041"/>
    <cellStyle name="Comma 7 11" xfId="10584"/>
    <cellStyle name="Comma 7 11 2" xfId="14457"/>
    <cellStyle name="Comma 7 11 3" xfId="19042"/>
    <cellStyle name="Comma 7 12" xfId="10585"/>
    <cellStyle name="Comma 7 12 2" xfId="14458"/>
    <cellStyle name="Comma 7 12 3" xfId="19043"/>
    <cellStyle name="Comma 7 13" xfId="10586"/>
    <cellStyle name="Comma 7 13 2" xfId="14459"/>
    <cellStyle name="Comma 7 13 3" xfId="19044"/>
    <cellStyle name="Comma 7 14" xfId="10587"/>
    <cellStyle name="Comma 7 14 2" xfId="14460"/>
    <cellStyle name="Comma 7 14 3" xfId="19045"/>
    <cellStyle name="Comma 7 15" xfId="10588"/>
    <cellStyle name="Comma 7 15 2" xfId="14461"/>
    <cellStyle name="Comma 7 15 3" xfId="19046"/>
    <cellStyle name="Comma 7 16" xfId="10589"/>
    <cellStyle name="Comma 7 16 2" xfId="14462"/>
    <cellStyle name="Comma 7 16 3" xfId="19047"/>
    <cellStyle name="Comma 7 17" xfId="10590"/>
    <cellStyle name="Comma 7 17 2" xfId="14463"/>
    <cellStyle name="Comma 7 17 3" xfId="19048"/>
    <cellStyle name="Comma 7 18" xfId="14455"/>
    <cellStyle name="Comma 7 19" xfId="19040"/>
    <cellStyle name="Comma 7 2" xfId="477"/>
    <cellStyle name="Comma 7 2 2" xfId="478"/>
    <cellStyle name="Comma 7 2 2 2" xfId="14465"/>
    <cellStyle name="Comma 7 2 2 2 2" xfId="20808"/>
    <cellStyle name="Comma 7 2 2 3" xfId="19050"/>
    <cellStyle name="Comma 7 2 2 3 2" xfId="20807"/>
    <cellStyle name="Comma 7 2 2 4" xfId="20806"/>
    <cellStyle name="Comma 7 2 2 5" xfId="21637"/>
    <cellStyle name="Comma 7 2 3" xfId="479"/>
    <cellStyle name="Comma 7 2 3 2" xfId="14466"/>
    <cellStyle name="Comma 7 2 3 3" xfId="19051"/>
    <cellStyle name="Comma 7 2 4" xfId="10591"/>
    <cellStyle name="Comma 7 2 4 2" xfId="14467"/>
    <cellStyle name="Comma 7 2 4 3" xfId="19052"/>
    <cellStyle name="Comma 7 2 5" xfId="10592"/>
    <cellStyle name="Comma 7 2 5 2" xfId="14468"/>
    <cellStyle name="Comma 7 2 5 3" xfId="19053"/>
    <cellStyle name="Comma 7 2 6" xfId="14464"/>
    <cellStyle name="Comma 7 2 6 2" xfId="20805"/>
    <cellStyle name="Comma 7 2 7" xfId="19049"/>
    <cellStyle name="Comma 7 2 7 2" xfId="20804"/>
    <cellStyle name="Comma 7 2 8" xfId="20803"/>
    <cellStyle name="Comma 7 2 9" xfId="21709"/>
    <cellStyle name="Comma 7 3" xfId="480"/>
    <cellStyle name="Comma 7 3 2" xfId="481"/>
    <cellStyle name="Comma 7 3 2 2" xfId="482"/>
    <cellStyle name="Comma 7 3 2 2 2" xfId="20801"/>
    <cellStyle name="Comma 7 3 2 2 3" xfId="20800"/>
    <cellStyle name="Comma 7 3 2 2 4" xfId="20802"/>
    <cellStyle name="Comma 7 3 2 3" xfId="483"/>
    <cellStyle name="Comma 7 3 2 3 2" xfId="20967"/>
    <cellStyle name="Comma 7 3 2 4" xfId="20799"/>
    <cellStyle name="Comma 7 3 2 5" xfId="22016"/>
    <cellStyle name="Comma 7 3 3" xfId="484"/>
    <cellStyle name="Comma 7 3 3 2" xfId="485"/>
    <cellStyle name="Comma 7 3 3 3" xfId="19177"/>
    <cellStyle name="Comma 7 3 3 4" xfId="20798"/>
    <cellStyle name="Comma 7 3 4" xfId="486"/>
    <cellStyle name="Comma 7 3 4 2" xfId="21977"/>
    <cellStyle name="Comma 7 3 5" xfId="487"/>
    <cellStyle name="Comma 7 3 5 2" xfId="22349"/>
    <cellStyle name="Comma 7 3 6" xfId="21021"/>
    <cellStyle name="Comma 7 3 6 2" xfId="21024"/>
    <cellStyle name="Comma 7 3 7" xfId="21144"/>
    <cellStyle name="Comma 7 3 7 2" xfId="21143"/>
    <cellStyle name="Comma 7 3 8" xfId="21142"/>
    <cellStyle name="Comma 7 3 9" xfId="21814"/>
    <cellStyle name="Comma 7 4" xfId="488"/>
    <cellStyle name="Comma 7 4 2" xfId="489"/>
    <cellStyle name="Comma 7 4 2 2" xfId="490"/>
    <cellStyle name="Comma 7 4 2 3" xfId="19178"/>
    <cellStyle name="Comma 7 4 3" xfId="491"/>
    <cellStyle name="Comma 7 4 3 2" xfId="21032"/>
    <cellStyle name="Comma 7 4 4" xfId="492"/>
    <cellStyle name="Comma 7 4 4 2" xfId="21140"/>
    <cellStyle name="Comma 7 4 5" xfId="21139"/>
    <cellStyle name="Comma 7 4 5 2" xfId="21138"/>
    <cellStyle name="Comma 7 4 6" xfId="21137"/>
    <cellStyle name="Comma 7 4 7" xfId="21141"/>
    <cellStyle name="Comma 7 4 8" xfId="21943"/>
    <cellStyle name="Comma 7 5" xfId="493"/>
    <cellStyle name="Comma 7 5 2" xfId="494"/>
    <cellStyle name="Comma 7 5 2 2" xfId="21136"/>
    <cellStyle name="Comma 7 5 3" xfId="19054"/>
    <cellStyle name="Comma 7 5 3 2" xfId="21135"/>
    <cellStyle name="Comma 7 5 4" xfId="21134"/>
    <cellStyle name="Comma 7 5 5" xfId="20776"/>
    <cellStyle name="Comma 7 6" xfId="495"/>
    <cellStyle name="Comma 7 6 2" xfId="14469"/>
    <cellStyle name="Comma 7 6 3" xfId="19055"/>
    <cellStyle name="Comma 7 7" xfId="496"/>
    <cellStyle name="Comma 7 7 2" xfId="14470"/>
    <cellStyle name="Comma 7 7 3" xfId="19056"/>
    <cellStyle name="Comma 7 7 4" xfId="10593"/>
    <cellStyle name="Comma 7 8" xfId="10594"/>
    <cellStyle name="Comma 7 8 2" xfId="14471"/>
    <cellStyle name="Comma 7 8 3" xfId="19057"/>
    <cellStyle name="Comma 7 9" xfId="10595"/>
    <cellStyle name="Comma 7 9 2" xfId="14472"/>
    <cellStyle name="Comma 7 9 3" xfId="19058"/>
    <cellStyle name="Comma 7_HistoricResComp" xfId="10596"/>
    <cellStyle name="Comma 8" xfId="497"/>
    <cellStyle name="Comma 8 10" xfId="10597"/>
    <cellStyle name="Comma 8 10 2" xfId="14474"/>
    <cellStyle name="Comma 8 10 3" xfId="19060"/>
    <cellStyle name="Comma 8 11" xfId="10598"/>
    <cellStyle name="Comma 8 11 2" xfId="14475"/>
    <cellStyle name="Comma 8 11 3" xfId="19061"/>
    <cellStyle name="Comma 8 12" xfId="10599"/>
    <cellStyle name="Comma 8 12 2" xfId="14476"/>
    <cellStyle name="Comma 8 12 3" xfId="19062"/>
    <cellStyle name="Comma 8 13" xfId="10600"/>
    <cellStyle name="Comma 8 13 2" xfId="14477"/>
    <cellStyle name="Comma 8 13 3" xfId="19063"/>
    <cellStyle name="Comma 8 14" xfId="10601"/>
    <cellStyle name="Comma 8 14 2" xfId="14478"/>
    <cellStyle name="Comma 8 14 3" xfId="19064"/>
    <cellStyle name="Comma 8 15" xfId="10602"/>
    <cellStyle name="Comma 8 15 2" xfId="14479"/>
    <cellStyle name="Comma 8 15 3" xfId="19065"/>
    <cellStyle name="Comma 8 16" xfId="10603"/>
    <cellStyle name="Comma 8 16 2" xfId="14480"/>
    <cellStyle name="Comma 8 16 3" xfId="19066"/>
    <cellStyle name="Comma 8 17" xfId="10604"/>
    <cellStyle name="Comma 8 17 2" xfId="14481"/>
    <cellStyle name="Comma 8 17 3" xfId="19067"/>
    <cellStyle name="Comma 8 18" xfId="14473"/>
    <cellStyle name="Comma 8 19" xfId="19059"/>
    <cellStyle name="Comma 8 2" xfId="498"/>
    <cellStyle name="Comma 8 2 2" xfId="499"/>
    <cellStyle name="Comma 8 2 2 2" xfId="500"/>
    <cellStyle name="Comma 8 2 2 2 2" xfId="21132"/>
    <cellStyle name="Comma 8 2 2 2 3" xfId="21131"/>
    <cellStyle name="Comma 8 2 2 2 4" xfId="21133"/>
    <cellStyle name="Comma 8 2 2 3" xfId="501"/>
    <cellStyle name="Comma 8 2 2 3 2" xfId="21130"/>
    <cellStyle name="Comma 8 2 2 4" xfId="21129"/>
    <cellStyle name="Comma 8 2 2 5" xfId="20952"/>
    <cellStyle name="Comma 8 2 3" xfId="502"/>
    <cellStyle name="Comma 8 2 3 2" xfId="503"/>
    <cellStyle name="Comma 8 2 3 3" xfId="19179"/>
    <cellStyle name="Comma 8 2 3 4" xfId="21128"/>
    <cellStyle name="Comma 8 2 4" xfId="504"/>
    <cellStyle name="Comma 8 2 4 2" xfId="21127"/>
    <cellStyle name="Comma 8 2 5" xfId="505"/>
    <cellStyle name="Comma 8 2 5 2" xfId="21126"/>
    <cellStyle name="Comma 8 2 6" xfId="21125"/>
    <cellStyle name="Comma 8 2 6 2" xfId="21124"/>
    <cellStyle name="Comma 8 2 7" xfId="21123"/>
    <cellStyle name="Comma 8 2 7 2" xfId="21122"/>
    <cellStyle name="Comma 8 2 8" xfId="21121"/>
    <cellStyle name="Comma 8 2 9" xfId="20722"/>
    <cellStyle name="Comma 8 3" xfId="506"/>
    <cellStyle name="Comma 8 3 2" xfId="507"/>
    <cellStyle name="Comma 8 3 2 2" xfId="21120"/>
    <cellStyle name="Comma 8 3 3" xfId="508"/>
    <cellStyle name="Comma 8 3 3 2" xfId="21119"/>
    <cellStyle name="Comma 8 3 4" xfId="21118"/>
    <cellStyle name="Comma 8 3 5" xfId="22179"/>
    <cellStyle name="Comma 8 4" xfId="509"/>
    <cellStyle name="Comma 8 4 2" xfId="510"/>
    <cellStyle name="Comma 8 4 2 2" xfId="511"/>
    <cellStyle name="Comma 8 4 3" xfId="512"/>
    <cellStyle name="Comma 8 4 4" xfId="513"/>
    <cellStyle name="Comma 8 5" xfId="514"/>
    <cellStyle name="Comma 8 5 2" xfId="515"/>
    <cellStyle name="Comma 8 5 3" xfId="516"/>
    <cellStyle name="Comma 8 6" xfId="517"/>
    <cellStyle name="Comma 8 6 2" xfId="518"/>
    <cellStyle name="Comma 8 6 3" xfId="19068"/>
    <cellStyle name="Comma 8 7" xfId="519"/>
    <cellStyle name="Comma 8 7 2" xfId="14482"/>
    <cellStyle name="Comma 8 7 3" xfId="19069"/>
    <cellStyle name="Comma 8 8" xfId="520"/>
    <cellStyle name="Comma 8 8 2" xfId="14483"/>
    <cellStyle name="Comma 8 8 3" xfId="19070"/>
    <cellStyle name="Comma 8 9" xfId="10605"/>
    <cellStyle name="Comma 8 9 2" xfId="14484"/>
    <cellStyle name="Comma 8 9 3" xfId="19071"/>
    <cellStyle name="Comma 8_HistoricResComp" xfId="10606"/>
    <cellStyle name="Comma 9" xfId="521"/>
    <cellStyle name="Comma 9 2" xfId="522"/>
    <cellStyle name="Comma 9 2 2" xfId="523"/>
    <cellStyle name="Comma 9 2 3" xfId="524"/>
    <cellStyle name="Comma 9 3" xfId="525"/>
    <cellStyle name="Comma 9 3 2" xfId="526"/>
    <cellStyle name="Comma 9 3 3" xfId="20797"/>
    <cellStyle name="Comma 9 3 4" xfId="14485"/>
    <cellStyle name="Comma 9 4" xfId="527"/>
    <cellStyle name="Comma 9 4 2" xfId="20795"/>
    <cellStyle name="Comma 9 4 3" xfId="20796"/>
    <cellStyle name="Comma 9 4 4" xfId="19072"/>
    <cellStyle name="Comma 9 5" xfId="528"/>
    <cellStyle name="Comma 9 6" xfId="10607"/>
    <cellStyle name="Comma0" xfId="8262"/>
    <cellStyle name="Comma0 2" xfId="10608"/>
    <cellStyle name="Comma0 3" xfId="40202"/>
    <cellStyle name="Comma2" xfId="40203"/>
    <cellStyle name="Commentaire" xfId="529"/>
    <cellStyle name="Commentaire 2" xfId="530"/>
    <cellStyle name="cPercent0" xfId="10609"/>
    <cellStyle name="cPercent1" xfId="10610"/>
    <cellStyle name="cPercent2" xfId="10611"/>
    <cellStyle name="cTextB" xfId="10612"/>
    <cellStyle name="cTextBCen" xfId="10613"/>
    <cellStyle name="cTextBCenSm" xfId="10614"/>
    <cellStyle name="cTextBCenSm 2" xfId="10615"/>
    <cellStyle name="cTextBCenSm 3" xfId="10616"/>
    <cellStyle name="cTextBCenSm_Sheet2" xfId="10617"/>
    <cellStyle name="cTextCen" xfId="10618"/>
    <cellStyle name="cTextGenWrap" xfId="10619"/>
    <cellStyle name="cTextI" xfId="10620"/>
    <cellStyle name="cTextSm" xfId="10621"/>
    <cellStyle name="cTextSm 2" xfId="10622"/>
    <cellStyle name="cTextSm 3" xfId="10623"/>
    <cellStyle name="cTextSm_Sheet2" xfId="10624"/>
    <cellStyle name="cTextU" xfId="10625"/>
    <cellStyle name="Currency 10" xfId="10626"/>
    <cellStyle name="Currency 11" xfId="10627"/>
    <cellStyle name="Currency 12" xfId="10628"/>
    <cellStyle name="Currency 13" xfId="10629"/>
    <cellStyle name="Currency 14" xfId="10630"/>
    <cellStyle name="Currency 15" xfId="40221"/>
    <cellStyle name="Currency 2" xfId="8263"/>
    <cellStyle name="Currency 2 2" xfId="10631"/>
    <cellStyle name="Currency 2 3" xfId="10632"/>
    <cellStyle name="Currency 2 4" xfId="10633"/>
    <cellStyle name="Currency 2 5" xfId="10634"/>
    <cellStyle name="Currency 2 6" xfId="10635"/>
    <cellStyle name="Currency 2 7" xfId="10636"/>
    <cellStyle name="Currency 2 8" xfId="10637"/>
    <cellStyle name="Currency 3" xfId="10638"/>
    <cellStyle name="Currency 3 2" xfId="10639"/>
    <cellStyle name="Currency 3 3" xfId="10640"/>
    <cellStyle name="Currency 3_monthly report" xfId="10641"/>
    <cellStyle name="Currency 4" xfId="10642"/>
    <cellStyle name="Currency 5" xfId="10643"/>
    <cellStyle name="Currency 6" xfId="10644"/>
    <cellStyle name="Currency 7" xfId="10645"/>
    <cellStyle name="Currency 8" xfId="10646"/>
    <cellStyle name="Currency 9" xfId="10647"/>
    <cellStyle name="Currency0" xfId="40204"/>
    <cellStyle name="Currency2" xfId="40205"/>
    <cellStyle name="CustomizationCells" xfId="531"/>
    <cellStyle name="Date" xfId="40206"/>
    <cellStyle name="Eingabe" xfId="532"/>
    <cellStyle name="Entrée" xfId="533"/>
    <cellStyle name="Ergebnis" xfId="534"/>
    <cellStyle name="Erklärender Text" xfId="535"/>
    <cellStyle name="Euro" xfId="536"/>
    <cellStyle name="Euro 10" xfId="537"/>
    <cellStyle name="Euro 10 2" xfId="538"/>
    <cellStyle name="Euro 10 2 2" xfId="539"/>
    <cellStyle name="Euro 10 3" xfId="540"/>
    <cellStyle name="Euro 11" xfId="541"/>
    <cellStyle name="Euro 2" xfId="542"/>
    <cellStyle name="Euro 2 2" xfId="543"/>
    <cellStyle name="Euro 2 2 2" xfId="544"/>
    <cellStyle name="Euro 2 2 2 2" xfId="545"/>
    <cellStyle name="Euro 2 2 3" xfId="546"/>
    <cellStyle name="Euro 2 3" xfId="547"/>
    <cellStyle name="Euro 2 3 2" xfId="548"/>
    <cellStyle name="Euro 2 3 2 2" xfId="549"/>
    <cellStyle name="Euro 2 3 3" xfId="550"/>
    <cellStyle name="Euro 2 3 3 2" xfId="551"/>
    <cellStyle name="Euro 2 3 3 2 2" xfId="552"/>
    <cellStyle name="Euro 2 3 3 3" xfId="553"/>
    <cellStyle name="Euro 2 3 3 4" xfId="554"/>
    <cellStyle name="Euro 2 3 3 5" xfId="555"/>
    <cellStyle name="Euro 2 3 4" xfId="556"/>
    <cellStyle name="Euro 2 3 4 2" xfId="557"/>
    <cellStyle name="Euro 2 3 4 2 2" xfId="558"/>
    <cellStyle name="Euro 2 3 4 3" xfId="559"/>
    <cellStyle name="Euro 2 3 5" xfId="560"/>
    <cellStyle name="Euro 2 3 6" xfId="561"/>
    <cellStyle name="Euro 2 4" xfId="562"/>
    <cellStyle name="Euro 2 4 2" xfId="563"/>
    <cellStyle name="Euro 2 4 3" xfId="564"/>
    <cellStyle name="Euro 2 4 4" xfId="565"/>
    <cellStyle name="Euro 2 5" xfId="566"/>
    <cellStyle name="Euro 2 6" xfId="567"/>
    <cellStyle name="Euro 3" xfId="568"/>
    <cellStyle name="Euro 3 2" xfId="569"/>
    <cellStyle name="Euro 3 2 2" xfId="570"/>
    <cellStyle name="Euro 3 2 2 2" xfId="571"/>
    <cellStyle name="Euro 3 2 3" xfId="572"/>
    <cellStyle name="Euro 3 3" xfId="573"/>
    <cellStyle name="Euro 3 3 2" xfId="574"/>
    <cellStyle name="Euro 3 3 2 2" xfId="575"/>
    <cellStyle name="Euro 3 3 3" xfId="576"/>
    <cellStyle name="Euro 3 3 3 2" xfId="577"/>
    <cellStyle name="Euro 3 3 3 2 2" xfId="578"/>
    <cellStyle name="Euro 3 3 3 3" xfId="579"/>
    <cellStyle name="Euro 3 3 3 4" xfId="580"/>
    <cellStyle name="Euro 3 3 3 5" xfId="581"/>
    <cellStyle name="Euro 3 3 4" xfId="582"/>
    <cellStyle name="Euro 3 3 4 2" xfId="583"/>
    <cellStyle name="Euro 3 3 4 2 2" xfId="584"/>
    <cellStyle name="Euro 3 3 4 3" xfId="585"/>
    <cellStyle name="Euro 3 3 5" xfId="586"/>
    <cellStyle name="Euro 3 3 6" xfId="587"/>
    <cellStyle name="Euro 3 4" xfId="588"/>
    <cellStyle name="Euro 3 4 2" xfId="21305"/>
    <cellStyle name="Euro 3 5" xfId="21304"/>
    <cellStyle name="Euro 4" xfId="589"/>
    <cellStyle name="Euro 4 2" xfId="590"/>
    <cellStyle name="Euro 4 2 2" xfId="591"/>
    <cellStyle name="Euro 4 2 2 2" xfId="592"/>
    <cellStyle name="Euro 4 2 3" xfId="593"/>
    <cellStyle name="Euro 4 2 3 2" xfId="594"/>
    <cellStyle name="Euro 4 2 3 2 2" xfId="595"/>
    <cellStyle name="Euro 4 2 3 3" xfId="596"/>
    <cellStyle name="Euro 4 2 3 4" xfId="597"/>
    <cellStyle name="Euro 4 2 3 5" xfId="598"/>
    <cellStyle name="Euro 4 2 4" xfId="599"/>
    <cellStyle name="Euro 4 2 4 2" xfId="600"/>
    <cellStyle name="Euro 4 2 4 2 2" xfId="601"/>
    <cellStyle name="Euro 4 2 4 3" xfId="602"/>
    <cellStyle name="Euro 4 2 5" xfId="603"/>
    <cellStyle name="Euro 4 2 6" xfId="604"/>
    <cellStyle name="Euro 4 3" xfId="605"/>
    <cellStyle name="Euro 4 3 2" xfId="606"/>
    <cellStyle name="Euro 4 4" xfId="607"/>
    <cellStyle name="Euro 4 4 2" xfId="608"/>
    <cellStyle name="Euro 4 5" xfId="609"/>
    <cellStyle name="Euro 4 6" xfId="610"/>
    <cellStyle name="Euro 5" xfId="611"/>
    <cellStyle name="Euro 5 2" xfId="612"/>
    <cellStyle name="Euro 5 2 2" xfId="613"/>
    <cellStyle name="Euro 5 3" xfId="614"/>
    <cellStyle name="Euro 5 3 2" xfId="615"/>
    <cellStyle name="Euro 5 3 2 2" xfId="616"/>
    <cellStyle name="Euro 5 3 3" xfId="617"/>
    <cellStyle name="Euro 5 3 4" xfId="618"/>
    <cellStyle name="Euro 5 3 5" xfId="619"/>
    <cellStyle name="Euro 5 4" xfId="620"/>
    <cellStyle name="Euro 5 4 2" xfId="621"/>
    <cellStyle name="Euro 5 4 2 2" xfId="622"/>
    <cellStyle name="Euro 5 4 3" xfId="623"/>
    <cellStyle name="Euro 5 5" xfId="624"/>
    <cellStyle name="Euro 5 6" xfId="625"/>
    <cellStyle name="Euro 6" xfId="626"/>
    <cellStyle name="Euro 6 2" xfId="627"/>
    <cellStyle name="Euro 6 2 2" xfId="628"/>
    <cellStyle name="Euro 6 3" xfId="629"/>
    <cellStyle name="Euro 6 4" xfId="630"/>
    <cellStyle name="Euro 6 5" xfId="631"/>
    <cellStyle name="Euro 7" xfId="632"/>
    <cellStyle name="Euro 7 2" xfId="633"/>
    <cellStyle name="Euro 7 2 2" xfId="634"/>
    <cellStyle name="Euro 7 3" xfId="635"/>
    <cellStyle name="Euro 7 4" xfId="636"/>
    <cellStyle name="Euro 7 5" xfId="637"/>
    <cellStyle name="Euro 7 5 2" xfId="21457"/>
    <cellStyle name="Euro 8" xfId="638"/>
    <cellStyle name="Euro 8 2" xfId="639"/>
    <cellStyle name="Euro 8 2 2" xfId="640"/>
    <cellStyle name="Euro 8 3" xfId="641"/>
    <cellStyle name="Euro 9" xfId="642"/>
    <cellStyle name="Euro 9 2" xfId="643"/>
    <cellStyle name="Euro 9 2 2" xfId="644"/>
    <cellStyle name="Euro 9 3" xfId="645"/>
    <cellStyle name="Explanatory Text 10" xfId="10648"/>
    <cellStyle name="Explanatory Text 11" xfId="10649"/>
    <cellStyle name="Explanatory Text 12" xfId="10650"/>
    <cellStyle name="Explanatory Text 13" xfId="10651"/>
    <cellStyle name="Explanatory Text 2" xfId="646"/>
    <cellStyle name="Explanatory Text 2 10" xfId="10652"/>
    <cellStyle name="Explanatory Text 2 11" xfId="10653"/>
    <cellStyle name="Explanatory Text 2 12" xfId="10654"/>
    <cellStyle name="Explanatory Text 2 13" xfId="10655"/>
    <cellStyle name="Explanatory Text 2 14" xfId="10656"/>
    <cellStyle name="Explanatory Text 2 15" xfId="10657"/>
    <cellStyle name="Explanatory Text 2 16" xfId="10658"/>
    <cellStyle name="Explanatory Text 2 2" xfId="10659"/>
    <cellStyle name="Explanatory Text 2 2 2" xfId="10660"/>
    <cellStyle name="Explanatory Text 2 2 3" xfId="10661"/>
    <cellStyle name="Explanatory Text 2 2 4" xfId="10662"/>
    <cellStyle name="Explanatory Text 2 2 5" xfId="10663"/>
    <cellStyle name="Explanatory Text 2 3" xfId="10664"/>
    <cellStyle name="Explanatory Text 2 4" xfId="10665"/>
    <cellStyle name="Explanatory Text 2 5" xfId="10666"/>
    <cellStyle name="Explanatory Text 2 6" xfId="10667"/>
    <cellStyle name="Explanatory Text 2 7" xfId="10668"/>
    <cellStyle name="Explanatory Text 2 8" xfId="10669"/>
    <cellStyle name="Explanatory Text 2 9" xfId="10670"/>
    <cellStyle name="Explanatory Text 3" xfId="10671"/>
    <cellStyle name="Explanatory Text 3 10" xfId="10672"/>
    <cellStyle name="Explanatory Text 3 2" xfId="10673"/>
    <cellStyle name="Explanatory Text 3 2 2" xfId="10674"/>
    <cellStyle name="Explanatory Text 3 2 3" xfId="10675"/>
    <cellStyle name="Explanatory Text 3 2 4" xfId="10676"/>
    <cellStyle name="Explanatory Text 3 2 5" xfId="10677"/>
    <cellStyle name="Explanatory Text 3 3" xfId="10678"/>
    <cellStyle name="Explanatory Text 3 4" xfId="10679"/>
    <cellStyle name="Explanatory Text 3 5" xfId="10680"/>
    <cellStyle name="Explanatory Text 3 6" xfId="10681"/>
    <cellStyle name="Explanatory Text 3 7" xfId="10682"/>
    <cellStyle name="Explanatory Text 3 8" xfId="10683"/>
    <cellStyle name="Explanatory Text 3 9" xfId="10684"/>
    <cellStyle name="Explanatory Text 4" xfId="10685"/>
    <cellStyle name="Explanatory Text 4 2" xfId="10686"/>
    <cellStyle name="Explanatory Text 4 3" xfId="10687"/>
    <cellStyle name="Explanatory Text 4 4" xfId="10688"/>
    <cellStyle name="Explanatory Text 4 5" xfId="10689"/>
    <cellStyle name="Explanatory Text 4 6" xfId="10690"/>
    <cellStyle name="Explanatory Text 4 7" xfId="10691"/>
    <cellStyle name="Explanatory Text 5" xfId="10692"/>
    <cellStyle name="Explanatory Text 5 2" xfId="10693"/>
    <cellStyle name="Explanatory Text 6" xfId="10694"/>
    <cellStyle name="Explanatory Text 7" xfId="10695"/>
    <cellStyle name="Explanatory Text 8" xfId="10696"/>
    <cellStyle name="Explanatory Text 9" xfId="10697"/>
    <cellStyle name="Fixed" xfId="40207"/>
    <cellStyle name="Float" xfId="647"/>
    <cellStyle name="Float 10" xfId="648"/>
    <cellStyle name="Float 10 2" xfId="649"/>
    <cellStyle name="Float 10 2 2" xfId="650"/>
    <cellStyle name="Float 10 3" xfId="651"/>
    <cellStyle name="Float 11" xfId="652"/>
    <cellStyle name="Float 11 2" xfId="653"/>
    <cellStyle name="Float 11 2 2" xfId="654"/>
    <cellStyle name="Float 11 3" xfId="655"/>
    <cellStyle name="Float 12" xfId="656"/>
    <cellStyle name="Float 12 2" xfId="657"/>
    <cellStyle name="Float 2" xfId="658"/>
    <cellStyle name="Float 2 2" xfId="659"/>
    <cellStyle name="Float 3" xfId="660"/>
    <cellStyle name="Float 3 2" xfId="661"/>
    <cellStyle name="Float 3 2 2" xfId="662"/>
    <cellStyle name="Float 3 2 2 2" xfId="663"/>
    <cellStyle name="Float 3 2 3" xfId="664"/>
    <cellStyle name="Float 3 3" xfId="665"/>
    <cellStyle name="Float 3 3 2" xfId="666"/>
    <cellStyle name="Float 3 3 2 2" xfId="667"/>
    <cellStyle name="Float 3 3 3" xfId="668"/>
    <cellStyle name="Float 3 3 3 2" xfId="669"/>
    <cellStyle name="Float 3 3 3 2 2" xfId="670"/>
    <cellStyle name="Float 3 3 3 3" xfId="671"/>
    <cellStyle name="Float 3 3 3 4" xfId="672"/>
    <cellStyle name="Float 3 3 3 5" xfId="673"/>
    <cellStyle name="Float 3 3 4" xfId="674"/>
    <cellStyle name="Float 3 3 4 2" xfId="675"/>
    <cellStyle name="Float 3 3 4 2 2" xfId="676"/>
    <cellStyle name="Float 3 3 4 3" xfId="677"/>
    <cellStyle name="Float 3 3 5" xfId="678"/>
    <cellStyle name="Float 3 3 6" xfId="679"/>
    <cellStyle name="Float 3 4" xfId="680"/>
    <cellStyle name="Float 3 4 2" xfId="681"/>
    <cellStyle name="Float 3 4 3" xfId="682"/>
    <cellStyle name="Float 3 4 4" xfId="683"/>
    <cellStyle name="Float 3 5" xfId="684"/>
    <cellStyle name="Float 3 6" xfId="685"/>
    <cellStyle name="Float 4" xfId="686"/>
    <cellStyle name="Float 4 2" xfId="687"/>
    <cellStyle name="Float 4 2 2" xfId="688"/>
    <cellStyle name="Float 4 2 2 2" xfId="689"/>
    <cellStyle name="Float 4 2 3" xfId="690"/>
    <cellStyle name="Float 4 2 3 2" xfId="691"/>
    <cellStyle name="Float 4 2 3 2 2" xfId="692"/>
    <cellStyle name="Float 4 2 3 3" xfId="693"/>
    <cellStyle name="Float 4 2 3 4" xfId="694"/>
    <cellStyle name="Float 4 2 3 5" xfId="695"/>
    <cellStyle name="Float 4 2 4" xfId="696"/>
    <cellStyle name="Float 4 2 4 2" xfId="697"/>
    <cellStyle name="Float 4 2 4 2 2" xfId="698"/>
    <cellStyle name="Float 4 2 4 3" xfId="699"/>
    <cellStyle name="Float 4 2 5" xfId="700"/>
    <cellStyle name="Float 4 2 6" xfId="701"/>
    <cellStyle name="Float 4 3" xfId="702"/>
    <cellStyle name="Float 4 3 2" xfId="703"/>
    <cellStyle name="Float 4 4" xfId="704"/>
    <cellStyle name="Float 4 4 2" xfId="705"/>
    <cellStyle name="Float 4 5" xfId="706"/>
    <cellStyle name="Float 4 6" xfId="707"/>
    <cellStyle name="Float 5" xfId="708"/>
    <cellStyle name="Float 5 2" xfId="709"/>
    <cellStyle name="Float 5 2 2" xfId="710"/>
    <cellStyle name="Float 5 2 2 2" xfId="711"/>
    <cellStyle name="Float 5 2 3" xfId="712"/>
    <cellStyle name="Float 5 2 3 2" xfId="713"/>
    <cellStyle name="Float 5 2 3 2 2" xfId="714"/>
    <cellStyle name="Float 5 2 3 3" xfId="715"/>
    <cellStyle name="Float 5 2 3 4" xfId="716"/>
    <cellStyle name="Float 5 2 3 5" xfId="717"/>
    <cellStyle name="Float 5 2 4" xfId="718"/>
    <cellStyle name="Float 5 2 4 2" xfId="719"/>
    <cellStyle name="Float 5 2 4 2 2" xfId="720"/>
    <cellStyle name="Float 5 2 4 3" xfId="721"/>
    <cellStyle name="Float 5 2 5" xfId="722"/>
    <cellStyle name="Float 5 2 6" xfId="723"/>
    <cellStyle name="Float 5 3" xfId="724"/>
    <cellStyle name="Float 5 3 2" xfId="725"/>
    <cellStyle name="Float 5 4" xfId="726"/>
    <cellStyle name="Float 5 4 2" xfId="727"/>
    <cellStyle name="Float 5 5" xfId="728"/>
    <cellStyle name="Float 5 6" xfId="729"/>
    <cellStyle name="Float 6" xfId="730"/>
    <cellStyle name="Float 6 2" xfId="731"/>
    <cellStyle name="Float 6 2 2" xfId="732"/>
    <cellStyle name="Float 6 3" xfId="733"/>
    <cellStyle name="Float 6 3 2" xfId="734"/>
    <cellStyle name="Float 6 3 2 2" xfId="735"/>
    <cellStyle name="Float 6 3 3" xfId="736"/>
    <cellStyle name="Float 6 3 4" xfId="737"/>
    <cellStyle name="Float 6 3 5" xfId="738"/>
    <cellStyle name="Float 6 4" xfId="739"/>
    <cellStyle name="Float 6 4 2" xfId="740"/>
    <cellStyle name="Float 6 4 2 2" xfId="741"/>
    <cellStyle name="Float 6 4 3" xfId="742"/>
    <cellStyle name="Float 6 5" xfId="743"/>
    <cellStyle name="Float 6 6" xfId="744"/>
    <cellStyle name="Float 7" xfId="745"/>
    <cellStyle name="Float 7 2" xfId="746"/>
    <cellStyle name="Float 7 2 2" xfId="747"/>
    <cellStyle name="Float 7 3" xfId="748"/>
    <cellStyle name="Float 7 4" xfId="749"/>
    <cellStyle name="Float 7 5" xfId="750"/>
    <cellStyle name="Float 8" xfId="751"/>
    <cellStyle name="Float 8 2" xfId="752"/>
    <cellStyle name="Float 8 2 2" xfId="753"/>
    <cellStyle name="Float 8 3" xfId="754"/>
    <cellStyle name="Float 8 4" xfId="755"/>
    <cellStyle name="Float 8 5" xfId="756"/>
    <cellStyle name="Float 9" xfId="757"/>
    <cellStyle name="Float 9 2" xfId="758"/>
    <cellStyle name="Float 9 2 2" xfId="759"/>
    <cellStyle name="Float 9 3" xfId="760"/>
    <cellStyle name="Float_ADDON" xfId="761"/>
    <cellStyle name="Gilsans" xfId="10698"/>
    <cellStyle name="Gilsansl" xfId="10699"/>
    <cellStyle name="Good 10" xfId="10700"/>
    <cellStyle name="Good 11" xfId="10701"/>
    <cellStyle name="Good 12" xfId="10702"/>
    <cellStyle name="Good 13" xfId="10703"/>
    <cellStyle name="Good 2" xfId="762"/>
    <cellStyle name="Good 2 10" xfId="10705"/>
    <cellStyle name="Good 2 11" xfId="10706"/>
    <cellStyle name="Good 2 12" xfId="10707"/>
    <cellStyle name="Good 2 13" xfId="10708"/>
    <cellStyle name="Good 2 14" xfId="10709"/>
    <cellStyle name="Good 2 15" xfId="10710"/>
    <cellStyle name="Good 2 16" xfId="10711"/>
    <cellStyle name="Good 2 17" xfId="10704"/>
    <cellStyle name="Good 2 2" xfId="10712"/>
    <cellStyle name="Good 2 2 2" xfId="10713"/>
    <cellStyle name="Good 2 2 3" xfId="10714"/>
    <cellStyle name="Good 2 2 4" xfId="10715"/>
    <cellStyle name="Good 2 2 5" xfId="10716"/>
    <cellStyle name="Good 2 3" xfId="10717"/>
    <cellStyle name="Good 2 4" xfId="10718"/>
    <cellStyle name="Good 2 5" xfId="10719"/>
    <cellStyle name="Good 2 6" xfId="10720"/>
    <cellStyle name="Good 2 7" xfId="10721"/>
    <cellStyle name="Good 2 8" xfId="10722"/>
    <cellStyle name="Good 2 9" xfId="10723"/>
    <cellStyle name="Good 3" xfId="10724"/>
    <cellStyle name="Good 3 2" xfId="10725"/>
    <cellStyle name="Good 3 3" xfId="10726"/>
    <cellStyle name="Good 3 4" xfId="10727"/>
    <cellStyle name="Good 3 5" xfId="10728"/>
    <cellStyle name="Good 3 6" xfId="10729"/>
    <cellStyle name="Good 4" xfId="10730"/>
    <cellStyle name="Good 4 2" xfId="10731"/>
    <cellStyle name="Good 5" xfId="10732"/>
    <cellStyle name="Good 5 2" xfId="10733"/>
    <cellStyle name="Good 6" xfId="10734"/>
    <cellStyle name="Good 6 2" xfId="10735"/>
    <cellStyle name="Good 7" xfId="10736"/>
    <cellStyle name="Good 7 2" xfId="10737"/>
    <cellStyle name="Good 8" xfId="10738"/>
    <cellStyle name="Good 8 2" xfId="10739"/>
    <cellStyle name="Good 9" xfId="10740"/>
    <cellStyle name="Guesses" xfId="40208"/>
    <cellStyle name="Gut" xfId="763"/>
    <cellStyle name="Heading" xfId="40209"/>
    <cellStyle name="Heading 1 10" xfId="10741"/>
    <cellStyle name="Heading 1 11" xfId="10742"/>
    <cellStyle name="Heading 1 12" xfId="10743"/>
    <cellStyle name="Heading 1 13" xfId="10744"/>
    <cellStyle name="Heading 1 14" xfId="10745"/>
    <cellStyle name="Heading 1 15" xfId="10746"/>
    <cellStyle name="Heading 1 16" xfId="10747"/>
    <cellStyle name="Heading 1 17" xfId="10748"/>
    <cellStyle name="Heading 1 18" xfId="10749"/>
    <cellStyle name="Heading 1 19" xfId="10750"/>
    <cellStyle name="Heading 1 2" xfId="764"/>
    <cellStyle name="Heading 1 2 10" xfId="10752"/>
    <cellStyle name="Heading 1 2 11" xfId="10753"/>
    <cellStyle name="Heading 1 2 12" xfId="10754"/>
    <cellStyle name="Heading 1 2 13" xfId="10755"/>
    <cellStyle name="Heading 1 2 14" xfId="10756"/>
    <cellStyle name="Heading 1 2 15" xfId="10757"/>
    <cellStyle name="Heading 1 2 16" xfId="10758"/>
    <cellStyle name="Heading 1 2 17" xfId="10751"/>
    <cellStyle name="Heading 1 2 2" xfId="10759"/>
    <cellStyle name="Heading 1 2 2 2" xfId="10760"/>
    <cellStyle name="Heading 1 2 2 3" xfId="10761"/>
    <cellStyle name="Heading 1 2 2 4" xfId="10762"/>
    <cellStyle name="Heading 1 2 2 5" xfId="10763"/>
    <cellStyle name="Heading 1 2 3" xfId="10764"/>
    <cellStyle name="Heading 1 2 4" xfId="10765"/>
    <cellStyle name="Heading 1 2 5" xfId="10766"/>
    <cellStyle name="Heading 1 2 6" xfId="10767"/>
    <cellStyle name="Heading 1 2 7" xfId="10768"/>
    <cellStyle name="Heading 1 2 8" xfId="10769"/>
    <cellStyle name="Heading 1 2 9" xfId="10770"/>
    <cellStyle name="Heading 1 20" xfId="10771"/>
    <cellStyle name="Heading 1 21" xfId="10772"/>
    <cellStyle name="Heading 1 22" xfId="10773"/>
    <cellStyle name="Heading 1 23" xfId="40210"/>
    <cellStyle name="Heading 1 3" xfId="765"/>
    <cellStyle name="Heading 1 3 2" xfId="10775"/>
    <cellStyle name="Heading 1 3 3" xfId="10776"/>
    <cellStyle name="Heading 1 3 4" xfId="10777"/>
    <cellStyle name="Heading 1 3 5" xfId="10778"/>
    <cellStyle name="Heading 1 3 6" xfId="10779"/>
    <cellStyle name="Heading 1 3 7" xfId="10774"/>
    <cellStyle name="Heading 1 4" xfId="10780"/>
    <cellStyle name="Heading 1 4 2" xfId="10781"/>
    <cellStyle name="Heading 1 5" xfId="10782"/>
    <cellStyle name="Heading 1 5 2" xfId="10783"/>
    <cellStyle name="Heading 1 6" xfId="10784"/>
    <cellStyle name="Heading 1 7" xfId="10785"/>
    <cellStyle name="Heading 1 8" xfId="10786"/>
    <cellStyle name="Heading 1 9" xfId="10787"/>
    <cellStyle name="Heading 2 10" xfId="10788"/>
    <cellStyle name="Heading 2 11" xfId="10789"/>
    <cellStyle name="Heading 2 12" xfId="10790"/>
    <cellStyle name="Heading 2 13" xfId="10791"/>
    <cellStyle name="Heading 2 14" xfId="10792"/>
    <cellStyle name="Heading 2 15" xfId="10793"/>
    <cellStyle name="Heading 2 16" xfId="10794"/>
    <cellStyle name="Heading 2 17" xfId="10795"/>
    <cellStyle name="Heading 2 18" xfId="10796"/>
    <cellStyle name="Heading 2 19" xfId="10797"/>
    <cellStyle name="Heading 2 2" xfId="766"/>
    <cellStyle name="Heading 2 2 10" xfId="10799"/>
    <cellStyle name="Heading 2 2 11" xfId="10800"/>
    <cellStyle name="Heading 2 2 12" xfId="10801"/>
    <cellStyle name="Heading 2 2 13" xfId="10802"/>
    <cellStyle name="Heading 2 2 14" xfId="10803"/>
    <cellStyle name="Heading 2 2 15" xfId="10804"/>
    <cellStyle name="Heading 2 2 16" xfId="10805"/>
    <cellStyle name="Heading 2 2 17" xfId="10798"/>
    <cellStyle name="Heading 2 2 2" xfId="10806"/>
    <cellStyle name="Heading 2 2 2 2" xfId="10807"/>
    <cellStyle name="Heading 2 2 2 3" xfId="10808"/>
    <cellStyle name="Heading 2 2 2 4" xfId="10809"/>
    <cellStyle name="Heading 2 2 2 5" xfId="10810"/>
    <cellStyle name="Heading 2 2 3" xfId="10811"/>
    <cellStyle name="Heading 2 2 4" xfId="10812"/>
    <cellStyle name="Heading 2 2 5" xfId="10813"/>
    <cellStyle name="Heading 2 2 6" xfId="10814"/>
    <cellStyle name="Heading 2 2 7" xfId="10815"/>
    <cellStyle name="Heading 2 2 8" xfId="10816"/>
    <cellStyle name="Heading 2 2 9" xfId="10817"/>
    <cellStyle name="Heading 2 20" xfId="10818"/>
    <cellStyle name="Heading 2 21" xfId="10819"/>
    <cellStyle name="Heading 2 22" xfId="10820"/>
    <cellStyle name="Heading 2 23" xfId="40211"/>
    <cellStyle name="Heading 2 3" xfId="767"/>
    <cellStyle name="Heading 2 3 2" xfId="10822"/>
    <cellStyle name="Heading 2 3 3" xfId="10823"/>
    <cellStyle name="Heading 2 3 4" xfId="10824"/>
    <cellStyle name="Heading 2 3 5" xfId="10825"/>
    <cellStyle name="Heading 2 3 6" xfId="10826"/>
    <cellStyle name="Heading 2 3 7" xfId="10821"/>
    <cellStyle name="Heading 2 4" xfId="10827"/>
    <cellStyle name="Heading 2 4 2" xfId="10828"/>
    <cellStyle name="Heading 2 5" xfId="10829"/>
    <cellStyle name="Heading 2 5 2" xfId="10830"/>
    <cellStyle name="Heading 2 6" xfId="10831"/>
    <cellStyle name="Heading 2 6 2" xfId="10832"/>
    <cellStyle name="Heading 2 7" xfId="10833"/>
    <cellStyle name="Heading 2 7 2" xfId="10834"/>
    <cellStyle name="Heading 2 8" xfId="10835"/>
    <cellStyle name="Heading 2 8 2" xfId="10836"/>
    <cellStyle name="Heading 2 9" xfId="10837"/>
    <cellStyle name="Heading 3 10" xfId="10838"/>
    <cellStyle name="Heading 3 11" xfId="10839"/>
    <cellStyle name="Heading 3 12" xfId="10840"/>
    <cellStyle name="Heading 3 13" xfId="10841"/>
    <cellStyle name="Heading 3 14" xfId="10842"/>
    <cellStyle name="Heading 3 15" xfId="10843"/>
    <cellStyle name="Heading 3 16" xfId="10844"/>
    <cellStyle name="Heading 3 17" xfId="10845"/>
    <cellStyle name="Heading 3 18" xfId="10846"/>
    <cellStyle name="Heading 3 19" xfId="10847"/>
    <cellStyle name="Heading 3 2" xfId="768"/>
    <cellStyle name="Heading 3 2 10" xfId="10849"/>
    <cellStyle name="Heading 3 2 11" xfId="10850"/>
    <cellStyle name="Heading 3 2 12" xfId="10851"/>
    <cellStyle name="Heading 3 2 13" xfId="10852"/>
    <cellStyle name="Heading 3 2 14" xfId="10853"/>
    <cellStyle name="Heading 3 2 15" xfId="10854"/>
    <cellStyle name="Heading 3 2 16" xfId="10855"/>
    <cellStyle name="Heading 3 2 17" xfId="10848"/>
    <cellStyle name="Heading 3 2 2" xfId="10856"/>
    <cellStyle name="Heading 3 2 2 2" xfId="10857"/>
    <cellStyle name="Heading 3 2 2 3" xfId="10858"/>
    <cellStyle name="Heading 3 2 2 4" xfId="10859"/>
    <cellStyle name="Heading 3 2 2 5" xfId="10860"/>
    <cellStyle name="Heading 3 2 3" xfId="10861"/>
    <cellStyle name="Heading 3 2 4" xfId="10862"/>
    <cellStyle name="Heading 3 2 5" xfId="10863"/>
    <cellStyle name="Heading 3 2 6" xfId="10864"/>
    <cellStyle name="Heading 3 2 7" xfId="10865"/>
    <cellStyle name="Heading 3 2 8" xfId="10866"/>
    <cellStyle name="Heading 3 2 9" xfId="10867"/>
    <cellStyle name="Heading 3 20" xfId="10868"/>
    <cellStyle name="Heading 3 21" xfId="10869"/>
    <cellStyle name="Heading 3 22" xfId="10870"/>
    <cellStyle name="Heading 3 3" xfId="769"/>
    <cellStyle name="Heading 3 3 2" xfId="10872"/>
    <cellStyle name="Heading 3 3 3" xfId="10873"/>
    <cellStyle name="Heading 3 3 4" xfId="10874"/>
    <cellStyle name="Heading 3 3 5" xfId="10875"/>
    <cellStyle name="Heading 3 3 6" xfId="10876"/>
    <cellStyle name="Heading 3 3 7" xfId="10871"/>
    <cellStyle name="Heading 3 4" xfId="10877"/>
    <cellStyle name="Heading 3 4 2" xfId="10878"/>
    <cellStyle name="Heading 3 5" xfId="10879"/>
    <cellStyle name="Heading 3 5 2" xfId="10880"/>
    <cellStyle name="Heading 3 6" xfId="10881"/>
    <cellStyle name="Heading 3 6 2" xfId="10882"/>
    <cellStyle name="Heading 3 7" xfId="10883"/>
    <cellStyle name="Heading 3 7 2" xfId="10884"/>
    <cellStyle name="Heading 3 8" xfId="10885"/>
    <cellStyle name="Heading 3 8 2" xfId="10886"/>
    <cellStyle name="Heading 3 9" xfId="10887"/>
    <cellStyle name="Heading 4 10" xfId="10888"/>
    <cellStyle name="Heading 4 11" xfId="10889"/>
    <cellStyle name="Heading 4 12" xfId="10890"/>
    <cellStyle name="Heading 4 13" xfId="10891"/>
    <cellStyle name="Heading 4 14" xfId="10892"/>
    <cellStyle name="Heading 4 15" xfId="10893"/>
    <cellStyle name="Heading 4 16" xfId="10894"/>
    <cellStyle name="Heading 4 17" xfId="10895"/>
    <cellStyle name="Heading 4 18" xfId="10896"/>
    <cellStyle name="Heading 4 19" xfId="10897"/>
    <cellStyle name="Heading 4 2" xfId="770"/>
    <cellStyle name="Heading 4 2 10" xfId="10899"/>
    <cellStyle name="Heading 4 2 11" xfId="10900"/>
    <cellStyle name="Heading 4 2 12" xfId="10901"/>
    <cellStyle name="Heading 4 2 13" xfId="10902"/>
    <cellStyle name="Heading 4 2 14" xfId="10903"/>
    <cellStyle name="Heading 4 2 15" xfId="10904"/>
    <cellStyle name="Heading 4 2 16" xfId="10905"/>
    <cellStyle name="Heading 4 2 17" xfId="10898"/>
    <cellStyle name="Heading 4 2 2" xfId="10906"/>
    <cellStyle name="Heading 4 2 2 2" xfId="10907"/>
    <cellStyle name="Heading 4 2 2 3" xfId="10908"/>
    <cellStyle name="Heading 4 2 2 4" xfId="10909"/>
    <cellStyle name="Heading 4 2 2 5" xfId="10910"/>
    <cellStyle name="Heading 4 2 3" xfId="10911"/>
    <cellStyle name="Heading 4 2 4" xfId="10912"/>
    <cellStyle name="Heading 4 2 5" xfId="10913"/>
    <cellStyle name="Heading 4 2 6" xfId="10914"/>
    <cellStyle name="Heading 4 2 7" xfId="10915"/>
    <cellStyle name="Heading 4 2 8" xfId="10916"/>
    <cellStyle name="Heading 4 2 9" xfId="10917"/>
    <cellStyle name="Heading 4 20" xfId="10918"/>
    <cellStyle name="Heading 4 21" xfId="10919"/>
    <cellStyle name="Heading 4 22" xfId="10920"/>
    <cellStyle name="Heading 4 3" xfId="771"/>
    <cellStyle name="Heading 4 3 2" xfId="10922"/>
    <cellStyle name="Heading 4 3 3" xfId="10923"/>
    <cellStyle name="Heading 4 3 4" xfId="10924"/>
    <cellStyle name="Heading 4 3 5" xfId="10925"/>
    <cellStyle name="Heading 4 3 6" xfId="10926"/>
    <cellStyle name="Heading 4 3 7" xfId="10921"/>
    <cellStyle name="Heading 4 4" xfId="10927"/>
    <cellStyle name="Heading 4 4 2" xfId="10928"/>
    <cellStyle name="Heading 4 5" xfId="10929"/>
    <cellStyle name="Heading 4 5 2" xfId="10930"/>
    <cellStyle name="Heading 4 6" xfId="10931"/>
    <cellStyle name="Heading 4 7" xfId="10932"/>
    <cellStyle name="Heading 4 8" xfId="10933"/>
    <cellStyle name="Heading 4 9" xfId="10934"/>
    <cellStyle name="Hyperlink" xfId="40233" builtinId="8"/>
    <cellStyle name="Hyperlink 2" xfId="772"/>
    <cellStyle name="Hyperlink 2 2" xfId="10935"/>
    <cellStyle name="Hyperlink 2 3" xfId="10936"/>
    <cellStyle name="Hyperlink 3" xfId="773"/>
    <cellStyle name="Hyperlink 3 2" xfId="21449"/>
    <cellStyle name="Hyperlink 3 3" xfId="8248"/>
    <cellStyle name="Hyperlink 4" xfId="774"/>
    <cellStyle name="Hyperlink 4 2" xfId="22184"/>
    <cellStyle name="iComma0" xfId="10937"/>
    <cellStyle name="iComma1" xfId="10938"/>
    <cellStyle name="iComma2" xfId="10939"/>
    <cellStyle name="iCurrency0" xfId="10940"/>
    <cellStyle name="iCurrency2" xfId="10941"/>
    <cellStyle name="iDateDM" xfId="10942"/>
    <cellStyle name="iDateDMY" xfId="10943"/>
    <cellStyle name="iDateMY" xfId="10944"/>
    <cellStyle name="iDateT24" xfId="10945"/>
    <cellStyle name="Input 10" xfId="10946"/>
    <cellStyle name="Input 10 2" xfId="21513"/>
    <cellStyle name="Input 11" xfId="10947"/>
    <cellStyle name="Input 11 2" xfId="21112"/>
    <cellStyle name="Input 12" xfId="10948"/>
    <cellStyle name="Input 13" xfId="10949"/>
    <cellStyle name="Input 14" xfId="10950"/>
    <cellStyle name="Input 15" xfId="10951"/>
    <cellStyle name="Input 16" xfId="10952"/>
    <cellStyle name="Input 17" xfId="10953"/>
    <cellStyle name="Input 18" xfId="10954"/>
    <cellStyle name="Input 19" xfId="10955"/>
    <cellStyle name="Input 2" xfId="775"/>
    <cellStyle name="Input 2 10" xfId="10957"/>
    <cellStyle name="Input 2 11" xfId="10958"/>
    <cellStyle name="Input 2 12" xfId="10959"/>
    <cellStyle name="Input 2 13" xfId="10960"/>
    <cellStyle name="Input 2 14" xfId="10961"/>
    <cellStyle name="Input 2 15" xfId="10962"/>
    <cellStyle name="Input 2 16" xfId="10963"/>
    <cellStyle name="Input 2 17" xfId="10964"/>
    <cellStyle name="Input 2 18" xfId="10965"/>
    <cellStyle name="Input 2 19" xfId="10956"/>
    <cellStyle name="Input 2 2" xfId="10966"/>
    <cellStyle name="Input 2 2 2" xfId="10967"/>
    <cellStyle name="Input 2 2 3" xfId="10968"/>
    <cellStyle name="Input 2 2 4" xfId="10969"/>
    <cellStyle name="Input 2 2 5" xfId="10970"/>
    <cellStyle name="Input 2 3" xfId="10971"/>
    <cellStyle name="Input 2 4" xfId="10972"/>
    <cellStyle name="Input 2 5" xfId="10973"/>
    <cellStyle name="Input 2 6" xfId="10974"/>
    <cellStyle name="Input 2 7" xfId="10975"/>
    <cellStyle name="Input 2 8" xfId="10976"/>
    <cellStyle name="Input 2 9" xfId="10977"/>
    <cellStyle name="Input 20" xfId="10978"/>
    <cellStyle name="Input 21" xfId="10979"/>
    <cellStyle name="Input 22" xfId="10980"/>
    <cellStyle name="Input 23" xfId="10981"/>
    <cellStyle name="Input 24" xfId="10982"/>
    <cellStyle name="Input 25" xfId="10983"/>
    <cellStyle name="Input 3" xfId="776"/>
    <cellStyle name="Input 3 10" xfId="21899"/>
    <cellStyle name="Input 3 11" xfId="21355"/>
    <cellStyle name="Input 3 12" xfId="21839"/>
    <cellStyle name="Input 3 13" xfId="22105"/>
    <cellStyle name="Input 3 14" xfId="22006"/>
    <cellStyle name="Input 3 15" xfId="21303"/>
    <cellStyle name="Input 3 16" xfId="21302"/>
    <cellStyle name="Input 3 17" xfId="21630"/>
    <cellStyle name="Input 3 18" xfId="10984"/>
    <cellStyle name="Input 3 2" xfId="777"/>
    <cellStyle name="Input 3 2 10" xfId="22126"/>
    <cellStyle name="Input 3 2 11" xfId="22382"/>
    <cellStyle name="Input 3 2 12" xfId="21910"/>
    <cellStyle name="Input 3 2 13" xfId="21301"/>
    <cellStyle name="Input 3 2 14" xfId="21300"/>
    <cellStyle name="Input 3 2 15" xfId="21988"/>
    <cellStyle name="Input 3 2 16" xfId="10985"/>
    <cellStyle name="Input 3 2 2" xfId="778"/>
    <cellStyle name="Input 3 2 2 2" xfId="20700"/>
    <cellStyle name="Input 3 2 2 3" xfId="12076"/>
    <cellStyle name="Input 3 2 3" xfId="779"/>
    <cellStyle name="Input 3 2 4" xfId="780"/>
    <cellStyle name="Input 3 2 5" xfId="781"/>
    <cellStyle name="Input 3 2 5 2" xfId="21614"/>
    <cellStyle name="Input 3 2 6" xfId="21038"/>
    <cellStyle name="Input 3 2 7" xfId="21555"/>
    <cellStyle name="Input 3 2 8" xfId="21821"/>
    <cellStyle name="Input 3 2 9" xfId="21712"/>
    <cellStyle name="Input 3 3" xfId="782"/>
    <cellStyle name="Input 3 3 10" xfId="21845"/>
    <cellStyle name="Input 3 3 11" xfId="22112"/>
    <cellStyle name="Input 3 3 12" xfId="21625"/>
    <cellStyle name="Input 3 3 13" xfId="21299"/>
    <cellStyle name="Input 3 3 14" xfId="21298"/>
    <cellStyle name="Input 3 3 15" xfId="21698"/>
    <cellStyle name="Input 3 3 16" xfId="10986"/>
    <cellStyle name="Input 3 3 2" xfId="20699"/>
    <cellStyle name="Input 3 3 3" xfId="21834"/>
    <cellStyle name="Input 3 3 4" xfId="22021"/>
    <cellStyle name="Input 3 3 5" xfId="22272"/>
    <cellStyle name="Input 3 3 6" xfId="21354"/>
    <cellStyle name="Input 3 3 7" xfId="21353"/>
    <cellStyle name="Input 3 3 8" xfId="21352"/>
    <cellStyle name="Input 3 3 9" xfId="21351"/>
    <cellStyle name="Input 3 4" xfId="783"/>
    <cellStyle name="Input 3 4 2" xfId="21350"/>
    <cellStyle name="Input 3 4 3" xfId="10987"/>
    <cellStyle name="Input 3 5" xfId="784"/>
    <cellStyle name="Input 3 5 2" xfId="21349"/>
    <cellStyle name="Input 3 5 3" xfId="10988"/>
    <cellStyle name="Input 3 6" xfId="785"/>
    <cellStyle name="Input 3 6 2" xfId="21348"/>
    <cellStyle name="Input 3 6 3" xfId="10989"/>
    <cellStyle name="Input 3 7" xfId="10990"/>
    <cellStyle name="Input 3 7 2" xfId="21347"/>
    <cellStyle name="Input 3 8" xfId="10991"/>
    <cellStyle name="Input 3 8 2" xfId="21346"/>
    <cellStyle name="Input 3 9" xfId="21345"/>
    <cellStyle name="Input 4" xfId="10992"/>
    <cellStyle name="Input 4 2" xfId="10993"/>
    <cellStyle name="Input 4 3" xfId="10994"/>
    <cellStyle name="Input 4 4" xfId="10995"/>
    <cellStyle name="Input 4 5" xfId="20768"/>
    <cellStyle name="Input 5" xfId="10996"/>
    <cellStyle name="Input 5 2" xfId="10997"/>
    <cellStyle name="Input 5 3" xfId="10998"/>
    <cellStyle name="Input 5 4" xfId="10999"/>
    <cellStyle name="Input 5 5" xfId="21537"/>
    <cellStyle name="Input 6" xfId="11000"/>
    <cellStyle name="Input 6 2" xfId="11001"/>
    <cellStyle name="Input 6 3" xfId="11002"/>
    <cellStyle name="Input 6 4" xfId="21426"/>
    <cellStyle name="Input 7" xfId="11003"/>
    <cellStyle name="Input 7 2" xfId="11004"/>
    <cellStyle name="Input 7 3" xfId="21413"/>
    <cellStyle name="Input 8" xfId="11005"/>
    <cellStyle name="Input 8 2" xfId="11006"/>
    <cellStyle name="Input 8 3" xfId="21558"/>
    <cellStyle name="Input 9" xfId="11007"/>
    <cellStyle name="Input 9 2" xfId="21826"/>
    <cellStyle name="Insatisfaisant" xfId="786"/>
    <cellStyle name="iPercent0" xfId="11008"/>
    <cellStyle name="iPercent1" xfId="11009"/>
    <cellStyle name="iTextB" xfId="11010"/>
    <cellStyle name="iTextCen" xfId="11011"/>
    <cellStyle name="iTextGen" xfId="11012"/>
    <cellStyle name="iTextGenProt" xfId="11013"/>
    <cellStyle name="iTextGenWrap" xfId="11014"/>
    <cellStyle name="iTextI" xfId="11015"/>
    <cellStyle name="iTextSm" xfId="11016"/>
    <cellStyle name="iTextSm 2" xfId="11017"/>
    <cellStyle name="iTextSm 3" xfId="11018"/>
    <cellStyle name="iTextSm_Sheet2" xfId="11019"/>
    <cellStyle name="iTextU" xfId="11020"/>
    <cellStyle name="Komma 5" xfId="787"/>
    <cellStyle name="Komma 5 2" xfId="788"/>
    <cellStyle name="Komma 5 2 2" xfId="789"/>
    <cellStyle name="Komma 5 2 3" xfId="19181"/>
    <cellStyle name="Komma 5 3" xfId="790"/>
    <cellStyle name="Komma 5 3 2" xfId="20794"/>
    <cellStyle name="Komma 5 4" xfId="19180"/>
    <cellStyle name="Komma 5 4 2" xfId="20793"/>
    <cellStyle name="Komma 5 5" xfId="20792"/>
    <cellStyle name="Komma 5 6" xfId="20978"/>
    <cellStyle name="Komma 5 7" xfId="20781"/>
    <cellStyle name="Lien hypertexte 2" xfId="791"/>
    <cellStyle name="Linked Cell 10" xfId="11021"/>
    <cellStyle name="Linked Cell 11" xfId="11022"/>
    <cellStyle name="Linked Cell 12" xfId="11023"/>
    <cellStyle name="Linked Cell 13" xfId="11024"/>
    <cellStyle name="Linked Cell 2" xfId="792"/>
    <cellStyle name="Linked Cell 2 10" xfId="11026"/>
    <cellStyle name="Linked Cell 2 11" xfId="11027"/>
    <cellStyle name="Linked Cell 2 12" xfId="11028"/>
    <cellStyle name="Linked Cell 2 13" xfId="11029"/>
    <cellStyle name="Linked Cell 2 14" xfId="11030"/>
    <cellStyle name="Linked Cell 2 15" xfId="11031"/>
    <cellStyle name="Linked Cell 2 16" xfId="11032"/>
    <cellStyle name="Linked Cell 2 17" xfId="11025"/>
    <cellStyle name="Linked Cell 2 2" xfId="11033"/>
    <cellStyle name="Linked Cell 2 2 2" xfId="11034"/>
    <cellStyle name="Linked Cell 2 2 3" xfId="11035"/>
    <cellStyle name="Linked Cell 2 2 4" xfId="11036"/>
    <cellStyle name="Linked Cell 2 2 5" xfId="11037"/>
    <cellStyle name="Linked Cell 2 3" xfId="11038"/>
    <cellStyle name="Linked Cell 2 4" xfId="11039"/>
    <cellStyle name="Linked Cell 2 5" xfId="11040"/>
    <cellStyle name="Linked Cell 2 6" xfId="11041"/>
    <cellStyle name="Linked Cell 2 7" xfId="11042"/>
    <cellStyle name="Linked Cell 2 8" xfId="11043"/>
    <cellStyle name="Linked Cell 2 9" xfId="11044"/>
    <cellStyle name="Linked Cell 3" xfId="11045"/>
    <cellStyle name="Linked Cell 3 2" xfId="11046"/>
    <cellStyle name="Linked Cell 3 3" xfId="11047"/>
    <cellStyle name="Linked Cell 3 4" xfId="11048"/>
    <cellStyle name="Linked Cell 3 5" xfId="11049"/>
    <cellStyle name="Linked Cell 3 6" xfId="11050"/>
    <cellStyle name="Linked Cell 4" xfId="11051"/>
    <cellStyle name="Linked Cell 4 2" xfId="11052"/>
    <cellStyle name="Linked Cell 5" xfId="11053"/>
    <cellStyle name="Linked Cell 5 2" xfId="11054"/>
    <cellStyle name="Linked Cell 6" xfId="11055"/>
    <cellStyle name="Linked Cell 7" xfId="11056"/>
    <cellStyle name="Linked Cell 8" xfId="11057"/>
    <cellStyle name="Linked Cell 9" xfId="11058"/>
    <cellStyle name="Migliaia_tab emissioni" xfId="12077"/>
    <cellStyle name="N+(X)" xfId="40212"/>
    <cellStyle name="Neutral 10" xfId="11059"/>
    <cellStyle name="Neutral 11" xfId="11060"/>
    <cellStyle name="Neutral 12" xfId="11061"/>
    <cellStyle name="Neutral 13" xfId="11062"/>
    <cellStyle name="Neutral 14" xfId="40227"/>
    <cellStyle name="Neutral 2" xfId="793"/>
    <cellStyle name="Neutral 2 10" xfId="11064"/>
    <cellStyle name="Neutral 2 11" xfId="11065"/>
    <cellStyle name="Neutral 2 12" xfId="11066"/>
    <cellStyle name="Neutral 2 13" xfId="11067"/>
    <cellStyle name="Neutral 2 14" xfId="11068"/>
    <cellStyle name="Neutral 2 15" xfId="11069"/>
    <cellStyle name="Neutral 2 16" xfId="11070"/>
    <cellStyle name="Neutral 2 17" xfId="11063"/>
    <cellStyle name="Neutral 2 2" xfId="11071"/>
    <cellStyle name="Neutral 2 2 2" xfId="11072"/>
    <cellStyle name="Neutral 2 2 3" xfId="11073"/>
    <cellStyle name="Neutral 2 2 4" xfId="11074"/>
    <cellStyle name="Neutral 2 2 5" xfId="11075"/>
    <cellStyle name="Neutral 2 3" xfId="11076"/>
    <cellStyle name="Neutral 2 4" xfId="11077"/>
    <cellStyle name="Neutral 2 5" xfId="11078"/>
    <cellStyle name="Neutral 2 6" xfId="11079"/>
    <cellStyle name="Neutral 2 7" xfId="11080"/>
    <cellStyle name="Neutral 2 8" xfId="11081"/>
    <cellStyle name="Neutral 2 9" xfId="11082"/>
    <cellStyle name="Neutral 3" xfId="794"/>
    <cellStyle name="Neutral 3 2" xfId="11084"/>
    <cellStyle name="Neutral 3 3" xfId="11085"/>
    <cellStyle name="Neutral 3 4" xfId="11086"/>
    <cellStyle name="Neutral 3 5" xfId="11087"/>
    <cellStyle name="Neutral 3 6" xfId="11088"/>
    <cellStyle name="Neutral 3 7" xfId="21344"/>
    <cellStyle name="Neutral 3 8" xfId="11083"/>
    <cellStyle name="Neutral 4" xfId="11089"/>
    <cellStyle name="Neutral 4 2" xfId="11090"/>
    <cellStyle name="Neutral 5" xfId="11091"/>
    <cellStyle name="Neutral 5 2" xfId="11092"/>
    <cellStyle name="Neutral 6" xfId="11093"/>
    <cellStyle name="Neutral 6 2" xfId="11094"/>
    <cellStyle name="Neutral 7" xfId="11095"/>
    <cellStyle name="Neutral 7 2" xfId="11096"/>
    <cellStyle name="Neutral 8" xfId="11097"/>
    <cellStyle name="Neutral 8 2" xfId="11098"/>
    <cellStyle name="Neutral 9" xfId="11099"/>
    <cellStyle name="Neutre" xfId="795"/>
    <cellStyle name="Nick's Standard" xfId="11100"/>
    <cellStyle name="Normal" xfId="0" builtinId="0"/>
    <cellStyle name="Normal 10" xfId="1"/>
    <cellStyle name="Normal 10 2" xfId="796"/>
    <cellStyle name="Normal 10 2 10" xfId="8290"/>
    <cellStyle name="Normal 10 2 2" xfId="12951"/>
    <cellStyle name="Normal 10 2 2 2" xfId="15305"/>
    <cellStyle name="Normal 10 2 2 2 2" xfId="26135"/>
    <cellStyle name="Normal 10 2 2 2 3" xfId="35012"/>
    <cellStyle name="Normal 10 2 2 2 4" xfId="40224"/>
    <cellStyle name="Normal 10 2 2 3" xfId="17524"/>
    <cellStyle name="Normal 10 2 2 3 2" xfId="28354"/>
    <cellStyle name="Normal 10 2 2 3 3" xfId="37231"/>
    <cellStyle name="Normal 10 2 2 4" xfId="19929"/>
    <cellStyle name="Normal 10 2 2 4 2" xfId="30573"/>
    <cellStyle name="Normal 10 2 2 4 3" xfId="39450"/>
    <cellStyle name="Normal 10 2 2 5" xfId="23916"/>
    <cellStyle name="Normal 10 2 2 6" xfId="32793"/>
    <cellStyle name="Normal 10 2 3" xfId="12218"/>
    <cellStyle name="Normal 10 2 3 2" xfId="14572"/>
    <cellStyle name="Normal 10 2 3 2 2" xfId="25402"/>
    <cellStyle name="Normal 10 2 3 2 3" xfId="34279"/>
    <cellStyle name="Normal 10 2 3 3" xfId="16791"/>
    <cellStyle name="Normal 10 2 3 3 2" xfId="27621"/>
    <cellStyle name="Normal 10 2 3 3 3" xfId="36498"/>
    <cellStyle name="Normal 10 2 3 4" xfId="19196"/>
    <cellStyle name="Normal 10 2 3 4 2" xfId="29840"/>
    <cellStyle name="Normal 10 2 3 4 3" xfId="38717"/>
    <cellStyle name="Normal 10 2 3 5" xfId="23183"/>
    <cellStyle name="Normal 10 2 3 6" xfId="32060"/>
    <cellStyle name="Normal 10 2 4" xfId="13696"/>
    <cellStyle name="Normal 10 2 4 2" xfId="24659"/>
    <cellStyle name="Normal 10 2 4 3" xfId="33536"/>
    <cellStyle name="Normal 10 2 5" xfId="16048"/>
    <cellStyle name="Normal 10 2 5 2" xfId="26878"/>
    <cellStyle name="Normal 10 2 5 3" xfId="35755"/>
    <cellStyle name="Normal 10 2 6" xfId="18269"/>
    <cellStyle name="Normal 10 2 6 2" xfId="29097"/>
    <cellStyle name="Normal 10 2 6 3" xfId="37974"/>
    <cellStyle name="Normal 10 2 7" xfId="21297"/>
    <cellStyle name="Normal 10 2 8" xfId="22440"/>
    <cellStyle name="Normal 10 2 9" xfId="31315"/>
    <cellStyle name="Normal 10 3" xfId="21296"/>
    <cellStyle name="Normal 11" xfId="797"/>
    <cellStyle name="Normal 11 10" xfId="8"/>
    <cellStyle name="Normal 11 10 2" xfId="21295"/>
    <cellStyle name="Normal 11 10 2 2" xfId="21294"/>
    <cellStyle name="Normal 11 10 3" xfId="21293"/>
    <cellStyle name="Normal 11 10 3 2" xfId="21292"/>
    <cellStyle name="Normal 11 10 4" xfId="21291"/>
    <cellStyle name="Normal 11 10 4 2" xfId="21290"/>
    <cellStyle name="Normal 11 10 5" xfId="21289"/>
    <cellStyle name="Normal 11 10 5 2" xfId="21288"/>
    <cellStyle name="Normal 11 10 6" xfId="21287"/>
    <cellStyle name="Normal 11 10 7" xfId="21037"/>
    <cellStyle name="Normal 11 2" xfId="798"/>
    <cellStyle name="Normal 11 2 10" xfId="23111"/>
    <cellStyle name="Normal 11 2 11" xfId="31986"/>
    <cellStyle name="Normal 11 2 12" xfId="11101"/>
    <cellStyle name="Normal 11 2 2" xfId="799"/>
    <cellStyle name="Normal 11 2 2 2" xfId="800"/>
    <cellStyle name="Normal 11 2 3" xfId="801"/>
    <cellStyle name="Normal 11 2 3 2" xfId="802"/>
    <cellStyle name="Normal 11 2 3 2 2" xfId="21286"/>
    <cellStyle name="Normal 11 2 3 2 3" xfId="12079"/>
    <cellStyle name="Normal 11 2 3 3" xfId="803"/>
    <cellStyle name="Normal 11 2 3 3 2" xfId="16034"/>
    <cellStyle name="Normal 11 2 3 3 2 2" xfId="26864"/>
    <cellStyle name="Normal 11 2 3 3 2 3" xfId="35741"/>
    <cellStyle name="Normal 11 2 3 3 3" xfId="18253"/>
    <cellStyle name="Normal 11 2 3 3 3 2" xfId="29083"/>
    <cellStyle name="Normal 11 2 3 3 3 3" xfId="37960"/>
    <cellStyle name="Normal 11 2 3 3 4" xfId="20658"/>
    <cellStyle name="Normal 11 2 3 3 4 2" xfId="31302"/>
    <cellStyle name="Normal 11 2 3 3 4 3" xfId="40179"/>
    <cellStyle name="Normal 11 2 3 3 5" xfId="24645"/>
    <cellStyle name="Normal 11 2 3 3 6" xfId="33522"/>
    <cellStyle name="Normal 11 2 3 3 7" xfId="13680"/>
    <cellStyle name="Normal 11 2 3 4" xfId="14558"/>
    <cellStyle name="Normal 11 2 3 4 2" xfId="25388"/>
    <cellStyle name="Normal 11 2 3 4 3" xfId="34265"/>
    <cellStyle name="Normal 11 2 3 5" xfId="16777"/>
    <cellStyle name="Normal 11 2 3 5 2" xfId="27607"/>
    <cellStyle name="Normal 11 2 3 5 3" xfId="36484"/>
    <cellStyle name="Normal 11 2 3 6" xfId="19182"/>
    <cellStyle name="Normal 11 2 3 6 2" xfId="29826"/>
    <cellStyle name="Normal 11 2 3 6 3" xfId="38703"/>
    <cellStyle name="Normal 11 2 3 7" xfId="23169"/>
    <cellStyle name="Normal 11 2 3 8" xfId="32045"/>
    <cellStyle name="Normal 11 2 3 9" xfId="12078"/>
    <cellStyle name="Normal 11 2 4" xfId="804"/>
    <cellStyle name="Normal 11 2 5" xfId="13622"/>
    <cellStyle name="Normal 11 2 5 2" xfId="15976"/>
    <cellStyle name="Normal 11 2 5 2 2" xfId="26806"/>
    <cellStyle name="Normal 11 2 5 2 3" xfId="35683"/>
    <cellStyle name="Normal 11 2 5 3" xfId="18195"/>
    <cellStyle name="Normal 11 2 5 3 2" xfId="29025"/>
    <cellStyle name="Normal 11 2 5 3 3" xfId="37902"/>
    <cellStyle name="Normal 11 2 5 4" xfId="20600"/>
    <cellStyle name="Normal 11 2 5 4 2" xfId="31244"/>
    <cellStyle name="Normal 11 2 5 4 3" xfId="40121"/>
    <cellStyle name="Normal 11 2 5 5" xfId="24587"/>
    <cellStyle name="Normal 11 2 5 6" xfId="33464"/>
    <cellStyle name="Normal 11 2 6" xfId="12889"/>
    <cellStyle name="Normal 11 2 6 2" xfId="15243"/>
    <cellStyle name="Normal 11 2 6 2 2" xfId="26073"/>
    <cellStyle name="Normal 11 2 6 2 3" xfId="34950"/>
    <cellStyle name="Normal 11 2 6 3" xfId="17462"/>
    <cellStyle name="Normal 11 2 6 3 2" xfId="28292"/>
    <cellStyle name="Normal 11 2 6 3 3" xfId="37169"/>
    <cellStyle name="Normal 11 2 6 4" xfId="19867"/>
    <cellStyle name="Normal 11 2 6 4 2" xfId="30511"/>
    <cellStyle name="Normal 11 2 6 4 3" xfId="39388"/>
    <cellStyle name="Normal 11 2 6 5" xfId="23854"/>
    <cellStyle name="Normal 11 2 6 6" xfId="32731"/>
    <cellStyle name="Normal 11 2 7" xfId="14486"/>
    <cellStyle name="Normal 11 2 7 2" xfId="25330"/>
    <cellStyle name="Normal 11 2 7 3" xfId="34207"/>
    <cellStyle name="Normal 11 2 8" xfId="16719"/>
    <cellStyle name="Normal 11 2 8 2" xfId="27549"/>
    <cellStyle name="Normal 11 2 8 3" xfId="36426"/>
    <cellStyle name="Normal 11 2 9" xfId="19073"/>
    <cellStyle name="Normal 11 2 9 2" xfId="29768"/>
    <cellStyle name="Normal 11 2 9 3" xfId="38645"/>
    <cellStyle name="Normal 11 3" xfId="805"/>
    <cellStyle name="Normal 11 3 2" xfId="806"/>
    <cellStyle name="Normal 11 3 2 10" xfId="32046"/>
    <cellStyle name="Normal 11 3 2 11" xfId="12080"/>
    <cellStyle name="Normal 11 3 2 2" xfId="807"/>
    <cellStyle name="Normal 11 3 2 2 2" xfId="13682"/>
    <cellStyle name="Normal 11 3 2 2 2 2" xfId="16036"/>
    <cellStyle name="Normal 11 3 2 2 2 2 2" xfId="26866"/>
    <cellStyle name="Normal 11 3 2 2 2 2 3" xfId="35743"/>
    <cellStyle name="Normal 11 3 2 2 2 3" xfId="18255"/>
    <cellStyle name="Normal 11 3 2 2 2 3 2" xfId="29085"/>
    <cellStyle name="Normal 11 3 2 2 2 3 3" xfId="37962"/>
    <cellStyle name="Normal 11 3 2 2 2 4" xfId="20660"/>
    <cellStyle name="Normal 11 3 2 2 2 4 2" xfId="31304"/>
    <cellStyle name="Normal 11 3 2 2 2 4 3" xfId="40181"/>
    <cellStyle name="Normal 11 3 2 2 2 5" xfId="24647"/>
    <cellStyle name="Normal 11 3 2 2 2 6" xfId="33524"/>
    <cellStyle name="Normal 11 3 2 2 3" xfId="14560"/>
    <cellStyle name="Normal 11 3 2 2 3 2" xfId="25390"/>
    <cellStyle name="Normal 11 3 2 2 3 3" xfId="34267"/>
    <cellStyle name="Normal 11 3 2 2 4" xfId="16779"/>
    <cellStyle name="Normal 11 3 2 2 4 2" xfId="27609"/>
    <cellStyle name="Normal 11 3 2 2 4 3" xfId="36486"/>
    <cellStyle name="Normal 11 3 2 2 5" xfId="19184"/>
    <cellStyle name="Normal 11 3 2 2 5 2" xfId="29828"/>
    <cellStyle name="Normal 11 3 2 2 5 3" xfId="38705"/>
    <cellStyle name="Normal 11 3 2 2 6" xfId="23171"/>
    <cellStyle name="Normal 11 3 2 2 7" xfId="32047"/>
    <cellStyle name="Normal 11 3 2 2 8" xfId="12081"/>
    <cellStyle name="Normal 11 3 2 3" xfId="808"/>
    <cellStyle name="Normal 11 3 2 3 2" xfId="16035"/>
    <cellStyle name="Normal 11 3 2 3 2 2" xfId="26865"/>
    <cellStyle name="Normal 11 3 2 3 2 3" xfId="35742"/>
    <cellStyle name="Normal 11 3 2 3 3" xfId="18254"/>
    <cellStyle name="Normal 11 3 2 3 3 2" xfId="29084"/>
    <cellStyle name="Normal 11 3 2 3 3 3" xfId="37961"/>
    <cellStyle name="Normal 11 3 2 3 4" xfId="20659"/>
    <cellStyle name="Normal 11 3 2 3 4 2" xfId="31303"/>
    <cellStyle name="Normal 11 3 2 3 4 3" xfId="40180"/>
    <cellStyle name="Normal 11 3 2 3 5" xfId="24646"/>
    <cellStyle name="Normal 11 3 2 3 6" xfId="33523"/>
    <cellStyle name="Normal 11 3 2 3 7" xfId="13681"/>
    <cellStyle name="Normal 11 3 2 4" xfId="14559"/>
    <cellStyle name="Normal 11 3 2 4 2" xfId="21285"/>
    <cellStyle name="Normal 11 3 2 4 3" xfId="25389"/>
    <cellStyle name="Normal 11 3 2 4 4" xfId="34266"/>
    <cellStyle name="Normal 11 3 2 5" xfId="16778"/>
    <cellStyle name="Normal 11 3 2 5 2" xfId="21284"/>
    <cellStyle name="Normal 11 3 2 5 3" xfId="27608"/>
    <cellStyle name="Normal 11 3 2 5 4" xfId="36485"/>
    <cellStyle name="Normal 11 3 2 6" xfId="19183"/>
    <cellStyle name="Normal 11 3 2 6 2" xfId="21283"/>
    <cellStyle name="Normal 11 3 2 6 3" xfId="29827"/>
    <cellStyle name="Normal 11 3 2 6 4" xfId="38704"/>
    <cellStyle name="Normal 11 3 2 7" xfId="21282"/>
    <cellStyle name="Normal 11 3 2 8" xfId="21036"/>
    <cellStyle name="Normal 11 3 2 9" xfId="23170"/>
    <cellStyle name="Normal 11 3 3" xfId="809"/>
    <cellStyle name="Normal 11 3 3 2" xfId="810"/>
    <cellStyle name="Normal 11 3 4" xfId="811"/>
    <cellStyle name="Normal 11 3 5" xfId="812"/>
    <cellStyle name="Normal 11 4" xfId="813"/>
    <cellStyle name="Normal 11 4 2" xfId="814"/>
    <cellStyle name="Normal 11 4 2 2" xfId="815"/>
    <cellStyle name="Normal 11 4 3" xfId="816"/>
    <cellStyle name="Normal 11 4 4" xfId="817"/>
    <cellStyle name="Normal 11 4 5" xfId="818"/>
    <cellStyle name="Normal 11 5" xfId="819"/>
    <cellStyle name="Normal 11 5 2" xfId="820"/>
    <cellStyle name="Normal 11 5 2 2" xfId="821"/>
    <cellStyle name="Normal 11 5 2 2 2" xfId="16037"/>
    <cellStyle name="Normal 11 5 2 2 2 2" xfId="26867"/>
    <cellStyle name="Normal 11 5 2 2 2 3" xfId="35744"/>
    <cellStyle name="Normal 11 5 2 2 3" xfId="18256"/>
    <cellStyle name="Normal 11 5 2 2 3 2" xfId="29086"/>
    <cellStyle name="Normal 11 5 2 2 3 3" xfId="37963"/>
    <cellStyle name="Normal 11 5 2 2 4" xfId="20661"/>
    <cellStyle name="Normal 11 5 2 2 4 2" xfId="31305"/>
    <cellStyle name="Normal 11 5 2 2 4 3" xfId="40182"/>
    <cellStyle name="Normal 11 5 2 2 5" xfId="24648"/>
    <cellStyle name="Normal 11 5 2 2 6" xfId="33525"/>
    <cellStyle name="Normal 11 5 2 2 7" xfId="13683"/>
    <cellStyle name="Normal 11 5 2 3" xfId="14561"/>
    <cellStyle name="Normal 11 5 2 3 2" xfId="21280"/>
    <cellStyle name="Normal 11 5 2 3 3" xfId="25391"/>
    <cellStyle name="Normal 11 5 2 3 4" xfId="34268"/>
    <cellStyle name="Normal 11 5 2 4" xfId="16780"/>
    <cellStyle name="Normal 11 5 2 4 2" xfId="27610"/>
    <cellStyle name="Normal 11 5 2 4 3" xfId="36487"/>
    <cellStyle name="Normal 11 5 2 5" xfId="19185"/>
    <cellStyle name="Normal 11 5 2 5 2" xfId="29829"/>
    <cellStyle name="Normal 11 5 2 5 3" xfId="38706"/>
    <cellStyle name="Normal 11 5 2 6" xfId="23172"/>
    <cellStyle name="Normal 11 5 2 7" xfId="32048"/>
    <cellStyle name="Normal 11 5 2 8" xfId="12082"/>
    <cellStyle name="Normal 11 5 3" xfId="822"/>
    <cellStyle name="Normal 11 5 3 2" xfId="21108"/>
    <cellStyle name="Normal 11 5 3 3" xfId="21279"/>
    <cellStyle name="Normal 11 5 4" xfId="21278"/>
    <cellStyle name="Normal 11 5 4 2" xfId="21277"/>
    <cellStyle name="Normal 11 5 5" xfId="21276"/>
    <cellStyle name="Normal 11 5 5 2" xfId="21275"/>
    <cellStyle name="Normal 11 5 6" xfId="21274"/>
    <cellStyle name="Normal 11 5 7" xfId="21273"/>
    <cellStyle name="Normal 11 5 8" xfId="21281"/>
    <cellStyle name="Normal 11 6" xfId="823"/>
    <cellStyle name="Normal 11 6 2" xfId="824"/>
    <cellStyle name="Normal 11 7" xfId="825"/>
    <cellStyle name="Normal 11 7 2" xfId="21272"/>
    <cellStyle name="Normal 11 8" xfId="826"/>
    <cellStyle name="Normal 11 9" xfId="8245"/>
    <cellStyle name="Normal 12" xfId="827"/>
    <cellStyle name="Normal 12 10" xfId="31987"/>
    <cellStyle name="Normal 12 11" xfId="11102"/>
    <cellStyle name="Normal 12 2" xfId="828"/>
    <cellStyle name="Normal 12 2 2" xfId="829"/>
    <cellStyle name="Normal 12 2 2 2" xfId="16038"/>
    <cellStyle name="Normal 12 2 2 2 2" xfId="26868"/>
    <cellStyle name="Normal 12 2 2 2 3" xfId="35745"/>
    <cellStyle name="Normal 12 2 2 3" xfId="18257"/>
    <cellStyle name="Normal 12 2 2 3 2" xfId="29087"/>
    <cellStyle name="Normal 12 2 2 3 3" xfId="37964"/>
    <cellStyle name="Normal 12 2 2 4" xfId="20662"/>
    <cellStyle name="Normal 12 2 2 4 2" xfId="31306"/>
    <cellStyle name="Normal 12 2 2 4 3" xfId="40183"/>
    <cellStyle name="Normal 12 2 2 5" xfId="24649"/>
    <cellStyle name="Normal 12 2 2 6" xfId="33526"/>
    <cellStyle name="Normal 12 2 2 7" xfId="13684"/>
    <cellStyle name="Normal 12 2 3" xfId="14562"/>
    <cellStyle name="Normal 12 2 3 2" xfId="25392"/>
    <cellStyle name="Normal 12 2 3 3" xfId="34269"/>
    <cellStyle name="Normal 12 2 4" xfId="16781"/>
    <cellStyle name="Normal 12 2 4 2" xfId="27611"/>
    <cellStyle name="Normal 12 2 4 3" xfId="36488"/>
    <cellStyle name="Normal 12 2 5" xfId="19186"/>
    <cellStyle name="Normal 12 2 5 2" xfId="29830"/>
    <cellStyle name="Normal 12 2 5 3" xfId="38707"/>
    <cellStyle name="Normal 12 2 6" xfId="23173"/>
    <cellStyle name="Normal 12 2 7" xfId="32049"/>
    <cellStyle name="Normal 12 2 8" xfId="12083"/>
    <cellStyle name="Normal 12 3" xfId="830"/>
    <cellStyle name="Normal 12 3 2" xfId="15977"/>
    <cellStyle name="Normal 12 3 2 2" xfId="21269"/>
    <cellStyle name="Normal 12 3 2 3" xfId="26807"/>
    <cellStyle name="Normal 12 3 2 4" xfId="35684"/>
    <cellStyle name="Normal 12 3 3" xfId="18196"/>
    <cellStyle name="Normal 12 3 3 2" xfId="29026"/>
    <cellStyle name="Normal 12 3 3 3" xfId="37903"/>
    <cellStyle name="Normal 12 3 4" xfId="20601"/>
    <cellStyle name="Normal 12 3 4 2" xfId="31245"/>
    <cellStyle name="Normal 12 3 4 3" xfId="40122"/>
    <cellStyle name="Normal 12 3 5" xfId="21270"/>
    <cellStyle name="Normal 12 3 6" xfId="24588"/>
    <cellStyle name="Normal 12 3 7" xfId="33465"/>
    <cellStyle name="Normal 12 3 8" xfId="13623"/>
    <cellStyle name="Normal 12 4" xfId="831"/>
    <cellStyle name="Normal 12 4 2" xfId="15244"/>
    <cellStyle name="Normal 12 4 2 2" xfId="21267"/>
    <cellStyle name="Normal 12 4 2 3" xfId="26074"/>
    <cellStyle name="Normal 12 4 2 4" xfId="34951"/>
    <cellStyle name="Normal 12 4 3" xfId="17463"/>
    <cellStyle name="Normal 12 4 3 2" xfId="28293"/>
    <cellStyle name="Normal 12 4 3 3" xfId="37170"/>
    <cellStyle name="Normal 12 4 4" xfId="19868"/>
    <cellStyle name="Normal 12 4 4 2" xfId="30512"/>
    <cellStyle name="Normal 12 4 4 3" xfId="39389"/>
    <cellStyle name="Normal 12 4 5" xfId="21268"/>
    <cellStyle name="Normal 12 4 6" xfId="23855"/>
    <cellStyle name="Normal 12 4 7" xfId="32732"/>
    <cellStyle name="Normal 12 4 8" xfId="12890"/>
    <cellStyle name="Normal 12 5" xfId="14487"/>
    <cellStyle name="Normal 12 5 2" xfId="21265"/>
    <cellStyle name="Normal 12 5 3" xfId="21266"/>
    <cellStyle name="Normal 12 5 4" xfId="25331"/>
    <cellStyle name="Normal 12 5 5" xfId="34208"/>
    <cellStyle name="Normal 12 6" xfId="16720"/>
    <cellStyle name="Normal 12 6 2" xfId="21263"/>
    <cellStyle name="Normal 12 6 3" xfId="21264"/>
    <cellStyle name="Normal 12 6 4" xfId="27550"/>
    <cellStyle name="Normal 12 6 5" xfId="36427"/>
    <cellStyle name="Normal 12 7" xfId="19074"/>
    <cellStyle name="Normal 12 7 2" xfId="21262"/>
    <cellStyle name="Normal 12 7 3" xfId="29769"/>
    <cellStyle name="Normal 12 7 4" xfId="38646"/>
    <cellStyle name="Normal 12 8" xfId="21271"/>
    <cellStyle name="Normal 12 9" xfId="23112"/>
    <cellStyle name="Normal 13" xfId="832"/>
    <cellStyle name="Normal 13 10" xfId="11103"/>
    <cellStyle name="Normal 13 2" xfId="833"/>
    <cellStyle name="Normal 13 2 2" xfId="15978"/>
    <cellStyle name="Normal 13 2 2 2" xfId="26808"/>
    <cellStyle name="Normal 13 2 2 3" xfId="35685"/>
    <cellStyle name="Normal 13 2 3" xfId="18197"/>
    <cellStyle name="Normal 13 2 3 2" xfId="29027"/>
    <cellStyle name="Normal 13 2 3 3" xfId="37904"/>
    <cellStyle name="Normal 13 2 4" xfId="20602"/>
    <cellStyle name="Normal 13 2 4 2" xfId="31246"/>
    <cellStyle name="Normal 13 2 4 3" xfId="40123"/>
    <cellStyle name="Normal 13 2 5" xfId="21261"/>
    <cellStyle name="Normal 13 2 6" xfId="24589"/>
    <cellStyle name="Normal 13 2 7" xfId="33466"/>
    <cellStyle name="Normal 13 2 8" xfId="13624"/>
    <cellStyle name="Normal 13 3" xfId="834"/>
    <cellStyle name="Normal 13 3 2" xfId="15245"/>
    <cellStyle name="Normal 13 3 2 2" xfId="26075"/>
    <cellStyle name="Normal 13 3 2 3" xfId="34952"/>
    <cellStyle name="Normal 13 3 3" xfId="17464"/>
    <cellStyle name="Normal 13 3 3 2" xfId="28294"/>
    <cellStyle name="Normal 13 3 3 3" xfId="37171"/>
    <cellStyle name="Normal 13 3 4" xfId="19869"/>
    <cellStyle name="Normal 13 3 4 2" xfId="30513"/>
    <cellStyle name="Normal 13 3 4 3" xfId="39390"/>
    <cellStyle name="Normal 13 3 5" xfId="21260"/>
    <cellStyle name="Normal 13 3 6" xfId="23856"/>
    <cellStyle name="Normal 13 3 7" xfId="32733"/>
    <cellStyle name="Normal 13 3 8" xfId="12891"/>
    <cellStyle name="Normal 13 4" xfId="835"/>
    <cellStyle name="Normal 13 4 2" xfId="21259"/>
    <cellStyle name="Normal 13 4 3" xfId="25332"/>
    <cellStyle name="Normal 13 4 4" xfId="34209"/>
    <cellStyle name="Normal 13 4 5" xfId="14488"/>
    <cellStyle name="Normal 13 5" xfId="16721"/>
    <cellStyle name="Normal 13 5 2" xfId="27551"/>
    <cellStyle name="Normal 13 5 3" xfId="36428"/>
    <cellStyle name="Normal 13 6" xfId="19075"/>
    <cellStyle name="Normal 13 6 2" xfId="29770"/>
    <cellStyle name="Normal 13 6 3" xfId="38647"/>
    <cellStyle name="Normal 13 7" xfId="21936"/>
    <cellStyle name="Normal 13 8" xfId="23113"/>
    <cellStyle name="Normal 13 9" xfId="31988"/>
    <cellStyle name="Normal 14" xfId="836"/>
    <cellStyle name="Normal 14 10" xfId="11104"/>
    <cellStyle name="Normal 14 2" xfId="13625"/>
    <cellStyle name="Normal 14 2 2" xfId="15979"/>
    <cellStyle name="Normal 14 2 2 2" xfId="26809"/>
    <cellStyle name="Normal 14 2 2 3" xfId="35686"/>
    <cellStyle name="Normal 14 2 3" xfId="18198"/>
    <cellStyle name="Normal 14 2 3 2" xfId="29028"/>
    <cellStyle name="Normal 14 2 3 3" xfId="37905"/>
    <cellStyle name="Normal 14 2 4" xfId="20603"/>
    <cellStyle name="Normal 14 2 4 2" xfId="31247"/>
    <cellStyle name="Normal 14 2 4 3" xfId="40124"/>
    <cellStyle name="Normal 14 2 5" xfId="21258"/>
    <cellStyle name="Normal 14 2 6" xfId="24590"/>
    <cellStyle name="Normal 14 2 7" xfId="33467"/>
    <cellStyle name="Normal 14 3" xfId="12892"/>
    <cellStyle name="Normal 14 3 2" xfId="15246"/>
    <cellStyle name="Normal 14 3 2 2" xfId="26076"/>
    <cellStyle name="Normal 14 3 2 3" xfId="34953"/>
    <cellStyle name="Normal 14 3 3" xfId="17465"/>
    <cellStyle name="Normal 14 3 3 2" xfId="28295"/>
    <cellStyle name="Normal 14 3 3 3" xfId="37172"/>
    <cellStyle name="Normal 14 3 4" xfId="19870"/>
    <cellStyle name="Normal 14 3 4 2" xfId="30514"/>
    <cellStyle name="Normal 14 3 4 3" xfId="39391"/>
    <cellStyle name="Normal 14 3 5" xfId="21257"/>
    <cellStyle name="Normal 14 3 6" xfId="23857"/>
    <cellStyle name="Normal 14 3 7" xfId="32734"/>
    <cellStyle name="Normal 14 4" xfId="14489"/>
    <cellStyle name="Normal 14 4 2" xfId="25333"/>
    <cellStyle name="Normal 14 4 3" xfId="34210"/>
    <cellStyle name="Normal 14 5" xfId="16722"/>
    <cellStyle name="Normal 14 5 2" xfId="27552"/>
    <cellStyle name="Normal 14 5 3" xfId="36429"/>
    <cellStyle name="Normal 14 6" xfId="19076"/>
    <cellStyle name="Normal 14 6 2" xfId="29771"/>
    <cellStyle name="Normal 14 6 3" xfId="38648"/>
    <cellStyle name="Normal 14 7" xfId="21107"/>
    <cellStyle name="Normal 14 8" xfId="23114"/>
    <cellStyle name="Normal 14 9" xfId="31989"/>
    <cellStyle name="Normal 15" xfId="837"/>
    <cellStyle name="Normal 15 2" xfId="13626"/>
    <cellStyle name="Normal 15 2 2" xfId="15980"/>
    <cellStyle name="Normal 15 2 2 2" xfId="26810"/>
    <cellStyle name="Normal 15 2 2 3" xfId="35687"/>
    <cellStyle name="Normal 15 2 3" xfId="18199"/>
    <cellStyle name="Normal 15 2 3 2" xfId="29029"/>
    <cellStyle name="Normal 15 2 3 3" xfId="37906"/>
    <cellStyle name="Normal 15 2 4" xfId="20604"/>
    <cellStyle name="Normal 15 2 4 2" xfId="31248"/>
    <cellStyle name="Normal 15 2 4 3" xfId="40125"/>
    <cellStyle name="Normal 15 2 5" xfId="24591"/>
    <cellStyle name="Normal 15 2 6" xfId="33468"/>
    <cellStyle name="Normal 15 3" xfId="12893"/>
    <cellStyle name="Normal 15 3 2" xfId="15247"/>
    <cellStyle name="Normal 15 3 2 2" xfId="26077"/>
    <cellStyle name="Normal 15 3 2 3" xfId="34954"/>
    <cellStyle name="Normal 15 3 3" xfId="17466"/>
    <cellStyle name="Normal 15 3 3 2" xfId="28296"/>
    <cellStyle name="Normal 15 3 3 3" xfId="37173"/>
    <cellStyle name="Normal 15 3 4" xfId="19871"/>
    <cellStyle name="Normal 15 3 4 2" xfId="30515"/>
    <cellStyle name="Normal 15 3 4 3" xfId="39392"/>
    <cellStyle name="Normal 15 3 5" xfId="23858"/>
    <cellStyle name="Normal 15 3 6" xfId="32735"/>
    <cellStyle name="Normal 15 4" xfId="14490"/>
    <cellStyle name="Normal 15 4 2" xfId="25334"/>
    <cellStyle name="Normal 15 4 3" xfId="34211"/>
    <cellStyle name="Normal 15 5" xfId="16723"/>
    <cellStyle name="Normal 15 5 2" xfId="27553"/>
    <cellStyle name="Normal 15 5 3" xfId="36430"/>
    <cellStyle name="Normal 15 5 4" xfId="40225"/>
    <cellStyle name="Normal 15 6" xfId="19077"/>
    <cellStyle name="Normal 15 6 2" xfId="29772"/>
    <cellStyle name="Normal 15 6 3" xfId="38649"/>
    <cellStyle name="Normal 15 7" xfId="23115"/>
    <cellStyle name="Normal 15 8" xfId="31990"/>
    <cellStyle name="Normal 15 9" xfId="11105"/>
    <cellStyle name="Normal 16" xfId="838"/>
    <cellStyle name="Normal 16 2" xfId="21255"/>
    <cellStyle name="Normal 16 3" xfId="21256"/>
    <cellStyle name="Normal 16 4" xfId="11106"/>
    <cellStyle name="Normal 17" xfId="839"/>
    <cellStyle name="Normal 17 2" xfId="21253"/>
    <cellStyle name="Normal 17 3" xfId="21254"/>
    <cellStyle name="Normal 17 4" xfId="11107"/>
    <cellStyle name="Normal 18" xfId="3"/>
    <cellStyle name="Normal 18 2" xfId="21251"/>
    <cellStyle name="Normal 18 3" xfId="21252"/>
    <cellStyle name="Normal 18 4" xfId="11108"/>
    <cellStyle name="Normal 19" xfId="11109"/>
    <cellStyle name="Normal 2" xfId="6"/>
    <cellStyle name="Normal 2 10" xfId="11110"/>
    <cellStyle name="Normal 2 10 2" xfId="13627"/>
    <cellStyle name="Normal 2 10 2 2" xfId="15981"/>
    <cellStyle name="Normal 2 10 2 2 2" xfId="26811"/>
    <cellStyle name="Normal 2 10 2 2 3" xfId="35688"/>
    <cellStyle name="Normal 2 10 2 3" xfId="18200"/>
    <cellStyle name="Normal 2 10 2 3 2" xfId="29030"/>
    <cellStyle name="Normal 2 10 2 3 3" xfId="37907"/>
    <cellStyle name="Normal 2 10 2 4" xfId="20605"/>
    <cellStyle name="Normal 2 10 2 4 2" xfId="31249"/>
    <cellStyle name="Normal 2 10 2 4 3" xfId="40126"/>
    <cellStyle name="Normal 2 10 2 5" xfId="24592"/>
    <cellStyle name="Normal 2 10 2 6" xfId="33469"/>
    <cellStyle name="Normal 2 10 3" xfId="12894"/>
    <cellStyle name="Normal 2 10 3 2" xfId="15248"/>
    <cellStyle name="Normal 2 10 3 2 2" xfId="26078"/>
    <cellStyle name="Normal 2 10 3 2 3" xfId="34955"/>
    <cellStyle name="Normal 2 10 3 3" xfId="17467"/>
    <cellStyle name="Normal 2 10 3 3 2" xfId="28297"/>
    <cellStyle name="Normal 2 10 3 3 3" xfId="37174"/>
    <cellStyle name="Normal 2 10 3 4" xfId="19872"/>
    <cellStyle name="Normal 2 10 3 4 2" xfId="30516"/>
    <cellStyle name="Normal 2 10 3 4 3" xfId="39393"/>
    <cellStyle name="Normal 2 10 3 5" xfId="23859"/>
    <cellStyle name="Normal 2 10 3 6" xfId="32736"/>
    <cellStyle name="Normal 2 10 4" xfId="14491"/>
    <cellStyle name="Normal 2 10 4 2" xfId="25335"/>
    <cellStyle name="Normal 2 10 4 3" xfId="34212"/>
    <cellStyle name="Normal 2 10 5" xfId="16724"/>
    <cellStyle name="Normal 2 10 5 2" xfId="27554"/>
    <cellStyle name="Normal 2 10 5 3" xfId="36431"/>
    <cellStyle name="Normal 2 10 6" xfId="19078"/>
    <cellStyle name="Normal 2 10 6 2" xfId="29773"/>
    <cellStyle name="Normal 2 10 6 3" xfId="38650"/>
    <cellStyle name="Normal 2 10 7" xfId="23116"/>
    <cellStyle name="Normal 2 10 8" xfId="31991"/>
    <cellStyle name="Normal 2 11" xfId="11111"/>
    <cellStyle name="Normal 2 12" xfId="11112"/>
    <cellStyle name="Normal 2 13" xfId="11113"/>
    <cellStyle name="Normal 2 14" xfId="11114"/>
    <cellStyle name="Normal 2 15" xfId="11115"/>
    <cellStyle name="Normal 2 16" xfId="11116"/>
    <cellStyle name="Normal 2 17" xfId="40213"/>
    <cellStyle name="Normal 2 2" xfId="840"/>
    <cellStyle name="Normal 2 2 10" xfId="11117"/>
    <cellStyle name="Normal 2 2 10 2" xfId="13628"/>
    <cellStyle name="Normal 2 2 10 2 2" xfId="15982"/>
    <cellStyle name="Normal 2 2 10 2 2 2" xfId="26812"/>
    <cellStyle name="Normal 2 2 10 2 2 3" xfId="35689"/>
    <cellStyle name="Normal 2 2 10 2 3" xfId="18201"/>
    <cellStyle name="Normal 2 2 10 2 3 2" xfId="29031"/>
    <cellStyle name="Normal 2 2 10 2 3 3" xfId="37908"/>
    <cellStyle name="Normal 2 2 10 2 4" xfId="20606"/>
    <cellStyle name="Normal 2 2 10 2 4 2" xfId="31250"/>
    <cellStyle name="Normal 2 2 10 2 4 3" xfId="40127"/>
    <cellStyle name="Normal 2 2 10 2 5" xfId="24593"/>
    <cellStyle name="Normal 2 2 10 2 6" xfId="33470"/>
    <cellStyle name="Normal 2 2 10 3" xfId="12895"/>
    <cellStyle name="Normal 2 2 10 3 2" xfId="15249"/>
    <cellStyle name="Normal 2 2 10 3 2 2" xfId="26079"/>
    <cellStyle name="Normal 2 2 10 3 2 3" xfId="34956"/>
    <cellStyle name="Normal 2 2 10 3 3" xfId="17468"/>
    <cellStyle name="Normal 2 2 10 3 3 2" xfId="28298"/>
    <cellStyle name="Normal 2 2 10 3 3 3" xfId="37175"/>
    <cellStyle name="Normal 2 2 10 3 4" xfId="19873"/>
    <cellStyle name="Normal 2 2 10 3 4 2" xfId="30517"/>
    <cellStyle name="Normal 2 2 10 3 4 3" xfId="39394"/>
    <cellStyle name="Normal 2 2 10 3 5" xfId="23860"/>
    <cellStyle name="Normal 2 2 10 3 6" xfId="32737"/>
    <cellStyle name="Normal 2 2 10 4" xfId="14492"/>
    <cellStyle name="Normal 2 2 10 4 2" xfId="25336"/>
    <cellStyle name="Normal 2 2 10 4 3" xfId="34213"/>
    <cellStyle name="Normal 2 2 10 5" xfId="16725"/>
    <cellStyle name="Normal 2 2 10 5 2" xfId="27555"/>
    <cellStyle name="Normal 2 2 10 5 3" xfId="36432"/>
    <cellStyle name="Normal 2 2 10 6" xfId="19079"/>
    <cellStyle name="Normal 2 2 10 6 2" xfId="29774"/>
    <cellStyle name="Normal 2 2 10 6 3" xfId="38651"/>
    <cellStyle name="Normal 2 2 10 7" xfId="23117"/>
    <cellStyle name="Normal 2 2 10 8" xfId="31992"/>
    <cellStyle name="Normal 2 2 11" xfId="22193"/>
    <cellStyle name="Normal 2 2 12" xfId="8264"/>
    <cellStyle name="Normal 2 2 2" xfId="841"/>
    <cellStyle name="Normal 2 2 2 2" xfId="21250"/>
    <cellStyle name="Normal 2 2 2 3" xfId="8265"/>
    <cellStyle name="Normal 2 2 3" xfId="842"/>
    <cellStyle name="Normal 2 2 3 2" xfId="8266"/>
    <cellStyle name="Normal 2 2 4" xfId="8267"/>
    <cellStyle name="Normal 2 2 5" xfId="11118"/>
    <cellStyle name="Normal 2 2 5 2" xfId="13629"/>
    <cellStyle name="Normal 2 2 5 2 2" xfId="15983"/>
    <cellStyle name="Normal 2 2 5 2 2 2" xfId="26813"/>
    <cellStyle name="Normal 2 2 5 2 2 3" xfId="35690"/>
    <cellStyle name="Normal 2 2 5 2 3" xfId="18202"/>
    <cellStyle name="Normal 2 2 5 2 3 2" xfId="29032"/>
    <cellStyle name="Normal 2 2 5 2 3 3" xfId="37909"/>
    <cellStyle name="Normal 2 2 5 2 4" xfId="20607"/>
    <cellStyle name="Normal 2 2 5 2 4 2" xfId="31251"/>
    <cellStyle name="Normal 2 2 5 2 4 3" xfId="40128"/>
    <cellStyle name="Normal 2 2 5 2 5" xfId="24594"/>
    <cellStyle name="Normal 2 2 5 2 6" xfId="33471"/>
    <cellStyle name="Normal 2 2 5 3" xfId="12896"/>
    <cellStyle name="Normal 2 2 5 3 2" xfId="15250"/>
    <cellStyle name="Normal 2 2 5 3 2 2" xfId="26080"/>
    <cellStyle name="Normal 2 2 5 3 2 3" xfId="34957"/>
    <cellStyle name="Normal 2 2 5 3 3" xfId="17469"/>
    <cellStyle name="Normal 2 2 5 3 3 2" xfId="28299"/>
    <cellStyle name="Normal 2 2 5 3 3 3" xfId="37176"/>
    <cellStyle name="Normal 2 2 5 3 4" xfId="19874"/>
    <cellStyle name="Normal 2 2 5 3 4 2" xfId="30518"/>
    <cellStyle name="Normal 2 2 5 3 4 3" xfId="39395"/>
    <cellStyle name="Normal 2 2 5 3 5" xfId="23861"/>
    <cellStyle name="Normal 2 2 5 3 6" xfId="32738"/>
    <cellStyle name="Normal 2 2 5 4" xfId="14493"/>
    <cellStyle name="Normal 2 2 5 4 2" xfId="25337"/>
    <cellStyle name="Normal 2 2 5 4 3" xfId="34214"/>
    <cellStyle name="Normal 2 2 5 5" xfId="16726"/>
    <cellStyle name="Normal 2 2 5 5 2" xfId="27556"/>
    <cellStyle name="Normal 2 2 5 5 3" xfId="36433"/>
    <cellStyle name="Normal 2 2 5 6" xfId="19080"/>
    <cellStyle name="Normal 2 2 5 6 2" xfId="29775"/>
    <cellStyle name="Normal 2 2 5 6 3" xfId="38652"/>
    <cellStyle name="Normal 2 2 5 7" xfId="23118"/>
    <cellStyle name="Normal 2 2 5 8" xfId="31993"/>
    <cellStyle name="Normal 2 2 6" xfId="11119"/>
    <cellStyle name="Normal 2 2 6 2" xfId="13630"/>
    <cellStyle name="Normal 2 2 6 2 2" xfId="15984"/>
    <cellStyle name="Normal 2 2 6 2 2 2" xfId="26814"/>
    <cellStyle name="Normal 2 2 6 2 2 3" xfId="35691"/>
    <cellStyle name="Normal 2 2 6 2 3" xfId="18203"/>
    <cellStyle name="Normal 2 2 6 2 3 2" xfId="29033"/>
    <cellStyle name="Normal 2 2 6 2 3 3" xfId="37910"/>
    <cellStyle name="Normal 2 2 6 2 4" xfId="20608"/>
    <cellStyle name="Normal 2 2 6 2 4 2" xfId="31252"/>
    <cellStyle name="Normal 2 2 6 2 4 3" xfId="40129"/>
    <cellStyle name="Normal 2 2 6 2 5" xfId="24595"/>
    <cellStyle name="Normal 2 2 6 2 6" xfId="33472"/>
    <cellStyle name="Normal 2 2 6 3" xfId="12897"/>
    <cellStyle name="Normal 2 2 6 3 2" xfId="15251"/>
    <cellStyle name="Normal 2 2 6 3 2 2" xfId="26081"/>
    <cellStyle name="Normal 2 2 6 3 2 3" xfId="34958"/>
    <cellStyle name="Normal 2 2 6 3 3" xfId="17470"/>
    <cellStyle name="Normal 2 2 6 3 3 2" xfId="28300"/>
    <cellStyle name="Normal 2 2 6 3 3 3" xfId="37177"/>
    <cellStyle name="Normal 2 2 6 3 4" xfId="19875"/>
    <cellStyle name="Normal 2 2 6 3 4 2" xfId="30519"/>
    <cellStyle name="Normal 2 2 6 3 4 3" xfId="39396"/>
    <cellStyle name="Normal 2 2 6 3 5" xfId="23862"/>
    <cellStyle name="Normal 2 2 6 3 6" xfId="32739"/>
    <cellStyle name="Normal 2 2 6 4" xfId="14494"/>
    <cellStyle name="Normal 2 2 6 4 2" xfId="25338"/>
    <cellStyle name="Normal 2 2 6 4 3" xfId="34215"/>
    <cellStyle name="Normal 2 2 6 5" xfId="16727"/>
    <cellStyle name="Normal 2 2 6 5 2" xfId="27557"/>
    <cellStyle name="Normal 2 2 6 5 3" xfId="36434"/>
    <cellStyle name="Normal 2 2 6 6" xfId="19081"/>
    <cellStyle name="Normal 2 2 6 6 2" xfId="29776"/>
    <cellStyle name="Normal 2 2 6 6 3" xfId="38653"/>
    <cellStyle name="Normal 2 2 6 7" xfId="23119"/>
    <cellStyle name="Normal 2 2 6 8" xfId="31994"/>
    <cellStyle name="Normal 2 2 7" xfId="11120"/>
    <cellStyle name="Normal 2 2 7 2" xfId="13631"/>
    <cellStyle name="Normal 2 2 7 2 2" xfId="15985"/>
    <cellStyle name="Normal 2 2 7 2 2 2" xfId="26815"/>
    <cellStyle name="Normal 2 2 7 2 2 3" xfId="35692"/>
    <cellStyle name="Normal 2 2 7 2 3" xfId="18204"/>
    <cellStyle name="Normal 2 2 7 2 3 2" xfId="29034"/>
    <cellStyle name="Normal 2 2 7 2 3 3" xfId="37911"/>
    <cellStyle name="Normal 2 2 7 2 4" xfId="20609"/>
    <cellStyle name="Normal 2 2 7 2 4 2" xfId="31253"/>
    <cellStyle name="Normal 2 2 7 2 4 3" xfId="40130"/>
    <cellStyle name="Normal 2 2 7 2 5" xfId="24596"/>
    <cellStyle name="Normal 2 2 7 2 6" xfId="33473"/>
    <cellStyle name="Normal 2 2 7 3" xfId="12898"/>
    <cellStyle name="Normal 2 2 7 3 2" xfId="15252"/>
    <cellStyle name="Normal 2 2 7 3 2 2" xfId="26082"/>
    <cellStyle name="Normal 2 2 7 3 2 3" xfId="34959"/>
    <cellStyle name="Normal 2 2 7 3 3" xfId="17471"/>
    <cellStyle name="Normal 2 2 7 3 3 2" xfId="28301"/>
    <cellStyle name="Normal 2 2 7 3 3 3" xfId="37178"/>
    <cellStyle name="Normal 2 2 7 3 4" xfId="19876"/>
    <cellStyle name="Normal 2 2 7 3 4 2" xfId="30520"/>
    <cellStyle name="Normal 2 2 7 3 4 3" xfId="39397"/>
    <cellStyle name="Normal 2 2 7 3 5" xfId="23863"/>
    <cellStyle name="Normal 2 2 7 3 6" xfId="32740"/>
    <cellStyle name="Normal 2 2 7 4" xfId="14495"/>
    <cellStyle name="Normal 2 2 7 4 2" xfId="25339"/>
    <cellStyle name="Normal 2 2 7 4 3" xfId="34216"/>
    <cellStyle name="Normal 2 2 7 5" xfId="16728"/>
    <cellStyle name="Normal 2 2 7 5 2" xfId="27558"/>
    <cellStyle name="Normal 2 2 7 5 3" xfId="36435"/>
    <cellStyle name="Normal 2 2 7 6" xfId="19082"/>
    <cellStyle name="Normal 2 2 7 6 2" xfId="29777"/>
    <cellStyle name="Normal 2 2 7 6 3" xfId="38654"/>
    <cellStyle name="Normal 2 2 7 7" xfId="23120"/>
    <cellStyle name="Normal 2 2 7 8" xfId="31995"/>
    <cellStyle name="Normal 2 2 8" xfId="11121"/>
    <cellStyle name="Normal 2 2 8 2" xfId="13632"/>
    <cellStyle name="Normal 2 2 8 2 2" xfId="15986"/>
    <cellStyle name="Normal 2 2 8 2 2 2" xfId="26816"/>
    <cellStyle name="Normal 2 2 8 2 2 3" xfId="35693"/>
    <cellStyle name="Normal 2 2 8 2 3" xfId="18205"/>
    <cellStyle name="Normal 2 2 8 2 3 2" xfId="29035"/>
    <cellStyle name="Normal 2 2 8 2 3 3" xfId="37912"/>
    <cellStyle name="Normal 2 2 8 2 4" xfId="20610"/>
    <cellStyle name="Normal 2 2 8 2 4 2" xfId="31254"/>
    <cellStyle name="Normal 2 2 8 2 4 3" xfId="40131"/>
    <cellStyle name="Normal 2 2 8 2 5" xfId="24597"/>
    <cellStyle name="Normal 2 2 8 2 6" xfId="33474"/>
    <cellStyle name="Normal 2 2 8 3" xfId="12899"/>
    <cellStyle name="Normal 2 2 8 3 2" xfId="15253"/>
    <cellStyle name="Normal 2 2 8 3 2 2" xfId="26083"/>
    <cellStyle name="Normal 2 2 8 3 2 3" xfId="34960"/>
    <cellStyle name="Normal 2 2 8 3 3" xfId="17472"/>
    <cellStyle name="Normal 2 2 8 3 3 2" xfId="28302"/>
    <cellStyle name="Normal 2 2 8 3 3 3" xfId="37179"/>
    <cellStyle name="Normal 2 2 8 3 4" xfId="19877"/>
    <cellStyle name="Normal 2 2 8 3 4 2" xfId="30521"/>
    <cellStyle name="Normal 2 2 8 3 4 3" xfId="39398"/>
    <cellStyle name="Normal 2 2 8 3 5" xfId="23864"/>
    <cellStyle name="Normal 2 2 8 3 6" xfId="32741"/>
    <cellStyle name="Normal 2 2 8 4" xfId="14496"/>
    <cellStyle name="Normal 2 2 8 4 2" xfId="25340"/>
    <cellStyle name="Normal 2 2 8 4 3" xfId="34217"/>
    <cellStyle name="Normal 2 2 8 5" xfId="16729"/>
    <cellStyle name="Normal 2 2 8 5 2" xfId="27559"/>
    <cellStyle name="Normal 2 2 8 5 3" xfId="36436"/>
    <cellStyle name="Normal 2 2 8 6" xfId="19083"/>
    <cellStyle name="Normal 2 2 8 6 2" xfId="29778"/>
    <cellStyle name="Normal 2 2 8 6 3" xfId="38655"/>
    <cellStyle name="Normal 2 2 8 7" xfId="23121"/>
    <cellStyle name="Normal 2 2 8 8" xfId="31996"/>
    <cellStyle name="Normal 2 2 9" xfId="11122"/>
    <cellStyle name="Normal 2 2 9 2" xfId="13633"/>
    <cellStyle name="Normal 2 2 9 2 2" xfId="15987"/>
    <cellStyle name="Normal 2 2 9 2 2 2" xfId="26817"/>
    <cellStyle name="Normal 2 2 9 2 2 3" xfId="35694"/>
    <cellStyle name="Normal 2 2 9 2 3" xfId="18206"/>
    <cellStyle name="Normal 2 2 9 2 3 2" xfId="29036"/>
    <cellStyle name="Normal 2 2 9 2 3 3" xfId="37913"/>
    <cellStyle name="Normal 2 2 9 2 4" xfId="20611"/>
    <cellStyle name="Normal 2 2 9 2 4 2" xfId="31255"/>
    <cellStyle name="Normal 2 2 9 2 4 3" xfId="40132"/>
    <cellStyle name="Normal 2 2 9 2 5" xfId="24598"/>
    <cellStyle name="Normal 2 2 9 2 6" xfId="33475"/>
    <cellStyle name="Normal 2 2 9 3" xfId="12900"/>
    <cellStyle name="Normal 2 2 9 3 2" xfId="15254"/>
    <cellStyle name="Normal 2 2 9 3 2 2" xfId="26084"/>
    <cellStyle name="Normal 2 2 9 3 2 3" xfId="34961"/>
    <cellStyle name="Normal 2 2 9 3 3" xfId="17473"/>
    <cellStyle name="Normal 2 2 9 3 3 2" xfId="28303"/>
    <cellStyle name="Normal 2 2 9 3 3 3" xfId="37180"/>
    <cellStyle name="Normal 2 2 9 3 4" xfId="19878"/>
    <cellStyle name="Normal 2 2 9 3 4 2" xfId="30522"/>
    <cellStyle name="Normal 2 2 9 3 4 3" xfId="39399"/>
    <cellStyle name="Normal 2 2 9 3 5" xfId="23865"/>
    <cellStyle name="Normal 2 2 9 3 6" xfId="32742"/>
    <cellStyle name="Normal 2 2 9 4" xfId="14497"/>
    <cellStyle name="Normal 2 2 9 4 2" xfId="25341"/>
    <cellStyle name="Normal 2 2 9 4 3" xfId="34218"/>
    <cellStyle name="Normal 2 2 9 5" xfId="16730"/>
    <cellStyle name="Normal 2 2 9 5 2" xfId="27560"/>
    <cellStyle name="Normal 2 2 9 5 3" xfId="36437"/>
    <cellStyle name="Normal 2 2 9 6" xfId="19084"/>
    <cellStyle name="Normal 2 2 9 6 2" xfId="29779"/>
    <cellStyle name="Normal 2 2 9 6 3" xfId="38656"/>
    <cellStyle name="Normal 2 2 9 7" xfId="23122"/>
    <cellStyle name="Normal 2 2 9 8" xfId="31997"/>
    <cellStyle name="Normal 2 2_EDB010" xfId="8268"/>
    <cellStyle name="Normal 2 3" xfId="843"/>
    <cellStyle name="Normal 2 3 10" xfId="21031"/>
    <cellStyle name="Normal 2 3 11" xfId="8269"/>
    <cellStyle name="Normal 2 3 2" xfId="11123"/>
    <cellStyle name="Normal 2 3 2 2" xfId="13634"/>
    <cellStyle name="Normal 2 3 2 2 2" xfId="15988"/>
    <cellStyle name="Normal 2 3 2 2 2 2" xfId="26818"/>
    <cellStyle name="Normal 2 3 2 2 2 3" xfId="35695"/>
    <cellStyle name="Normal 2 3 2 2 3" xfId="18207"/>
    <cellStyle name="Normal 2 3 2 2 3 2" xfId="29037"/>
    <cellStyle name="Normal 2 3 2 2 3 3" xfId="37914"/>
    <cellStyle name="Normal 2 3 2 2 4" xfId="20612"/>
    <cellStyle name="Normal 2 3 2 2 4 2" xfId="31256"/>
    <cellStyle name="Normal 2 3 2 2 4 3" xfId="40133"/>
    <cellStyle name="Normal 2 3 2 2 5" xfId="24599"/>
    <cellStyle name="Normal 2 3 2 2 6" xfId="33476"/>
    <cellStyle name="Normal 2 3 2 3" xfId="12901"/>
    <cellStyle name="Normal 2 3 2 3 2" xfId="15255"/>
    <cellStyle name="Normal 2 3 2 3 2 2" xfId="26085"/>
    <cellStyle name="Normal 2 3 2 3 2 3" xfId="34962"/>
    <cellStyle name="Normal 2 3 2 3 3" xfId="17474"/>
    <cellStyle name="Normal 2 3 2 3 3 2" xfId="28304"/>
    <cellStyle name="Normal 2 3 2 3 3 3" xfId="37181"/>
    <cellStyle name="Normal 2 3 2 3 4" xfId="19879"/>
    <cellStyle name="Normal 2 3 2 3 4 2" xfId="30523"/>
    <cellStyle name="Normal 2 3 2 3 4 3" xfId="39400"/>
    <cellStyle name="Normal 2 3 2 3 5" xfId="23866"/>
    <cellStyle name="Normal 2 3 2 3 6" xfId="32743"/>
    <cellStyle name="Normal 2 3 2 4" xfId="14498"/>
    <cellStyle name="Normal 2 3 2 4 2" xfId="25342"/>
    <cellStyle name="Normal 2 3 2 4 3" xfId="34219"/>
    <cellStyle name="Normal 2 3 2 5" xfId="16731"/>
    <cellStyle name="Normal 2 3 2 5 2" xfId="27561"/>
    <cellStyle name="Normal 2 3 2 5 3" xfId="36438"/>
    <cellStyle name="Normal 2 3 2 6" xfId="19085"/>
    <cellStyle name="Normal 2 3 2 6 2" xfId="29780"/>
    <cellStyle name="Normal 2 3 2 6 3" xfId="38657"/>
    <cellStyle name="Normal 2 3 2 7" xfId="23123"/>
    <cellStyle name="Normal 2 3 2 8" xfId="31998"/>
    <cellStyle name="Normal 2 3 3" xfId="11124"/>
    <cellStyle name="Normal 2 3 3 2" xfId="13635"/>
    <cellStyle name="Normal 2 3 3 2 2" xfId="15989"/>
    <cellStyle name="Normal 2 3 3 2 2 2" xfId="26819"/>
    <cellStyle name="Normal 2 3 3 2 2 3" xfId="35696"/>
    <cellStyle name="Normal 2 3 3 2 3" xfId="18208"/>
    <cellStyle name="Normal 2 3 3 2 3 2" xfId="29038"/>
    <cellStyle name="Normal 2 3 3 2 3 3" xfId="37915"/>
    <cellStyle name="Normal 2 3 3 2 4" xfId="20613"/>
    <cellStyle name="Normal 2 3 3 2 4 2" xfId="31257"/>
    <cellStyle name="Normal 2 3 3 2 4 3" xfId="40134"/>
    <cellStyle name="Normal 2 3 3 2 5" xfId="24600"/>
    <cellStyle name="Normal 2 3 3 2 6" xfId="33477"/>
    <cellStyle name="Normal 2 3 3 3" xfId="12902"/>
    <cellStyle name="Normal 2 3 3 3 2" xfId="15256"/>
    <cellStyle name="Normal 2 3 3 3 2 2" xfId="26086"/>
    <cellStyle name="Normal 2 3 3 3 2 3" xfId="34963"/>
    <cellStyle name="Normal 2 3 3 3 3" xfId="17475"/>
    <cellStyle name="Normal 2 3 3 3 3 2" xfId="28305"/>
    <cellStyle name="Normal 2 3 3 3 3 3" xfId="37182"/>
    <cellStyle name="Normal 2 3 3 3 4" xfId="19880"/>
    <cellStyle name="Normal 2 3 3 3 4 2" xfId="30524"/>
    <cellStyle name="Normal 2 3 3 3 4 3" xfId="39401"/>
    <cellStyle name="Normal 2 3 3 3 5" xfId="23867"/>
    <cellStyle name="Normal 2 3 3 3 6" xfId="32744"/>
    <cellStyle name="Normal 2 3 3 4" xfId="14499"/>
    <cellStyle name="Normal 2 3 3 4 2" xfId="25343"/>
    <cellStyle name="Normal 2 3 3 4 3" xfId="34220"/>
    <cellStyle name="Normal 2 3 3 5" xfId="16732"/>
    <cellStyle name="Normal 2 3 3 5 2" xfId="27562"/>
    <cellStyle name="Normal 2 3 3 5 3" xfId="36439"/>
    <cellStyle name="Normal 2 3 3 6" xfId="19086"/>
    <cellStyle name="Normal 2 3 3 6 2" xfId="29781"/>
    <cellStyle name="Normal 2 3 3 6 3" xfId="38658"/>
    <cellStyle name="Normal 2 3 3 7" xfId="23124"/>
    <cellStyle name="Normal 2 3 3 8" xfId="31999"/>
    <cellStyle name="Normal 2 3 4" xfId="11125"/>
    <cellStyle name="Normal 2 3 4 2" xfId="13636"/>
    <cellStyle name="Normal 2 3 4 2 2" xfId="15990"/>
    <cellStyle name="Normal 2 3 4 2 2 2" xfId="26820"/>
    <cellStyle name="Normal 2 3 4 2 2 3" xfId="35697"/>
    <cellStyle name="Normal 2 3 4 2 3" xfId="18209"/>
    <cellStyle name="Normal 2 3 4 2 3 2" xfId="29039"/>
    <cellStyle name="Normal 2 3 4 2 3 3" xfId="37916"/>
    <cellStyle name="Normal 2 3 4 2 4" xfId="20614"/>
    <cellStyle name="Normal 2 3 4 2 4 2" xfId="31258"/>
    <cellStyle name="Normal 2 3 4 2 4 3" xfId="40135"/>
    <cellStyle name="Normal 2 3 4 2 5" xfId="24601"/>
    <cellStyle name="Normal 2 3 4 2 6" xfId="33478"/>
    <cellStyle name="Normal 2 3 4 3" xfId="12903"/>
    <cellStyle name="Normal 2 3 4 3 2" xfId="15257"/>
    <cellStyle name="Normal 2 3 4 3 2 2" xfId="26087"/>
    <cellStyle name="Normal 2 3 4 3 2 3" xfId="34964"/>
    <cellStyle name="Normal 2 3 4 3 3" xfId="17476"/>
    <cellStyle name="Normal 2 3 4 3 3 2" xfId="28306"/>
    <cellStyle name="Normal 2 3 4 3 3 3" xfId="37183"/>
    <cellStyle name="Normal 2 3 4 3 4" xfId="19881"/>
    <cellStyle name="Normal 2 3 4 3 4 2" xfId="30525"/>
    <cellStyle name="Normal 2 3 4 3 4 3" xfId="39402"/>
    <cellStyle name="Normal 2 3 4 3 5" xfId="23868"/>
    <cellStyle name="Normal 2 3 4 3 6" xfId="32745"/>
    <cellStyle name="Normal 2 3 4 4" xfId="14500"/>
    <cellStyle name="Normal 2 3 4 4 2" xfId="25344"/>
    <cellStyle name="Normal 2 3 4 4 3" xfId="34221"/>
    <cellStyle name="Normal 2 3 4 5" xfId="16733"/>
    <cellStyle name="Normal 2 3 4 5 2" xfId="27563"/>
    <cellStyle name="Normal 2 3 4 5 3" xfId="36440"/>
    <cellStyle name="Normal 2 3 4 6" xfId="19087"/>
    <cellStyle name="Normal 2 3 4 6 2" xfId="29782"/>
    <cellStyle name="Normal 2 3 4 6 3" xfId="38659"/>
    <cellStyle name="Normal 2 3 4 7" xfId="23125"/>
    <cellStyle name="Normal 2 3 4 8" xfId="32000"/>
    <cellStyle name="Normal 2 3 5" xfId="11126"/>
    <cellStyle name="Normal 2 3 5 2" xfId="13637"/>
    <cellStyle name="Normal 2 3 5 2 2" xfId="15991"/>
    <cellStyle name="Normal 2 3 5 2 2 2" xfId="26821"/>
    <cellStyle name="Normal 2 3 5 2 2 3" xfId="35698"/>
    <cellStyle name="Normal 2 3 5 2 3" xfId="18210"/>
    <cellStyle name="Normal 2 3 5 2 3 2" xfId="29040"/>
    <cellStyle name="Normal 2 3 5 2 3 3" xfId="37917"/>
    <cellStyle name="Normal 2 3 5 2 4" xfId="20615"/>
    <cellStyle name="Normal 2 3 5 2 4 2" xfId="31259"/>
    <cellStyle name="Normal 2 3 5 2 4 3" xfId="40136"/>
    <cellStyle name="Normal 2 3 5 2 5" xfId="24602"/>
    <cellStyle name="Normal 2 3 5 2 6" xfId="33479"/>
    <cellStyle name="Normal 2 3 5 3" xfId="12904"/>
    <cellStyle name="Normal 2 3 5 3 2" xfId="15258"/>
    <cellStyle name="Normal 2 3 5 3 2 2" xfId="26088"/>
    <cellStyle name="Normal 2 3 5 3 2 3" xfId="34965"/>
    <cellStyle name="Normal 2 3 5 3 3" xfId="17477"/>
    <cellStyle name="Normal 2 3 5 3 3 2" xfId="28307"/>
    <cellStyle name="Normal 2 3 5 3 3 3" xfId="37184"/>
    <cellStyle name="Normal 2 3 5 3 4" xfId="19882"/>
    <cellStyle name="Normal 2 3 5 3 4 2" xfId="30526"/>
    <cellStyle name="Normal 2 3 5 3 4 3" xfId="39403"/>
    <cellStyle name="Normal 2 3 5 3 5" xfId="23869"/>
    <cellStyle name="Normal 2 3 5 3 6" xfId="32746"/>
    <cellStyle name="Normal 2 3 5 4" xfId="14501"/>
    <cellStyle name="Normal 2 3 5 4 2" xfId="25345"/>
    <cellStyle name="Normal 2 3 5 4 3" xfId="34222"/>
    <cellStyle name="Normal 2 3 5 5" xfId="16734"/>
    <cellStyle name="Normal 2 3 5 5 2" xfId="27564"/>
    <cellStyle name="Normal 2 3 5 5 3" xfId="36441"/>
    <cellStyle name="Normal 2 3 5 6" xfId="19088"/>
    <cellStyle name="Normal 2 3 5 6 2" xfId="29783"/>
    <cellStyle name="Normal 2 3 5 6 3" xfId="38660"/>
    <cellStyle name="Normal 2 3 5 7" xfId="23126"/>
    <cellStyle name="Normal 2 3 5 8" xfId="32001"/>
    <cellStyle name="Normal 2 3 6" xfId="11127"/>
    <cellStyle name="Normal 2 3 6 2" xfId="13638"/>
    <cellStyle name="Normal 2 3 6 2 2" xfId="15992"/>
    <cellStyle name="Normal 2 3 6 2 2 2" xfId="26822"/>
    <cellStyle name="Normal 2 3 6 2 2 3" xfId="35699"/>
    <cellStyle name="Normal 2 3 6 2 3" xfId="18211"/>
    <cellStyle name="Normal 2 3 6 2 3 2" xfId="29041"/>
    <cellStyle name="Normal 2 3 6 2 3 3" xfId="37918"/>
    <cellStyle name="Normal 2 3 6 2 4" xfId="20616"/>
    <cellStyle name="Normal 2 3 6 2 4 2" xfId="31260"/>
    <cellStyle name="Normal 2 3 6 2 4 3" xfId="40137"/>
    <cellStyle name="Normal 2 3 6 2 5" xfId="24603"/>
    <cellStyle name="Normal 2 3 6 2 6" xfId="33480"/>
    <cellStyle name="Normal 2 3 6 3" xfId="12905"/>
    <cellStyle name="Normal 2 3 6 3 2" xfId="15259"/>
    <cellStyle name="Normal 2 3 6 3 2 2" xfId="26089"/>
    <cellStyle name="Normal 2 3 6 3 2 3" xfId="34966"/>
    <cellStyle name="Normal 2 3 6 3 3" xfId="17478"/>
    <cellStyle name="Normal 2 3 6 3 3 2" xfId="28308"/>
    <cellStyle name="Normal 2 3 6 3 3 3" xfId="37185"/>
    <cellStyle name="Normal 2 3 6 3 4" xfId="19883"/>
    <cellStyle name="Normal 2 3 6 3 4 2" xfId="30527"/>
    <cellStyle name="Normal 2 3 6 3 4 3" xfId="39404"/>
    <cellStyle name="Normal 2 3 6 3 5" xfId="23870"/>
    <cellStyle name="Normal 2 3 6 3 6" xfId="32747"/>
    <cellStyle name="Normal 2 3 6 4" xfId="14502"/>
    <cellStyle name="Normal 2 3 6 4 2" xfId="25346"/>
    <cellStyle name="Normal 2 3 6 4 3" xfId="34223"/>
    <cellStyle name="Normal 2 3 6 5" xfId="16735"/>
    <cellStyle name="Normal 2 3 6 5 2" xfId="27565"/>
    <cellStyle name="Normal 2 3 6 5 3" xfId="36442"/>
    <cellStyle name="Normal 2 3 6 6" xfId="19089"/>
    <cellStyle name="Normal 2 3 6 6 2" xfId="29784"/>
    <cellStyle name="Normal 2 3 6 6 3" xfId="38661"/>
    <cellStyle name="Normal 2 3 6 7" xfId="23127"/>
    <cellStyle name="Normal 2 3 6 8" xfId="32002"/>
    <cellStyle name="Normal 2 3 7" xfId="11128"/>
    <cellStyle name="Normal 2 3 7 2" xfId="13639"/>
    <cellStyle name="Normal 2 3 7 2 2" xfId="15993"/>
    <cellStyle name="Normal 2 3 7 2 2 2" xfId="26823"/>
    <cellStyle name="Normal 2 3 7 2 2 3" xfId="35700"/>
    <cellStyle name="Normal 2 3 7 2 3" xfId="18212"/>
    <cellStyle name="Normal 2 3 7 2 3 2" xfId="29042"/>
    <cellStyle name="Normal 2 3 7 2 3 3" xfId="37919"/>
    <cellStyle name="Normal 2 3 7 2 4" xfId="20617"/>
    <cellStyle name="Normal 2 3 7 2 4 2" xfId="31261"/>
    <cellStyle name="Normal 2 3 7 2 4 3" xfId="40138"/>
    <cellStyle name="Normal 2 3 7 2 5" xfId="24604"/>
    <cellStyle name="Normal 2 3 7 2 6" xfId="33481"/>
    <cellStyle name="Normal 2 3 7 3" xfId="12906"/>
    <cellStyle name="Normal 2 3 7 3 2" xfId="15260"/>
    <cellStyle name="Normal 2 3 7 3 2 2" xfId="26090"/>
    <cellStyle name="Normal 2 3 7 3 2 3" xfId="34967"/>
    <cellStyle name="Normal 2 3 7 3 3" xfId="17479"/>
    <cellStyle name="Normal 2 3 7 3 3 2" xfId="28309"/>
    <cellStyle name="Normal 2 3 7 3 3 3" xfId="37186"/>
    <cellStyle name="Normal 2 3 7 3 4" xfId="19884"/>
    <cellStyle name="Normal 2 3 7 3 4 2" xfId="30528"/>
    <cellStyle name="Normal 2 3 7 3 4 3" xfId="39405"/>
    <cellStyle name="Normal 2 3 7 3 5" xfId="23871"/>
    <cellStyle name="Normal 2 3 7 3 6" xfId="32748"/>
    <cellStyle name="Normal 2 3 7 4" xfId="14503"/>
    <cellStyle name="Normal 2 3 7 4 2" xfId="25347"/>
    <cellStyle name="Normal 2 3 7 4 3" xfId="34224"/>
    <cellStyle name="Normal 2 3 7 5" xfId="16736"/>
    <cellStyle name="Normal 2 3 7 5 2" xfId="27566"/>
    <cellStyle name="Normal 2 3 7 5 3" xfId="36443"/>
    <cellStyle name="Normal 2 3 7 6" xfId="19090"/>
    <cellStyle name="Normal 2 3 7 6 2" xfId="29785"/>
    <cellStyle name="Normal 2 3 7 6 3" xfId="38662"/>
    <cellStyle name="Normal 2 3 7 7" xfId="23128"/>
    <cellStyle name="Normal 2 3 7 8" xfId="32003"/>
    <cellStyle name="Normal 2 3 8" xfId="11129"/>
    <cellStyle name="Normal 2 3 8 2" xfId="13640"/>
    <cellStyle name="Normal 2 3 8 2 2" xfId="15994"/>
    <cellStyle name="Normal 2 3 8 2 2 2" xfId="26824"/>
    <cellStyle name="Normal 2 3 8 2 2 3" xfId="35701"/>
    <cellStyle name="Normal 2 3 8 2 3" xfId="18213"/>
    <cellStyle name="Normal 2 3 8 2 3 2" xfId="29043"/>
    <cellStyle name="Normal 2 3 8 2 3 3" xfId="37920"/>
    <cellStyle name="Normal 2 3 8 2 4" xfId="20618"/>
    <cellStyle name="Normal 2 3 8 2 4 2" xfId="31262"/>
    <cellStyle name="Normal 2 3 8 2 4 3" xfId="40139"/>
    <cellStyle name="Normal 2 3 8 2 5" xfId="24605"/>
    <cellStyle name="Normal 2 3 8 2 6" xfId="33482"/>
    <cellStyle name="Normal 2 3 8 3" xfId="12907"/>
    <cellStyle name="Normal 2 3 8 3 2" xfId="15261"/>
    <cellStyle name="Normal 2 3 8 3 2 2" xfId="26091"/>
    <cellStyle name="Normal 2 3 8 3 2 3" xfId="34968"/>
    <cellStyle name="Normal 2 3 8 3 3" xfId="17480"/>
    <cellStyle name="Normal 2 3 8 3 3 2" xfId="28310"/>
    <cellStyle name="Normal 2 3 8 3 3 3" xfId="37187"/>
    <cellStyle name="Normal 2 3 8 3 4" xfId="19885"/>
    <cellStyle name="Normal 2 3 8 3 4 2" xfId="30529"/>
    <cellStyle name="Normal 2 3 8 3 4 3" xfId="39406"/>
    <cellStyle name="Normal 2 3 8 3 5" xfId="23872"/>
    <cellStyle name="Normal 2 3 8 3 6" xfId="32749"/>
    <cellStyle name="Normal 2 3 8 4" xfId="14504"/>
    <cellStyle name="Normal 2 3 8 4 2" xfId="25348"/>
    <cellStyle name="Normal 2 3 8 4 3" xfId="34225"/>
    <cellStyle name="Normal 2 3 8 5" xfId="16737"/>
    <cellStyle name="Normal 2 3 8 5 2" xfId="27567"/>
    <cellStyle name="Normal 2 3 8 5 3" xfId="36444"/>
    <cellStyle name="Normal 2 3 8 6" xfId="19091"/>
    <cellStyle name="Normal 2 3 8 6 2" xfId="29786"/>
    <cellStyle name="Normal 2 3 8 6 3" xfId="38663"/>
    <cellStyle name="Normal 2 3 8 7" xfId="23129"/>
    <cellStyle name="Normal 2 3 8 8" xfId="32004"/>
    <cellStyle name="Normal 2 3 9" xfId="11130"/>
    <cellStyle name="Normal 2 3 9 2" xfId="13641"/>
    <cellStyle name="Normal 2 3 9 2 2" xfId="15995"/>
    <cellStyle name="Normal 2 3 9 2 2 2" xfId="26825"/>
    <cellStyle name="Normal 2 3 9 2 2 3" xfId="35702"/>
    <cellStyle name="Normal 2 3 9 2 3" xfId="18214"/>
    <cellStyle name="Normal 2 3 9 2 3 2" xfId="29044"/>
    <cellStyle name="Normal 2 3 9 2 3 3" xfId="37921"/>
    <cellStyle name="Normal 2 3 9 2 4" xfId="20619"/>
    <cellStyle name="Normal 2 3 9 2 4 2" xfId="31263"/>
    <cellStyle name="Normal 2 3 9 2 4 3" xfId="40140"/>
    <cellStyle name="Normal 2 3 9 2 5" xfId="24606"/>
    <cellStyle name="Normal 2 3 9 2 6" xfId="33483"/>
    <cellStyle name="Normal 2 3 9 3" xfId="12908"/>
    <cellStyle name="Normal 2 3 9 3 2" xfId="15262"/>
    <cellStyle name="Normal 2 3 9 3 2 2" xfId="26092"/>
    <cellStyle name="Normal 2 3 9 3 2 3" xfId="34969"/>
    <cellStyle name="Normal 2 3 9 3 3" xfId="17481"/>
    <cellStyle name="Normal 2 3 9 3 3 2" xfId="28311"/>
    <cellStyle name="Normal 2 3 9 3 3 3" xfId="37188"/>
    <cellStyle name="Normal 2 3 9 3 4" xfId="19886"/>
    <cellStyle name="Normal 2 3 9 3 4 2" xfId="30530"/>
    <cellStyle name="Normal 2 3 9 3 4 3" xfId="39407"/>
    <cellStyle name="Normal 2 3 9 3 5" xfId="23873"/>
    <cellStyle name="Normal 2 3 9 3 6" xfId="32750"/>
    <cellStyle name="Normal 2 3 9 4" xfId="14505"/>
    <cellStyle name="Normal 2 3 9 4 2" xfId="25349"/>
    <cellStyle name="Normal 2 3 9 4 3" xfId="34226"/>
    <cellStyle name="Normal 2 3 9 5" xfId="16738"/>
    <cellStyle name="Normal 2 3 9 5 2" xfId="27568"/>
    <cellStyle name="Normal 2 3 9 5 3" xfId="36445"/>
    <cellStyle name="Normal 2 3 9 6" xfId="19092"/>
    <cellStyle name="Normal 2 3 9 6 2" xfId="29787"/>
    <cellStyle name="Normal 2 3 9 6 3" xfId="38664"/>
    <cellStyle name="Normal 2 3 9 7" xfId="23130"/>
    <cellStyle name="Normal 2 3 9 8" xfId="32005"/>
    <cellStyle name="Normal 2 4" xfId="844"/>
    <cellStyle name="Normal 2 4 10" xfId="8270"/>
    <cellStyle name="Normal 2 4 2" xfId="11131"/>
    <cellStyle name="Normal 2 4 2 2" xfId="13642"/>
    <cellStyle name="Normal 2 4 2 2 2" xfId="15996"/>
    <cellStyle name="Normal 2 4 2 2 2 2" xfId="26826"/>
    <cellStyle name="Normal 2 4 2 2 2 3" xfId="35703"/>
    <cellStyle name="Normal 2 4 2 2 3" xfId="18215"/>
    <cellStyle name="Normal 2 4 2 2 3 2" xfId="29045"/>
    <cellStyle name="Normal 2 4 2 2 3 3" xfId="37922"/>
    <cellStyle name="Normal 2 4 2 2 4" xfId="20620"/>
    <cellStyle name="Normal 2 4 2 2 4 2" xfId="31264"/>
    <cellStyle name="Normal 2 4 2 2 4 3" xfId="40141"/>
    <cellStyle name="Normal 2 4 2 2 5" xfId="24607"/>
    <cellStyle name="Normal 2 4 2 2 6" xfId="33484"/>
    <cellStyle name="Normal 2 4 2 3" xfId="12909"/>
    <cellStyle name="Normal 2 4 2 3 2" xfId="15263"/>
    <cellStyle name="Normal 2 4 2 3 2 2" xfId="26093"/>
    <cellStyle name="Normal 2 4 2 3 2 3" xfId="34970"/>
    <cellStyle name="Normal 2 4 2 3 3" xfId="17482"/>
    <cellStyle name="Normal 2 4 2 3 3 2" xfId="28312"/>
    <cellStyle name="Normal 2 4 2 3 3 3" xfId="37189"/>
    <cellStyle name="Normal 2 4 2 3 4" xfId="19887"/>
    <cellStyle name="Normal 2 4 2 3 4 2" xfId="30531"/>
    <cellStyle name="Normal 2 4 2 3 4 3" xfId="39408"/>
    <cellStyle name="Normal 2 4 2 3 5" xfId="23874"/>
    <cellStyle name="Normal 2 4 2 3 6" xfId="32751"/>
    <cellStyle name="Normal 2 4 2 4" xfId="14506"/>
    <cellStyle name="Normal 2 4 2 4 2" xfId="25350"/>
    <cellStyle name="Normal 2 4 2 4 3" xfId="34227"/>
    <cellStyle name="Normal 2 4 2 5" xfId="16739"/>
    <cellStyle name="Normal 2 4 2 5 2" xfId="27569"/>
    <cellStyle name="Normal 2 4 2 5 3" xfId="36446"/>
    <cellStyle name="Normal 2 4 2 6" xfId="19093"/>
    <cellStyle name="Normal 2 4 2 6 2" xfId="29788"/>
    <cellStyle name="Normal 2 4 2 6 3" xfId="38665"/>
    <cellStyle name="Normal 2 4 2 7" xfId="23131"/>
    <cellStyle name="Normal 2 4 2 8" xfId="32006"/>
    <cellStyle name="Normal 2 4 3" xfId="11132"/>
    <cellStyle name="Normal 2 4 3 2" xfId="13643"/>
    <cellStyle name="Normal 2 4 3 2 2" xfId="15997"/>
    <cellStyle name="Normal 2 4 3 2 2 2" xfId="26827"/>
    <cellStyle name="Normal 2 4 3 2 2 3" xfId="35704"/>
    <cellStyle name="Normal 2 4 3 2 3" xfId="18216"/>
    <cellStyle name="Normal 2 4 3 2 3 2" xfId="29046"/>
    <cellStyle name="Normal 2 4 3 2 3 3" xfId="37923"/>
    <cellStyle name="Normal 2 4 3 2 4" xfId="20621"/>
    <cellStyle name="Normal 2 4 3 2 4 2" xfId="31265"/>
    <cellStyle name="Normal 2 4 3 2 4 3" xfId="40142"/>
    <cellStyle name="Normal 2 4 3 2 5" xfId="24608"/>
    <cellStyle name="Normal 2 4 3 2 6" xfId="33485"/>
    <cellStyle name="Normal 2 4 3 3" xfId="12910"/>
    <cellStyle name="Normal 2 4 3 3 2" xfId="15264"/>
    <cellStyle name="Normal 2 4 3 3 2 2" xfId="26094"/>
    <cellStyle name="Normal 2 4 3 3 2 3" xfId="34971"/>
    <cellStyle name="Normal 2 4 3 3 3" xfId="17483"/>
    <cellStyle name="Normal 2 4 3 3 3 2" xfId="28313"/>
    <cellStyle name="Normal 2 4 3 3 3 3" xfId="37190"/>
    <cellStyle name="Normal 2 4 3 3 4" xfId="19888"/>
    <cellStyle name="Normal 2 4 3 3 4 2" xfId="30532"/>
    <cellStyle name="Normal 2 4 3 3 4 3" xfId="39409"/>
    <cellStyle name="Normal 2 4 3 3 5" xfId="23875"/>
    <cellStyle name="Normal 2 4 3 3 6" xfId="32752"/>
    <cellStyle name="Normal 2 4 3 4" xfId="14507"/>
    <cellStyle name="Normal 2 4 3 4 2" xfId="25351"/>
    <cellStyle name="Normal 2 4 3 4 3" xfId="34228"/>
    <cellStyle name="Normal 2 4 3 5" xfId="16740"/>
    <cellStyle name="Normal 2 4 3 5 2" xfId="27570"/>
    <cellStyle name="Normal 2 4 3 5 3" xfId="36447"/>
    <cellStyle name="Normal 2 4 3 6" xfId="19094"/>
    <cellStyle name="Normal 2 4 3 6 2" xfId="29789"/>
    <cellStyle name="Normal 2 4 3 6 3" xfId="38666"/>
    <cellStyle name="Normal 2 4 3 7" xfId="23132"/>
    <cellStyle name="Normal 2 4 3 8" xfId="32007"/>
    <cellStyle name="Normal 2 4 4" xfId="11133"/>
    <cellStyle name="Normal 2 4 4 2" xfId="13644"/>
    <cellStyle name="Normal 2 4 4 2 2" xfId="15998"/>
    <cellStyle name="Normal 2 4 4 2 2 2" xfId="26828"/>
    <cellStyle name="Normal 2 4 4 2 2 3" xfId="35705"/>
    <cellStyle name="Normal 2 4 4 2 3" xfId="18217"/>
    <cellStyle name="Normal 2 4 4 2 3 2" xfId="29047"/>
    <cellStyle name="Normal 2 4 4 2 3 3" xfId="37924"/>
    <cellStyle name="Normal 2 4 4 2 4" xfId="20622"/>
    <cellStyle name="Normal 2 4 4 2 4 2" xfId="31266"/>
    <cellStyle name="Normal 2 4 4 2 4 3" xfId="40143"/>
    <cellStyle name="Normal 2 4 4 2 5" xfId="24609"/>
    <cellStyle name="Normal 2 4 4 2 6" xfId="33486"/>
    <cellStyle name="Normal 2 4 4 3" xfId="12911"/>
    <cellStyle name="Normal 2 4 4 3 2" xfId="15265"/>
    <cellStyle name="Normal 2 4 4 3 2 2" xfId="26095"/>
    <cellStyle name="Normal 2 4 4 3 2 3" xfId="34972"/>
    <cellStyle name="Normal 2 4 4 3 3" xfId="17484"/>
    <cellStyle name="Normal 2 4 4 3 3 2" xfId="28314"/>
    <cellStyle name="Normal 2 4 4 3 3 3" xfId="37191"/>
    <cellStyle name="Normal 2 4 4 3 4" xfId="19889"/>
    <cellStyle name="Normal 2 4 4 3 4 2" xfId="30533"/>
    <cellStyle name="Normal 2 4 4 3 4 3" xfId="39410"/>
    <cellStyle name="Normal 2 4 4 3 5" xfId="23876"/>
    <cellStyle name="Normal 2 4 4 3 6" xfId="32753"/>
    <cellStyle name="Normal 2 4 4 4" xfId="14508"/>
    <cellStyle name="Normal 2 4 4 4 2" xfId="25352"/>
    <cellStyle name="Normal 2 4 4 4 3" xfId="34229"/>
    <cellStyle name="Normal 2 4 4 5" xfId="16741"/>
    <cellStyle name="Normal 2 4 4 5 2" xfId="27571"/>
    <cellStyle name="Normal 2 4 4 5 3" xfId="36448"/>
    <cellStyle name="Normal 2 4 4 6" xfId="19095"/>
    <cellStyle name="Normal 2 4 4 6 2" xfId="29790"/>
    <cellStyle name="Normal 2 4 4 6 3" xfId="38667"/>
    <cellStyle name="Normal 2 4 4 7" xfId="23133"/>
    <cellStyle name="Normal 2 4 4 8" xfId="32008"/>
    <cellStyle name="Normal 2 4 5" xfId="11134"/>
    <cellStyle name="Normal 2 4 5 2" xfId="13645"/>
    <cellStyle name="Normal 2 4 5 2 2" xfId="15999"/>
    <cellStyle name="Normal 2 4 5 2 2 2" xfId="26829"/>
    <cellStyle name="Normal 2 4 5 2 2 3" xfId="35706"/>
    <cellStyle name="Normal 2 4 5 2 3" xfId="18218"/>
    <cellStyle name="Normal 2 4 5 2 3 2" xfId="29048"/>
    <cellStyle name="Normal 2 4 5 2 3 3" xfId="37925"/>
    <cellStyle name="Normal 2 4 5 2 4" xfId="20623"/>
    <cellStyle name="Normal 2 4 5 2 4 2" xfId="31267"/>
    <cellStyle name="Normal 2 4 5 2 4 3" xfId="40144"/>
    <cellStyle name="Normal 2 4 5 2 5" xfId="24610"/>
    <cellStyle name="Normal 2 4 5 2 6" xfId="33487"/>
    <cellStyle name="Normal 2 4 5 3" xfId="12912"/>
    <cellStyle name="Normal 2 4 5 3 2" xfId="15266"/>
    <cellStyle name="Normal 2 4 5 3 2 2" xfId="26096"/>
    <cellStyle name="Normal 2 4 5 3 2 3" xfId="34973"/>
    <cellStyle name="Normal 2 4 5 3 3" xfId="17485"/>
    <cellStyle name="Normal 2 4 5 3 3 2" xfId="28315"/>
    <cellStyle name="Normal 2 4 5 3 3 3" xfId="37192"/>
    <cellStyle name="Normal 2 4 5 3 4" xfId="19890"/>
    <cellStyle name="Normal 2 4 5 3 4 2" xfId="30534"/>
    <cellStyle name="Normal 2 4 5 3 4 3" xfId="39411"/>
    <cellStyle name="Normal 2 4 5 3 5" xfId="23877"/>
    <cellStyle name="Normal 2 4 5 3 6" xfId="32754"/>
    <cellStyle name="Normal 2 4 5 4" xfId="14509"/>
    <cellStyle name="Normal 2 4 5 4 2" xfId="25353"/>
    <cellStyle name="Normal 2 4 5 4 3" xfId="34230"/>
    <cellStyle name="Normal 2 4 5 5" xfId="16742"/>
    <cellStyle name="Normal 2 4 5 5 2" xfId="27572"/>
    <cellStyle name="Normal 2 4 5 5 3" xfId="36449"/>
    <cellStyle name="Normal 2 4 5 6" xfId="19096"/>
    <cellStyle name="Normal 2 4 5 6 2" xfId="29791"/>
    <cellStyle name="Normal 2 4 5 6 3" xfId="38668"/>
    <cellStyle name="Normal 2 4 5 7" xfId="23134"/>
    <cellStyle name="Normal 2 4 5 8" xfId="32009"/>
    <cellStyle name="Normal 2 4 6" xfId="11135"/>
    <cellStyle name="Normal 2 4 6 2" xfId="13646"/>
    <cellStyle name="Normal 2 4 6 2 2" xfId="16000"/>
    <cellStyle name="Normal 2 4 6 2 2 2" xfId="26830"/>
    <cellStyle name="Normal 2 4 6 2 2 3" xfId="35707"/>
    <cellStyle name="Normal 2 4 6 2 3" xfId="18219"/>
    <cellStyle name="Normal 2 4 6 2 3 2" xfId="29049"/>
    <cellStyle name="Normal 2 4 6 2 3 3" xfId="37926"/>
    <cellStyle name="Normal 2 4 6 2 4" xfId="20624"/>
    <cellStyle name="Normal 2 4 6 2 4 2" xfId="31268"/>
    <cellStyle name="Normal 2 4 6 2 4 3" xfId="40145"/>
    <cellStyle name="Normal 2 4 6 2 5" xfId="24611"/>
    <cellStyle name="Normal 2 4 6 2 6" xfId="33488"/>
    <cellStyle name="Normal 2 4 6 3" xfId="12913"/>
    <cellStyle name="Normal 2 4 6 3 2" xfId="15267"/>
    <cellStyle name="Normal 2 4 6 3 2 2" xfId="26097"/>
    <cellStyle name="Normal 2 4 6 3 2 3" xfId="34974"/>
    <cellStyle name="Normal 2 4 6 3 3" xfId="17486"/>
    <cellStyle name="Normal 2 4 6 3 3 2" xfId="28316"/>
    <cellStyle name="Normal 2 4 6 3 3 3" xfId="37193"/>
    <cellStyle name="Normal 2 4 6 3 4" xfId="19891"/>
    <cellStyle name="Normal 2 4 6 3 4 2" xfId="30535"/>
    <cellStyle name="Normal 2 4 6 3 4 3" xfId="39412"/>
    <cellStyle name="Normal 2 4 6 3 5" xfId="23878"/>
    <cellStyle name="Normal 2 4 6 3 6" xfId="32755"/>
    <cellStyle name="Normal 2 4 6 4" xfId="14510"/>
    <cellStyle name="Normal 2 4 6 4 2" xfId="25354"/>
    <cellStyle name="Normal 2 4 6 4 3" xfId="34231"/>
    <cellStyle name="Normal 2 4 6 5" xfId="16743"/>
    <cellStyle name="Normal 2 4 6 5 2" xfId="27573"/>
    <cellStyle name="Normal 2 4 6 5 3" xfId="36450"/>
    <cellStyle name="Normal 2 4 6 6" xfId="19097"/>
    <cellStyle name="Normal 2 4 6 6 2" xfId="29792"/>
    <cellStyle name="Normal 2 4 6 6 3" xfId="38669"/>
    <cellStyle name="Normal 2 4 6 7" xfId="23135"/>
    <cellStyle name="Normal 2 4 6 8" xfId="32010"/>
    <cellStyle name="Normal 2 4 7" xfId="11136"/>
    <cellStyle name="Normal 2 4 7 2" xfId="13647"/>
    <cellStyle name="Normal 2 4 7 2 2" xfId="16001"/>
    <cellStyle name="Normal 2 4 7 2 2 2" xfId="26831"/>
    <cellStyle name="Normal 2 4 7 2 2 3" xfId="35708"/>
    <cellStyle name="Normal 2 4 7 2 3" xfId="18220"/>
    <cellStyle name="Normal 2 4 7 2 3 2" xfId="29050"/>
    <cellStyle name="Normal 2 4 7 2 3 3" xfId="37927"/>
    <cellStyle name="Normal 2 4 7 2 4" xfId="20625"/>
    <cellStyle name="Normal 2 4 7 2 4 2" xfId="31269"/>
    <cellStyle name="Normal 2 4 7 2 4 3" xfId="40146"/>
    <cellStyle name="Normal 2 4 7 2 5" xfId="24612"/>
    <cellStyle name="Normal 2 4 7 2 6" xfId="33489"/>
    <cellStyle name="Normal 2 4 7 3" xfId="12914"/>
    <cellStyle name="Normal 2 4 7 3 2" xfId="15268"/>
    <cellStyle name="Normal 2 4 7 3 2 2" xfId="26098"/>
    <cellStyle name="Normal 2 4 7 3 2 3" xfId="34975"/>
    <cellStyle name="Normal 2 4 7 3 3" xfId="17487"/>
    <cellStyle name="Normal 2 4 7 3 3 2" xfId="28317"/>
    <cellStyle name="Normal 2 4 7 3 3 3" xfId="37194"/>
    <cellStyle name="Normal 2 4 7 3 4" xfId="19892"/>
    <cellStyle name="Normal 2 4 7 3 4 2" xfId="30536"/>
    <cellStyle name="Normal 2 4 7 3 4 3" xfId="39413"/>
    <cellStyle name="Normal 2 4 7 3 5" xfId="23879"/>
    <cellStyle name="Normal 2 4 7 3 6" xfId="32756"/>
    <cellStyle name="Normal 2 4 7 4" xfId="14511"/>
    <cellStyle name="Normal 2 4 7 4 2" xfId="25355"/>
    <cellStyle name="Normal 2 4 7 4 3" xfId="34232"/>
    <cellStyle name="Normal 2 4 7 5" xfId="16744"/>
    <cellStyle name="Normal 2 4 7 5 2" xfId="27574"/>
    <cellStyle name="Normal 2 4 7 5 3" xfId="36451"/>
    <cellStyle name="Normal 2 4 7 6" xfId="19098"/>
    <cellStyle name="Normal 2 4 7 6 2" xfId="29793"/>
    <cellStyle name="Normal 2 4 7 6 3" xfId="38670"/>
    <cellStyle name="Normal 2 4 7 7" xfId="23136"/>
    <cellStyle name="Normal 2 4 7 8" xfId="32011"/>
    <cellStyle name="Normal 2 4 8" xfId="11137"/>
    <cellStyle name="Normal 2 4 8 2" xfId="13648"/>
    <cellStyle name="Normal 2 4 8 2 2" xfId="16002"/>
    <cellStyle name="Normal 2 4 8 2 2 2" xfId="26832"/>
    <cellStyle name="Normal 2 4 8 2 2 3" xfId="35709"/>
    <cellStyle name="Normal 2 4 8 2 3" xfId="18221"/>
    <cellStyle name="Normal 2 4 8 2 3 2" xfId="29051"/>
    <cellStyle name="Normal 2 4 8 2 3 3" xfId="37928"/>
    <cellStyle name="Normal 2 4 8 2 4" xfId="20626"/>
    <cellStyle name="Normal 2 4 8 2 4 2" xfId="31270"/>
    <cellStyle name="Normal 2 4 8 2 4 3" xfId="40147"/>
    <cellStyle name="Normal 2 4 8 2 5" xfId="24613"/>
    <cellStyle name="Normal 2 4 8 2 6" xfId="33490"/>
    <cellStyle name="Normal 2 4 8 3" xfId="12915"/>
    <cellStyle name="Normal 2 4 8 3 2" xfId="15269"/>
    <cellStyle name="Normal 2 4 8 3 2 2" xfId="26099"/>
    <cellStyle name="Normal 2 4 8 3 2 3" xfId="34976"/>
    <cellStyle name="Normal 2 4 8 3 3" xfId="17488"/>
    <cellStyle name="Normal 2 4 8 3 3 2" xfId="28318"/>
    <cellStyle name="Normal 2 4 8 3 3 3" xfId="37195"/>
    <cellStyle name="Normal 2 4 8 3 4" xfId="19893"/>
    <cellStyle name="Normal 2 4 8 3 4 2" xfId="30537"/>
    <cellStyle name="Normal 2 4 8 3 4 3" xfId="39414"/>
    <cellStyle name="Normal 2 4 8 3 5" xfId="23880"/>
    <cellStyle name="Normal 2 4 8 3 6" xfId="32757"/>
    <cellStyle name="Normal 2 4 8 4" xfId="14512"/>
    <cellStyle name="Normal 2 4 8 4 2" xfId="25356"/>
    <cellStyle name="Normal 2 4 8 4 3" xfId="34233"/>
    <cellStyle name="Normal 2 4 8 5" xfId="16745"/>
    <cellStyle name="Normal 2 4 8 5 2" xfId="27575"/>
    <cellStyle name="Normal 2 4 8 5 3" xfId="36452"/>
    <cellStyle name="Normal 2 4 8 6" xfId="19099"/>
    <cellStyle name="Normal 2 4 8 6 2" xfId="29794"/>
    <cellStyle name="Normal 2 4 8 6 3" xfId="38671"/>
    <cellStyle name="Normal 2 4 8 7" xfId="23137"/>
    <cellStyle name="Normal 2 4 8 8" xfId="32012"/>
    <cellStyle name="Normal 2 4 9" xfId="11138"/>
    <cellStyle name="Normal 2 4 9 2" xfId="13649"/>
    <cellStyle name="Normal 2 4 9 2 2" xfId="16003"/>
    <cellStyle name="Normal 2 4 9 2 2 2" xfId="26833"/>
    <cellStyle name="Normal 2 4 9 2 2 3" xfId="35710"/>
    <cellStyle name="Normal 2 4 9 2 3" xfId="18222"/>
    <cellStyle name="Normal 2 4 9 2 3 2" xfId="29052"/>
    <cellStyle name="Normal 2 4 9 2 3 3" xfId="37929"/>
    <cellStyle name="Normal 2 4 9 2 4" xfId="20627"/>
    <cellStyle name="Normal 2 4 9 2 4 2" xfId="31271"/>
    <cellStyle name="Normal 2 4 9 2 4 3" xfId="40148"/>
    <cellStyle name="Normal 2 4 9 2 5" xfId="24614"/>
    <cellStyle name="Normal 2 4 9 2 6" xfId="33491"/>
    <cellStyle name="Normal 2 4 9 3" xfId="12916"/>
    <cellStyle name="Normal 2 4 9 3 2" xfId="15270"/>
    <cellStyle name="Normal 2 4 9 3 2 2" xfId="26100"/>
    <cellStyle name="Normal 2 4 9 3 2 3" xfId="34977"/>
    <cellStyle name="Normal 2 4 9 3 3" xfId="17489"/>
    <cellStyle name="Normal 2 4 9 3 3 2" xfId="28319"/>
    <cellStyle name="Normal 2 4 9 3 3 3" xfId="37196"/>
    <cellStyle name="Normal 2 4 9 3 4" xfId="19894"/>
    <cellStyle name="Normal 2 4 9 3 4 2" xfId="30538"/>
    <cellStyle name="Normal 2 4 9 3 4 3" xfId="39415"/>
    <cellStyle name="Normal 2 4 9 3 5" xfId="23881"/>
    <cellStyle name="Normal 2 4 9 3 6" xfId="32758"/>
    <cellStyle name="Normal 2 4 9 4" xfId="14513"/>
    <cellStyle name="Normal 2 4 9 4 2" xfId="25357"/>
    <cellStyle name="Normal 2 4 9 4 3" xfId="34234"/>
    <cellStyle name="Normal 2 4 9 5" xfId="16746"/>
    <cellStyle name="Normal 2 4 9 5 2" xfId="27576"/>
    <cellStyle name="Normal 2 4 9 5 3" xfId="36453"/>
    <cellStyle name="Normal 2 4 9 6" xfId="19100"/>
    <cellStyle name="Normal 2 4 9 6 2" xfId="29795"/>
    <cellStyle name="Normal 2 4 9 6 3" xfId="38672"/>
    <cellStyle name="Normal 2 4 9 7" xfId="23138"/>
    <cellStyle name="Normal 2 4 9 8" xfId="32013"/>
    <cellStyle name="Normal 2 5" xfId="845"/>
    <cellStyle name="Normal 2 5 2" xfId="11139"/>
    <cellStyle name="Normal 2 5 2 2" xfId="13650"/>
    <cellStyle name="Normal 2 5 2 2 2" xfId="16004"/>
    <cellStyle name="Normal 2 5 2 2 2 2" xfId="26834"/>
    <cellStyle name="Normal 2 5 2 2 2 3" xfId="35711"/>
    <cellStyle name="Normal 2 5 2 2 3" xfId="18223"/>
    <cellStyle name="Normal 2 5 2 2 3 2" xfId="29053"/>
    <cellStyle name="Normal 2 5 2 2 3 3" xfId="37930"/>
    <cellStyle name="Normal 2 5 2 2 4" xfId="20628"/>
    <cellStyle name="Normal 2 5 2 2 4 2" xfId="31272"/>
    <cellStyle name="Normal 2 5 2 2 4 3" xfId="40149"/>
    <cellStyle name="Normal 2 5 2 2 5" xfId="24615"/>
    <cellStyle name="Normal 2 5 2 2 6" xfId="33492"/>
    <cellStyle name="Normal 2 5 2 3" xfId="12917"/>
    <cellStyle name="Normal 2 5 2 3 2" xfId="15271"/>
    <cellStyle name="Normal 2 5 2 3 2 2" xfId="26101"/>
    <cellStyle name="Normal 2 5 2 3 2 3" xfId="34978"/>
    <cellStyle name="Normal 2 5 2 3 3" xfId="17490"/>
    <cellStyle name="Normal 2 5 2 3 3 2" xfId="28320"/>
    <cellStyle name="Normal 2 5 2 3 3 3" xfId="37197"/>
    <cellStyle name="Normal 2 5 2 3 4" xfId="19895"/>
    <cellStyle name="Normal 2 5 2 3 4 2" xfId="30539"/>
    <cellStyle name="Normal 2 5 2 3 4 3" xfId="39416"/>
    <cellStyle name="Normal 2 5 2 3 5" xfId="23882"/>
    <cellStyle name="Normal 2 5 2 3 6" xfId="32759"/>
    <cellStyle name="Normal 2 5 2 4" xfId="14514"/>
    <cellStyle name="Normal 2 5 2 4 2" xfId="25358"/>
    <cellStyle name="Normal 2 5 2 4 3" xfId="34235"/>
    <cellStyle name="Normal 2 5 2 5" xfId="16747"/>
    <cellStyle name="Normal 2 5 2 5 2" xfId="27577"/>
    <cellStyle name="Normal 2 5 2 5 3" xfId="36454"/>
    <cellStyle name="Normal 2 5 2 6" xfId="19101"/>
    <cellStyle name="Normal 2 5 2 6 2" xfId="29796"/>
    <cellStyle name="Normal 2 5 2 6 3" xfId="38673"/>
    <cellStyle name="Normal 2 5 2 7" xfId="23139"/>
    <cellStyle name="Normal 2 5 2 8" xfId="32014"/>
    <cellStyle name="Normal 2 5 3" xfId="11140"/>
    <cellStyle name="Normal 2 5 3 2" xfId="13651"/>
    <cellStyle name="Normal 2 5 3 2 2" xfId="16005"/>
    <cellStyle name="Normal 2 5 3 2 2 2" xfId="26835"/>
    <cellStyle name="Normal 2 5 3 2 2 3" xfId="35712"/>
    <cellStyle name="Normal 2 5 3 2 3" xfId="18224"/>
    <cellStyle name="Normal 2 5 3 2 3 2" xfId="29054"/>
    <cellStyle name="Normal 2 5 3 2 3 3" xfId="37931"/>
    <cellStyle name="Normal 2 5 3 2 4" xfId="20629"/>
    <cellStyle name="Normal 2 5 3 2 4 2" xfId="31273"/>
    <cellStyle name="Normal 2 5 3 2 4 3" xfId="40150"/>
    <cellStyle name="Normal 2 5 3 2 5" xfId="24616"/>
    <cellStyle name="Normal 2 5 3 2 6" xfId="33493"/>
    <cellStyle name="Normal 2 5 3 3" xfId="12918"/>
    <cellStyle name="Normal 2 5 3 3 2" xfId="15272"/>
    <cellStyle name="Normal 2 5 3 3 2 2" xfId="26102"/>
    <cellStyle name="Normal 2 5 3 3 2 3" xfId="34979"/>
    <cellStyle name="Normal 2 5 3 3 3" xfId="17491"/>
    <cellStyle name="Normal 2 5 3 3 3 2" xfId="28321"/>
    <cellStyle name="Normal 2 5 3 3 3 3" xfId="37198"/>
    <cellStyle name="Normal 2 5 3 3 4" xfId="19896"/>
    <cellStyle name="Normal 2 5 3 3 4 2" xfId="30540"/>
    <cellStyle name="Normal 2 5 3 3 4 3" xfId="39417"/>
    <cellStyle name="Normal 2 5 3 3 5" xfId="23883"/>
    <cellStyle name="Normal 2 5 3 3 6" xfId="32760"/>
    <cellStyle name="Normal 2 5 3 4" xfId="14515"/>
    <cellStyle name="Normal 2 5 3 4 2" xfId="25359"/>
    <cellStyle name="Normal 2 5 3 4 3" xfId="34236"/>
    <cellStyle name="Normal 2 5 3 5" xfId="16748"/>
    <cellStyle name="Normal 2 5 3 5 2" xfId="27578"/>
    <cellStyle name="Normal 2 5 3 5 3" xfId="36455"/>
    <cellStyle name="Normal 2 5 3 6" xfId="19102"/>
    <cellStyle name="Normal 2 5 3 6 2" xfId="29797"/>
    <cellStyle name="Normal 2 5 3 6 3" xfId="38674"/>
    <cellStyle name="Normal 2 5 3 7" xfId="23140"/>
    <cellStyle name="Normal 2 5 3 8" xfId="32015"/>
    <cellStyle name="Normal 2 5 4" xfId="11141"/>
    <cellStyle name="Normal 2 5 4 2" xfId="13652"/>
    <cellStyle name="Normal 2 5 4 2 2" xfId="16006"/>
    <cellStyle name="Normal 2 5 4 2 2 2" xfId="26836"/>
    <cellStyle name="Normal 2 5 4 2 2 3" xfId="35713"/>
    <cellStyle name="Normal 2 5 4 2 3" xfId="18225"/>
    <cellStyle name="Normal 2 5 4 2 3 2" xfId="29055"/>
    <cellStyle name="Normal 2 5 4 2 3 3" xfId="37932"/>
    <cellStyle name="Normal 2 5 4 2 4" xfId="20630"/>
    <cellStyle name="Normal 2 5 4 2 4 2" xfId="31274"/>
    <cellStyle name="Normal 2 5 4 2 4 3" xfId="40151"/>
    <cellStyle name="Normal 2 5 4 2 5" xfId="24617"/>
    <cellStyle name="Normal 2 5 4 2 6" xfId="33494"/>
    <cellStyle name="Normal 2 5 4 3" xfId="12919"/>
    <cellStyle name="Normal 2 5 4 3 2" xfId="15273"/>
    <cellStyle name="Normal 2 5 4 3 2 2" xfId="26103"/>
    <cellStyle name="Normal 2 5 4 3 2 3" xfId="34980"/>
    <cellStyle name="Normal 2 5 4 3 3" xfId="17492"/>
    <cellStyle name="Normal 2 5 4 3 3 2" xfId="28322"/>
    <cellStyle name="Normal 2 5 4 3 3 3" xfId="37199"/>
    <cellStyle name="Normal 2 5 4 3 4" xfId="19897"/>
    <cellStyle name="Normal 2 5 4 3 4 2" xfId="30541"/>
    <cellStyle name="Normal 2 5 4 3 4 3" xfId="39418"/>
    <cellStyle name="Normal 2 5 4 3 5" xfId="23884"/>
    <cellStyle name="Normal 2 5 4 3 6" xfId="32761"/>
    <cellStyle name="Normal 2 5 4 4" xfId="14516"/>
    <cellStyle name="Normal 2 5 4 4 2" xfId="25360"/>
    <cellStyle name="Normal 2 5 4 4 3" xfId="34237"/>
    <cellStyle name="Normal 2 5 4 5" xfId="16749"/>
    <cellStyle name="Normal 2 5 4 5 2" xfId="27579"/>
    <cellStyle name="Normal 2 5 4 5 3" xfId="36456"/>
    <cellStyle name="Normal 2 5 4 6" xfId="19103"/>
    <cellStyle name="Normal 2 5 4 6 2" xfId="29798"/>
    <cellStyle name="Normal 2 5 4 6 3" xfId="38675"/>
    <cellStyle name="Normal 2 5 4 7" xfId="23141"/>
    <cellStyle name="Normal 2 5 4 8" xfId="32016"/>
    <cellStyle name="Normal 2 5 5" xfId="11142"/>
    <cellStyle name="Normal 2 5 5 2" xfId="13653"/>
    <cellStyle name="Normal 2 5 5 2 2" xfId="16007"/>
    <cellStyle name="Normal 2 5 5 2 2 2" xfId="26837"/>
    <cellStyle name="Normal 2 5 5 2 2 3" xfId="35714"/>
    <cellStyle name="Normal 2 5 5 2 3" xfId="18226"/>
    <cellStyle name="Normal 2 5 5 2 3 2" xfId="29056"/>
    <cellStyle name="Normal 2 5 5 2 3 3" xfId="37933"/>
    <cellStyle name="Normal 2 5 5 2 4" xfId="20631"/>
    <cellStyle name="Normal 2 5 5 2 4 2" xfId="31275"/>
    <cellStyle name="Normal 2 5 5 2 4 3" xfId="40152"/>
    <cellStyle name="Normal 2 5 5 2 5" xfId="24618"/>
    <cellStyle name="Normal 2 5 5 2 6" xfId="33495"/>
    <cellStyle name="Normal 2 5 5 3" xfId="12920"/>
    <cellStyle name="Normal 2 5 5 3 2" xfId="15274"/>
    <cellStyle name="Normal 2 5 5 3 2 2" xfId="26104"/>
    <cellStyle name="Normal 2 5 5 3 2 3" xfId="34981"/>
    <cellStyle name="Normal 2 5 5 3 3" xfId="17493"/>
    <cellStyle name="Normal 2 5 5 3 3 2" xfId="28323"/>
    <cellStyle name="Normal 2 5 5 3 3 3" xfId="37200"/>
    <cellStyle name="Normal 2 5 5 3 4" xfId="19898"/>
    <cellStyle name="Normal 2 5 5 3 4 2" xfId="30542"/>
    <cellStyle name="Normal 2 5 5 3 4 3" xfId="39419"/>
    <cellStyle name="Normal 2 5 5 3 5" xfId="23885"/>
    <cellStyle name="Normal 2 5 5 3 6" xfId="32762"/>
    <cellStyle name="Normal 2 5 5 4" xfId="14517"/>
    <cellStyle name="Normal 2 5 5 4 2" xfId="25361"/>
    <cellStyle name="Normal 2 5 5 4 3" xfId="34238"/>
    <cellStyle name="Normal 2 5 5 5" xfId="16750"/>
    <cellStyle name="Normal 2 5 5 5 2" xfId="27580"/>
    <cellStyle name="Normal 2 5 5 5 3" xfId="36457"/>
    <cellStyle name="Normal 2 5 5 6" xfId="19104"/>
    <cellStyle name="Normal 2 5 5 6 2" xfId="29799"/>
    <cellStyle name="Normal 2 5 5 6 3" xfId="38676"/>
    <cellStyle name="Normal 2 5 5 7" xfId="23142"/>
    <cellStyle name="Normal 2 5 5 8" xfId="32017"/>
    <cellStyle name="Normal 2 5 6" xfId="8271"/>
    <cellStyle name="Normal 2 6" xfId="846"/>
    <cellStyle name="Normal 2 6 2" xfId="11143"/>
    <cellStyle name="Normal 2 6 2 2" xfId="13654"/>
    <cellStyle name="Normal 2 6 2 2 2" xfId="16008"/>
    <cellStyle name="Normal 2 6 2 2 2 2" xfId="26838"/>
    <cellStyle name="Normal 2 6 2 2 2 3" xfId="35715"/>
    <cellStyle name="Normal 2 6 2 2 3" xfId="18227"/>
    <cellStyle name="Normal 2 6 2 2 3 2" xfId="29057"/>
    <cellStyle name="Normal 2 6 2 2 3 3" xfId="37934"/>
    <cellStyle name="Normal 2 6 2 2 4" xfId="20632"/>
    <cellStyle name="Normal 2 6 2 2 4 2" xfId="31276"/>
    <cellStyle name="Normal 2 6 2 2 4 3" xfId="40153"/>
    <cellStyle name="Normal 2 6 2 2 5" xfId="24619"/>
    <cellStyle name="Normal 2 6 2 2 6" xfId="33496"/>
    <cellStyle name="Normal 2 6 2 3" xfId="12921"/>
    <cellStyle name="Normal 2 6 2 3 2" xfId="15275"/>
    <cellStyle name="Normal 2 6 2 3 2 2" xfId="26105"/>
    <cellStyle name="Normal 2 6 2 3 2 3" xfId="34982"/>
    <cellStyle name="Normal 2 6 2 3 3" xfId="17494"/>
    <cellStyle name="Normal 2 6 2 3 3 2" xfId="28324"/>
    <cellStyle name="Normal 2 6 2 3 3 3" xfId="37201"/>
    <cellStyle name="Normal 2 6 2 3 4" xfId="19899"/>
    <cellStyle name="Normal 2 6 2 3 4 2" xfId="30543"/>
    <cellStyle name="Normal 2 6 2 3 4 3" xfId="39420"/>
    <cellStyle name="Normal 2 6 2 3 5" xfId="23886"/>
    <cellStyle name="Normal 2 6 2 3 6" xfId="32763"/>
    <cellStyle name="Normal 2 6 2 4" xfId="14518"/>
    <cellStyle name="Normal 2 6 2 4 2" xfId="25362"/>
    <cellStyle name="Normal 2 6 2 4 3" xfId="34239"/>
    <cellStyle name="Normal 2 6 2 5" xfId="16751"/>
    <cellStyle name="Normal 2 6 2 5 2" xfId="27581"/>
    <cellStyle name="Normal 2 6 2 5 3" xfId="36458"/>
    <cellStyle name="Normal 2 6 2 6" xfId="19105"/>
    <cellStyle name="Normal 2 6 2 6 2" xfId="29800"/>
    <cellStyle name="Normal 2 6 2 6 3" xfId="38677"/>
    <cellStyle name="Normal 2 6 2 7" xfId="23143"/>
    <cellStyle name="Normal 2 6 2 8" xfId="32018"/>
    <cellStyle name="Normal 2 6 3" xfId="11144"/>
    <cellStyle name="Normal 2 6 3 2" xfId="13655"/>
    <cellStyle name="Normal 2 6 3 2 2" xfId="16009"/>
    <cellStyle name="Normal 2 6 3 2 2 2" xfId="26839"/>
    <cellStyle name="Normal 2 6 3 2 2 3" xfId="35716"/>
    <cellStyle name="Normal 2 6 3 2 3" xfId="18228"/>
    <cellStyle name="Normal 2 6 3 2 3 2" xfId="29058"/>
    <cellStyle name="Normal 2 6 3 2 3 3" xfId="37935"/>
    <cellStyle name="Normal 2 6 3 2 4" xfId="20633"/>
    <cellStyle name="Normal 2 6 3 2 4 2" xfId="31277"/>
    <cellStyle name="Normal 2 6 3 2 4 3" xfId="40154"/>
    <cellStyle name="Normal 2 6 3 2 5" xfId="24620"/>
    <cellStyle name="Normal 2 6 3 2 6" xfId="33497"/>
    <cellStyle name="Normal 2 6 3 3" xfId="12922"/>
    <cellStyle name="Normal 2 6 3 3 2" xfId="15276"/>
    <cellStyle name="Normal 2 6 3 3 2 2" xfId="26106"/>
    <cellStyle name="Normal 2 6 3 3 2 3" xfId="34983"/>
    <cellStyle name="Normal 2 6 3 3 3" xfId="17495"/>
    <cellStyle name="Normal 2 6 3 3 3 2" xfId="28325"/>
    <cellStyle name="Normal 2 6 3 3 3 3" xfId="37202"/>
    <cellStyle name="Normal 2 6 3 3 4" xfId="19900"/>
    <cellStyle name="Normal 2 6 3 3 4 2" xfId="30544"/>
    <cellStyle name="Normal 2 6 3 3 4 3" xfId="39421"/>
    <cellStyle name="Normal 2 6 3 3 5" xfId="23887"/>
    <cellStyle name="Normal 2 6 3 3 6" xfId="32764"/>
    <cellStyle name="Normal 2 6 3 4" xfId="14519"/>
    <cellStyle name="Normal 2 6 3 4 2" xfId="25363"/>
    <cellStyle name="Normal 2 6 3 4 3" xfId="34240"/>
    <cellStyle name="Normal 2 6 3 5" xfId="16752"/>
    <cellStyle name="Normal 2 6 3 5 2" xfId="27582"/>
    <cellStyle name="Normal 2 6 3 5 3" xfId="36459"/>
    <cellStyle name="Normal 2 6 3 6" xfId="19106"/>
    <cellStyle name="Normal 2 6 3 6 2" xfId="29801"/>
    <cellStyle name="Normal 2 6 3 6 3" xfId="38678"/>
    <cellStyle name="Normal 2 6 3 7" xfId="23144"/>
    <cellStyle name="Normal 2 6 3 8" xfId="32019"/>
    <cellStyle name="Normal 2 6 4" xfId="11145"/>
    <cellStyle name="Normal 2 6 4 2" xfId="13656"/>
    <cellStyle name="Normal 2 6 4 2 2" xfId="16010"/>
    <cellStyle name="Normal 2 6 4 2 2 2" xfId="26840"/>
    <cellStyle name="Normal 2 6 4 2 2 3" xfId="35717"/>
    <cellStyle name="Normal 2 6 4 2 3" xfId="18229"/>
    <cellStyle name="Normal 2 6 4 2 3 2" xfId="29059"/>
    <cellStyle name="Normal 2 6 4 2 3 3" xfId="37936"/>
    <cellStyle name="Normal 2 6 4 2 4" xfId="20634"/>
    <cellStyle name="Normal 2 6 4 2 4 2" xfId="31278"/>
    <cellStyle name="Normal 2 6 4 2 4 3" xfId="40155"/>
    <cellStyle name="Normal 2 6 4 2 5" xfId="24621"/>
    <cellStyle name="Normal 2 6 4 2 6" xfId="33498"/>
    <cellStyle name="Normal 2 6 4 3" xfId="12923"/>
    <cellStyle name="Normal 2 6 4 3 2" xfId="15277"/>
    <cellStyle name="Normal 2 6 4 3 2 2" xfId="26107"/>
    <cellStyle name="Normal 2 6 4 3 2 3" xfId="34984"/>
    <cellStyle name="Normal 2 6 4 3 3" xfId="17496"/>
    <cellStyle name="Normal 2 6 4 3 3 2" xfId="28326"/>
    <cellStyle name="Normal 2 6 4 3 3 3" xfId="37203"/>
    <cellStyle name="Normal 2 6 4 3 4" xfId="19901"/>
    <cellStyle name="Normal 2 6 4 3 4 2" xfId="30545"/>
    <cellStyle name="Normal 2 6 4 3 4 3" xfId="39422"/>
    <cellStyle name="Normal 2 6 4 3 5" xfId="23888"/>
    <cellStyle name="Normal 2 6 4 3 6" xfId="32765"/>
    <cellStyle name="Normal 2 6 4 4" xfId="14520"/>
    <cellStyle name="Normal 2 6 4 4 2" xfId="25364"/>
    <cellStyle name="Normal 2 6 4 4 3" xfId="34241"/>
    <cellStyle name="Normal 2 6 4 5" xfId="16753"/>
    <cellStyle name="Normal 2 6 4 5 2" xfId="27583"/>
    <cellStyle name="Normal 2 6 4 5 3" xfId="36460"/>
    <cellStyle name="Normal 2 6 4 6" xfId="19107"/>
    <cellStyle name="Normal 2 6 4 6 2" xfId="29802"/>
    <cellStyle name="Normal 2 6 4 6 3" xfId="38679"/>
    <cellStyle name="Normal 2 6 4 7" xfId="23145"/>
    <cellStyle name="Normal 2 6 4 8" xfId="32020"/>
    <cellStyle name="Normal 2 6 5" xfId="11146"/>
    <cellStyle name="Normal 2 6 5 2" xfId="13657"/>
    <cellStyle name="Normal 2 6 5 2 2" xfId="16011"/>
    <cellStyle name="Normal 2 6 5 2 2 2" xfId="26841"/>
    <cellStyle name="Normal 2 6 5 2 2 3" xfId="35718"/>
    <cellStyle name="Normal 2 6 5 2 3" xfId="18230"/>
    <cellStyle name="Normal 2 6 5 2 3 2" xfId="29060"/>
    <cellStyle name="Normal 2 6 5 2 3 3" xfId="37937"/>
    <cellStyle name="Normal 2 6 5 2 4" xfId="20635"/>
    <cellStyle name="Normal 2 6 5 2 4 2" xfId="31279"/>
    <cellStyle name="Normal 2 6 5 2 4 3" xfId="40156"/>
    <cellStyle name="Normal 2 6 5 2 5" xfId="24622"/>
    <cellStyle name="Normal 2 6 5 2 6" xfId="33499"/>
    <cellStyle name="Normal 2 6 5 3" xfId="12924"/>
    <cellStyle name="Normal 2 6 5 3 2" xfId="15278"/>
    <cellStyle name="Normal 2 6 5 3 2 2" xfId="26108"/>
    <cellStyle name="Normal 2 6 5 3 2 3" xfId="34985"/>
    <cellStyle name="Normal 2 6 5 3 3" xfId="17497"/>
    <cellStyle name="Normal 2 6 5 3 3 2" xfId="28327"/>
    <cellStyle name="Normal 2 6 5 3 3 3" xfId="37204"/>
    <cellStyle name="Normal 2 6 5 3 4" xfId="19902"/>
    <cellStyle name="Normal 2 6 5 3 4 2" xfId="30546"/>
    <cellStyle name="Normal 2 6 5 3 4 3" xfId="39423"/>
    <cellStyle name="Normal 2 6 5 3 5" xfId="23889"/>
    <cellStyle name="Normal 2 6 5 3 6" xfId="32766"/>
    <cellStyle name="Normal 2 6 5 4" xfId="14521"/>
    <cellStyle name="Normal 2 6 5 4 2" xfId="25365"/>
    <cellStyle name="Normal 2 6 5 4 3" xfId="34242"/>
    <cellStyle name="Normal 2 6 5 5" xfId="16754"/>
    <cellStyle name="Normal 2 6 5 5 2" xfId="27584"/>
    <cellStyle name="Normal 2 6 5 5 3" xfId="36461"/>
    <cellStyle name="Normal 2 6 5 6" xfId="19108"/>
    <cellStyle name="Normal 2 6 5 6 2" xfId="29803"/>
    <cellStyle name="Normal 2 6 5 6 3" xfId="38680"/>
    <cellStyle name="Normal 2 6 5 7" xfId="23146"/>
    <cellStyle name="Normal 2 6 5 8" xfId="32021"/>
    <cellStyle name="Normal 2 7" xfId="11147"/>
    <cellStyle name="Normal 2 7 2" xfId="13658"/>
    <cellStyle name="Normal 2 7 2 2" xfId="16012"/>
    <cellStyle name="Normal 2 7 2 2 2" xfId="26842"/>
    <cellStyle name="Normal 2 7 2 2 3" xfId="35719"/>
    <cellStyle name="Normal 2 7 2 3" xfId="18231"/>
    <cellStyle name="Normal 2 7 2 3 2" xfId="29061"/>
    <cellStyle name="Normal 2 7 2 3 3" xfId="37938"/>
    <cellStyle name="Normal 2 7 2 4" xfId="20636"/>
    <cellStyle name="Normal 2 7 2 4 2" xfId="31280"/>
    <cellStyle name="Normal 2 7 2 4 3" xfId="40157"/>
    <cellStyle name="Normal 2 7 2 5" xfId="24623"/>
    <cellStyle name="Normal 2 7 2 6" xfId="33500"/>
    <cellStyle name="Normal 2 7 3" xfId="12925"/>
    <cellStyle name="Normal 2 7 3 2" xfId="15279"/>
    <cellStyle name="Normal 2 7 3 2 2" xfId="26109"/>
    <cellStyle name="Normal 2 7 3 2 3" xfId="34986"/>
    <cellStyle name="Normal 2 7 3 3" xfId="17498"/>
    <cellStyle name="Normal 2 7 3 3 2" xfId="28328"/>
    <cellStyle name="Normal 2 7 3 3 3" xfId="37205"/>
    <cellStyle name="Normal 2 7 3 4" xfId="19903"/>
    <cellStyle name="Normal 2 7 3 4 2" xfId="30547"/>
    <cellStyle name="Normal 2 7 3 4 3" xfId="39424"/>
    <cellStyle name="Normal 2 7 3 5" xfId="23890"/>
    <cellStyle name="Normal 2 7 3 6" xfId="32767"/>
    <cellStyle name="Normal 2 7 4" xfId="14522"/>
    <cellStyle name="Normal 2 7 4 2" xfId="25366"/>
    <cellStyle name="Normal 2 7 4 3" xfId="34243"/>
    <cellStyle name="Normal 2 7 5" xfId="16755"/>
    <cellStyle name="Normal 2 7 5 2" xfId="27585"/>
    <cellStyle name="Normal 2 7 5 3" xfId="36462"/>
    <cellStyle name="Normal 2 7 6" xfId="19109"/>
    <cellStyle name="Normal 2 7 6 2" xfId="29804"/>
    <cellStyle name="Normal 2 7 6 3" xfId="38681"/>
    <cellStyle name="Normal 2 7 7" xfId="23147"/>
    <cellStyle name="Normal 2 7 8" xfId="32022"/>
    <cellStyle name="Normal 2 8" xfId="11148"/>
    <cellStyle name="Normal 2 8 2" xfId="13659"/>
    <cellStyle name="Normal 2 8 2 2" xfId="16013"/>
    <cellStyle name="Normal 2 8 2 2 2" xfId="26843"/>
    <cellStyle name="Normal 2 8 2 2 3" xfId="35720"/>
    <cellStyle name="Normal 2 8 2 3" xfId="18232"/>
    <cellStyle name="Normal 2 8 2 3 2" xfId="29062"/>
    <cellStyle name="Normal 2 8 2 3 3" xfId="37939"/>
    <cellStyle name="Normal 2 8 2 4" xfId="20637"/>
    <cellStyle name="Normal 2 8 2 4 2" xfId="31281"/>
    <cellStyle name="Normal 2 8 2 4 3" xfId="40158"/>
    <cellStyle name="Normal 2 8 2 5" xfId="24624"/>
    <cellStyle name="Normal 2 8 2 6" xfId="33501"/>
    <cellStyle name="Normal 2 8 3" xfId="12926"/>
    <cellStyle name="Normal 2 8 3 2" xfId="15280"/>
    <cellStyle name="Normal 2 8 3 2 2" xfId="26110"/>
    <cellStyle name="Normal 2 8 3 2 3" xfId="34987"/>
    <cellStyle name="Normal 2 8 3 3" xfId="17499"/>
    <cellStyle name="Normal 2 8 3 3 2" xfId="28329"/>
    <cellStyle name="Normal 2 8 3 3 3" xfId="37206"/>
    <cellStyle name="Normal 2 8 3 4" xfId="19904"/>
    <cellStyle name="Normal 2 8 3 4 2" xfId="30548"/>
    <cellStyle name="Normal 2 8 3 4 3" xfId="39425"/>
    <cellStyle name="Normal 2 8 3 5" xfId="23891"/>
    <cellStyle name="Normal 2 8 3 6" xfId="32768"/>
    <cellStyle name="Normal 2 8 4" xfId="14523"/>
    <cellStyle name="Normal 2 8 4 2" xfId="25367"/>
    <cellStyle name="Normal 2 8 4 3" xfId="34244"/>
    <cellStyle name="Normal 2 8 5" xfId="16756"/>
    <cellStyle name="Normal 2 8 5 2" xfId="27586"/>
    <cellStyle name="Normal 2 8 5 3" xfId="36463"/>
    <cellStyle name="Normal 2 8 6" xfId="19110"/>
    <cellStyle name="Normal 2 8 6 2" xfId="29805"/>
    <cellStyle name="Normal 2 8 6 3" xfId="38682"/>
    <cellStyle name="Normal 2 8 7" xfId="23148"/>
    <cellStyle name="Normal 2 8 8" xfId="32023"/>
    <cellStyle name="Normal 2 9" xfId="11149"/>
    <cellStyle name="Normal 2 9 2" xfId="13660"/>
    <cellStyle name="Normal 2 9 2 2" xfId="16014"/>
    <cellStyle name="Normal 2 9 2 2 2" xfId="26844"/>
    <cellStyle name="Normal 2 9 2 2 3" xfId="35721"/>
    <cellStyle name="Normal 2 9 2 3" xfId="18233"/>
    <cellStyle name="Normal 2 9 2 3 2" xfId="29063"/>
    <cellStyle name="Normal 2 9 2 3 3" xfId="37940"/>
    <cellStyle name="Normal 2 9 2 4" xfId="20638"/>
    <cellStyle name="Normal 2 9 2 4 2" xfId="31282"/>
    <cellStyle name="Normal 2 9 2 4 3" xfId="40159"/>
    <cellStyle name="Normal 2 9 2 5" xfId="24625"/>
    <cellStyle name="Normal 2 9 2 6" xfId="33502"/>
    <cellStyle name="Normal 2 9 3" xfId="12927"/>
    <cellStyle name="Normal 2 9 3 2" xfId="15281"/>
    <cellStyle name="Normal 2 9 3 2 2" xfId="26111"/>
    <cellStyle name="Normal 2 9 3 2 3" xfId="34988"/>
    <cellStyle name="Normal 2 9 3 3" xfId="17500"/>
    <cellStyle name="Normal 2 9 3 3 2" xfId="28330"/>
    <cellStyle name="Normal 2 9 3 3 3" xfId="37207"/>
    <cellStyle name="Normal 2 9 3 4" xfId="19905"/>
    <cellStyle name="Normal 2 9 3 4 2" xfId="30549"/>
    <cellStyle name="Normal 2 9 3 4 3" xfId="39426"/>
    <cellStyle name="Normal 2 9 3 5" xfId="23892"/>
    <cellStyle name="Normal 2 9 3 6" xfId="32769"/>
    <cellStyle name="Normal 2 9 4" xfId="14524"/>
    <cellStyle name="Normal 2 9 4 2" xfId="25368"/>
    <cellStyle name="Normal 2 9 4 3" xfId="34245"/>
    <cellStyle name="Normal 2 9 5" xfId="16757"/>
    <cellStyle name="Normal 2 9 5 2" xfId="27587"/>
    <cellStyle name="Normal 2 9 5 3" xfId="36464"/>
    <cellStyle name="Normal 2 9 6" xfId="19111"/>
    <cellStyle name="Normal 2 9 6 2" xfId="29806"/>
    <cellStyle name="Normal 2 9 6 3" xfId="38683"/>
    <cellStyle name="Normal 2 9 7" xfId="23149"/>
    <cellStyle name="Normal 2 9 8" xfId="32024"/>
    <cellStyle name="Normal 2_Menu" xfId="8272"/>
    <cellStyle name="Normal 20" xfId="11150"/>
    <cellStyle name="Normal 20 2" xfId="13661"/>
    <cellStyle name="Normal 20 2 2" xfId="16015"/>
    <cellStyle name="Normal 20 2 2 2" xfId="26845"/>
    <cellStyle name="Normal 20 2 2 3" xfId="35722"/>
    <cellStyle name="Normal 20 2 3" xfId="18234"/>
    <cellStyle name="Normal 20 2 3 2" xfId="29064"/>
    <cellStyle name="Normal 20 2 3 3" xfId="37941"/>
    <cellStyle name="Normal 20 2 4" xfId="20639"/>
    <cellStyle name="Normal 20 2 4 2" xfId="31283"/>
    <cellStyle name="Normal 20 2 4 3" xfId="40160"/>
    <cellStyle name="Normal 20 2 5" xfId="24626"/>
    <cellStyle name="Normal 20 2 6" xfId="33503"/>
    <cellStyle name="Normal 20 3" xfId="12928"/>
    <cellStyle name="Normal 20 3 2" xfId="15282"/>
    <cellStyle name="Normal 20 3 2 2" xfId="26112"/>
    <cellStyle name="Normal 20 3 2 3" xfId="34989"/>
    <cellStyle name="Normal 20 3 3" xfId="17501"/>
    <cellStyle name="Normal 20 3 3 2" xfId="28331"/>
    <cellStyle name="Normal 20 3 3 3" xfId="37208"/>
    <cellStyle name="Normal 20 3 4" xfId="19906"/>
    <cellStyle name="Normal 20 3 4 2" xfId="30550"/>
    <cellStyle name="Normal 20 3 4 3" xfId="39427"/>
    <cellStyle name="Normal 20 3 5" xfId="23893"/>
    <cellStyle name="Normal 20 3 6" xfId="32770"/>
    <cellStyle name="Normal 20 4" xfId="14525"/>
    <cellStyle name="Normal 20 4 2" xfId="25369"/>
    <cellStyle name="Normal 20 4 3" xfId="34246"/>
    <cellStyle name="Normal 20 5" xfId="16758"/>
    <cellStyle name="Normal 20 5 2" xfId="27588"/>
    <cellStyle name="Normal 20 5 3" xfId="36465"/>
    <cellStyle name="Normal 20 6" xfId="19112"/>
    <cellStyle name="Normal 20 6 2" xfId="29807"/>
    <cellStyle name="Normal 20 6 3" xfId="38684"/>
    <cellStyle name="Normal 20 7" xfId="23150"/>
    <cellStyle name="Normal 20 8" xfId="32025"/>
    <cellStyle name="Normal 21" xfId="11151"/>
    <cellStyle name="Normal 21 2" xfId="13662"/>
    <cellStyle name="Normal 21 2 2" xfId="16016"/>
    <cellStyle name="Normal 21 2 2 2" xfId="26846"/>
    <cellStyle name="Normal 21 2 2 3" xfId="35723"/>
    <cellStyle name="Normal 21 2 3" xfId="18235"/>
    <cellStyle name="Normal 21 2 3 2" xfId="29065"/>
    <cellStyle name="Normal 21 2 3 3" xfId="37942"/>
    <cellStyle name="Normal 21 2 4" xfId="20640"/>
    <cellStyle name="Normal 21 2 4 2" xfId="31284"/>
    <cellStyle name="Normal 21 2 4 3" xfId="40161"/>
    <cellStyle name="Normal 21 2 5" xfId="24627"/>
    <cellStyle name="Normal 21 2 6" xfId="33504"/>
    <cellStyle name="Normal 21 3" xfId="12929"/>
    <cellStyle name="Normal 21 3 2" xfId="15283"/>
    <cellStyle name="Normal 21 3 2 2" xfId="26113"/>
    <cellStyle name="Normal 21 3 2 3" xfId="34990"/>
    <cellStyle name="Normal 21 3 3" xfId="17502"/>
    <cellStyle name="Normal 21 3 3 2" xfId="28332"/>
    <cellStyle name="Normal 21 3 3 3" xfId="37209"/>
    <cellStyle name="Normal 21 3 4" xfId="19907"/>
    <cellStyle name="Normal 21 3 4 2" xfId="30551"/>
    <cellStyle name="Normal 21 3 4 3" xfId="39428"/>
    <cellStyle name="Normal 21 3 5" xfId="23894"/>
    <cellStyle name="Normal 21 3 6" xfId="32771"/>
    <cellStyle name="Normal 21 4" xfId="14526"/>
    <cellStyle name="Normal 21 4 2" xfId="25370"/>
    <cellStyle name="Normal 21 4 3" xfId="34247"/>
    <cellStyle name="Normal 21 5" xfId="16759"/>
    <cellStyle name="Normal 21 5 2" xfId="27589"/>
    <cellStyle name="Normal 21 5 3" xfId="36466"/>
    <cellStyle name="Normal 21 6" xfId="19113"/>
    <cellStyle name="Normal 21 6 2" xfId="29808"/>
    <cellStyle name="Normal 21 6 3" xfId="38685"/>
    <cellStyle name="Normal 21 7" xfId="23151"/>
    <cellStyle name="Normal 21 8" xfId="32026"/>
    <cellStyle name="Normal 22" xfId="11152"/>
    <cellStyle name="Normal 23" xfId="8246"/>
    <cellStyle name="Normal 24" xfId="12065"/>
    <cellStyle name="Normal 25" xfId="40189"/>
    <cellStyle name="Normal 26" xfId="40193"/>
    <cellStyle name="Normal 27" xfId="40196"/>
    <cellStyle name="Normal 28" xfId="40219"/>
    <cellStyle name="Normal 28 2" xfId="40230"/>
    <cellStyle name="Normal 285" xfId="40223"/>
    <cellStyle name="Normal 29" xfId="40229"/>
    <cellStyle name="Normal 3" xfId="847"/>
    <cellStyle name="Normal 3 10" xfId="14543"/>
    <cellStyle name="Normal 3 10 2" xfId="25387"/>
    <cellStyle name="Normal 3 10 3" xfId="34264"/>
    <cellStyle name="Normal 3 11" xfId="16776"/>
    <cellStyle name="Normal 3 11 2" xfId="27606"/>
    <cellStyle name="Normal 3 11 3" xfId="36483"/>
    <cellStyle name="Normal 3 12" xfId="19130"/>
    <cellStyle name="Normal 3 12 2" xfId="29825"/>
    <cellStyle name="Normal 3 12 3" xfId="38702"/>
    <cellStyle name="Normal 3 13" xfId="12066"/>
    <cellStyle name="Normal 3 14" xfId="32044"/>
    <cellStyle name="Normal 3 15" xfId="23168"/>
    <cellStyle name="Normal 3 2" xfId="848"/>
    <cellStyle name="Normal 3 2 2" xfId="849"/>
    <cellStyle name="Normal 3 2 3" xfId="8273"/>
    <cellStyle name="Normal 3 3" xfId="850"/>
    <cellStyle name="Normal 3 3 2" xfId="851"/>
    <cellStyle name="Normal 3 4" xfId="852"/>
    <cellStyle name="Normal 3 4 2" xfId="853"/>
    <cellStyle name="Normal 3 5" xfId="854"/>
    <cellStyle name="Normal 3 6" xfId="855"/>
    <cellStyle name="Normal 3 6 2" xfId="11153"/>
    <cellStyle name="Normal 3 7" xfId="856"/>
    <cellStyle name="Normal 3 7 2" xfId="8247"/>
    <cellStyle name="Normal 3 8" xfId="857"/>
    <cellStyle name="Normal 3 8 2" xfId="16033"/>
    <cellStyle name="Normal 3 8 2 2" xfId="26863"/>
    <cellStyle name="Normal 3 8 2 3" xfId="35740"/>
    <cellStyle name="Normal 3 8 3" xfId="18252"/>
    <cellStyle name="Normal 3 8 3 2" xfId="29082"/>
    <cellStyle name="Normal 3 8 3 3" xfId="37959"/>
    <cellStyle name="Normal 3 8 4" xfId="20657"/>
    <cellStyle name="Normal 3 8 4 2" xfId="31301"/>
    <cellStyle name="Normal 3 8 4 3" xfId="40178"/>
    <cellStyle name="Normal 3 8 5" xfId="24644"/>
    <cellStyle name="Normal 3 8 6" xfId="33521"/>
    <cellStyle name="Normal 3 8 7" xfId="13679"/>
    <cellStyle name="Normal 3 9" xfId="12946"/>
    <cellStyle name="Normal 3 9 2" xfId="15300"/>
    <cellStyle name="Normal 3 9 2 2" xfId="26130"/>
    <cellStyle name="Normal 3 9 2 3" xfId="35007"/>
    <cellStyle name="Normal 3 9 3" xfId="17519"/>
    <cellStyle name="Normal 3 9 3 2" xfId="28349"/>
    <cellStyle name="Normal 3 9 3 3" xfId="37226"/>
    <cellStyle name="Normal 3 9 4" xfId="19924"/>
    <cellStyle name="Normal 3 9 4 2" xfId="30568"/>
    <cellStyle name="Normal 3 9 4 3" xfId="39445"/>
    <cellStyle name="Normal 3 9 5" xfId="23911"/>
    <cellStyle name="Normal 3 9 6" xfId="32788"/>
    <cellStyle name="Normal 3_Car cost for GMM" xfId="858"/>
    <cellStyle name="Normal 30" xfId="40232"/>
    <cellStyle name="Normal 4" xfId="859"/>
    <cellStyle name="Normal 4 2" xfId="860"/>
    <cellStyle name="Normal 4 2 2" xfId="861"/>
    <cellStyle name="Normal 4 2 2 2" xfId="21249"/>
    <cellStyle name="Normal 4 2 2 3" xfId="8276"/>
    <cellStyle name="Normal 4 2 3" xfId="8275"/>
    <cellStyle name="Normal 4 3" xfId="862"/>
    <cellStyle name="Normal 4 3 10" xfId="11154"/>
    <cellStyle name="Normal 4 3 2" xfId="863"/>
    <cellStyle name="Normal 4 3 3" xfId="13663"/>
    <cellStyle name="Normal 4 3 3 2" xfId="16017"/>
    <cellStyle name="Normal 4 3 3 2 2" xfId="26847"/>
    <cellStyle name="Normal 4 3 3 2 3" xfId="35724"/>
    <cellStyle name="Normal 4 3 3 3" xfId="18236"/>
    <cellStyle name="Normal 4 3 3 3 2" xfId="29066"/>
    <cellStyle name="Normal 4 3 3 3 3" xfId="37943"/>
    <cellStyle name="Normal 4 3 3 4" xfId="20641"/>
    <cellStyle name="Normal 4 3 3 4 2" xfId="31285"/>
    <cellStyle name="Normal 4 3 3 4 3" xfId="40162"/>
    <cellStyle name="Normal 4 3 3 5" xfId="24628"/>
    <cellStyle name="Normal 4 3 3 6" xfId="33505"/>
    <cellStyle name="Normal 4 3 4" xfId="12930"/>
    <cellStyle name="Normal 4 3 4 2" xfId="15284"/>
    <cellStyle name="Normal 4 3 4 2 2" xfId="26114"/>
    <cellStyle name="Normal 4 3 4 2 3" xfId="34991"/>
    <cellStyle name="Normal 4 3 4 3" xfId="17503"/>
    <cellStyle name="Normal 4 3 4 3 2" xfId="28333"/>
    <cellStyle name="Normal 4 3 4 3 3" xfId="37210"/>
    <cellStyle name="Normal 4 3 4 4" xfId="19908"/>
    <cellStyle name="Normal 4 3 4 4 2" xfId="30552"/>
    <cellStyle name="Normal 4 3 4 4 3" xfId="39429"/>
    <cellStyle name="Normal 4 3 4 5" xfId="23895"/>
    <cellStyle name="Normal 4 3 4 6" xfId="32772"/>
    <cellStyle name="Normal 4 3 5" xfId="14527"/>
    <cellStyle name="Normal 4 3 5 2" xfId="25371"/>
    <cellStyle name="Normal 4 3 5 3" xfId="34248"/>
    <cellStyle name="Normal 4 3 6" xfId="16760"/>
    <cellStyle name="Normal 4 3 6 2" xfId="27590"/>
    <cellStyle name="Normal 4 3 6 3" xfId="36467"/>
    <cellStyle name="Normal 4 3 7" xfId="19114"/>
    <cellStyle name="Normal 4 3 7 2" xfId="29809"/>
    <cellStyle name="Normal 4 3 7 3" xfId="38686"/>
    <cellStyle name="Normal 4 3 8" xfId="23152"/>
    <cellStyle name="Normal 4 3 9" xfId="32027"/>
    <cellStyle name="Normal 4 4" xfId="864"/>
    <cellStyle name="Normal 4 4 10" xfId="11155"/>
    <cellStyle name="Normal 4 4 2" xfId="865"/>
    <cellStyle name="Normal 4 4 3" xfId="13664"/>
    <cellStyle name="Normal 4 4 3 2" xfId="16018"/>
    <cellStyle name="Normal 4 4 3 2 2" xfId="26848"/>
    <cellStyle name="Normal 4 4 3 2 3" xfId="35725"/>
    <cellStyle name="Normal 4 4 3 3" xfId="18237"/>
    <cellStyle name="Normal 4 4 3 3 2" xfId="29067"/>
    <cellStyle name="Normal 4 4 3 3 3" xfId="37944"/>
    <cellStyle name="Normal 4 4 3 4" xfId="20642"/>
    <cellStyle name="Normal 4 4 3 4 2" xfId="31286"/>
    <cellStyle name="Normal 4 4 3 4 3" xfId="40163"/>
    <cellStyle name="Normal 4 4 3 5" xfId="24629"/>
    <cellStyle name="Normal 4 4 3 6" xfId="33506"/>
    <cellStyle name="Normal 4 4 4" xfId="12931"/>
    <cellStyle name="Normal 4 4 4 2" xfId="15285"/>
    <cellStyle name="Normal 4 4 4 2 2" xfId="26115"/>
    <cellStyle name="Normal 4 4 4 2 3" xfId="34992"/>
    <cellStyle name="Normal 4 4 4 3" xfId="17504"/>
    <cellStyle name="Normal 4 4 4 3 2" xfId="28334"/>
    <cellStyle name="Normal 4 4 4 3 3" xfId="37211"/>
    <cellStyle name="Normal 4 4 4 4" xfId="19909"/>
    <cellStyle name="Normal 4 4 4 4 2" xfId="30553"/>
    <cellStyle name="Normal 4 4 4 4 3" xfId="39430"/>
    <cellStyle name="Normal 4 4 4 5" xfId="23896"/>
    <cellStyle name="Normal 4 4 4 6" xfId="32773"/>
    <cellStyle name="Normal 4 4 5" xfId="14528"/>
    <cellStyle name="Normal 4 4 5 2" xfId="25372"/>
    <cellStyle name="Normal 4 4 5 3" xfId="34249"/>
    <cellStyle name="Normal 4 4 6" xfId="16761"/>
    <cellStyle name="Normal 4 4 6 2" xfId="27591"/>
    <cellStyle name="Normal 4 4 6 3" xfId="36468"/>
    <cellStyle name="Normal 4 4 7" xfId="19115"/>
    <cellStyle name="Normal 4 4 7 2" xfId="29810"/>
    <cellStyle name="Normal 4 4 7 3" xfId="38687"/>
    <cellStyle name="Normal 4 4 8" xfId="23153"/>
    <cellStyle name="Normal 4 4 9" xfId="32028"/>
    <cellStyle name="Normal 4 5" xfId="866"/>
    <cellStyle name="Normal 4 5 10" xfId="11156"/>
    <cellStyle name="Normal 4 5 2" xfId="13665"/>
    <cellStyle name="Normal 4 5 2 2" xfId="16019"/>
    <cellStyle name="Normal 4 5 2 2 2" xfId="26849"/>
    <cellStyle name="Normal 4 5 2 2 3" xfId="35726"/>
    <cellStyle name="Normal 4 5 2 3" xfId="18238"/>
    <cellStyle name="Normal 4 5 2 3 2" xfId="29068"/>
    <cellStyle name="Normal 4 5 2 3 3" xfId="37945"/>
    <cellStyle name="Normal 4 5 2 4" xfId="20643"/>
    <cellStyle name="Normal 4 5 2 4 2" xfId="31287"/>
    <cellStyle name="Normal 4 5 2 4 3" xfId="40164"/>
    <cellStyle name="Normal 4 5 2 5" xfId="24630"/>
    <cellStyle name="Normal 4 5 2 6" xfId="33507"/>
    <cellStyle name="Normal 4 5 3" xfId="12932"/>
    <cellStyle name="Normal 4 5 3 2" xfId="15286"/>
    <cellStyle name="Normal 4 5 3 2 2" xfId="26116"/>
    <cellStyle name="Normal 4 5 3 2 3" xfId="34993"/>
    <cellStyle name="Normal 4 5 3 3" xfId="17505"/>
    <cellStyle name="Normal 4 5 3 3 2" xfId="28335"/>
    <cellStyle name="Normal 4 5 3 3 3" xfId="37212"/>
    <cellStyle name="Normal 4 5 3 4" xfId="19910"/>
    <cellStyle name="Normal 4 5 3 4 2" xfId="30554"/>
    <cellStyle name="Normal 4 5 3 4 3" xfId="39431"/>
    <cellStyle name="Normal 4 5 3 5" xfId="23897"/>
    <cellStyle name="Normal 4 5 3 6" xfId="32774"/>
    <cellStyle name="Normal 4 5 4" xfId="14529"/>
    <cellStyle name="Normal 4 5 4 2" xfId="25373"/>
    <cellStyle name="Normal 4 5 4 3" xfId="34250"/>
    <cellStyle name="Normal 4 5 5" xfId="16762"/>
    <cellStyle name="Normal 4 5 5 2" xfId="27592"/>
    <cellStyle name="Normal 4 5 5 3" xfId="36469"/>
    <cellStyle name="Normal 4 5 6" xfId="19116"/>
    <cellStyle name="Normal 4 5 6 2" xfId="29811"/>
    <cellStyle name="Normal 4 5 6 3" xfId="38688"/>
    <cellStyle name="Normal 4 5 7" xfId="21248"/>
    <cellStyle name="Normal 4 5 8" xfId="23154"/>
    <cellStyle name="Normal 4 5 9" xfId="32029"/>
    <cellStyle name="Normal 4 6" xfId="8274"/>
    <cellStyle name="Normal 4_AFs" xfId="867"/>
    <cellStyle name="Normal 5" xfId="868"/>
    <cellStyle name="Normal 5 10" xfId="8277"/>
    <cellStyle name="Normal 5 11" xfId="12084"/>
    <cellStyle name="Normal 5 2" xfId="869"/>
    <cellStyle name="Normal 5 2 2" xfId="870"/>
    <cellStyle name="Normal 5 2 2 10" xfId="11157"/>
    <cellStyle name="Normal 5 2 2 2" xfId="13666"/>
    <cellStyle name="Normal 5 2 2 2 2" xfId="16020"/>
    <cellStyle name="Normal 5 2 2 2 2 2" xfId="26850"/>
    <cellStyle name="Normal 5 2 2 2 2 3" xfId="35727"/>
    <cellStyle name="Normal 5 2 2 2 3" xfId="18239"/>
    <cellStyle name="Normal 5 2 2 2 3 2" xfId="29069"/>
    <cellStyle name="Normal 5 2 2 2 3 3" xfId="37946"/>
    <cellStyle name="Normal 5 2 2 2 4" xfId="20644"/>
    <cellStyle name="Normal 5 2 2 2 4 2" xfId="31288"/>
    <cellStyle name="Normal 5 2 2 2 4 3" xfId="40165"/>
    <cellStyle name="Normal 5 2 2 2 5" xfId="24631"/>
    <cellStyle name="Normal 5 2 2 2 6" xfId="33508"/>
    <cellStyle name="Normal 5 2 2 3" xfId="12933"/>
    <cellStyle name="Normal 5 2 2 3 2" xfId="15287"/>
    <cellStyle name="Normal 5 2 2 3 2 2" xfId="26117"/>
    <cellStyle name="Normal 5 2 2 3 2 3" xfId="34994"/>
    <cellStyle name="Normal 5 2 2 3 3" xfId="17506"/>
    <cellStyle name="Normal 5 2 2 3 3 2" xfId="28336"/>
    <cellStyle name="Normal 5 2 2 3 3 3" xfId="37213"/>
    <cellStyle name="Normal 5 2 2 3 4" xfId="19911"/>
    <cellStyle name="Normal 5 2 2 3 4 2" xfId="30555"/>
    <cellStyle name="Normal 5 2 2 3 4 3" xfId="39432"/>
    <cellStyle name="Normal 5 2 2 3 5" xfId="23898"/>
    <cellStyle name="Normal 5 2 2 3 6" xfId="32775"/>
    <cellStyle name="Normal 5 2 2 4" xfId="14530"/>
    <cellStyle name="Normal 5 2 2 4 2" xfId="25374"/>
    <cellStyle name="Normal 5 2 2 4 3" xfId="34251"/>
    <cellStyle name="Normal 5 2 2 5" xfId="16763"/>
    <cellStyle name="Normal 5 2 2 5 2" xfId="27593"/>
    <cellStyle name="Normal 5 2 2 5 3" xfId="36470"/>
    <cellStyle name="Normal 5 2 2 6" xfId="19117"/>
    <cellStyle name="Normal 5 2 2 6 2" xfId="29812"/>
    <cellStyle name="Normal 5 2 2 6 3" xfId="38689"/>
    <cellStyle name="Normal 5 2 2 7" xfId="21247"/>
    <cellStyle name="Normal 5 2 2 8" xfId="23155"/>
    <cellStyle name="Normal 5 2 2 9" xfId="32030"/>
    <cellStyle name="Normal 5 2 3" xfId="11158"/>
    <cellStyle name="Normal 5 2 3 2" xfId="13667"/>
    <cellStyle name="Normal 5 2 3 2 2" xfId="16021"/>
    <cellStyle name="Normal 5 2 3 2 2 2" xfId="26851"/>
    <cellStyle name="Normal 5 2 3 2 2 3" xfId="35728"/>
    <cellStyle name="Normal 5 2 3 2 3" xfId="18240"/>
    <cellStyle name="Normal 5 2 3 2 3 2" xfId="29070"/>
    <cellStyle name="Normal 5 2 3 2 3 3" xfId="37947"/>
    <cellStyle name="Normal 5 2 3 2 4" xfId="20645"/>
    <cellStyle name="Normal 5 2 3 2 4 2" xfId="31289"/>
    <cellStyle name="Normal 5 2 3 2 4 3" xfId="40166"/>
    <cellStyle name="Normal 5 2 3 2 5" xfId="24632"/>
    <cellStyle name="Normal 5 2 3 2 6" xfId="33509"/>
    <cellStyle name="Normal 5 2 3 3" xfId="12934"/>
    <cellStyle name="Normal 5 2 3 3 2" xfId="15288"/>
    <cellStyle name="Normal 5 2 3 3 2 2" xfId="26118"/>
    <cellStyle name="Normal 5 2 3 3 2 3" xfId="34995"/>
    <cellStyle name="Normal 5 2 3 3 3" xfId="17507"/>
    <cellStyle name="Normal 5 2 3 3 3 2" xfId="28337"/>
    <cellStyle name="Normal 5 2 3 3 3 3" xfId="37214"/>
    <cellStyle name="Normal 5 2 3 3 4" xfId="19912"/>
    <cellStyle name="Normal 5 2 3 3 4 2" xfId="30556"/>
    <cellStyle name="Normal 5 2 3 3 4 3" xfId="39433"/>
    <cellStyle name="Normal 5 2 3 3 5" xfId="23899"/>
    <cellStyle name="Normal 5 2 3 3 6" xfId="32776"/>
    <cellStyle name="Normal 5 2 3 4" xfId="14531"/>
    <cellStyle name="Normal 5 2 3 4 2" xfId="25375"/>
    <cellStyle name="Normal 5 2 3 4 3" xfId="34252"/>
    <cellStyle name="Normal 5 2 3 5" xfId="16764"/>
    <cellStyle name="Normal 5 2 3 5 2" xfId="27594"/>
    <cellStyle name="Normal 5 2 3 5 3" xfId="36471"/>
    <cellStyle name="Normal 5 2 3 6" xfId="19118"/>
    <cellStyle name="Normal 5 2 3 6 2" xfId="29813"/>
    <cellStyle name="Normal 5 2 3 6 3" xfId="38690"/>
    <cellStyle name="Normal 5 2 3 7" xfId="23156"/>
    <cellStyle name="Normal 5 2 3 8" xfId="32031"/>
    <cellStyle name="Normal 5 2 4" xfId="11159"/>
    <cellStyle name="Normal 5 2 4 2" xfId="13668"/>
    <cellStyle name="Normal 5 2 4 2 2" xfId="16022"/>
    <cellStyle name="Normal 5 2 4 2 2 2" xfId="26852"/>
    <cellStyle name="Normal 5 2 4 2 2 3" xfId="35729"/>
    <cellStyle name="Normal 5 2 4 2 3" xfId="18241"/>
    <cellStyle name="Normal 5 2 4 2 3 2" xfId="29071"/>
    <cellStyle name="Normal 5 2 4 2 3 3" xfId="37948"/>
    <cellStyle name="Normal 5 2 4 2 4" xfId="20646"/>
    <cellStyle name="Normal 5 2 4 2 4 2" xfId="31290"/>
    <cellStyle name="Normal 5 2 4 2 4 3" xfId="40167"/>
    <cellStyle name="Normal 5 2 4 2 5" xfId="24633"/>
    <cellStyle name="Normal 5 2 4 2 6" xfId="33510"/>
    <cellStyle name="Normal 5 2 4 3" xfId="12935"/>
    <cellStyle name="Normal 5 2 4 3 2" xfId="15289"/>
    <cellStyle name="Normal 5 2 4 3 2 2" xfId="26119"/>
    <cellStyle name="Normal 5 2 4 3 2 3" xfId="34996"/>
    <cellStyle name="Normal 5 2 4 3 3" xfId="17508"/>
    <cellStyle name="Normal 5 2 4 3 3 2" xfId="28338"/>
    <cellStyle name="Normal 5 2 4 3 3 3" xfId="37215"/>
    <cellStyle name="Normal 5 2 4 3 4" xfId="19913"/>
    <cellStyle name="Normal 5 2 4 3 4 2" xfId="30557"/>
    <cellStyle name="Normal 5 2 4 3 4 3" xfId="39434"/>
    <cellStyle name="Normal 5 2 4 3 5" xfId="23900"/>
    <cellStyle name="Normal 5 2 4 3 6" xfId="32777"/>
    <cellStyle name="Normal 5 2 4 4" xfId="14532"/>
    <cellStyle name="Normal 5 2 4 4 2" xfId="25376"/>
    <cellStyle name="Normal 5 2 4 4 3" xfId="34253"/>
    <cellStyle name="Normal 5 2 4 5" xfId="16765"/>
    <cellStyle name="Normal 5 2 4 5 2" xfId="27595"/>
    <cellStyle name="Normal 5 2 4 5 3" xfId="36472"/>
    <cellStyle name="Normal 5 2 4 6" xfId="19119"/>
    <cellStyle name="Normal 5 2 4 6 2" xfId="29814"/>
    <cellStyle name="Normal 5 2 4 6 3" xfId="38691"/>
    <cellStyle name="Normal 5 2 4 7" xfId="23157"/>
    <cellStyle name="Normal 5 2 4 8" xfId="32032"/>
    <cellStyle name="Normal 5 2 5" xfId="11160"/>
    <cellStyle name="Normal 5 2 5 2" xfId="13669"/>
    <cellStyle name="Normal 5 2 5 2 2" xfId="16023"/>
    <cellStyle name="Normal 5 2 5 2 2 2" xfId="26853"/>
    <cellStyle name="Normal 5 2 5 2 2 3" xfId="35730"/>
    <cellStyle name="Normal 5 2 5 2 3" xfId="18242"/>
    <cellStyle name="Normal 5 2 5 2 3 2" xfId="29072"/>
    <cellStyle name="Normal 5 2 5 2 3 3" xfId="37949"/>
    <cellStyle name="Normal 5 2 5 2 4" xfId="20647"/>
    <cellStyle name="Normal 5 2 5 2 4 2" xfId="31291"/>
    <cellStyle name="Normal 5 2 5 2 4 3" xfId="40168"/>
    <cellStyle name="Normal 5 2 5 2 5" xfId="24634"/>
    <cellStyle name="Normal 5 2 5 2 6" xfId="33511"/>
    <cellStyle name="Normal 5 2 5 3" xfId="12936"/>
    <cellStyle name="Normal 5 2 5 3 2" xfId="15290"/>
    <cellStyle name="Normal 5 2 5 3 2 2" xfId="26120"/>
    <cellStyle name="Normal 5 2 5 3 2 3" xfId="34997"/>
    <cellStyle name="Normal 5 2 5 3 3" xfId="17509"/>
    <cellStyle name="Normal 5 2 5 3 3 2" xfId="28339"/>
    <cellStyle name="Normal 5 2 5 3 3 3" xfId="37216"/>
    <cellStyle name="Normal 5 2 5 3 4" xfId="19914"/>
    <cellStyle name="Normal 5 2 5 3 4 2" xfId="30558"/>
    <cellStyle name="Normal 5 2 5 3 4 3" xfId="39435"/>
    <cellStyle name="Normal 5 2 5 3 5" xfId="23901"/>
    <cellStyle name="Normal 5 2 5 3 6" xfId="32778"/>
    <cellStyle name="Normal 5 2 5 4" xfId="14533"/>
    <cellStyle name="Normal 5 2 5 4 2" xfId="25377"/>
    <cellStyle name="Normal 5 2 5 4 3" xfId="34254"/>
    <cellStyle name="Normal 5 2 5 5" xfId="16766"/>
    <cellStyle name="Normal 5 2 5 5 2" xfId="27596"/>
    <cellStyle name="Normal 5 2 5 5 3" xfId="36473"/>
    <cellStyle name="Normal 5 2 5 6" xfId="19120"/>
    <cellStyle name="Normal 5 2 5 6 2" xfId="29815"/>
    <cellStyle name="Normal 5 2 5 6 3" xfId="38692"/>
    <cellStyle name="Normal 5 2 5 7" xfId="23158"/>
    <cellStyle name="Normal 5 2 5 8" xfId="32033"/>
    <cellStyle name="Normal 5 3" xfId="871"/>
    <cellStyle name="Normal 5 3 10" xfId="11161"/>
    <cellStyle name="Normal 5 3 2" xfId="13670"/>
    <cellStyle name="Normal 5 3 2 2" xfId="16024"/>
    <cellStyle name="Normal 5 3 2 2 2" xfId="26854"/>
    <cellStyle name="Normal 5 3 2 2 3" xfId="35731"/>
    <cellStyle name="Normal 5 3 2 3" xfId="18243"/>
    <cellStyle name="Normal 5 3 2 3 2" xfId="29073"/>
    <cellStyle name="Normal 5 3 2 3 3" xfId="37950"/>
    <cellStyle name="Normal 5 3 2 4" xfId="20648"/>
    <cellStyle name="Normal 5 3 2 4 2" xfId="31292"/>
    <cellStyle name="Normal 5 3 2 4 3" xfId="40169"/>
    <cellStyle name="Normal 5 3 2 5" xfId="24635"/>
    <cellStyle name="Normal 5 3 2 6" xfId="33512"/>
    <cellStyle name="Normal 5 3 3" xfId="12937"/>
    <cellStyle name="Normal 5 3 3 2" xfId="15291"/>
    <cellStyle name="Normal 5 3 3 2 2" xfId="26121"/>
    <cellStyle name="Normal 5 3 3 2 3" xfId="34998"/>
    <cellStyle name="Normal 5 3 3 3" xfId="17510"/>
    <cellStyle name="Normal 5 3 3 3 2" xfId="28340"/>
    <cellStyle name="Normal 5 3 3 3 3" xfId="37217"/>
    <cellStyle name="Normal 5 3 3 4" xfId="19915"/>
    <cellStyle name="Normal 5 3 3 4 2" xfId="30559"/>
    <cellStyle name="Normal 5 3 3 4 3" xfId="39436"/>
    <cellStyle name="Normal 5 3 3 5" xfId="23902"/>
    <cellStyle name="Normal 5 3 3 6" xfId="32779"/>
    <cellStyle name="Normal 5 3 4" xfId="14534"/>
    <cellStyle name="Normal 5 3 4 2" xfId="25378"/>
    <cellStyle name="Normal 5 3 4 3" xfId="34255"/>
    <cellStyle name="Normal 5 3 5" xfId="16767"/>
    <cellStyle name="Normal 5 3 5 2" xfId="27597"/>
    <cellStyle name="Normal 5 3 5 3" xfId="36474"/>
    <cellStyle name="Normal 5 3 6" xfId="19121"/>
    <cellStyle name="Normal 5 3 6 2" xfId="29816"/>
    <cellStyle name="Normal 5 3 6 3" xfId="38693"/>
    <cellStyle name="Normal 5 3 7" xfId="21246"/>
    <cellStyle name="Normal 5 3 8" xfId="23159"/>
    <cellStyle name="Normal 5 3 9" xfId="32034"/>
    <cellStyle name="Normal 5 4" xfId="11162"/>
    <cellStyle name="Normal 5 4 2" xfId="13671"/>
    <cellStyle name="Normal 5 4 2 2" xfId="16025"/>
    <cellStyle name="Normal 5 4 2 2 2" xfId="26855"/>
    <cellStyle name="Normal 5 4 2 2 3" xfId="35732"/>
    <cellStyle name="Normal 5 4 2 3" xfId="18244"/>
    <cellStyle name="Normal 5 4 2 3 2" xfId="29074"/>
    <cellStyle name="Normal 5 4 2 3 3" xfId="37951"/>
    <cellStyle name="Normal 5 4 2 4" xfId="20649"/>
    <cellStyle name="Normal 5 4 2 4 2" xfId="31293"/>
    <cellStyle name="Normal 5 4 2 4 3" xfId="40170"/>
    <cellStyle name="Normal 5 4 2 5" xfId="24636"/>
    <cellStyle name="Normal 5 4 2 6" xfId="33513"/>
    <cellStyle name="Normal 5 4 3" xfId="12938"/>
    <cellStyle name="Normal 5 4 3 2" xfId="15292"/>
    <cellStyle name="Normal 5 4 3 2 2" xfId="26122"/>
    <cellStyle name="Normal 5 4 3 2 3" xfId="34999"/>
    <cellStyle name="Normal 5 4 3 3" xfId="17511"/>
    <cellStyle name="Normal 5 4 3 3 2" xfId="28341"/>
    <cellStyle name="Normal 5 4 3 3 3" xfId="37218"/>
    <cellStyle name="Normal 5 4 3 4" xfId="19916"/>
    <cellStyle name="Normal 5 4 3 4 2" xfId="30560"/>
    <cellStyle name="Normal 5 4 3 4 3" xfId="39437"/>
    <cellStyle name="Normal 5 4 3 5" xfId="23903"/>
    <cellStyle name="Normal 5 4 3 6" xfId="32780"/>
    <cellStyle name="Normal 5 4 4" xfId="14535"/>
    <cellStyle name="Normal 5 4 4 2" xfId="25379"/>
    <cellStyle name="Normal 5 4 4 3" xfId="34256"/>
    <cellStyle name="Normal 5 4 5" xfId="16768"/>
    <cellStyle name="Normal 5 4 5 2" xfId="27598"/>
    <cellStyle name="Normal 5 4 5 3" xfId="36475"/>
    <cellStyle name="Normal 5 4 6" xfId="19122"/>
    <cellStyle name="Normal 5 4 6 2" xfId="29817"/>
    <cellStyle name="Normal 5 4 6 3" xfId="38694"/>
    <cellStyle name="Normal 5 4 7" xfId="23160"/>
    <cellStyle name="Normal 5 4 8" xfId="32035"/>
    <cellStyle name="Normal 5 5" xfId="11163"/>
    <cellStyle name="Normal 5 5 2" xfId="13672"/>
    <cellStyle name="Normal 5 5 2 2" xfId="16026"/>
    <cellStyle name="Normal 5 5 2 2 2" xfId="26856"/>
    <cellStyle name="Normal 5 5 2 2 3" xfId="35733"/>
    <cellStyle name="Normal 5 5 2 3" xfId="18245"/>
    <cellStyle name="Normal 5 5 2 3 2" xfId="29075"/>
    <cellStyle name="Normal 5 5 2 3 3" xfId="37952"/>
    <cellStyle name="Normal 5 5 2 4" xfId="20650"/>
    <cellStyle name="Normal 5 5 2 4 2" xfId="31294"/>
    <cellStyle name="Normal 5 5 2 4 3" xfId="40171"/>
    <cellStyle name="Normal 5 5 2 5" xfId="24637"/>
    <cellStyle name="Normal 5 5 2 6" xfId="33514"/>
    <cellStyle name="Normal 5 5 3" xfId="12939"/>
    <cellStyle name="Normal 5 5 3 2" xfId="15293"/>
    <cellStyle name="Normal 5 5 3 2 2" xfId="26123"/>
    <cellStyle name="Normal 5 5 3 2 3" xfId="35000"/>
    <cellStyle name="Normal 5 5 3 3" xfId="17512"/>
    <cellStyle name="Normal 5 5 3 3 2" xfId="28342"/>
    <cellStyle name="Normal 5 5 3 3 3" xfId="37219"/>
    <cellStyle name="Normal 5 5 3 4" xfId="19917"/>
    <cellStyle name="Normal 5 5 3 4 2" xfId="30561"/>
    <cellStyle name="Normal 5 5 3 4 3" xfId="39438"/>
    <cellStyle name="Normal 5 5 3 5" xfId="23904"/>
    <cellStyle name="Normal 5 5 3 6" xfId="32781"/>
    <cellStyle name="Normal 5 5 4" xfId="14536"/>
    <cellStyle name="Normal 5 5 4 2" xfId="25380"/>
    <cellStyle name="Normal 5 5 4 3" xfId="34257"/>
    <cellStyle name="Normal 5 5 5" xfId="16769"/>
    <cellStyle name="Normal 5 5 5 2" xfId="27599"/>
    <cellStyle name="Normal 5 5 5 3" xfId="36476"/>
    <cellStyle name="Normal 5 5 6" xfId="19123"/>
    <cellStyle name="Normal 5 5 6 2" xfId="29818"/>
    <cellStyle name="Normal 5 5 6 3" xfId="38695"/>
    <cellStyle name="Normal 5 5 7" xfId="23161"/>
    <cellStyle name="Normal 5 5 8" xfId="32036"/>
    <cellStyle name="Normal 5 6" xfId="11164"/>
    <cellStyle name="Normal 5 6 2" xfId="13673"/>
    <cellStyle name="Normal 5 6 2 2" xfId="16027"/>
    <cellStyle name="Normal 5 6 2 2 2" xfId="26857"/>
    <cellStyle name="Normal 5 6 2 2 3" xfId="35734"/>
    <cellStyle name="Normal 5 6 2 3" xfId="18246"/>
    <cellStyle name="Normal 5 6 2 3 2" xfId="29076"/>
    <cellStyle name="Normal 5 6 2 3 3" xfId="37953"/>
    <cellStyle name="Normal 5 6 2 4" xfId="20651"/>
    <cellStyle name="Normal 5 6 2 4 2" xfId="31295"/>
    <cellStyle name="Normal 5 6 2 4 3" xfId="40172"/>
    <cellStyle name="Normal 5 6 2 5" xfId="24638"/>
    <cellStyle name="Normal 5 6 2 6" xfId="33515"/>
    <cellStyle name="Normal 5 6 3" xfId="12940"/>
    <cellStyle name="Normal 5 6 3 2" xfId="15294"/>
    <cellStyle name="Normal 5 6 3 2 2" xfId="26124"/>
    <cellStyle name="Normal 5 6 3 2 3" xfId="35001"/>
    <cellStyle name="Normal 5 6 3 3" xfId="17513"/>
    <cellStyle name="Normal 5 6 3 3 2" xfId="28343"/>
    <cellStyle name="Normal 5 6 3 3 3" xfId="37220"/>
    <cellStyle name="Normal 5 6 3 4" xfId="19918"/>
    <cellStyle name="Normal 5 6 3 4 2" xfId="30562"/>
    <cellStyle name="Normal 5 6 3 4 3" xfId="39439"/>
    <cellStyle name="Normal 5 6 3 5" xfId="23905"/>
    <cellStyle name="Normal 5 6 3 6" xfId="32782"/>
    <cellStyle name="Normal 5 6 4" xfId="14537"/>
    <cellStyle name="Normal 5 6 4 2" xfId="25381"/>
    <cellStyle name="Normal 5 6 4 3" xfId="34258"/>
    <cellStyle name="Normal 5 6 5" xfId="16770"/>
    <cellStyle name="Normal 5 6 5 2" xfId="27600"/>
    <cellStyle name="Normal 5 6 5 3" xfId="36477"/>
    <cellStyle name="Normal 5 6 6" xfId="19124"/>
    <cellStyle name="Normal 5 6 6 2" xfId="29819"/>
    <cellStyle name="Normal 5 6 6 3" xfId="38696"/>
    <cellStyle name="Normal 5 6 7" xfId="23162"/>
    <cellStyle name="Normal 5 6 8" xfId="32037"/>
    <cellStyle name="Normal 5 7" xfId="11165"/>
    <cellStyle name="Normal 5 8" xfId="11166"/>
    <cellStyle name="Normal 5 9" xfId="11167"/>
    <cellStyle name="Normal 5_ELC" xfId="872"/>
    <cellStyle name="Normal 6" xfId="873"/>
    <cellStyle name="Normal 6 2" xfId="874"/>
    <cellStyle name="Normal 6 2 2" xfId="875"/>
    <cellStyle name="Normal 6 2 3" xfId="8279"/>
    <cellStyle name="Normal 6 3" xfId="876"/>
    <cellStyle name="Normal 6 3 2" xfId="877"/>
    <cellStyle name="Normal 6 4" xfId="878"/>
    <cellStyle name="Normal 6 5" xfId="879"/>
    <cellStyle name="Normal 6 6" xfId="11168"/>
    <cellStyle name="Normal 6 7" xfId="8278"/>
    <cellStyle name="Normal 6 8" xfId="12062"/>
    <cellStyle name="Normal 6 8 2" xfId="13677"/>
    <cellStyle name="Normal 6 8 2 2" xfId="16031"/>
    <cellStyle name="Normal 6 8 2 2 2" xfId="26861"/>
    <cellStyle name="Normal 6 8 2 2 3" xfId="35738"/>
    <cellStyle name="Normal 6 8 2 3" xfId="18250"/>
    <cellStyle name="Normal 6 8 2 3 2" xfId="29080"/>
    <cellStyle name="Normal 6 8 2 3 3" xfId="37957"/>
    <cellStyle name="Normal 6 8 2 4" xfId="20655"/>
    <cellStyle name="Normal 6 8 2 4 2" xfId="31299"/>
    <cellStyle name="Normal 6 8 2 4 3" xfId="40176"/>
    <cellStyle name="Normal 6 8 2 5" xfId="24642"/>
    <cellStyle name="Normal 6 8 2 6" xfId="33519"/>
    <cellStyle name="Normal 6 8 3" xfId="12944"/>
    <cellStyle name="Normal 6 8 3 2" xfId="15298"/>
    <cellStyle name="Normal 6 8 3 2 2" xfId="26128"/>
    <cellStyle name="Normal 6 8 3 2 3" xfId="35005"/>
    <cellStyle name="Normal 6 8 3 3" xfId="17517"/>
    <cellStyle name="Normal 6 8 3 3 2" xfId="28347"/>
    <cellStyle name="Normal 6 8 3 3 3" xfId="37224"/>
    <cellStyle name="Normal 6 8 3 4" xfId="19922"/>
    <cellStyle name="Normal 6 8 3 4 2" xfId="30566"/>
    <cellStyle name="Normal 6 8 3 4 3" xfId="39443"/>
    <cellStyle name="Normal 6 8 3 5" xfId="23909"/>
    <cellStyle name="Normal 6 8 3 6" xfId="32786"/>
    <cellStyle name="Normal 6 8 4" xfId="14541"/>
    <cellStyle name="Normal 6 8 4 2" xfId="25385"/>
    <cellStyle name="Normal 6 8 4 3" xfId="34262"/>
    <cellStyle name="Normal 6 8 5" xfId="16774"/>
    <cellStyle name="Normal 6 8 5 2" xfId="27604"/>
    <cellStyle name="Normal 6 8 5 3" xfId="36481"/>
    <cellStyle name="Normal 6 8 6" xfId="19128"/>
    <cellStyle name="Normal 6 8 6 2" xfId="29823"/>
    <cellStyle name="Normal 6 8 6 3" xfId="38700"/>
    <cellStyle name="Normal 6 8 7" xfId="23166"/>
    <cellStyle name="Normal 6 8 8" xfId="32042"/>
    <cellStyle name="Normal 6 9" xfId="12085"/>
    <cellStyle name="Normal 7" xfId="880"/>
    <cellStyle name="Normal 7 2" xfId="881"/>
    <cellStyle name="Normal 7 2 2" xfId="882"/>
    <cellStyle name="Normal 7 2 3" xfId="8281"/>
    <cellStyle name="Normal 7 3" xfId="883"/>
    <cellStyle name="Normal 7 3 2" xfId="884"/>
    <cellStyle name="Normal 7 3 3" xfId="8282"/>
    <cellStyle name="Normal 7 4" xfId="885"/>
    <cellStyle name="Normal 7 4 2" xfId="21245"/>
    <cellStyle name="Normal 7 4 3" xfId="8283"/>
    <cellStyle name="Normal 7 5" xfId="886"/>
    <cellStyle name="Normal 7 6" xfId="8280"/>
    <cellStyle name="Normal 7 7" xfId="12063"/>
    <cellStyle name="Normal 7 7 2" xfId="13678"/>
    <cellStyle name="Normal 7 7 2 2" xfId="16032"/>
    <cellStyle name="Normal 7 7 2 2 2" xfId="26862"/>
    <cellStyle name="Normal 7 7 2 2 3" xfId="35739"/>
    <cellStyle name="Normal 7 7 2 3" xfId="18251"/>
    <cellStyle name="Normal 7 7 2 3 2" xfId="29081"/>
    <cellStyle name="Normal 7 7 2 3 3" xfId="37958"/>
    <cellStyle name="Normal 7 7 2 4" xfId="20656"/>
    <cellStyle name="Normal 7 7 2 4 2" xfId="31300"/>
    <cellStyle name="Normal 7 7 2 4 3" xfId="40177"/>
    <cellStyle name="Normal 7 7 2 5" xfId="24643"/>
    <cellStyle name="Normal 7 7 2 6" xfId="33520"/>
    <cellStyle name="Normal 7 7 3" xfId="12945"/>
    <cellStyle name="Normal 7 7 3 2" xfId="15299"/>
    <cellStyle name="Normal 7 7 3 2 2" xfId="26129"/>
    <cellStyle name="Normal 7 7 3 2 3" xfId="35006"/>
    <cellStyle name="Normal 7 7 3 3" xfId="17518"/>
    <cellStyle name="Normal 7 7 3 3 2" xfId="28348"/>
    <cellStyle name="Normal 7 7 3 3 3" xfId="37225"/>
    <cellStyle name="Normal 7 7 3 4" xfId="19923"/>
    <cellStyle name="Normal 7 7 3 4 2" xfId="30567"/>
    <cellStyle name="Normal 7 7 3 4 3" xfId="39444"/>
    <cellStyle name="Normal 7 7 3 5" xfId="23910"/>
    <cellStyle name="Normal 7 7 3 6" xfId="32787"/>
    <cellStyle name="Normal 7 7 4" xfId="14542"/>
    <cellStyle name="Normal 7 7 4 2" xfId="25386"/>
    <cellStyle name="Normal 7 7 4 3" xfId="34263"/>
    <cellStyle name="Normal 7 7 5" xfId="16775"/>
    <cellStyle name="Normal 7 7 5 2" xfId="27605"/>
    <cellStyle name="Normal 7 7 5 3" xfId="36482"/>
    <cellStyle name="Normal 7 7 6" xfId="19129"/>
    <cellStyle name="Normal 7 7 6 2" xfId="29824"/>
    <cellStyle name="Normal 7 7 6 3" xfId="38701"/>
    <cellStyle name="Normal 7 7 7" xfId="23167"/>
    <cellStyle name="Normal 7 7 8" xfId="32043"/>
    <cellStyle name="Normal 7 8" xfId="12086"/>
    <cellStyle name="Normal 8" xfId="887"/>
    <cellStyle name="Normal 8 10" xfId="31314"/>
    <cellStyle name="Normal 8 11" xfId="8235"/>
    <cellStyle name="Normal 8 2" xfId="888"/>
    <cellStyle name="Normal 8 2 2" xfId="889"/>
    <cellStyle name="Normal 8 2 3" xfId="8284"/>
    <cellStyle name="Normal 8 3" xfId="890"/>
    <cellStyle name="Normal 8 3 2" xfId="891"/>
    <cellStyle name="Normal 8 4" xfId="892"/>
    <cellStyle name="Normal 8 4 2" xfId="15304"/>
    <cellStyle name="Normal 8 4 2 2" xfId="26134"/>
    <cellStyle name="Normal 8 4 2 3" xfId="35011"/>
    <cellStyle name="Normal 8 4 3" xfId="17523"/>
    <cellStyle name="Normal 8 4 3 2" xfId="28353"/>
    <cellStyle name="Normal 8 4 3 3" xfId="37230"/>
    <cellStyle name="Normal 8 4 4" xfId="19928"/>
    <cellStyle name="Normal 8 4 4 2" xfId="30572"/>
    <cellStyle name="Normal 8 4 4 3" xfId="39449"/>
    <cellStyle name="Normal 8 4 5" xfId="21244"/>
    <cellStyle name="Normal 8 4 6" xfId="23915"/>
    <cellStyle name="Normal 8 4 7" xfId="32792"/>
    <cellStyle name="Normal 8 4 8" xfId="12950"/>
    <cellStyle name="Normal 8 5" xfId="893"/>
    <cellStyle name="Normal 8 5 2" xfId="14571"/>
    <cellStyle name="Normal 8 5 2 2" xfId="25401"/>
    <cellStyle name="Normal 8 5 2 3" xfId="34278"/>
    <cellStyle name="Normal 8 5 3" xfId="16790"/>
    <cellStyle name="Normal 8 5 3 2" xfId="27620"/>
    <cellStyle name="Normal 8 5 3 3" xfId="36497"/>
    <cellStyle name="Normal 8 5 4" xfId="19195"/>
    <cellStyle name="Normal 8 5 4 2" xfId="29839"/>
    <cellStyle name="Normal 8 5 4 3" xfId="38716"/>
    <cellStyle name="Normal 8 5 5" xfId="23182"/>
    <cellStyle name="Normal 8 5 6" xfId="32059"/>
    <cellStyle name="Normal 8 5 7" xfId="12217"/>
    <cellStyle name="Normal 8 6" xfId="13693"/>
    <cellStyle name="Normal 8 6 2" xfId="24658"/>
    <cellStyle name="Normal 8 6 3" xfId="33535"/>
    <cellStyle name="Normal 8 7" xfId="16047"/>
    <cellStyle name="Normal 8 7 2" xfId="26877"/>
    <cellStyle name="Normal 8 7 3" xfId="35754"/>
    <cellStyle name="Normal 8 8" xfId="18266"/>
    <cellStyle name="Normal 8 8 2" xfId="29096"/>
    <cellStyle name="Normal 8 8 3" xfId="37973"/>
    <cellStyle name="Normal 8 9" xfId="22439"/>
    <cellStyle name="Normal 9" xfId="894"/>
    <cellStyle name="Normal 9 10" xfId="895"/>
    <cellStyle name="Normal 9 11" xfId="896"/>
    <cellStyle name="Normal 9 12" xfId="8241"/>
    <cellStyle name="Normal 9 2" xfId="897"/>
    <cellStyle name="Normal 9 2 2" xfId="898"/>
    <cellStyle name="Normal 9 2 2 2" xfId="899"/>
    <cellStyle name="Normal 9 2 2 2 2" xfId="900"/>
    <cellStyle name="Normal 9 2 2 3" xfId="901"/>
    <cellStyle name="Normal 9 2 3" xfId="902"/>
    <cellStyle name="Normal 9 2 3 2" xfId="903"/>
    <cellStyle name="Normal 9 2 3 3" xfId="904"/>
    <cellStyle name="Normal 9 2 3 4" xfId="905"/>
    <cellStyle name="Normal 9 2 4" xfId="906"/>
    <cellStyle name="Normal 9 2 4 2" xfId="907"/>
    <cellStyle name="Normal 9 2 4 2 2" xfId="21243"/>
    <cellStyle name="Normal 9 2 4 2 3" xfId="12088"/>
    <cellStyle name="Normal 9 2 4 3" xfId="908"/>
    <cellStyle name="Normal 9 2 4 3 2" xfId="16039"/>
    <cellStyle name="Normal 9 2 4 3 2 2" xfId="26869"/>
    <cellStyle name="Normal 9 2 4 3 2 3" xfId="35746"/>
    <cellStyle name="Normal 9 2 4 3 3" xfId="18258"/>
    <cellStyle name="Normal 9 2 4 3 3 2" xfId="29088"/>
    <cellStyle name="Normal 9 2 4 3 3 3" xfId="37965"/>
    <cellStyle name="Normal 9 2 4 3 4" xfId="20663"/>
    <cellStyle name="Normal 9 2 4 3 4 2" xfId="31307"/>
    <cellStyle name="Normal 9 2 4 3 4 3" xfId="40184"/>
    <cellStyle name="Normal 9 2 4 3 5" xfId="24650"/>
    <cellStyle name="Normal 9 2 4 3 6" xfId="33527"/>
    <cellStyle name="Normal 9 2 4 3 7" xfId="13685"/>
    <cellStyle name="Normal 9 2 4 4" xfId="14563"/>
    <cellStyle name="Normal 9 2 4 4 2" xfId="25393"/>
    <cellStyle name="Normal 9 2 4 4 3" xfId="34270"/>
    <cellStyle name="Normal 9 2 4 5" xfId="16782"/>
    <cellStyle name="Normal 9 2 4 5 2" xfId="27612"/>
    <cellStyle name="Normal 9 2 4 5 3" xfId="36489"/>
    <cellStyle name="Normal 9 2 4 6" xfId="19187"/>
    <cellStyle name="Normal 9 2 4 6 2" xfId="29831"/>
    <cellStyle name="Normal 9 2 4 6 3" xfId="38708"/>
    <cellStyle name="Normal 9 2 4 7" xfId="23174"/>
    <cellStyle name="Normal 9 2 4 8" xfId="32050"/>
    <cellStyle name="Normal 9 2 4 9" xfId="12087"/>
    <cellStyle name="Normal 9 2 5" xfId="909"/>
    <cellStyle name="Normal 9 2 6" xfId="910"/>
    <cellStyle name="Normal 9 3" xfId="911"/>
    <cellStyle name="Normal 9 3 10" xfId="32041"/>
    <cellStyle name="Normal 9 3 11" xfId="12061"/>
    <cellStyle name="Normal 9 3 2" xfId="912"/>
    <cellStyle name="Normal 9 3 2 2" xfId="913"/>
    <cellStyle name="Normal 9 3 2 2 2" xfId="16040"/>
    <cellStyle name="Normal 9 3 2 2 2 2" xfId="26870"/>
    <cellStyle name="Normal 9 3 2 2 2 3" xfId="35747"/>
    <cellStyle name="Normal 9 3 2 2 3" xfId="18259"/>
    <cellStyle name="Normal 9 3 2 2 3 2" xfId="29089"/>
    <cellStyle name="Normal 9 3 2 2 3 3" xfId="37966"/>
    <cellStyle name="Normal 9 3 2 2 4" xfId="20664"/>
    <cellStyle name="Normal 9 3 2 2 4 2" xfId="31308"/>
    <cellStyle name="Normal 9 3 2 2 4 3" xfId="40185"/>
    <cellStyle name="Normal 9 3 2 2 5" xfId="24651"/>
    <cellStyle name="Normal 9 3 2 2 6" xfId="33528"/>
    <cellStyle name="Normal 9 3 2 2 7" xfId="13686"/>
    <cellStyle name="Normal 9 3 2 3" xfId="14564"/>
    <cellStyle name="Normal 9 3 2 3 2" xfId="25394"/>
    <cellStyle name="Normal 9 3 2 3 3" xfId="34271"/>
    <cellStyle name="Normal 9 3 2 4" xfId="16783"/>
    <cellStyle name="Normal 9 3 2 4 2" xfId="27613"/>
    <cellStyle name="Normal 9 3 2 4 3" xfId="36490"/>
    <cellStyle name="Normal 9 3 2 5" xfId="19188"/>
    <cellStyle name="Normal 9 3 2 5 2" xfId="29832"/>
    <cellStyle name="Normal 9 3 2 5 3" xfId="38709"/>
    <cellStyle name="Normal 9 3 2 6" xfId="23175"/>
    <cellStyle name="Normal 9 3 2 7" xfId="32051"/>
    <cellStyle name="Normal 9 3 2 8" xfId="12089"/>
    <cellStyle name="Normal 9 3 3" xfId="914"/>
    <cellStyle name="Normal 9 3 3 2" xfId="16030"/>
    <cellStyle name="Normal 9 3 3 2 2" xfId="26860"/>
    <cellStyle name="Normal 9 3 3 2 3" xfId="35737"/>
    <cellStyle name="Normal 9 3 3 3" xfId="18249"/>
    <cellStyle name="Normal 9 3 3 3 2" xfId="29079"/>
    <cellStyle name="Normal 9 3 3 3 3" xfId="37956"/>
    <cellStyle name="Normal 9 3 3 4" xfId="20654"/>
    <cellStyle name="Normal 9 3 3 4 2" xfId="31298"/>
    <cellStyle name="Normal 9 3 3 4 3" xfId="40175"/>
    <cellStyle name="Normal 9 3 3 5" xfId="24641"/>
    <cellStyle name="Normal 9 3 3 6" xfId="33518"/>
    <cellStyle name="Normal 9 3 3 7" xfId="13676"/>
    <cellStyle name="Normal 9 3 4" xfId="12943"/>
    <cellStyle name="Normal 9 3 4 2" xfId="15297"/>
    <cellStyle name="Normal 9 3 4 2 2" xfId="26127"/>
    <cellStyle name="Normal 9 3 4 2 3" xfId="35004"/>
    <cellStyle name="Normal 9 3 4 3" xfId="17516"/>
    <cellStyle name="Normal 9 3 4 3 2" xfId="28346"/>
    <cellStyle name="Normal 9 3 4 3 3" xfId="37223"/>
    <cellStyle name="Normal 9 3 4 4" xfId="19921"/>
    <cellStyle name="Normal 9 3 4 4 2" xfId="30565"/>
    <cellStyle name="Normal 9 3 4 4 3" xfId="39442"/>
    <cellStyle name="Normal 9 3 4 5" xfId="23908"/>
    <cellStyle name="Normal 9 3 4 6" xfId="32785"/>
    <cellStyle name="Normal 9 3 5" xfId="14540"/>
    <cellStyle name="Normal 9 3 5 2" xfId="21242"/>
    <cellStyle name="Normal 9 3 5 3" xfId="25384"/>
    <cellStyle name="Normal 9 3 5 4" xfId="34261"/>
    <cellStyle name="Normal 9 3 6" xfId="16773"/>
    <cellStyle name="Normal 9 3 6 2" xfId="21241"/>
    <cellStyle name="Normal 9 3 6 3" xfId="27603"/>
    <cellStyle name="Normal 9 3 6 4" xfId="36480"/>
    <cellStyle name="Normal 9 3 7" xfId="19127"/>
    <cellStyle name="Normal 9 3 7 2" xfId="29822"/>
    <cellStyle name="Normal 9 3 7 3" xfId="38699"/>
    <cellStyle name="Normal 9 3 8" xfId="21035"/>
    <cellStyle name="Normal 9 3 9" xfId="23165"/>
    <cellStyle name="Normal 9 4" xfId="915"/>
    <cellStyle name="Normal 9 4 2" xfId="916"/>
    <cellStyle name="Normal 9 4 2 10" xfId="32052"/>
    <cellStyle name="Normal 9 4 2 11" xfId="12090"/>
    <cellStyle name="Normal 9 4 2 2" xfId="917"/>
    <cellStyle name="Normal 9 4 2 2 2" xfId="13688"/>
    <cellStyle name="Normal 9 4 2 2 2 2" xfId="16042"/>
    <cellStyle name="Normal 9 4 2 2 2 2 2" xfId="26872"/>
    <cellStyle name="Normal 9 4 2 2 2 2 3" xfId="35749"/>
    <cellStyle name="Normal 9 4 2 2 2 3" xfId="18261"/>
    <cellStyle name="Normal 9 4 2 2 2 3 2" xfId="29091"/>
    <cellStyle name="Normal 9 4 2 2 2 3 3" xfId="37968"/>
    <cellStyle name="Normal 9 4 2 2 2 4" xfId="20666"/>
    <cellStyle name="Normal 9 4 2 2 2 4 2" xfId="31310"/>
    <cellStyle name="Normal 9 4 2 2 2 4 3" xfId="40187"/>
    <cellStyle name="Normal 9 4 2 2 2 5" xfId="24653"/>
    <cellStyle name="Normal 9 4 2 2 2 6" xfId="33530"/>
    <cellStyle name="Normal 9 4 2 2 3" xfId="14566"/>
    <cellStyle name="Normal 9 4 2 2 3 2" xfId="25396"/>
    <cellStyle name="Normal 9 4 2 2 3 3" xfId="34273"/>
    <cellStyle name="Normal 9 4 2 2 4" xfId="16785"/>
    <cellStyle name="Normal 9 4 2 2 4 2" xfId="27615"/>
    <cellStyle name="Normal 9 4 2 2 4 3" xfId="36492"/>
    <cellStyle name="Normal 9 4 2 2 5" xfId="19190"/>
    <cellStyle name="Normal 9 4 2 2 5 2" xfId="29834"/>
    <cellStyle name="Normal 9 4 2 2 5 3" xfId="38711"/>
    <cellStyle name="Normal 9 4 2 2 6" xfId="23177"/>
    <cellStyle name="Normal 9 4 2 2 7" xfId="32053"/>
    <cellStyle name="Normal 9 4 2 2 8" xfId="12091"/>
    <cellStyle name="Normal 9 4 2 3" xfId="918"/>
    <cellStyle name="Normal 9 4 2 3 2" xfId="16041"/>
    <cellStyle name="Normal 9 4 2 3 2 2" xfId="26871"/>
    <cellStyle name="Normal 9 4 2 3 2 3" xfId="35748"/>
    <cellStyle name="Normal 9 4 2 3 3" xfId="18260"/>
    <cellStyle name="Normal 9 4 2 3 3 2" xfId="29090"/>
    <cellStyle name="Normal 9 4 2 3 3 3" xfId="37967"/>
    <cellStyle name="Normal 9 4 2 3 4" xfId="20665"/>
    <cellStyle name="Normal 9 4 2 3 4 2" xfId="31309"/>
    <cellStyle name="Normal 9 4 2 3 4 3" xfId="40186"/>
    <cellStyle name="Normal 9 4 2 3 5" xfId="24652"/>
    <cellStyle name="Normal 9 4 2 3 6" xfId="33529"/>
    <cellStyle name="Normal 9 4 2 3 7" xfId="13687"/>
    <cellStyle name="Normal 9 4 2 4" xfId="14565"/>
    <cellStyle name="Normal 9 4 2 4 2" xfId="21239"/>
    <cellStyle name="Normal 9 4 2 4 3" xfId="25395"/>
    <cellStyle name="Normal 9 4 2 4 4" xfId="34272"/>
    <cellStyle name="Normal 9 4 2 5" xfId="16784"/>
    <cellStyle name="Normal 9 4 2 5 2" xfId="21238"/>
    <cellStyle name="Normal 9 4 2 5 3" xfId="27614"/>
    <cellStyle name="Normal 9 4 2 5 4" xfId="36491"/>
    <cellStyle name="Normal 9 4 2 6" xfId="19189"/>
    <cellStyle name="Normal 9 4 2 6 2" xfId="21237"/>
    <cellStyle name="Normal 9 4 2 6 3" xfId="29833"/>
    <cellStyle name="Normal 9 4 2 6 4" xfId="38710"/>
    <cellStyle name="Normal 9 4 2 7" xfId="21236"/>
    <cellStyle name="Normal 9 4 2 8" xfId="21240"/>
    <cellStyle name="Normal 9 4 2 9" xfId="23176"/>
    <cellStyle name="Normal 9 4 3" xfId="919"/>
    <cellStyle name="Normal 9 4 3 2" xfId="920"/>
    <cellStyle name="Normal 9 4 4" xfId="921"/>
    <cellStyle name="Normal 9 4 5" xfId="922"/>
    <cellStyle name="Normal 9 5" xfId="923"/>
    <cellStyle name="Normal 9 5 2" xfId="924"/>
    <cellStyle name="Normal 9 5 2 2" xfId="925"/>
    <cellStyle name="Normal 9 5 3" xfId="926"/>
    <cellStyle name="Normal 9 5 4" xfId="927"/>
    <cellStyle name="Normal 9 5 5" xfId="928"/>
    <cellStyle name="Normal 9 6" xfId="929"/>
    <cellStyle name="Normal 9 6 2" xfId="930"/>
    <cellStyle name="Normal 9 6 2 2" xfId="931"/>
    <cellStyle name="Normal 9 6 3" xfId="932"/>
    <cellStyle name="Normal 9 7" xfId="933"/>
    <cellStyle name="Normal 9 7 2" xfId="934"/>
    <cellStyle name="Normal 9 7 3" xfId="12092"/>
    <cellStyle name="Normal 9 8" xfId="935"/>
    <cellStyle name="Normal 9 9" xfId="936"/>
    <cellStyle name="Normal GHG Textfiels Bold" xfId="937"/>
    <cellStyle name="Normal GHG-Shade 2" xfId="938"/>
    <cellStyle name="Normal GHG-Shade 2 2" xfId="939"/>
    <cellStyle name="Normale_B2020" xfId="2"/>
    <cellStyle name="Note 10" xfId="11169"/>
    <cellStyle name="Note 10 2" xfId="11170"/>
    <cellStyle name="Note 10 3" xfId="11171"/>
    <cellStyle name="Note 10 4" xfId="11172"/>
    <cellStyle name="Note 10 5" xfId="11173"/>
    <cellStyle name="Note 10 6" xfId="11174"/>
    <cellStyle name="Note 10 7" xfId="11175"/>
    <cellStyle name="Note 10 8" xfId="11176"/>
    <cellStyle name="Note 10 9" xfId="11177"/>
    <cellStyle name="Note 11" xfId="11178"/>
    <cellStyle name="Note 11 2" xfId="11179"/>
    <cellStyle name="Note 11 3" xfId="11180"/>
    <cellStyle name="Note 11 4" xfId="11181"/>
    <cellStyle name="Note 11 5" xfId="11182"/>
    <cellStyle name="Note 12" xfId="11183"/>
    <cellStyle name="Note 12 2" xfId="11184"/>
    <cellStyle name="Note 12 3" xfId="11185"/>
    <cellStyle name="Note 12 4" xfId="11186"/>
    <cellStyle name="Note 12 5" xfId="11187"/>
    <cellStyle name="Note 13" xfId="11188"/>
    <cellStyle name="Note 14" xfId="11189"/>
    <cellStyle name="Note 15" xfId="11190"/>
    <cellStyle name="Note 16" xfId="11191"/>
    <cellStyle name="Note 17" xfId="11192"/>
    <cellStyle name="Note 18" xfId="11193"/>
    <cellStyle name="Note 19" xfId="11194"/>
    <cellStyle name="Note 2" xfId="940"/>
    <cellStyle name="Note 2 10" xfId="11196"/>
    <cellStyle name="Note 2 10 2" xfId="11197"/>
    <cellStyle name="Note 2 10 3" xfId="11198"/>
    <cellStyle name="Note 2 10 4" xfId="11199"/>
    <cellStyle name="Note 2 10 5" xfId="11200"/>
    <cellStyle name="Note 2 11" xfId="11201"/>
    <cellStyle name="Note 2 11 2" xfId="11202"/>
    <cellStyle name="Note 2 11 3" xfId="11203"/>
    <cellStyle name="Note 2 11 4" xfId="11204"/>
    <cellStyle name="Note 2 11 5" xfId="11205"/>
    <cellStyle name="Note 2 12" xfId="11206"/>
    <cellStyle name="Note 2 13" xfId="11207"/>
    <cellStyle name="Note 2 14" xfId="11208"/>
    <cellStyle name="Note 2 15" xfId="11209"/>
    <cellStyle name="Note 2 16" xfId="11210"/>
    <cellStyle name="Note 2 17" xfId="11211"/>
    <cellStyle name="Note 2 18" xfId="11212"/>
    <cellStyle name="Note 2 19" xfId="11213"/>
    <cellStyle name="Note 2 2" xfId="941"/>
    <cellStyle name="Note 2 2 10" xfId="11214"/>
    <cellStyle name="Note 2 2 2" xfId="11215"/>
    <cellStyle name="Note 2 2 3" xfId="11216"/>
    <cellStyle name="Note 2 2 4" xfId="11217"/>
    <cellStyle name="Note 2 2 5" xfId="11218"/>
    <cellStyle name="Note 2 2 6" xfId="11219"/>
    <cellStyle name="Note 2 2 7" xfId="11220"/>
    <cellStyle name="Note 2 2 8" xfId="11221"/>
    <cellStyle name="Note 2 2 9" xfId="11222"/>
    <cellStyle name="Note 2 20" xfId="11223"/>
    <cellStyle name="Note 2 21" xfId="11224"/>
    <cellStyle name="Note 2 22" xfId="11225"/>
    <cellStyle name="Note 2 23" xfId="11226"/>
    <cellStyle name="Note 2 24" xfId="11227"/>
    <cellStyle name="Note 2 25" xfId="11228"/>
    <cellStyle name="Note 2 26" xfId="11229"/>
    <cellStyle name="Note 2 27" xfId="11195"/>
    <cellStyle name="Note 2 3" xfId="11230"/>
    <cellStyle name="Note 2 3 2" xfId="11231"/>
    <cellStyle name="Note 2 3 3" xfId="11232"/>
    <cellStyle name="Note 2 3 4" xfId="11233"/>
    <cellStyle name="Note 2 3 5" xfId="11234"/>
    <cellStyle name="Note 2 3 6" xfId="11235"/>
    <cellStyle name="Note 2 3 7" xfId="11236"/>
    <cellStyle name="Note 2 3 8" xfId="11237"/>
    <cellStyle name="Note 2 3 9" xfId="11238"/>
    <cellStyle name="Note 2 4" xfId="11239"/>
    <cellStyle name="Note 2 4 2" xfId="11240"/>
    <cellStyle name="Note 2 4 3" xfId="11241"/>
    <cellStyle name="Note 2 4 4" xfId="11242"/>
    <cellStyle name="Note 2 4 5" xfId="11243"/>
    <cellStyle name="Note 2 4 6" xfId="11244"/>
    <cellStyle name="Note 2 4 7" xfId="11245"/>
    <cellStyle name="Note 2 4 8" xfId="11246"/>
    <cellStyle name="Note 2 4 9" xfId="11247"/>
    <cellStyle name="Note 2 5" xfId="11248"/>
    <cellStyle name="Note 2 5 2" xfId="11249"/>
    <cellStyle name="Note 2 5 3" xfId="11250"/>
    <cellStyle name="Note 2 5 4" xfId="11251"/>
    <cellStyle name="Note 2 5 5" xfId="11252"/>
    <cellStyle name="Note 2 5 6" xfId="11253"/>
    <cellStyle name="Note 2 5 7" xfId="11254"/>
    <cellStyle name="Note 2 5 8" xfId="11255"/>
    <cellStyle name="Note 2 5 9" xfId="11256"/>
    <cellStyle name="Note 2 6" xfId="11257"/>
    <cellStyle name="Note 2 6 2" xfId="11258"/>
    <cellStyle name="Note 2 6 3" xfId="11259"/>
    <cellStyle name="Note 2 6 4" xfId="11260"/>
    <cellStyle name="Note 2 6 5" xfId="11261"/>
    <cellStyle name="Note 2 7" xfId="11262"/>
    <cellStyle name="Note 2 7 2" xfId="11263"/>
    <cellStyle name="Note 2 7 3" xfId="11264"/>
    <cellStyle name="Note 2 7 4" xfId="11265"/>
    <cellStyle name="Note 2 7 5" xfId="11266"/>
    <cellStyle name="Note 2 8" xfId="11267"/>
    <cellStyle name="Note 2 8 2" xfId="11268"/>
    <cellStyle name="Note 2 8 3" xfId="11269"/>
    <cellStyle name="Note 2 8 4" xfId="11270"/>
    <cellStyle name="Note 2 8 5" xfId="11271"/>
    <cellStyle name="Note 2 9" xfId="11272"/>
    <cellStyle name="Note 2 9 2" xfId="11273"/>
    <cellStyle name="Note 2 9 3" xfId="11274"/>
    <cellStyle name="Note 2 9 4" xfId="11275"/>
    <cellStyle name="Note 2 9 5" xfId="11276"/>
    <cellStyle name="Note 20" xfId="11277"/>
    <cellStyle name="Note 21" xfId="11278"/>
    <cellStyle name="Note 22" xfId="11279"/>
    <cellStyle name="Note 23" xfId="11280"/>
    <cellStyle name="Note 24" xfId="11281"/>
    <cellStyle name="Note 25" xfId="11282"/>
    <cellStyle name="Note 26" xfId="11283"/>
    <cellStyle name="Note 27" xfId="11284"/>
    <cellStyle name="Note 28" xfId="11285"/>
    <cellStyle name="Note 29" xfId="11286"/>
    <cellStyle name="Note 3" xfId="942"/>
    <cellStyle name="Note 3 10" xfId="11288"/>
    <cellStyle name="Note 3 11" xfId="11289"/>
    <cellStyle name="Note 3 12" xfId="11290"/>
    <cellStyle name="Note 3 13" xfId="11291"/>
    <cellStyle name="Note 3 14" xfId="11292"/>
    <cellStyle name="Note 3 15" xfId="11293"/>
    <cellStyle name="Note 3 16" xfId="11294"/>
    <cellStyle name="Note 3 17" xfId="11295"/>
    <cellStyle name="Note 3 18" xfId="11296"/>
    <cellStyle name="Note 3 19" xfId="11297"/>
    <cellStyle name="Note 3 2" xfId="943"/>
    <cellStyle name="Note 3 20" xfId="11298"/>
    <cellStyle name="Note 3 21" xfId="11287"/>
    <cellStyle name="Note 3 3" xfId="11299"/>
    <cellStyle name="Note 3 4" xfId="11300"/>
    <cellStyle name="Note 3 5" xfId="11301"/>
    <cellStyle name="Note 3 6" xfId="11302"/>
    <cellStyle name="Note 3 7" xfId="11303"/>
    <cellStyle name="Note 3 8" xfId="11304"/>
    <cellStyle name="Note 3 9" xfId="11305"/>
    <cellStyle name="Note 30" xfId="11306"/>
    <cellStyle name="Note 31" xfId="11307"/>
    <cellStyle name="Note 32" xfId="11308"/>
    <cellStyle name="Note 33" xfId="11309"/>
    <cellStyle name="Note 34" xfId="11310"/>
    <cellStyle name="Note 35" xfId="11311"/>
    <cellStyle name="Note 36" xfId="11312"/>
    <cellStyle name="Note 37" xfId="11313"/>
    <cellStyle name="Note 38" xfId="11314"/>
    <cellStyle name="Note 4" xfId="11315"/>
    <cellStyle name="Note 4 10" xfId="11316"/>
    <cellStyle name="Note 4 11" xfId="11317"/>
    <cellStyle name="Note 4 12" xfId="11318"/>
    <cellStyle name="Note 4 13" xfId="11319"/>
    <cellStyle name="Note 4 14" xfId="11320"/>
    <cellStyle name="Note 4 15" xfId="11321"/>
    <cellStyle name="Note 4 16" xfId="11322"/>
    <cellStyle name="Note 4 17" xfId="11323"/>
    <cellStyle name="Note 4 18" xfId="11324"/>
    <cellStyle name="Note 4 19" xfId="11325"/>
    <cellStyle name="Note 4 2" xfId="11326"/>
    <cellStyle name="Note 4 20" xfId="11327"/>
    <cellStyle name="Note 4 3" xfId="11328"/>
    <cellStyle name="Note 4 4" xfId="11329"/>
    <cellStyle name="Note 4 5" xfId="11330"/>
    <cellStyle name="Note 4 6" xfId="11331"/>
    <cellStyle name="Note 4 7" xfId="11332"/>
    <cellStyle name="Note 4 8" xfId="11333"/>
    <cellStyle name="Note 4 9" xfId="11334"/>
    <cellStyle name="Note 5" xfId="11335"/>
    <cellStyle name="Note 5 10" xfId="11336"/>
    <cellStyle name="Note 5 11" xfId="11337"/>
    <cellStyle name="Note 5 12" xfId="11338"/>
    <cellStyle name="Note 5 13" xfId="11339"/>
    <cellStyle name="Note 5 14" xfId="11340"/>
    <cellStyle name="Note 5 15" xfId="11341"/>
    <cellStyle name="Note 5 16" xfId="11342"/>
    <cellStyle name="Note 5 17" xfId="11343"/>
    <cellStyle name="Note 5 18" xfId="11344"/>
    <cellStyle name="Note 5 19" xfId="11345"/>
    <cellStyle name="Note 5 2" xfId="11346"/>
    <cellStyle name="Note 5 20" xfId="11347"/>
    <cellStyle name="Note 5 3" xfId="11348"/>
    <cellStyle name="Note 5 4" xfId="11349"/>
    <cellStyle name="Note 5 5" xfId="11350"/>
    <cellStyle name="Note 5 6" xfId="11351"/>
    <cellStyle name="Note 5 7" xfId="11352"/>
    <cellStyle name="Note 5 8" xfId="11353"/>
    <cellStyle name="Note 5 9" xfId="11354"/>
    <cellStyle name="Note 6" xfId="11355"/>
    <cellStyle name="Note 6 10" xfId="11356"/>
    <cellStyle name="Note 6 11" xfId="11357"/>
    <cellStyle name="Note 6 12" xfId="11358"/>
    <cellStyle name="Note 6 13" xfId="11359"/>
    <cellStyle name="Note 6 14" xfId="11360"/>
    <cellStyle name="Note 6 15" xfId="11361"/>
    <cellStyle name="Note 6 16" xfId="11362"/>
    <cellStyle name="Note 6 17" xfId="11363"/>
    <cellStyle name="Note 6 18" xfId="11364"/>
    <cellStyle name="Note 6 19" xfId="11365"/>
    <cellStyle name="Note 6 2" xfId="11366"/>
    <cellStyle name="Note 6 3" xfId="11367"/>
    <cellStyle name="Note 6 4" xfId="11368"/>
    <cellStyle name="Note 6 5" xfId="11369"/>
    <cellStyle name="Note 6 6" xfId="11370"/>
    <cellStyle name="Note 6 7" xfId="11371"/>
    <cellStyle name="Note 6 8" xfId="11372"/>
    <cellStyle name="Note 6 9" xfId="11373"/>
    <cellStyle name="Note 7" xfId="11374"/>
    <cellStyle name="Note 7 10" xfId="11375"/>
    <cellStyle name="Note 7 11" xfId="11376"/>
    <cellStyle name="Note 7 12" xfId="11377"/>
    <cellStyle name="Note 7 13" xfId="11378"/>
    <cellStyle name="Note 7 14" xfId="11379"/>
    <cellStyle name="Note 7 15" xfId="11380"/>
    <cellStyle name="Note 7 16" xfId="11381"/>
    <cellStyle name="Note 7 17" xfId="11382"/>
    <cellStyle name="Note 7 18" xfId="11383"/>
    <cellStyle name="Note 7 2" xfId="11384"/>
    <cellStyle name="Note 7 3" xfId="11385"/>
    <cellStyle name="Note 7 4" xfId="11386"/>
    <cellStyle name="Note 7 5" xfId="11387"/>
    <cellStyle name="Note 7 6" xfId="11388"/>
    <cellStyle name="Note 7 7" xfId="11389"/>
    <cellStyle name="Note 7 8" xfId="11390"/>
    <cellStyle name="Note 7 9" xfId="11391"/>
    <cellStyle name="Note 8" xfId="11392"/>
    <cellStyle name="Note 8 10" xfId="11393"/>
    <cellStyle name="Note 8 11" xfId="11394"/>
    <cellStyle name="Note 8 12" xfId="11395"/>
    <cellStyle name="Note 8 13" xfId="11396"/>
    <cellStyle name="Note 8 14" xfId="11397"/>
    <cellStyle name="Note 8 15" xfId="11398"/>
    <cellStyle name="Note 8 16" xfId="11399"/>
    <cellStyle name="Note 8 17" xfId="11400"/>
    <cellStyle name="Note 8 18" xfId="11401"/>
    <cellStyle name="Note 8 2" xfId="11402"/>
    <cellStyle name="Note 8 3" xfId="11403"/>
    <cellStyle name="Note 8 4" xfId="11404"/>
    <cellStyle name="Note 8 5" xfId="11405"/>
    <cellStyle name="Note 8 6" xfId="11406"/>
    <cellStyle name="Note 8 7" xfId="11407"/>
    <cellStyle name="Note 8 8" xfId="11408"/>
    <cellStyle name="Note 8 9" xfId="11409"/>
    <cellStyle name="Note 9" xfId="11410"/>
    <cellStyle name="Note 9 10" xfId="11411"/>
    <cellStyle name="Note 9 11" xfId="11412"/>
    <cellStyle name="Note 9 12" xfId="11413"/>
    <cellStyle name="Note 9 13" xfId="11414"/>
    <cellStyle name="Note 9 2" xfId="11415"/>
    <cellStyle name="Note 9 3" xfId="11416"/>
    <cellStyle name="Note 9 4" xfId="11417"/>
    <cellStyle name="Note 9 5" xfId="11418"/>
    <cellStyle name="Note 9 6" xfId="11419"/>
    <cellStyle name="Note 9 7" xfId="11420"/>
    <cellStyle name="Note 9 8" xfId="11421"/>
    <cellStyle name="Note 9 9" xfId="11422"/>
    <cellStyle name="Notiz" xfId="944"/>
    <cellStyle name="Notiz 10" xfId="945"/>
    <cellStyle name="Notiz 10 2" xfId="946"/>
    <cellStyle name="Notiz 10 2 2" xfId="947"/>
    <cellStyle name="Notiz 10 3" xfId="948"/>
    <cellStyle name="Notiz 11" xfId="949"/>
    <cellStyle name="Notiz 11 2" xfId="950"/>
    <cellStyle name="Notiz 11 2 2" xfId="951"/>
    <cellStyle name="Notiz 11 3" xfId="952"/>
    <cellStyle name="Notiz 12" xfId="953"/>
    <cellStyle name="Notiz 12 2" xfId="954"/>
    <cellStyle name="Notiz 2" xfId="955"/>
    <cellStyle name="Notiz 2 2" xfId="956"/>
    <cellStyle name="Notiz 3" xfId="957"/>
    <cellStyle name="Notiz 3 2" xfId="958"/>
    <cellStyle name="Notiz 3 2 2" xfId="959"/>
    <cellStyle name="Notiz 3 2 2 2" xfId="960"/>
    <cellStyle name="Notiz 3 2 3" xfId="961"/>
    <cellStyle name="Notiz 3 3" xfId="962"/>
    <cellStyle name="Notiz 3 3 2" xfId="963"/>
    <cellStyle name="Notiz 3 3 2 2" xfId="964"/>
    <cellStyle name="Notiz 3 3 3" xfId="965"/>
    <cellStyle name="Notiz 3 3 3 2" xfId="966"/>
    <cellStyle name="Notiz 3 3 3 2 2" xfId="967"/>
    <cellStyle name="Notiz 3 3 3 3" xfId="968"/>
    <cellStyle name="Notiz 3 3 3 4" xfId="969"/>
    <cellStyle name="Notiz 3 3 3 5" xfId="970"/>
    <cellStyle name="Notiz 3 3 4" xfId="971"/>
    <cellStyle name="Notiz 3 3 4 2" xfId="972"/>
    <cellStyle name="Notiz 3 3 4 2 2" xfId="973"/>
    <cellStyle name="Notiz 3 3 4 3" xfId="974"/>
    <cellStyle name="Notiz 3 3 5" xfId="975"/>
    <cellStyle name="Notiz 3 3 6" xfId="976"/>
    <cellStyle name="Notiz 3 4" xfId="977"/>
    <cellStyle name="Notiz 3 4 2" xfId="978"/>
    <cellStyle name="Notiz 3 4 3" xfId="979"/>
    <cellStyle name="Notiz 3 4 4" xfId="980"/>
    <cellStyle name="Notiz 3 5" xfId="981"/>
    <cellStyle name="Notiz 3 6" xfId="982"/>
    <cellStyle name="Notiz 4" xfId="983"/>
    <cellStyle name="Notiz 4 2" xfId="984"/>
    <cellStyle name="Notiz 4 2 2" xfId="985"/>
    <cellStyle name="Notiz 4 2 2 2" xfId="986"/>
    <cellStyle name="Notiz 4 2 3" xfId="987"/>
    <cellStyle name="Notiz 4 2 3 2" xfId="988"/>
    <cellStyle name="Notiz 4 2 3 2 2" xfId="989"/>
    <cellStyle name="Notiz 4 2 3 3" xfId="990"/>
    <cellStyle name="Notiz 4 2 3 4" xfId="991"/>
    <cellStyle name="Notiz 4 2 3 5" xfId="992"/>
    <cellStyle name="Notiz 4 2 4" xfId="993"/>
    <cellStyle name="Notiz 4 2 4 2" xfId="994"/>
    <cellStyle name="Notiz 4 2 4 2 2" xfId="995"/>
    <cellStyle name="Notiz 4 2 4 3" xfId="996"/>
    <cellStyle name="Notiz 4 2 5" xfId="997"/>
    <cellStyle name="Notiz 4 2 6" xfId="998"/>
    <cellStyle name="Notiz 4 3" xfId="999"/>
    <cellStyle name="Notiz 4 3 2" xfId="1000"/>
    <cellStyle name="Notiz 4 4" xfId="1001"/>
    <cellStyle name="Notiz 4 4 2" xfId="1002"/>
    <cellStyle name="Notiz 4 5" xfId="1003"/>
    <cellStyle name="Notiz 4 6" xfId="1004"/>
    <cellStyle name="Notiz 5" xfId="1005"/>
    <cellStyle name="Notiz 5 2" xfId="1006"/>
    <cellStyle name="Notiz 5 2 2" xfId="1007"/>
    <cellStyle name="Notiz 5 2 2 2" xfId="1008"/>
    <cellStyle name="Notiz 5 2 3" xfId="1009"/>
    <cellStyle name="Notiz 5 2 3 2" xfId="1010"/>
    <cellStyle name="Notiz 5 2 3 2 2" xfId="1011"/>
    <cellStyle name="Notiz 5 2 3 3" xfId="1012"/>
    <cellStyle name="Notiz 5 2 3 4" xfId="1013"/>
    <cellStyle name="Notiz 5 2 3 5" xfId="1014"/>
    <cellStyle name="Notiz 5 2 4" xfId="1015"/>
    <cellStyle name="Notiz 5 2 4 2" xfId="1016"/>
    <cellStyle name="Notiz 5 2 4 2 2" xfId="1017"/>
    <cellStyle name="Notiz 5 2 4 3" xfId="1018"/>
    <cellStyle name="Notiz 5 2 5" xfId="1019"/>
    <cellStyle name="Notiz 5 2 6" xfId="1020"/>
    <cellStyle name="Notiz 5 3" xfId="1021"/>
    <cellStyle name="Notiz 5 3 2" xfId="1022"/>
    <cellStyle name="Notiz 5 4" xfId="1023"/>
    <cellStyle name="Notiz 5 4 2" xfId="1024"/>
    <cellStyle name="Notiz 5 5" xfId="1025"/>
    <cellStyle name="Notiz 5 6" xfId="1026"/>
    <cellStyle name="Notiz 6" xfId="1027"/>
    <cellStyle name="Notiz 6 2" xfId="1028"/>
    <cellStyle name="Notiz 6 2 2" xfId="1029"/>
    <cellStyle name="Notiz 6 3" xfId="1030"/>
    <cellStyle name="Notiz 6 3 2" xfId="1031"/>
    <cellStyle name="Notiz 6 3 2 2" xfId="1032"/>
    <cellStyle name="Notiz 6 3 3" xfId="1033"/>
    <cellStyle name="Notiz 6 3 4" xfId="1034"/>
    <cellStyle name="Notiz 6 3 5" xfId="1035"/>
    <cellStyle name="Notiz 6 4" xfId="1036"/>
    <cellStyle name="Notiz 6 4 2" xfId="1037"/>
    <cellStyle name="Notiz 6 4 2 2" xfId="1038"/>
    <cellStyle name="Notiz 6 4 3" xfId="1039"/>
    <cellStyle name="Notiz 6 5" xfId="1040"/>
    <cellStyle name="Notiz 6 6" xfId="1041"/>
    <cellStyle name="Notiz 7" xfId="1042"/>
    <cellStyle name="Notiz 7 2" xfId="1043"/>
    <cellStyle name="Notiz 7 2 2" xfId="1044"/>
    <cellStyle name="Notiz 7 3" xfId="1045"/>
    <cellStyle name="Notiz 7 4" xfId="1046"/>
    <cellStyle name="Notiz 7 5" xfId="1047"/>
    <cellStyle name="Notiz 8" xfId="1048"/>
    <cellStyle name="Notiz 8 2" xfId="1049"/>
    <cellStyle name="Notiz 8 2 2" xfId="1050"/>
    <cellStyle name="Notiz 8 3" xfId="1051"/>
    <cellStyle name="Notiz 8 4" xfId="1052"/>
    <cellStyle name="Notiz 8 5" xfId="1053"/>
    <cellStyle name="Notiz 9" xfId="1054"/>
    <cellStyle name="Notiz 9 2" xfId="1055"/>
    <cellStyle name="Notiz 9 2 2" xfId="1056"/>
    <cellStyle name="Notiz 9 3" xfId="1057"/>
    <cellStyle name="Notiz_ADDON" xfId="1058"/>
    <cellStyle name="nplosion_borders" xfId="11423"/>
    <cellStyle name="Output 10" xfId="11424"/>
    <cellStyle name="Output 11" xfId="11425"/>
    <cellStyle name="Output 12" xfId="11426"/>
    <cellStyle name="Output 13" xfId="11427"/>
    <cellStyle name="Output 14" xfId="11428"/>
    <cellStyle name="Output 15" xfId="11429"/>
    <cellStyle name="Output 16" xfId="11430"/>
    <cellStyle name="Output 17" xfId="11431"/>
    <cellStyle name="Output 18" xfId="11432"/>
    <cellStyle name="Output 19" xfId="11433"/>
    <cellStyle name="Output 2" xfId="1059"/>
    <cellStyle name="Output 2 10" xfId="11435"/>
    <cellStyle name="Output 2 11" xfId="11436"/>
    <cellStyle name="Output 2 12" xfId="11437"/>
    <cellStyle name="Output 2 13" xfId="11438"/>
    <cellStyle name="Output 2 14" xfId="11439"/>
    <cellStyle name="Output 2 15" xfId="11440"/>
    <cellStyle name="Output 2 16" xfId="11441"/>
    <cellStyle name="Output 2 17" xfId="11442"/>
    <cellStyle name="Output 2 18" xfId="11443"/>
    <cellStyle name="Output 2 19" xfId="11434"/>
    <cellStyle name="Output 2 2" xfId="11444"/>
    <cellStyle name="Output 2 2 2" xfId="11445"/>
    <cellStyle name="Output 2 2 3" xfId="11446"/>
    <cellStyle name="Output 2 2 4" xfId="11447"/>
    <cellStyle name="Output 2 2 5" xfId="11448"/>
    <cellStyle name="Output 2 3" xfId="11449"/>
    <cellStyle name="Output 2 4" xfId="11450"/>
    <cellStyle name="Output 2 5" xfId="11451"/>
    <cellStyle name="Output 2 6" xfId="11452"/>
    <cellStyle name="Output 2 7" xfId="11453"/>
    <cellStyle name="Output 2 8" xfId="11454"/>
    <cellStyle name="Output 2 9" xfId="11455"/>
    <cellStyle name="Output 20" xfId="11456"/>
    <cellStyle name="Output 21" xfId="11457"/>
    <cellStyle name="Output 22" xfId="11458"/>
    <cellStyle name="Output 23" xfId="11459"/>
    <cellStyle name="Output 24" xfId="11460"/>
    <cellStyle name="Output 3" xfId="1060"/>
    <cellStyle name="Output 3 2" xfId="11462"/>
    <cellStyle name="Output 3 3" xfId="11463"/>
    <cellStyle name="Output 3 4" xfId="11464"/>
    <cellStyle name="Output 3 5" xfId="11465"/>
    <cellStyle name="Output 3 6" xfId="11466"/>
    <cellStyle name="Output 3 7" xfId="11467"/>
    <cellStyle name="Output 3 8" xfId="11468"/>
    <cellStyle name="Output 3 9" xfId="11461"/>
    <cellStyle name="Output 4" xfId="11469"/>
    <cellStyle name="Output 4 2" xfId="11470"/>
    <cellStyle name="Output 4 3" xfId="11471"/>
    <cellStyle name="Output 4 4" xfId="11472"/>
    <cellStyle name="Output 5" xfId="11473"/>
    <cellStyle name="Output 5 2" xfId="11474"/>
    <cellStyle name="Output 5 3" xfId="11475"/>
    <cellStyle name="Output 5 4" xfId="11476"/>
    <cellStyle name="Output 6" xfId="11477"/>
    <cellStyle name="Output 6 2" xfId="11478"/>
    <cellStyle name="Output 6 3" xfId="11479"/>
    <cellStyle name="Output 7" xfId="11480"/>
    <cellStyle name="Output 7 2" xfId="11481"/>
    <cellStyle name="Output 8" xfId="11482"/>
    <cellStyle name="Output 8 2" xfId="11483"/>
    <cellStyle name="Output 9" xfId="11484"/>
    <cellStyle name="Percent 10" xfId="1061"/>
    <cellStyle name="Percent 10 10" xfId="12058"/>
    <cellStyle name="Percent 10 2" xfId="1062"/>
    <cellStyle name="Percent 10 2 2" xfId="16028"/>
    <cellStyle name="Percent 10 2 2 2" xfId="26858"/>
    <cellStyle name="Percent 10 2 2 3" xfId="35735"/>
    <cellStyle name="Percent 10 2 3" xfId="18247"/>
    <cellStyle name="Percent 10 2 3 2" xfId="29077"/>
    <cellStyle name="Percent 10 2 3 3" xfId="37954"/>
    <cellStyle name="Percent 10 2 4" xfId="20652"/>
    <cellStyle name="Percent 10 2 4 2" xfId="31296"/>
    <cellStyle name="Percent 10 2 4 3" xfId="40173"/>
    <cellStyle name="Percent 10 2 5" xfId="21234"/>
    <cellStyle name="Percent 10 2 6" xfId="24639"/>
    <cellStyle name="Percent 10 2 7" xfId="33516"/>
    <cellStyle name="Percent 10 2 8" xfId="13674"/>
    <cellStyle name="Percent 10 3" xfId="1063"/>
    <cellStyle name="Percent 10 3 2" xfId="15295"/>
    <cellStyle name="Percent 10 3 2 2" xfId="26125"/>
    <cellStyle name="Percent 10 3 2 3" xfId="35002"/>
    <cellStyle name="Percent 10 3 3" xfId="17514"/>
    <cellStyle name="Percent 10 3 3 2" xfId="28344"/>
    <cellStyle name="Percent 10 3 3 3" xfId="37221"/>
    <cellStyle name="Percent 10 3 4" xfId="19919"/>
    <cellStyle name="Percent 10 3 4 2" xfId="30563"/>
    <cellStyle name="Percent 10 3 4 3" xfId="39440"/>
    <cellStyle name="Percent 10 3 5" xfId="21233"/>
    <cellStyle name="Percent 10 3 6" xfId="23906"/>
    <cellStyle name="Percent 10 3 7" xfId="32783"/>
    <cellStyle name="Percent 10 3 8" xfId="12941"/>
    <cellStyle name="Percent 10 4" xfId="14538"/>
    <cellStyle name="Percent 10 4 2" xfId="21019"/>
    <cellStyle name="Percent 10 4 3" xfId="25382"/>
    <cellStyle name="Percent 10 4 4" xfId="34259"/>
    <cellStyle name="Percent 10 5" xfId="16771"/>
    <cellStyle name="Percent 10 5 2" xfId="21235"/>
    <cellStyle name="Percent 10 5 3" xfId="27601"/>
    <cellStyle name="Percent 10 5 4" xfId="36478"/>
    <cellStyle name="Percent 10 6" xfId="19125"/>
    <cellStyle name="Percent 10 6 2" xfId="29820"/>
    <cellStyle name="Percent 10 6 3" xfId="38697"/>
    <cellStyle name="Percent 10 7" xfId="21343"/>
    <cellStyle name="Percent 10 8" xfId="23163"/>
    <cellStyle name="Percent 10 9" xfId="32039"/>
    <cellStyle name="Percent 11" xfId="1064"/>
    <cellStyle name="Percent 11 2" xfId="1065"/>
    <cellStyle name="Percent 11 2 2" xfId="1066"/>
    <cellStyle name="Percent 11 3" xfId="1067"/>
    <cellStyle name="Percent 11 4" xfId="21232"/>
    <cellStyle name="Percent 11 5" xfId="21342"/>
    <cellStyle name="Percent 11 6" xfId="12060"/>
    <cellStyle name="Percent 12" xfId="1068"/>
    <cellStyle name="Percent 12 2" xfId="1069"/>
    <cellStyle name="Percent 12 2 2" xfId="1070"/>
    <cellStyle name="Percent 12 3" xfId="1071"/>
    <cellStyle name="Percent 12 3 2" xfId="21231"/>
    <cellStyle name="Percent 12 4" xfId="21341"/>
    <cellStyle name="Percent 13" xfId="1072"/>
    <cellStyle name="Percent 13 2" xfId="1073"/>
    <cellStyle name="Percent 13 2 2" xfId="1074"/>
    <cellStyle name="Percent 13 2 3" xfId="21229"/>
    <cellStyle name="Percent 13 3" xfId="1075"/>
    <cellStyle name="Percent 13 3 2" xfId="21230"/>
    <cellStyle name="Percent 13 4" xfId="21340"/>
    <cellStyle name="Percent 14" xfId="1076"/>
    <cellStyle name="Percent 14 2" xfId="1077"/>
    <cellStyle name="Percent 14 2 2" xfId="21227"/>
    <cellStyle name="Percent 14 3" xfId="21027"/>
    <cellStyle name="Percent 14 4" xfId="21228"/>
    <cellStyle name="Percent 14 5" xfId="21096"/>
    <cellStyle name="Percent 15" xfId="1078"/>
    <cellStyle name="Percent 15 2" xfId="20671"/>
    <cellStyle name="Percent 15 3" xfId="21095"/>
    <cellStyle name="Percent 16" xfId="1079"/>
    <cellStyle name="Percent 16 2" xfId="21226"/>
    <cellStyle name="Percent 16 3" xfId="21094"/>
    <cellStyle name="Percent 17" xfId="1080"/>
    <cellStyle name="Percent 17 2" xfId="21225"/>
    <cellStyle name="Percent 17 3" xfId="21093"/>
    <cellStyle name="Percent 18" xfId="5"/>
    <cellStyle name="Percent 18 2" xfId="21224"/>
    <cellStyle name="Percent 19" xfId="21223"/>
    <cellStyle name="Percent 2" xfId="7"/>
    <cellStyle name="Percent 2 2" xfId="1081"/>
    <cellStyle name="Percent 2 2 2" xfId="1082"/>
    <cellStyle name="Percent 2 2 3" xfId="8286"/>
    <cellStyle name="Percent 2 3" xfId="1083"/>
    <cellStyle name="Percent 2 3 2" xfId="1084"/>
    <cellStyle name="Percent 2 3 3" xfId="8287"/>
    <cellStyle name="Percent 2 4" xfId="1085"/>
    <cellStyle name="Percent 2 5" xfId="1086"/>
    <cellStyle name="Percent 2 6" xfId="8288"/>
    <cellStyle name="Percent 2 7" xfId="11485"/>
    <cellStyle name="Percent 2 8" xfId="8285"/>
    <cellStyle name="Percent 20" xfId="40222"/>
    <cellStyle name="Percent 21" xfId="40231"/>
    <cellStyle name="Percent 3" xfId="1087"/>
    <cellStyle name="Percent 3 10" xfId="1088"/>
    <cellStyle name="Percent 3 10 2" xfId="1089"/>
    <cellStyle name="Percent 3 10 2 2" xfId="1090"/>
    <cellStyle name="Percent 3 10 3" xfId="1091"/>
    <cellStyle name="Percent 3 11" xfId="1092"/>
    <cellStyle name="Percent 3 2" xfId="1093"/>
    <cellStyle name="Percent 3 2 2" xfId="1094"/>
    <cellStyle name="Percent 3 2 2 2" xfId="1095"/>
    <cellStyle name="Percent 3 2 2 2 2" xfId="1096"/>
    <cellStyle name="Percent 3 2 2 3" xfId="1097"/>
    <cellStyle name="Percent 3 2 2 5" xfId="40226"/>
    <cellStyle name="Percent 3 2 3" xfId="1098"/>
    <cellStyle name="Percent 3 2 3 2" xfId="1099"/>
    <cellStyle name="Percent 3 2 3 2 2" xfId="1100"/>
    <cellStyle name="Percent 3 2 3 3" xfId="1101"/>
    <cellStyle name="Percent 3 2 3 3 2" xfId="1102"/>
    <cellStyle name="Percent 3 2 3 3 2 2" xfId="1103"/>
    <cellStyle name="Percent 3 2 3 3 3" xfId="1104"/>
    <cellStyle name="Percent 3 2 3 3 4" xfId="1105"/>
    <cellStyle name="Percent 3 2 3 3 5" xfId="1106"/>
    <cellStyle name="Percent 3 2 3 4" xfId="1107"/>
    <cellStyle name="Percent 3 2 3 4 2" xfId="1108"/>
    <cellStyle name="Percent 3 2 3 4 2 2" xfId="1109"/>
    <cellStyle name="Percent 3 2 3 4 3" xfId="1110"/>
    <cellStyle name="Percent 3 2 3 5" xfId="1111"/>
    <cellStyle name="Percent 3 2 3 6" xfId="1112"/>
    <cellStyle name="Percent 3 2 4" xfId="1113"/>
    <cellStyle name="Percent 3 2 4 2" xfId="1114"/>
    <cellStyle name="Percent 3 2 4 3" xfId="1115"/>
    <cellStyle name="Percent 3 2 4 4" xfId="1116"/>
    <cellStyle name="Percent 3 2 5" xfId="1117"/>
    <cellStyle name="Percent 3 2 6" xfId="1118"/>
    <cellStyle name="Percent 3 2 7" xfId="1119"/>
    <cellStyle name="Percent 3 2 8" xfId="1120"/>
    <cellStyle name="Percent 3 3" xfId="1121"/>
    <cellStyle name="Percent 3 3 2" xfId="1122"/>
    <cellStyle name="Percent 3 3 2 2" xfId="1123"/>
    <cellStyle name="Percent 3 3 2 2 2" xfId="1124"/>
    <cellStyle name="Percent 3 3 2 3" xfId="1125"/>
    <cellStyle name="Percent 3 3 3" xfId="1126"/>
    <cellStyle name="Percent 3 3 3 2" xfId="1127"/>
    <cellStyle name="Percent 3 3 3 2 2" xfId="1128"/>
    <cellStyle name="Percent 3 3 3 3" xfId="1129"/>
    <cellStyle name="Percent 3 3 3 3 2" xfId="1130"/>
    <cellStyle name="Percent 3 3 3 3 2 2" xfId="1131"/>
    <cellStyle name="Percent 3 3 3 3 3" xfId="1132"/>
    <cellStyle name="Percent 3 3 3 3 4" xfId="1133"/>
    <cellStyle name="Percent 3 3 3 3 5" xfId="1134"/>
    <cellStyle name="Percent 3 3 3 4" xfId="1135"/>
    <cellStyle name="Percent 3 3 3 4 2" xfId="1136"/>
    <cellStyle name="Percent 3 3 3 4 2 2" xfId="1137"/>
    <cellStyle name="Percent 3 3 3 4 3" xfId="1138"/>
    <cellStyle name="Percent 3 3 3 5" xfId="1139"/>
    <cellStyle name="Percent 3 3 3 6" xfId="1140"/>
    <cellStyle name="Percent 3 3 4" xfId="1141"/>
    <cellStyle name="Percent 3 3 4 2" xfId="21222"/>
    <cellStyle name="Percent 3 3 5" xfId="21221"/>
    <cellStyle name="Percent 3 4" xfId="1142"/>
    <cellStyle name="Percent 3 4 2" xfId="1143"/>
    <cellStyle name="Percent 3 4 2 2" xfId="1144"/>
    <cellStyle name="Percent 3 4 2 2 2" xfId="1145"/>
    <cellStyle name="Percent 3 4 2 3" xfId="1146"/>
    <cellStyle name="Percent 3 4 2 3 2" xfId="1147"/>
    <cellStyle name="Percent 3 4 2 3 2 2" xfId="1148"/>
    <cellStyle name="Percent 3 4 2 3 3" xfId="1149"/>
    <cellStyle name="Percent 3 4 2 3 4" xfId="1150"/>
    <cellStyle name="Percent 3 4 2 3 5" xfId="1151"/>
    <cellStyle name="Percent 3 4 2 4" xfId="1152"/>
    <cellStyle name="Percent 3 4 2 4 2" xfId="1153"/>
    <cellStyle name="Percent 3 4 2 4 2 2" xfId="1154"/>
    <cellStyle name="Percent 3 4 2 4 3" xfId="1155"/>
    <cellStyle name="Percent 3 4 2 5" xfId="1156"/>
    <cellStyle name="Percent 3 4 2 6" xfId="1157"/>
    <cellStyle name="Percent 3 4 3" xfId="1158"/>
    <cellStyle name="Percent 3 4 3 2" xfId="1159"/>
    <cellStyle name="Percent 3 4 4" xfId="1160"/>
    <cellStyle name="Percent 3 4 4 2" xfId="1161"/>
    <cellStyle name="Percent 3 4 5" xfId="1162"/>
    <cellStyle name="Percent 3 4 6" xfId="1163"/>
    <cellStyle name="Percent 3 5" xfId="1164"/>
    <cellStyle name="Percent 3 5 2" xfId="1165"/>
    <cellStyle name="Percent 3 5 2 2" xfId="1166"/>
    <cellStyle name="Percent 3 5 3" xfId="1167"/>
    <cellStyle name="Percent 3 5 3 2" xfId="1168"/>
    <cellStyle name="Percent 3 5 3 2 2" xfId="1169"/>
    <cellStyle name="Percent 3 5 3 3" xfId="1170"/>
    <cellStyle name="Percent 3 5 3 4" xfId="1171"/>
    <cellStyle name="Percent 3 5 3 5" xfId="1172"/>
    <cellStyle name="Percent 3 5 4" xfId="1173"/>
    <cellStyle name="Percent 3 5 4 2" xfId="1174"/>
    <cellStyle name="Percent 3 5 4 2 2" xfId="1175"/>
    <cellStyle name="Percent 3 5 4 3" xfId="1176"/>
    <cellStyle name="Percent 3 5 5" xfId="1177"/>
    <cellStyle name="Percent 3 5 6" xfId="1178"/>
    <cellStyle name="Percent 3 6" xfId="1179"/>
    <cellStyle name="Percent 3 6 2" xfId="1180"/>
    <cellStyle name="Percent 3 6 2 2" xfId="1181"/>
    <cellStyle name="Percent 3 6 3" xfId="1182"/>
    <cellStyle name="Percent 3 6 4" xfId="1183"/>
    <cellStyle name="Percent 3 6 5" xfId="1184"/>
    <cellStyle name="Percent 3 6 6" xfId="11486"/>
    <cellStyle name="Percent 3 7" xfId="1185"/>
    <cellStyle name="Percent 3 7 2" xfId="1186"/>
    <cellStyle name="Percent 3 7 2 2" xfId="1187"/>
    <cellStyle name="Percent 3 7 3" xfId="1188"/>
    <cellStyle name="Percent 3 7 4" xfId="1189"/>
    <cellStyle name="Percent 3 7 5" xfId="1190"/>
    <cellStyle name="Percent 3 8" xfId="1191"/>
    <cellStyle name="Percent 3 8 2" xfId="1192"/>
    <cellStyle name="Percent 3 8 2 2" xfId="1193"/>
    <cellStyle name="Percent 3 8 3" xfId="1194"/>
    <cellStyle name="Percent 3 9" xfId="1195"/>
    <cellStyle name="Percent 3 9 2" xfId="1196"/>
    <cellStyle name="Percent 3 9 2 2" xfId="1197"/>
    <cellStyle name="Percent 3 9 3" xfId="1198"/>
    <cellStyle name="Percent 4" xfId="1199"/>
    <cellStyle name="Percent 4 2" xfId="1200"/>
    <cellStyle name="Percent 4 2 2" xfId="1201"/>
    <cellStyle name="Percent 4 2 2 2" xfId="1202"/>
    <cellStyle name="Percent 4 2 3" xfId="1203"/>
    <cellStyle name="Percent 4 2 4" xfId="1204"/>
    <cellStyle name="Percent 4 3" xfId="1205"/>
    <cellStyle name="Percent 4 3 2" xfId="1206"/>
    <cellStyle name="Percent 4 3 3" xfId="1207"/>
    <cellStyle name="Percent 4 3 3 2" xfId="1208"/>
    <cellStyle name="Percent 4 4" xfId="1209"/>
    <cellStyle name="Percent 4 4 2" xfId="1210"/>
    <cellStyle name="Percent 4 4 2 2" xfId="1211"/>
    <cellStyle name="Percent 4 4 3" xfId="1212"/>
    <cellStyle name="Percent 4 4 3 2" xfId="1213"/>
    <cellStyle name="Percent 4 4 3 2 2" xfId="1214"/>
    <cellStyle name="Percent 4 4 3 3" xfId="1215"/>
    <cellStyle name="Percent 4 4 3 4" xfId="1216"/>
    <cellStyle name="Percent 4 4 3 5" xfId="1217"/>
    <cellStyle name="Percent 4 4 4" xfId="1218"/>
    <cellStyle name="Percent 4 4 4 2" xfId="1219"/>
    <cellStyle name="Percent 4 4 4 2 2" xfId="1220"/>
    <cellStyle name="Percent 4 4 4 3" xfId="1221"/>
    <cellStyle name="Percent 4 4 5" xfId="1222"/>
    <cellStyle name="Percent 4 5" xfId="1223"/>
    <cellStyle name="Percent 4 5 2" xfId="1224"/>
    <cellStyle name="Percent 4 6" xfId="1225"/>
    <cellStyle name="Percent 4 6 2" xfId="1226"/>
    <cellStyle name="Percent 4 7" xfId="1227"/>
    <cellStyle name="Percent 4 8" xfId="1228"/>
    <cellStyle name="Percent 5" xfId="1229"/>
    <cellStyle name="Percent 5 2" xfId="1230"/>
    <cellStyle name="Percent 5 2 2" xfId="1231"/>
    <cellStyle name="Percent 5 2 2 2" xfId="1232"/>
    <cellStyle name="Percent 5 2 3" xfId="1233"/>
    <cellStyle name="Percent 5 2 4" xfId="1234"/>
    <cellStyle name="Percent 5 2 5" xfId="11487"/>
    <cellStyle name="Percent 5 3" xfId="1235"/>
    <cellStyle name="Percent 5 4" xfId="1236"/>
    <cellStyle name="Percent 5 4 2" xfId="1237"/>
    <cellStyle name="Percent 5 4 2 2" xfId="1238"/>
    <cellStyle name="Percent 5 4 3" xfId="1239"/>
    <cellStyle name="Percent 5 4 4" xfId="1240"/>
    <cellStyle name="Percent 5 5" xfId="1241"/>
    <cellStyle name="Percent 5 5 10" xfId="21338"/>
    <cellStyle name="Percent 5 5 10 2" xfId="21219"/>
    <cellStyle name="Percent 5 5 11" xfId="21337"/>
    <cellStyle name="Percent 5 5 11 2" xfId="21218"/>
    <cellStyle name="Percent 5 5 12" xfId="21336"/>
    <cellStyle name="Percent 5 5 12 2" xfId="20669"/>
    <cellStyle name="Percent 5 5 13" xfId="21217"/>
    <cellStyle name="Percent 5 5 13 2" xfId="21602"/>
    <cellStyle name="Percent 5 5 14" xfId="21216"/>
    <cellStyle name="Percent 5 5 14 2" xfId="21215"/>
    <cellStyle name="Percent 5 5 15" xfId="21034"/>
    <cellStyle name="Percent 5 5 16" xfId="21214"/>
    <cellStyle name="Percent 5 5 17" xfId="21220"/>
    <cellStyle name="Percent 5 5 18" xfId="21339"/>
    <cellStyle name="Percent 5 5 19" xfId="23178"/>
    <cellStyle name="Percent 5 5 2" xfId="13689"/>
    <cellStyle name="Percent 5 5 2 2" xfId="16043"/>
    <cellStyle name="Percent 5 5 2 2 2" xfId="21211"/>
    <cellStyle name="Percent 5 5 2 2 3" xfId="21212"/>
    <cellStyle name="Percent 5 5 2 2 4" xfId="26873"/>
    <cellStyle name="Percent 5 5 2 2 5" xfId="35750"/>
    <cellStyle name="Percent 5 5 2 3" xfId="18262"/>
    <cellStyle name="Percent 5 5 2 3 2" xfId="21209"/>
    <cellStyle name="Percent 5 5 2 3 3" xfId="21210"/>
    <cellStyle name="Percent 5 5 2 3 4" xfId="29092"/>
    <cellStyle name="Percent 5 5 2 3 5" xfId="37969"/>
    <cellStyle name="Percent 5 5 2 4" xfId="20667"/>
    <cellStyle name="Percent 5 5 2 4 2" xfId="21208"/>
    <cellStyle name="Percent 5 5 2 4 3" xfId="31311"/>
    <cellStyle name="Percent 5 5 2 4 4" xfId="40188"/>
    <cellStyle name="Percent 5 5 2 5" xfId="21106"/>
    <cellStyle name="Percent 5 5 2 6" xfId="21213"/>
    <cellStyle name="Percent 5 5 2 7" xfId="21335"/>
    <cellStyle name="Percent 5 5 2 8" xfId="24654"/>
    <cellStyle name="Percent 5 5 2 9" xfId="33531"/>
    <cellStyle name="Percent 5 5 20" xfId="32055"/>
    <cellStyle name="Percent 5 5 21" xfId="12093"/>
    <cellStyle name="Percent 5 5 3" xfId="14567"/>
    <cellStyle name="Percent 5 5 3 2" xfId="21206"/>
    <cellStyle name="Percent 5 5 3 2 2" xfId="21205"/>
    <cellStyle name="Percent 5 5 3 3" xfId="22261"/>
    <cellStyle name="Percent 5 5 3 3 2" xfId="21986"/>
    <cellStyle name="Percent 5 5 3 4" xfId="21930"/>
    <cellStyle name="Percent 5 5 3 5" xfId="22270"/>
    <cellStyle name="Percent 5 5 3 6" xfId="21207"/>
    <cellStyle name="Percent 5 5 3 7" xfId="21334"/>
    <cellStyle name="Percent 5 5 3 8" xfId="25397"/>
    <cellStyle name="Percent 5 5 3 9" xfId="34274"/>
    <cellStyle name="Percent 5 5 4" xfId="16786"/>
    <cellStyle name="Percent 5 5 4 2" xfId="21613"/>
    <cellStyle name="Percent 5 5 4 2 2" xfId="21697"/>
    <cellStyle name="Percent 5 5 4 3" xfId="21204"/>
    <cellStyle name="Percent 5 5 4 3 2" xfId="21203"/>
    <cellStyle name="Percent 5 5 4 4" xfId="21202"/>
    <cellStyle name="Percent 5 5 4 5" xfId="21201"/>
    <cellStyle name="Percent 5 5 4 6" xfId="22204"/>
    <cellStyle name="Percent 5 5 4 7" xfId="21333"/>
    <cellStyle name="Percent 5 5 4 8" xfId="27616"/>
    <cellStyle name="Percent 5 5 4 9" xfId="36493"/>
    <cellStyle name="Percent 5 5 5" xfId="19191"/>
    <cellStyle name="Percent 5 5 5 2" xfId="21199"/>
    <cellStyle name="Percent 5 5 5 2 2" xfId="21198"/>
    <cellStyle name="Percent 5 5 5 3" xfId="21197"/>
    <cellStyle name="Percent 5 5 5 3 2" xfId="21196"/>
    <cellStyle name="Percent 5 5 5 4" xfId="21195"/>
    <cellStyle name="Percent 5 5 5 5" xfId="21194"/>
    <cellStyle name="Percent 5 5 5 6" xfId="21200"/>
    <cellStyle name="Percent 5 5 5 7" xfId="21332"/>
    <cellStyle name="Percent 5 5 5 8" xfId="29835"/>
    <cellStyle name="Percent 5 5 5 9" xfId="38712"/>
    <cellStyle name="Percent 5 5 6" xfId="21331"/>
    <cellStyle name="Percent 5 5 6 2" xfId="21192"/>
    <cellStyle name="Percent 5 5 6 2 2" xfId="21105"/>
    <cellStyle name="Percent 5 5 6 3" xfId="21191"/>
    <cellStyle name="Percent 5 5 6 3 2" xfId="21190"/>
    <cellStyle name="Percent 5 5 6 4" xfId="21189"/>
    <cellStyle name="Percent 5 5 6 5" xfId="21188"/>
    <cellStyle name="Percent 5 5 6 6" xfId="21193"/>
    <cellStyle name="Percent 5 5 7" xfId="21330"/>
    <cellStyle name="Percent 5 5 7 2" xfId="21187"/>
    <cellStyle name="Percent 5 5 8" xfId="21329"/>
    <cellStyle name="Percent 5 5 8 2" xfId="21186"/>
    <cellStyle name="Percent 5 5 9" xfId="21328"/>
    <cellStyle name="Percent 5 5 9 2" xfId="21185"/>
    <cellStyle name="Percent 5 6" xfId="1242"/>
    <cellStyle name="Percent 5 7" xfId="1243"/>
    <cellStyle name="Percent 5 7 2" xfId="8239"/>
    <cellStyle name="Percent 5 8" xfId="1244"/>
    <cellStyle name="Percent 5 9" xfId="1245"/>
    <cellStyle name="Percent 6" xfId="1246"/>
    <cellStyle name="Percent 6 2" xfId="1247"/>
    <cellStyle name="Percent 6 2 2" xfId="1248"/>
    <cellStyle name="Percent 6 2 3" xfId="1249"/>
    <cellStyle name="Percent 6 2 3 2" xfId="1250"/>
    <cellStyle name="Percent 6 3" xfId="1251"/>
    <cellStyle name="Percent 6 3 2" xfId="1252"/>
    <cellStyle name="Percent 6 3 2 2" xfId="1253"/>
    <cellStyle name="Percent 6 3 3" xfId="1254"/>
    <cellStyle name="Percent 6 3 3 2" xfId="1255"/>
    <cellStyle name="Percent 6 3 3 2 2" xfId="1256"/>
    <cellStyle name="Percent 6 3 3 3" xfId="1257"/>
    <cellStyle name="Percent 6 3 3 4" xfId="1258"/>
    <cellStyle name="Percent 6 3 3 5" xfId="1259"/>
    <cellStyle name="Percent 6 3 4" xfId="1260"/>
    <cellStyle name="Percent 6 3 4 2" xfId="1261"/>
    <cellStyle name="Percent 6 3 4 2 2" xfId="1262"/>
    <cellStyle name="Percent 6 3 4 3" xfId="1263"/>
    <cellStyle name="Percent 6 3 5" xfId="1264"/>
    <cellStyle name="Percent 6 4" xfId="1265"/>
    <cellStyle name="Percent 6 4 2" xfId="1266"/>
    <cellStyle name="Percent 6 5" xfId="1267"/>
    <cellStyle name="Percent 6 6" xfId="8240"/>
    <cellStyle name="Percent 7" xfId="1268"/>
    <cellStyle name="Percent 7 10" xfId="21111"/>
    <cellStyle name="Percent 7 10 2" xfId="21183"/>
    <cellStyle name="Percent 7 11" xfId="21327"/>
    <cellStyle name="Percent 7 11 2" xfId="21182"/>
    <cellStyle name="Percent 7 12" xfId="21326"/>
    <cellStyle name="Percent 7 12 2" xfId="21181"/>
    <cellStyle name="Percent 7 13" xfId="21325"/>
    <cellStyle name="Percent 7 13 2" xfId="21180"/>
    <cellStyle name="Percent 7 14" xfId="21324"/>
    <cellStyle name="Percent 7 14 2" xfId="21179"/>
    <cellStyle name="Percent 7 15" xfId="21323"/>
    <cellStyle name="Percent 7 15 2" xfId="21178"/>
    <cellStyle name="Percent 7 16" xfId="21322"/>
    <cellStyle name="Percent 7 16 2" xfId="21177"/>
    <cellStyle name="Percent 7 17" xfId="21176"/>
    <cellStyle name="Percent 7 18" xfId="21175"/>
    <cellStyle name="Percent 7 19" xfId="21184"/>
    <cellStyle name="Percent 7 2" xfId="1269"/>
    <cellStyle name="Percent 7 2 2" xfId="1270"/>
    <cellStyle name="Percent 7 2 2 2" xfId="1271"/>
    <cellStyle name="Percent 7 2 3" xfId="1272"/>
    <cellStyle name="Percent 7 2 3 2" xfId="1273"/>
    <cellStyle name="Percent 7 2 3 2 2" xfId="1274"/>
    <cellStyle name="Percent 7 2 3 3" xfId="1275"/>
    <cellStyle name="Percent 7 2 3 4" xfId="1276"/>
    <cellStyle name="Percent 7 2 3 5" xfId="1277"/>
    <cellStyle name="Percent 7 2 4" xfId="1278"/>
    <cellStyle name="Percent 7 2 4 2" xfId="1279"/>
    <cellStyle name="Percent 7 2 4 2 2" xfId="1280"/>
    <cellStyle name="Percent 7 2 4 3" xfId="1281"/>
    <cellStyle name="Percent 7 2 5" xfId="1282"/>
    <cellStyle name="Percent 7 2 6" xfId="1283"/>
    <cellStyle name="Percent 7 3" xfId="1284"/>
    <cellStyle name="Percent 7 3 10" xfId="21321"/>
    <cellStyle name="Percent 7 3 10 2" xfId="21173"/>
    <cellStyle name="Percent 7 3 11" xfId="21110"/>
    <cellStyle name="Percent 7 3 11 2" xfId="21172"/>
    <cellStyle name="Percent 7 3 12" xfId="21320"/>
    <cellStyle name="Percent 7 3 12 2" xfId="21171"/>
    <cellStyle name="Percent 7 3 13" xfId="21170"/>
    <cellStyle name="Percent 7 3 13 2" xfId="21169"/>
    <cellStyle name="Percent 7 3 14" xfId="21168"/>
    <cellStyle name="Percent 7 3 14 2" xfId="21167"/>
    <cellStyle name="Percent 7 3 15" xfId="21166"/>
    <cellStyle name="Percent 7 3 16" xfId="21165"/>
    <cellStyle name="Percent 7 3 17" xfId="21174"/>
    <cellStyle name="Percent 7 3 2" xfId="1285"/>
    <cellStyle name="Percent 7 3 2 2" xfId="21164"/>
    <cellStyle name="Percent 7 3 2 3" xfId="21319"/>
    <cellStyle name="Percent 7 3 2 4" xfId="12094"/>
    <cellStyle name="Percent 7 3 3" xfId="1286"/>
    <cellStyle name="Percent 7 3 3 2" xfId="21163"/>
    <cellStyle name="Percent 7 3 4" xfId="21318"/>
    <cellStyle name="Percent 7 3 4 2" xfId="21162"/>
    <cellStyle name="Percent 7 3 5" xfId="21317"/>
    <cellStyle name="Percent 7 3 5 2" xfId="21033"/>
    <cellStyle name="Percent 7 3 6" xfId="21316"/>
    <cellStyle name="Percent 7 3 6 2" xfId="21161"/>
    <cellStyle name="Percent 7 3 7" xfId="21315"/>
    <cellStyle name="Percent 7 3 7 2" xfId="21160"/>
    <cellStyle name="Percent 7 3 8" xfId="21314"/>
    <cellStyle name="Percent 7 3 8 2" xfId="21159"/>
    <cellStyle name="Percent 7 3 9" xfId="21313"/>
    <cellStyle name="Percent 7 3 9 2" xfId="21158"/>
    <cellStyle name="Percent 7 4" xfId="1287"/>
    <cellStyle name="Percent 7 4 2" xfId="1288"/>
    <cellStyle name="Percent 7 4 3" xfId="1289"/>
    <cellStyle name="Percent 7 5" xfId="1290"/>
    <cellStyle name="Percent 7 6" xfId="1291"/>
    <cellStyle name="Percent 7 6 2" xfId="21157"/>
    <cellStyle name="Percent 7 6 3" xfId="21312"/>
    <cellStyle name="Percent 7 6 4" xfId="12095"/>
    <cellStyle name="Percent 7 7" xfId="21311"/>
    <cellStyle name="Percent 7 7 2" xfId="21156"/>
    <cellStyle name="Percent 7 8" xfId="21310"/>
    <cellStyle name="Percent 7 8 2" xfId="21155"/>
    <cellStyle name="Percent 7 9" xfId="21309"/>
    <cellStyle name="Percent 7 9 2" xfId="21154"/>
    <cellStyle name="Percent 8" xfId="1292"/>
    <cellStyle name="Percent 8 2" xfId="12096"/>
    <cellStyle name="Percent 8 3" xfId="12097"/>
    <cellStyle name="Percent 8 4" xfId="11488"/>
    <cellStyle name="Percent 9" xfId="1293"/>
    <cellStyle name="Percent 9 2" xfId="1294"/>
    <cellStyle name="Percent 9 2 2" xfId="1295"/>
    <cellStyle name="Percent 9 3" xfId="1296"/>
    <cellStyle name="Percent 9 3 2" xfId="1297"/>
    <cellStyle name="Percent 9 3 2 2" xfId="1298"/>
    <cellStyle name="Percent 9 3 3" xfId="1299"/>
    <cellStyle name="Percent 9 3 4" xfId="1300"/>
    <cellStyle name="Percent 9 3 5" xfId="1301"/>
    <cellStyle name="Percent 9 4" xfId="1302"/>
    <cellStyle name="Percent 9 4 2" xfId="1303"/>
    <cellStyle name="Percent 9 4 2 2" xfId="1304"/>
    <cellStyle name="Percent 9 4 3" xfId="1305"/>
    <cellStyle name="Percent 9 5" xfId="1306"/>
    <cellStyle name="Percent 9 6" xfId="1307"/>
    <cellStyle name="Percent2" xfId="40214"/>
    <cellStyle name="PSChar" xfId="11489"/>
    <cellStyle name="PSChar 10" xfId="11490"/>
    <cellStyle name="PSChar 11" xfId="11491"/>
    <cellStyle name="PSChar 2" xfId="11492"/>
    <cellStyle name="PSChar 2 2" xfId="11493"/>
    <cellStyle name="PSChar 2 3" xfId="11494"/>
    <cellStyle name="PSChar 2 4" xfId="11495"/>
    <cellStyle name="PSChar 2 5" xfId="11496"/>
    <cellStyle name="PSChar 2 6" xfId="11497"/>
    <cellStyle name="PSChar 3" xfId="11498"/>
    <cellStyle name="PSChar 3 2" xfId="11499"/>
    <cellStyle name="PSChar 3 3" xfId="11500"/>
    <cellStyle name="PSChar 3 4" xfId="11501"/>
    <cellStyle name="PSChar 3 5" xfId="11502"/>
    <cellStyle name="PSChar 4" xfId="11503"/>
    <cellStyle name="PSChar 5" xfId="11504"/>
    <cellStyle name="PSChar 6" xfId="11505"/>
    <cellStyle name="PSChar 7" xfId="11506"/>
    <cellStyle name="PSChar 8" xfId="11507"/>
    <cellStyle name="PSChar 9" xfId="11508"/>
    <cellStyle name="PSChar_Attrition Rate Scorecard - October 2008" xfId="11509"/>
    <cellStyle name="PSDate" xfId="11510"/>
    <cellStyle name="PSDate 10" xfId="11511"/>
    <cellStyle name="PSDate 2" xfId="11512"/>
    <cellStyle name="PSDate 2 2" xfId="11513"/>
    <cellStyle name="PSDate 2 3" xfId="11514"/>
    <cellStyle name="PSDate 2 4" xfId="11515"/>
    <cellStyle name="PSDate 2 5" xfId="11516"/>
    <cellStyle name="PSDate 2 6" xfId="11517"/>
    <cellStyle name="PSDate 3" xfId="11518"/>
    <cellStyle name="PSDate 3 2" xfId="11519"/>
    <cellStyle name="PSDate 3 3" xfId="11520"/>
    <cellStyle name="PSDate 3 4" xfId="11521"/>
    <cellStyle name="PSDate 3 5" xfId="11522"/>
    <cellStyle name="PSDate 4" xfId="11523"/>
    <cellStyle name="PSDate 5" xfId="11524"/>
    <cellStyle name="PSDate 6" xfId="11525"/>
    <cellStyle name="PSDate 7" xfId="11526"/>
    <cellStyle name="PSDate 8" xfId="11527"/>
    <cellStyle name="PSDate 9" xfId="11528"/>
    <cellStyle name="PSDate_Attrition Rate Scorecard - October 2008" xfId="11529"/>
    <cellStyle name="PSDec" xfId="11530"/>
    <cellStyle name="PSDec 10" xfId="11531"/>
    <cellStyle name="PSDec 2" xfId="11532"/>
    <cellStyle name="PSDec 2 2" xfId="11533"/>
    <cellStyle name="PSDec 2 3" xfId="11534"/>
    <cellStyle name="PSDec 2 4" xfId="11535"/>
    <cellStyle name="PSDec 2 5" xfId="11536"/>
    <cellStyle name="PSDec 2 6" xfId="11537"/>
    <cellStyle name="PSDec 3" xfId="11538"/>
    <cellStyle name="PSDec 3 2" xfId="11539"/>
    <cellStyle name="PSDec 3 3" xfId="11540"/>
    <cellStyle name="PSDec 3 4" xfId="11541"/>
    <cellStyle name="PSDec 3 5" xfId="11542"/>
    <cellStyle name="PSDec 4" xfId="11543"/>
    <cellStyle name="PSDec 5" xfId="11544"/>
    <cellStyle name="PSDec 6" xfId="11545"/>
    <cellStyle name="PSDec 7" xfId="11546"/>
    <cellStyle name="PSDec 8" xfId="11547"/>
    <cellStyle name="PSDec 9" xfId="11548"/>
    <cellStyle name="PSDec_Attrition Rate Scorecard - October 2008" xfId="11549"/>
    <cellStyle name="PSHeading" xfId="11550"/>
    <cellStyle name="PSHeading 10" xfId="11551"/>
    <cellStyle name="PSHeading 11" xfId="11552"/>
    <cellStyle name="PSHeading 2" xfId="11553"/>
    <cellStyle name="PSHeading 2 2" xfId="11554"/>
    <cellStyle name="PSHeading 2 2 2" xfId="11555"/>
    <cellStyle name="PSHeading 2 3" xfId="11556"/>
    <cellStyle name="PSHeading 2 3 2" xfId="11557"/>
    <cellStyle name="PSHeading 2 4" xfId="11558"/>
    <cellStyle name="PSHeading 2 5" xfId="11559"/>
    <cellStyle name="PSHeading 2 6" xfId="11560"/>
    <cellStyle name="PSHeading 2_Sheet2" xfId="11561"/>
    <cellStyle name="PSHeading 3" xfId="11562"/>
    <cellStyle name="PSHeading 3 2" xfId="11563"/>
    <cellStyle name="PSHeading 3 3" xfId="11564"/>
    <cellStyle name="PSHeading 3 4" xfId="11565"/>
    <cellStyle name="PSHeading 3 5" xfId="11566"/>
    <cellStyle name="PSHeading 4" xfId="11567"/>
    <cellStyle name="PSHeading 5" xfId="11568"/>
    <cellStyle name="PSHeading 6" xfId="11569"/>
    <cellStyle name="PSHeading 7" xfId="11570"/>
    <cellStyle name="PSHeading 8" xfId="11571"/>
    <cellStyle name="PSHeading 9" xfId="11572"/>
    <cellStyle name="PSHeading_Attrition Rate Scorecard - October 2008" xfId="11573"/>
    <cellStyle name="PSInt" xfId="11574"/>
    <cellStyle name="PSInt 10" xfId="11575"/>
    <cellStyle name="PSInt 2" xfId="11576"/>
    <cellStyle name="PSInt 2 2" xfId="11577"/>
    <cellStyle name="PSInt 2 3" xfId="11578"/>
    <cellStyle name="PSInt 2 4" xfId="11579"/>
    <cellStyle name="PSInt 2 5" xfId="11580"/>
    <cellStyle name="PSInt 2 6" xfId="11581"/>
    <cellStyle name="PSInt 3" xfId="11582"/>
    <cellStyle name="PSInt 3 2" xfId="11583"/>
    <cellStyle name="PSInt 3 3" xfId="11584"/>
    <cellStyle name="PSInt 3 4" xfId="11585"/>
    <cellStyle name="PSInt 3 5" xfId="11586"/>
    <cellStyle name="PSInt 4" xfId="11587"/>
    <cellStyle name="PSInt 5" xfId="11588"/>
    <cellStyle name="PSInt 6" xfId="11589"/>
    <cellStyle name="PSInt 7" xfId="11590"/>
    <cellStyle name="PSInt 8" xfId="11591"/>
    <cellStyle name="PSInt 9" xfId="11592"/>
    <cellStyle name="PSInt_Attrition Rate Scorecard - October 2008" xfId="11593"/>
    <cellStyle name="PSSpacer" xfId="11594"/>
    <cellStyle name="PSSpacer 10" xfId="11595"/>
    <cellStyle name="PSSpacer 11" xfId="11596"/>
    <cellStyle name="PSSpacer 2" xfId="11597"/>
    <cellStyle name="PSSpacer 2 2" xfId="11598"/>
    <cellStyle name="PSSpacer 2 3" xfId="11599"/>
    <cellStyle name="PSSpacer 2 4" xfId="11600"/>
    <cellStyle name="PSSpacer 2 5" xfId="11601"/>
    <cellStyle name="PSSpacer 2 6" xfId="11602"/>
    <cellStyle name="PSSpacer 3" xfId="11603"/>
    <cellStyle name="PSSpacer 3 2" xfId="11604"/>
    <cellStyle name="PSSpacer 3 3" xfId="11605"/>
    <cellStyle name="PSSpacer 3 4" xfId="11606"/>
    <cellStyle name="PSSpacer 3 5" xfId="11607"/>
    <cellStyle name="PSSpacer 4" xfId="11608"/>
    <cellStyle name="PSSpacer 5" xfId="11609"/>
    <cellStyle name="PSSpacer 6" xfId="11610"/>
    <cellStyle name="PSSpacer 7" xfId="11611"/>
    <cellStyle name="PSSpacer 8" xfId="11612"/>
    <cellStyle name="PSSpacer 9" xfId="11613"/>
    <cellStyle name="PSSpacer_Attrition Rate Scorecard - October 2008" xfId="11614"/>
    <cellStyle name="PwC Normal" xfId="11615"/>
    <cellStyle name="s_HeaderLine" xfId="11616"/>
    <cellStyle name="s_HeaderLine_2010 MEL Parent Tax Bal Sheet" xfId="11617"/>
    <cellStyle name="s_HeaderLine_Attrition Rate Scorecard - October 2008" xfId="11618"/>
    <cellStyle name="s_HeaderLine_Attrition Rate Scorecard - October 2008 2" xfId="11619"/>
    <cellStyle name="s_HeaderLine_Attrition Rate Scorecard - October 2008 3" xfId="11620"/>
    <cellStyle name="s_HeaderLine_Attrition Rate Scorecard - October 2008_Sheet2" xfId="11621"/>
    <cellStyle name="s_HeaderLine_Attrition Rate Scorecard - September 2008" xfId="11622"/>
    <cellStyle name="s_HeaderLine_Attrition Rate Scorecard - September 2008 2" xfId="11623"/>
    <cellStyle name="s_HeaderLine_Attrition Rate Scorecard - September 2008 3" xfId="11624"/>
    <cellStyle name="s_HeaderLine_Attrition Rate Scorecard - September 2008_Sheet2" xfId="11625"/>
    <cellStyle name="s_HeaderLine_B3-December 08 Board View (Half Yr Adj)" xfId="11626"/>
    <cellStyle name="s_HeaderLine_CONGL029" xfId="11627"/>
    <cellStyle name="s_HeaderLine_CONGL029 2" xfId="11628"/>
    <cellStyle name="s_HeaderLine_CONGL029 3" xfId="11629"/>
    <cellStyle name="s_HeaderLine_CONGL029_Sheet2" xfId="11630"/>
    <cellStyle name="s_HeaderLine_Consolidation Schedule December 2008" xfId="11631"/>
    <cellStyle name="s_HeaderLine_Consolidation Schedule December 2008 no ARC Impairment-FINAL" xfId="11632"/>
    <cellStyle name="s_HeaderLine_Consolidation Schedule December 2008 no ARC Impairment-FINAL 2" xfId="11633"/>
    <cellStyle name="s_HeaderLine_Consolidation Schedule December 2008 no ARC Impairment-FINAL 3" xfId="11634"/>
    <cellStyle name="s_HeaderLine_Consolidation Schedule December 2008 no ARC Impairment-FINAL_Sheet2" xfId="11635"/>
    <cellStyle name="s_HeaderLine_Copy of Attrition Rate FTE's Aug 2008" xfId="11636"/>
    <cellStyle name="s_HeaderLine_Copy of Attrition Rate FTE's Aug 2008 2" xfId="11637"/>
    <cellStyle name="s_HeaderLine_Copy of Attrition Rate FTE's Aug 2008 3" xfId="11638"/>
    <cellStyle name="s_HeaderLine_Copy of Attrition Rate FTE's Aug 2008_Book2" xfId="11639"/>
    <cellStyle name="s_HeaderLine_Copy of Attrition Rate FTE's Aug 2008_Book2 2" xfId="11640"/>
    <cellStyle name="s_HeaderLine_Copy of Attrition Rate FTE's Aug 2008_Book2 3" xfId="11641"/>
    <cellStyle name="s_HeaderLine_Copy of Attrition Rate FTE's Aug 2008_Book2_Sheet2" xfId="11642"/>
    <cellStyle name="s_HeaderLine_Copy of Attrition Rate FTE's Aug 2008_Retail Scorecard September 2008a" xfId="11643"/>
    <cellStyle name="s_HeaderLine_Copy of Attrition Rate FTE's Aug 2008_Retail Scorecard September 2008b" xfId="11644"/>
    <cellStyle name="s_HeaderLine_Copy of Attrition Rate FTE's Aug 2008_Sheet2" xfId="11645"/>
    <cellStyle name="s_HeaderLine_Generation and NER Stats" xfId="11646"/>
    <cellStyle name="s_HeaderLine_Group Consolidated Scorecard Dec08 - KM" xfId="11647"/>
    <cellStyle name="s_HeaderLine_Group TB CONGL029" xfId="11648"/>
    <cellStyle name="s_HeaderLine_HS&amp;W 2008-23-09" xfId="11649"/>
    <cellStyle name="s_HeaderLine_HS&amp;W 2008-23-09 2" xfId="11650"/>
    <cellStyle name="s_HeaderLine_HS&amp;W 2008-23-09 3" xfId="11651"/>
    <cellStyle name="s_HeaderLine_HS&amp;W 2008-23-09_Book2" xfId="11652"/>
    <cellStyle name="s_HeaderLine_HS&amp;W 2008-23-09_Book2 2" xfId="11653"/>
    <cellStyle name="s_HeaderLine_HS&amp;W 2008-23-09_Book2 3" xfId="11654"/>
    <cellStyle name="s_HeaderLine_HS&amp;W 2008-23-09_Book2_Sheet2" xfId="11655"/>
    <cellStyle name="s_HeaderLine_HS&amp;W 2008-23-09_Retail Scorecard September 2008a" xfId="11656"/>
    <cellStyle name="s_HeaderLine_HS&amp;W 2008-23-09_Retail Scorecard September 2008b" xfId="11657"/>
    <cellStyle name="s_HeaderLine_HS&amp;W 2008-23-09_Sheet2" xfId="11658"/>
    <cellStyle name="s_HeaderLine_June 10 Board View V1 19-07-10" xfId="11659"/>
    <cellStyle name="s_HeaderLine_June 10 congl029" xfId="11660"/>
    <cellStyle name="s_HeaderLine_MaPQuarterlyStats as at 31 December" xfId="11661"/>
    <cellStyle name="s_HeaderLine_March 09 Board View" xfId="11662"/>
    <cellStyle name="s_HeaderLine_Net Debt to Equity Ratio 31 12 08" xfId="11663"/>
    <cellStyle name="s_HeaderLine_September 08 Board View" xfId="11664"/>
    <cellStyle name="s_HeaderLine_September 08 Mgmt View" xfId="11665"/>
    <cellStyle name="s_HeaderLine_TB Dec 2009 PowerTax mapping" xfId="11666"/>
    <cellStyle name="s_HeaderLine_Template Scorecard 2008" xfId="11667"/>
    <cellStyle name="s_HeaderLine_Template Scorecard 2008 2" xfId="11668"/>
    <cellStyle name="s_HeaderLine_Template Scorecard 2008 3" xfId="11669"/>
    <cellStyle name="s_HeaderLine_Template Scorecard 2008_Book2" xfId="11670"/>
    <cellStyle name="s_HeaderLine_Template Scorecard 2008_Book2 2" xfId="11671"/>
    <cellStyle name="s_HeaderLine_Template Scorecard 2008_Book2 3" xfId="11672"/>
    <cellStyle name="s_HeaderLine_Template Scorecard 2008_Book2_Sheet2" xfId="11673"/>
    <cellStyle name="s_HeaderLine_Template Scorecard 2008_Retail Scorecard September 2008a" xfId="11674"/>
    <cellStyle name="s_HeaderLine_Template Scorecard 2008_Retail Scorecard September 2008b" xfId="11675"/>
    <cellStyle name="s_HeaderLine_Template Scorecard 2008_Sheet2" xfId="11676"/>
    <cellStyle name="s_HeaderLine_Template Scorecard 20081" xfId="11677"/>
    <cellStyle name="s_HeaderLine_Template Scorecard 20081 2" xfId="11678"/>
    <cellStyle name="s_HeaderLine_Template Scorecard 20081 3" xfId="11679"/>
    <cellStyle name="s_HeaderLine_Template Scorecard 20081_Book2" xfId="11680"/>
    <cellStyle name="s_HeaderLine_Template Scorecard 20081_Book2 2" xfId="11681"/>
    <cellStyle name="s_HeaderLine_Template Scorecard 20081_Book2 3" xfId="11682"/>
    <cellStyle name="s_HeaderLine_Template Scorecard 20081_Book2_Sheet2" xfId="11683"/>
    <cellStyle name="s_HeaderLine_Template Scorecard 20081_Retail Scorecard September 2008a" xfId="11684"/>
    <cellStyle name="s_HeaderLine_Template Scorecard 20081_Retail Scorecard September 2008b" xfId="11685"/>
    <cellStyle name="s_HeaderLine_Template Scorecard 20081_Sheet2" xfId="11686"/>
    <cellStyle name="s_PurpleHeader" xfId="11687"/>
    <cellStyle name="s_PurpleHeader_2010 MEL Parent Tax Bal Sheet" xfId="11688"/>
    <cellStyle name="s_PurpleHeader_Attrition Rate Scorecard - October 2008" xfId="11689"/>
    <cellStyle name="s_PurpleHeader_Attrition Rate Scorecard - September 2008" xfId="11690"/>
    <cellStyle name="s_PurpleHeader_B3-December 08 Board View (Half Yr Adj)" xfId="11691"/>
    <cellStyle name="s_PurpleHeader_CFIS DataLoad Actual June 07 IFRS" xfId="11692"/>
    <cellStyle name="s_PurpleHeader_CFIS DataLoad Actual June 07 IFRS_Attrition Rate Scorecard - October 2008" xfId="11693"/>
    <cellStyle name="s_PurpleHeader_CFIS DataLoad Actual June 07 IFRS_Attrition Rate Scorecard - September 2008" xfId="11694"/>
    <cellStyle name="s_PurpleHeader_CFIS DataLoad Actual June 07 IFRS_CCMAU December 08-Half Yr Adj" xfId="11695"/>
    <cellStyle name="s_PurpleHeader_CFIS DataLoad Actual June 07 IFRS_CCMAU Financials March 09" xfId="11696"/>
    <cellStyle name="s_PurpleHeader_CFIS DataLoad Actual June 07 IFRS_Copy of Attrition Rate FTE's Aug 2008" xfId="11697"/>
    <cellStyle name="s_PurpleHeader_CFIS DataLoad Actual June 07 IFRS_Copy of Attrition Rate FTE's Aug 2008_Book2" xfId="11698"/>
    <cellStyle name="s_PurpleHeader_CFIS DataLoad Actual June 07 IFRS_Copy of Attrition Rate FTE's Aug 2008_Retail Scorecard September 2008a" xfId="11699"/>
    <cellStyle name="s_PurpleHeader_CFIS DataLoad Actual June 07 IFRS_Copy of Attrition Rate FTE's Aug 2008_Retail Scorecard September 2008a 2" xfId="11700"/>
    <cellStyle name="s_PurpleHeader_CFIS DataLoad Actual June 07 IFRS_Copy of Attrition Rate FTE's Aug 2008_Retail Scorecard September 2008a 3" xfId="11701"/>
    <cellStyle name="s_PurpleHeader_CFIS DataLoad Actual June 07 IFRS_Copy of Attrition Rate FTE's Aug 2008_Retail Scorecard September 2008a_Sheet2" xfId="11702"/>
    <cellStyle name="s_PurpleHeader_CFIS DataLoad Actual June 07 IFRS_Copy of Attrition Rate FTE's Aug 2008_Retail Scorecard September 2008b" xfId="11703"/>
    <cellStyle name="s_PurpleHeader_CFIS DataLoad Actual June 07 IFRS_Copy of Attrition Rate FTE's Aug 2008_Retail Scorecard September 2008b 2" xfId="11704"/>
    <cellStyle name="s_PurpleHeader_CFIS DataLoad Actual June 07 IFRS_Copy of Attrition Rate FTE's Aug 2008_Retail Scorecard September 2008b 3" xfId="11705"/>
    <cellStyle name="s_PurpleHeader_CFIS DataLoad Actual June 07 IFRS_Copy of Attrition Rate FTE's Aug 2008_Retail Scorecard September 2008b_Sheet2" xfId="11706"/>
    <cellStyle name="s_PurpleHeader_CFIS DataLoad Actual June 07 IFRS_HS&amp;W 2008-23-09" xfId="11707"/>
    <cellStyle name="s_PurpleHeader_CFIS DataLoad Actual June 07 IFRS_HS&amp;W 2008-23-09_Book2" xfId="11708"/>
    <cellStyle name="s_PurpleHeader_CFIS DataLoad Actual June 07 IFRS_HS&amp;W 2008-23-09_Retail Scorecard September 2008a" xfId="11709"/>
    <cellStyle name="s_PurpleHeader_CFIS DataLoad Actual June 07 IFRS_HS&amp;W 2008-23-09_Retail Scorecard September 2008a 2" xfId="11710"/>
    <cellStyle name="s_PurpleHeader_CFIS DataLoad Actual June 07 IFRS_HS&amp;W 2008-23-09_Retail Scorecard September 2008a 3" xfId="11711"/>
    <cellStyle name="s_PurpleHeader_CFIS DataLoad Actual June 07 IFRS_HS&amp;W 2008-23-09_Retail Scorecard September 2008a_Sheet2" xfId="11712"/>
    <cellStyle name="s_PurpleHeader_CFIS DataLoad Actual June 07 IFRS_HS&amp;W 2008-23-09_Retail Scorecard September 2008b" xfId="11713"/>
    <cellStyle name="s_PurpleHeader_CFIS DataLoad Actual June 07 IFRS_HS&amp;W 2008-23-09_Retail Scorecard September 2008b 2" xfId="11714"/>
    <cellStyle name="s_PurpleHeader_CFIS DataLoad Actual June 07 IFRS_HS&amp;W 2008-23-09_Retail Scorecard September 2008b 3" xfId="11715"/>
    <cellStyle name="s_PurpleHeader_CFIS DataLoad Actual June 07 IFRS_HS&amp;W 2008-23-09_Retail Scorecard September 2008b_Sheet2" xfId="11716"/>
    <cellStyle name="s_PurpleHeader_CFIS DataLoad Actual June 07 IFRS_MaPQuarterlyStats as at 31 December" xfId="11717"/>
    <cellStyle name="s_PurpleHeader_CFIS DataLoad Actual June 07 IFRS_September 08 Board View" xfId="11718"/>
    <cellStyle name="s_PurpleHeader_CFIS DataLoad Actual June 07 IFRS_September 08 Mgmt View" xfId="11719"/>
    <cellStyle name="s_PurpleHeader_CFIS DataLoad Actual June 07 IFRS_Template Scorecard 2008" xfId="11720"/>
    <cellStyle name="s_PurpleHeader_CFIS DataLoad Actual June 07 IFRS_Template Scorecard 2008_Book2" xfId="11721"/>
    <cellStyle name="s_PurpleHeader_CFIS DataLoad Actual June 07 IFRS_Template Scorecard 2008_Retail Scorecard September 2008a" xfId="11722"/>
    <cellStyle name="s_PurpleHeader_CFIS DataLoad Actual June 07 IFRS_Template Scorecard 2008_Retail Scorecard September 2008a 2" xfId="11723"/>
    <cellStyle name="s_PurpleHeader_CFIS DataLoad Actual June 07 IFRS_Template Scorecard 2008_Retail Scorecard September 2008a 3" xfId="11724"/>
    <cellStyle name="s_PurpleHeader_CFIS DataLoad Actual June 07 IFRS_Template Scorecard 2008_Retail Scorecard September 2008a_Sheet2" xfId="11725"/>
    <cellStyle name="s_PurpleHeader_CFIS DataLoad Actual June 07 IFRS_Template Scorecard 2008_Retail Scorecard September 2008b" xfId="11726"/>
    <cellStyle name="s_PurpleHeader_CFIS DataLoad Actual June 07 IFRS_Template Scorecard 2008_Retail Scorecard September 2008b 2" xfId="11727"/>
    <cellStyle name="s_PurpleHeader_CFIS DataLoad Actual June 07 IFRS_Template Scorecard 2008_Retail Scorecard September 2008b 3" xfId="11728"/>
    <cellStyle name="s_PurpleHeader_CFIS DataLoad Actual June 07 IFRS_Template Scorecard 2008_Retail Scorecard September 2008b_Sheet2" xfId="11729"/>
    <cellStyle name="s_PurpleHeader_CFIS DataLoad Actual June 07 IFRS_Template Scorecard 20081" xfId="11730"/>
    <cellStyle name="s_PurpleHeader_CFIS DataLoad Actual June 07 IFRS_Template Scorecard 20081_Book2" xfId="11731"/>
    <cellStyle name="s_PurpleHeader_CFIS DataLoad Actual June 07 IFRS_Template Scorecard 20081_Retail Scorecard September 2008a" xfId="11732"/>
    <cellStyle name="s_PurpleHeader_CFIS DataLoad Actual June 07 IFRS_Template Scorecard 20081_Retail Scorecard September 2008a 2" xfId="11733"/>
    <cellStyle name="s_PurpleHeader_CFIS DataLoad Actual June 07 IFRS_Template Scorecard 20081_Retail Scorecard September 2008a 3" xfId="11734"/>
    <cellStyle name="s_PurpleHeader_CFIS DataLoad Actual June 07 IFRS_Template Scorecard 20081_Retail Scorecard September 2008a_Sheet2" xfId="11735"/>
    <cellStyle name="s_PurpleHeader_CFIS DataLoad Actual June 07 IFRS_Template Scorecard 20081_Retail Scorecard September 2008b" xfId="11736"/>
    <cellStyle name="s_PurpleHeader_CFIS DataLoad Actual June 07 IFRS_Template Scorecard 20081_Retail Scorecard September 2008b 2" xfId="11737"/>
    <cellStyle name="s_PurpleHeader_CFIS DataLoad Actual June 07 IFRS_Template Scorecard 20081_Retail Scorecard September 2008b 3" xfId="11738"/>
    <cellStyle name="s_PurpleHeader_CFIS DataLoad Actual June 07 IFRS_Template Scorecard 20081_Retail Scorecard September 2008b_Sheet2" xfId="11739"/>
    <cellStyle name="s_PurpleHeader_CFIS Net NZIFRS Dataload Sep 06" xfId="11740"/>
    <cellStyle name="s_PurpleHeader_CFIS Net NZIFRS Dataload Sep 06_2010 MEL Parent Tax Bal Sheet" xfId="11741"/>
    <cellStyle name="s_PurpleHeader_CFIS Net NZIFRS Dataload Sep 06_Attrition Rate Scorecard - October 2008" xfId="11742"/>
    <cellStyle name="s_PurpleHeader_CFIS Net NZIFRS Dataload Sep 06_Attrition Rate Scorecard - September 2008" xfId="11743"/>
    <cellStyle name="s_PurpleHeader_CFIS Net NZIFRS Dataload Sep 06_B3-December 08 Board View (Half Yr Adj)" xfId="11744"/>
    <cellStyle name="s_PurpleHeader_CFIS Net NZIFRS Dataload Sep 06_CONGL029" xfId="11745"/>
    <cellStyle name="s_PurpleHeader_CFIS Net NZIFRS Dataload Sep 06_Consolidation Schedule December 2008" xfId="11746"/>
    <cellStyle name="s_PurpleHeader_CFIS Net NZIFRS Dataload Sep 06_Consolidation Schedule December 2008 no ARC Impairment-FINAL" xfId="11747"/>
    <cellStyle name="s_PurpleHeader_CFIS Net NZIFRS Dataload Sep 06_Copy of Attrition Rate FTE's Aug 2008" xfId="11748"/>
    <cellStyle name="s_PurpleHeader_CFIS Net NZIFRS Dataload Sep 06_Copy of Attrition Rate FTE's Aug 2008_Book2" xfId="11749"/>
    <cellStyle name="s_PurpleHeader_CFIS Net NZIFRS Dataload Sep 06_Copy of Attrition Rate FTE's Aug 2008_Retail Scorecard September 2008a" xfId="11750"/>
    <cellStyle name="s_PurpleHeader_CFIS Net NZIFRS Dataload Sep 06_Copy of Attrition Rate FTE's Aug 2008_Retail Scorecard September 2008a 2" xfId="11751"/>
    <cellStyle name="s_PurpleHeader_CFIS Net NZIFRS Dataload Sep 06_Copy of Attrition Rate FTE's Aug 2008_Retail Scorecard September 2008a 3" xfId="11752"/>
    <cellStyle name="s_PurpleHeader_CFIS Net NZIFRS Dataload Sep 06_Copy of Attrition Rate FTE's Aug 2008_Retail Scorecard September 2008a_Sheet2" xfId="11753"/>
    <cellStyle name="s_PurpleHeader_CFIS Net NZIFRS Dataload Sep 06_Copy of Attrition Rate FTE's Aug 2008_Retail Scorecard September 2008b" xfId="11754"/>
    <cellStyle name="s_PurpleHeader_CFIS Net NZIFRS Dataload Sep 06_Copy of Attrition Rate FTE's Aug 2008_Retail Scorecard September 2008b 2" xfId="11755"/>
    <cellStyle name="s_PurpleHeader_CFIS Net NZIFRS Dataload Sep 06_Copy of Attrition Rate FTE's Aug 2008_Retail Scorecard September 2008b 3" xfId="11756"/>
    <cellStyle name="s_PurpleHeader_CFIS Net NZIFRS Dataload Sep 06_Copy of Attrition Rate FTE's Aug 2008_Retail Scorecard September 2008b_Sheet2" xfId="11757"/>
    <cellStyle name="s_PurpleHeader_CFIS Net NZIFRS Dataload Sep 06_Generation and NER Stats" xfId="11758"/>
    <cellStyle name="s_PurpleHeader_CFIS Net NZIFRS Dataload Sep 06_Group Consolidated Scorecard Dec08 - KM" xfId="11759"/>
    <cellStyle name="s_PurpleHeader_CFIS Net NZIFRS Dataload Sep 06_Group TB CONGL029" xfId="11760"/>
    <cellStyle name="s_PurpleHeader_CFIS Net NZIFRS Dataload Sep 06_HS&amp;W 2008-23-09" xfId="11761"/>
    <cellStyle name="s_PurpleHeader_CFIS Net NZIFRS Dataload Sep 06_HS&amp;W 2008-23-09_Book2" xfId="11762"/>
    <cellStyle name="s_PurpleHeader_CFIS Net NZIFRS Dataload Sep 06_HS&amp;W 2008-23-09_Retail Scorecard September 2008a" xfId="11763"/>
    <cellStyle name="s_PurpleHeader_CFIS Net NZIFRS Dataload Sep 06_HS&amp;W 2008-23-09_Retail Scorecard September 2008a 2" xfId="11764"/>
    <cellStyle name="s_PurpleHeader_CFIS Net NZIFRS Dataload Sep 06_HS&amp;W 2008-23-09_Retail Scorecard September 2008a 3" xfId="11765"/>
    <cellStyle name="s_PurpleHeader_CFIS Net NZIFRS Dataload Sep 06_HS&amp;W 2008-23-09_Retail Scorecard September 2008a_Sheet2" xfId="11766"/>
    <cellStyle name="s_PurpleHeader_CFIS Net NZIFRS Dataload Sep 06_HS&amp;W 2008-23-09_Retail Scorecard September 2008b" xfId="11767"/>
    <cellStyle name="s_PurpleHeader_CFIS Net NZIFRS Dataload Sep 06_HS&amp;W 2008-23-09_Retail Scorecard September 2008b 2" xfId="11768"/>
    <cellStyle name="s_PurpleHeader_CFIS Net NZIFRS Dataload Sep 06_HS&amp;W 2008-23-09_Retail Scorecard September 2008b 3" xfId="11769"/>
    <cellStyle name="s_PurpleHeader_CFIS Net NZIFRS Dataload Sep 06_HS&amp;W 2008-23-09_Retail Scorecard September 2008b_Sheet2" xfId="11770"/>
    <cellStyle name="s_PurpleHeader_CFIS Net NZIFRS Dataload Sep 06_June 10 Board View V1 19-07-10" xfId="11771"/>
    <cellStyle name="s_PurpleHeader_CFIS Net NZIFRS Dataload Sep 06_June 10 congl029" xfId="11772"/>
    <cellStyle name="s_PurpleHeader_CFIS Net NZIFRS Dataload Sep 06_MaPQuarterlyStats as at 31 December" xfId="11773"/>
    <cellStyle name="s_PurpleHeader_CFIS Net NZIFRS Dataload Sep 06_March 09 Board View" xfId="11774"/>
    <cellStyle name="s_PurpleHeader_CFIS Net NZIFRS Dataload Sep 06_Net Debt to Equity Ratio 31 12 08" xfId="11775"/>
    <cellStyle name="s_PurpleHeader_CFIS Net NZIFRS Dataload Sep 06_September 08 Board View" xfId="11776"/>
    <cellStyle name="s_PurpleHeader_CFIS Net NZIFRS Dataload Sep 06_September 08 Mgmt View" xfId="11777"/>
    <cellStyle name="s_PurpleHeader_CFIS Net NZIFRS Dataload Sep 06_TB Dec 2009 PowerTax mapping" xfId="11778"/>
    <cellStyle name="s_PurpleHeader_CFIS Net NZIFRS Dataload Sep 06_Template Scorecard 2008" xfId="11779"/>
    <cellStyle name="s_PurpleHeader_CFIS Net NZIFRS Dataload Sep 06_Template Scorecard 2008_Book2" xfId="11780"/>
    <cellStyle name="s_PurpleHeader_CFIS Net NZIFRS Dataload Sep 06_Template Scorecard 2008_Retail Scorecard September 2008a" xfId="11781"/>
    <cellStyle name="s_PurpleHeader_CFIS Net NZIFRS Dataload Sep 06_Template Scorecard 2008_Retail Scorecard September 2008a 2" xfId="11782"/>
    <cellStyle name="s_PurpleHeader_CFIS Net NZIFRS Dataload Sep 06_Template Scorecard 2008_Retail Scorecard September 2008a 3" xfId="11783"/>
    <cellStyle name="s_PurpleHeader_CFIS Net NZIFRS Dataload Sep 06_Template Scorecard 2008_Retail Scorecard September 2008a_Sheet2" xfId="11784"/>
    <cellStyle name="s_PurpleHeader_CFIS Net NZIFRS Dataload Sep 06_Template Scorecard 2008_Retail Scorecard September 2008b" xfId="11785"/>
    <cellStyle name="s_PurpleHeader_CFIS Net NZIFRS Dataload Sep 06_Template Scorecard 2008_Retail Scorecard September 2008b 2" xfId="11786"/>
    <cellStyle name="s_PurpleHeader_CFIS Net NZIFRS Dataload Sep 06_Template Scorecard 2008_Retail Scorecard September 2008b 3" xfId="11787"/>
    <cellStyle name="s_PurpleHeader_CFIS Net NZIFRS Dataload Sep 06_Template Scorecard 2008_Retail Scorecard September 2008b_Sheet2" xfId="11788"/>
    <cellStyle name="s_PurpleHeader_CFIS Net NZIFRS Dataload Sep 06_Template Scorecard 20081" xfId="11789"/>
    <cellStyle name="s_PurpleHeader_CFIS Net NZIFRS Dataload Sep 06_Template Scorecard 20081_Book2" xfId="11790"/>
    <cellStyle name="s_PurpleHeader_CFIS Net NZIFRS Dataload Sep 06_Template Scorecard 20081_Retail Scorecard September 2008a" xfId="11791"/>
    <cellStyle name="s_PurpleHeader_CFIS Net NZIFRS Dataload Sep 06_Template Scorecard 20081_Retail Scorecard September 2008a 2" xfId="11792"/>
    <cellStyle name="s_PurpleHeader_CFIS Net NZIFRS Dataload Sep 06_Template Scorecard 20081_Retail Scorecard September 2008a 3" xfId="11793"/>
    <cellStyle name="s_PurpleHeader_CFIS Net NZIFRS Dataload Sep 06_Template Scorecard 20081_Retail Scorecard September 2008a_Sheet2" xfId="11794"/>
    <cellStyle name="s_PurpleHeader_CFIS Net NZIFRS Dataload Sep 06_Template Scorecard 20081_Retail Scorecard September 2008b" xfId="11795"/>
    <cellStyle name="s_PurpleHeader_CFIS Net NZIFRS Dataload Sep 06_Template Scorecard 20081_Retail Scorecard September 2008b 2" xfId="11796"/>
    <cellStyle name="s_PurpleHeader_CFIS Net NZIFRS Dataload Sep 06_Template Scorecard 20081_Retail Scorecard September 2008b 3" xfId="11797"/>
    <cellStyle name="s_PurpleHeader_CFIS Net NZIFRS Dataload Sep 06_Template Scorecard 20081_Retail Scorecard September 2008b_Sheet2" xfId="11798"/>
    <cellStyle name="s_PurpleHeader_CONGL029" xfId="11799"/>
    <cellStyle name="s_PurpleHeader_Consolidation Schedule December 2008" xfId="11800"/>
    <cellStyle name="s_PurpleHeader_Consolidation Schedule December 2008 no ARC Impairment-FINAL" xfId="11801"/>
    <cellStyle name="s_PurpleHeader_Copy of Attrition Rate FTE's Aug 2008" xfId="11802"/>
    <cellStyle name="s_PurpleHeader_Copy of Attrition Rate FTE's Aug 2008_Book2" xfId="11803"/>
    <cellStyle name="s_PurpleHeader_Copy of Attrition Rate FTE's Aug 2008_Retail Scorecard September 2008a" xfId="11804"/>
    <cellStyle name="s_PurpleHeader_Copy of Attrition Rate FTE's Aug 2008_Retail Scorecard September 2008a 2" xfId="11805"/>
    <cellStyle name="s_PurpleHeader_Copy of Attrition Rate FTE's Aug 2008_Retail Scorecard September 2008a 3" xfId="11806"/>
    <cellStyle name="s_PurpleHeader_Copy of Attrition Rate FTE's Aug 2008_Retail Scorecard September 2008a_Sheet2" xfId="11807"/>
    <cellStyle name="s_PurpleHeader_Copy of Attrition Rate FTE's Aug 2008_Retail Scorecard September 2008b" xfId="11808"/>
    <cellStyle name="s_PurpleHeader_Copy of Attrition Rate FTE's Aug 2008_Retail Scorecard September 2008b 2" xfId="11809"/>
    <cellStyle name="s_PurpleHeader_Copy of Attrition Rate FTE's Aug 2008_Retail Scorecard September 2008b 3" xfId="11810"/>
    <cellStyle name="s_PurpleHeader_Copy of Attrition Rate FTE's Aug 2008_Retail Scorecard September 2008b_Sheet2" xfId="11811"/>
    <cellStyle name="s_PurpleHeader_DataLoad_206" xfId="11812"/>
    <cellStyle name="s_PurpleHeader_Generation and NER Stats" xfId="11813"/>
    <cellStyle name="s_PurpleHeader_Group Consolidated Scorecard Dec08 - KM" xfId="11814"/>
    <cellStyle name="s_PurpleHeader_Group TB CONGL029" xfId="11815"/>
    <cellStyle name="s_PurpleHeader_HS&amp;W 2008-23-09" xfId="11816"/>
    <cellStyle name="s_PurpleHeader_HS&amp;W 2008-23-09_Book2" xfId="11817"/>
    <cellStyle name="s_PurpleHeader_HS&amp;W 2008-23-09_Retail Scorecard September 2008a" xfId="11818"/>
    <cellStyle name="s_PurpleHeader_HS&amp;W 2008-23-09_Retail Scorecard September 2008a 2" xfId="11819"/>
    <cellStyle name="s_PurpleHeader_HS&amp;W 2008-23-09_Retail Scorecard September 2008a 3" xfId="11820"/>
    <cellStyle name="s_PurpleHeader_HS&amp;W 2008-23-09_Retail Scorecard September 2008a_Sheet2" xfId="11821"/>
    <cellStyle name="s_PurpleHeader_HS&amp;W 2008-23-09_Retail Scorecard September 2008b" xfId="11822"/>
    <cellStyle name="s_PurpleHeader_HS&amp;W 2008-23-09_Retail Scorecard September 2008b 2" xfId="11823"/>
    <cellStyle name="s_PurpleHeader_HS&amp;W 2008-23-09_Retail Scorecard September 2008b 3" xfId="11824"/>
    <cellStyle name="s_PurpleHeader_HS&amp;W 2008-23-09_Retail Scorecard September 2008b_Sheet2" xfId="11825"/>
    <cellStyle name="s_PurpleHeader_June 10 Board View V1 19-07-10" xfId="11826"/>
    <cellStyle name="s_PurpleHeader_June 10 congl029" xfId="11827"/>
    <cellStyle name="s_PurpleHeader_MaPQuarterlyStats as at 31 December" xfId="11828"/>
    <cellStyle name="s_PurpleHeader_March 09 Board View" xfId="11829"/>
    <cellStyle name="s_PurpleHeader_Net Debt to Equity Ratio 31 12 08" xfId="11830"/>
    <cellStyle name="s_PurpleHeader_September 08 Board View" xfId="11831"/>
    <cellStyle name="s_PurpleHeader_September 08 Mgmt View" xfId="11832"/>
    <cellStyle name="s_PurpleHeader_TB Dec 2009 PowerTax mapping" xfId="11833"/>
    <cellStyle name="s_PurpleHeader_Template Scorecard 2008" xfId="11834"/>
    <cellStyle name="s_PurpleHeader_Template Scorecard 2008_Book2" xfId="11835"/>
    <cellStyle name="s_PurpleHeader_Template Scorecard 2008_Retail Scorecard September 2008a" xfId="11836"/>
    <cellStyle name="s_PurpleHeader_Template Scorecard 2008_Retail Scorecard September 2008a 2" xfId="11837"/>
    <cellStyle name="s_PurpleHeader_Template Scorecard 2008_Retail Scorecard September 2008a 3" xfId="11838"/>
    <cellStyle name="s_PurpleHeader_Template Scorecard 2008_Retail Scorecard September 2008a_Sheet2" xfId="11839"/>
    <cellStyle name="s_PurpleHeader_Template Scorecard 2008_Retail Scorecard September 2008b" xfId="11840"/>
    <cellStyle name="s_PurpleHeader_Template Scorecard 2008_Retail Scorecard September 2008b 2" xfId="11841"/>
    <cellStyle name="s_PurpleHeader_Template Scorecard 2008_Retail Scorecard September 2008b 3" xfId="11842"/>
    <cellStyle name="s_PurpleHeader_Template Scorecard 2008_Retail Scorecard September 2008b_Sheet2" xfId="11843"/>
    <cellStyle name="s_PurpleHeader_Template Scorecard 20081" xfId="11844"/>
    <cellStyle name="s_PurpleHeader_Template Scorecard 20081_Book2" xfId="11845"/>
    <cellStyle name="s_PurpleHeader_Template Scorecard 20081_Retail Scorecard September 2008a" xfId="11846"/>
    <cellStyle name="s_PurpleHeader_Template Scorecard 20081_Retail Scorecard September 2008a 2" xfId="11847"/>
    <cellStyle name="s_PurpleHeader_Template Scorecard 20081_Retail Scorecard September 2008a 3" xfId="11848"/>
    <cellStyle name="s_PurpleHeader_Template Scorecard 20081_Retail Scorecard September 2008a_Sheet2" xfId="11849"/>
    <cellStyle name="s_PurpleHeader_Template Scorecard 20081_Retail Scorecard September 2008b" xfId="11850"/>
    <cellStyle name="s_PurpleHeader_Template Scorecard 20081_Retail Scorecard September 2008b 2" xfId="11851"/>
    <cellStyle name="s_PurpleHeader_Template Scorecard 20081_Retail Scorecard September 2008b 3" xfId="11852"/>
    <cellStyle name="s_PurpleHeader_Template Scorecard 20081_Retail Scorecard September 2008b_Sheet2" xfId="11853"/>
    <cellStyle name="s_TotalBackground" xfId="11854"/>
    <cellStyle name="s_TotalBackground_2010 MEL Parent Tax Bal Sheet" xfId="11855"/>
    <cellStyle name="s_TotalBackground_Attrition Rate Scorecard - October 2008" xfId="11856"/>
    <cellStyle name="s_TotalBackground_Attrition Rate Scorecard - October 2008 2" xfId="11857"/>
    <cellStyle name="s_TotalBackground_Attrition Rate Scorecard - October 2008 3" xfId="11858"/>
    <cellStyle name="s_TotalBackground_Attrition Rate Scorecard - September 2008" xfId="11859"/>
    <cellStyle name="s_TotalBackground_Attrition Rate Scorecard - September 2008 2" xfId="11860"/>
    <cellStyle name="s_TotalBackground_Attrition Rate Scorecard - September 2008 3" xfId="11861"/>
    <cellStyle name="s_TotalBackground_B3-December 08 Board View (Half Yr Adj)" xfId="11862"/>
    <cellStyle name="s_TotalBackground_CONGL029" xfId="11863"/>
    <cellStyle name="s_TotalBackground_CONGL029 2" xfId="11864"/>
    <cellStyle name="s_TotalBackground_CONGL029 3" xfId="11865"/>
    <cellStyle name="s_TotalBackground_Consolidation Schedule December 2008" xfId="11866"/>
    <cellStyle name="s_TotalBackground_Consolidation Schedule December 2008 no ARC Impairment-FINAL" xfId="11867"/>
    <cellStyle name="s_TotalBackground_Consolidation Schedule December 2008 no ARC Impairment-FINAL 2" xfId="11868"/>
    <cellStyle name="s_TotalBackground_Consolidation Schedule December 2008 no ARC Impairment-FINAL 3" xfId="11869"/>
    <cellStyle name="s_TotalBackground_Copy of Attrition Rate FTE's Aug 2008" xfId="11870"/>
    <cellStyle name="s_TotalBackground_Copy of Attrition Rate FTE's Aug 2008 2" xfId="11871"/>
    <cellStyle name="s_TotalBackground_Copy of Attrition Rate FTE's Aug 2008 3" xfId="11872"/>
    <cellStyle name="s_TotalBackground_Generation and NER Stats" xfId="11873"/>
    <cellStyle name="s_TotalBackground_Group Consolidated Scorecard Dec08 - KM" xfId="11874"/>
    <cellStyle name="s_TotalBackground_Group TB CONGL029" xfId="11875"/>
    <cellStyle name="s_TotalBackground_HS&amp;W 2008-23-09" xfId="11876"/>
    <cellStyle name="s_TotalBackground_HS&amp;W 2008-23-09 2" xfId="11877"/>
    <cellStyle name="s_TotalBackground_HS&amp;W 2008-23-09 3" xfId="11878"/>
    <cellStyle name="s_TotalBackground_June 10 Board View V1 19-07-10" xfId="11879"/>
    <cellStyle name="s_TotalBackground_June 10 congl029" xfId="11880"/>
    <cellStyle name="s_TotalBackground_MaPQuarterlyStats as at 31 December" xfId="11881"/>
    <cellStyle name="s_TotalBackground_March 09 Board View" xfId="11882"/>
    <cellStyle name="s_TotalBackground_Net Debt to Equity Ratio 31 12 08" xfId="11883"/>
    <cellStyle name="s_TotalBackground_September 08 Board View" xfId="11884"/>
    <cellStyle name="s_TotalBackground_September 08 Mgmt View" xfId="11885"/>
    <cellStyle name="s_TotalBackground_TB Dec 2009 PowerTax mapping" xfId="11886"/>
    <cellStyle name="s_TotalBackground_Template Scorecard 2008" xfId="11887"/>
    <cellStyle name="s_TotalBackground_Template Scorecard 2008 2" xfId="11888"/>
    <cellStyle name="s_TotalBackground_Template Scorecard 2008 3" xfId="11889"/>
    <cellStyle name="s_TotalBackground_Template Scorecard 20081" xfId="11890"/>
    <cellStyle name="s_TotalBackground_Template Scorecard 20081 2" xfId="11891"/>
    <cellStyle name="s_TotalBackground_Template Scorecard 20081 3" xfId="11892"/>
    <cellStyle name="Satisfaisant" xfId="1308"/>
    <cellStyle name="Schlecht" xfId="1309"/>
    <cellStyle name="Sortie" xfId="1310"/>
    <cellStyle name="Standard 2" xfId="1311"/>
    <cellStyle name="Standard 2 2" xfId="1312"/>
    <cellStyle name="Standard_Sce_D_Extraction" xfId="1313"/>
    <cellStyle name="Style 1" xfId="8244"/>
    <cellStyle name="Style 1 2" xfId="11893"/>
    <cellStyle name="Style 1 3" xfId="8289"/>
    <cellStyle name="Style 103" xfId="1314"/>
    <cellStyle name="Style 103 10" xfId="1315"/>
    <cellStyle name="Style 103 10 2" xfId="1316"/>
    <cellStyle name="Style 103 10 2 2" xfId="1317"/>
    <cellStyle name="Style 103 10 3" xfId="1318"/>
    <cellStyle name="Style 103 11" xfId="1319"/>
    <cellStyle name="Style 103 11 2" xfId="1320"/>
    <cellStyle name="Style 103 11 2 2" xfId="1321"/>
    <cellStyle name="Style 103 11 3" xfId="1322"/>
    <cellStyle name="Style 103 12" xfId="1323"/>
    <cellStyle name="Style 103 12 2" xfId="1324"/>
    <cellStyle name="Style 103 2" xfId="1325"/>
    <cellStyle name="Style 103 2 2" xfId="1326"/>
    <cellStyle name="Style 103 3" xfId="1327"/>
    <cellStyle name="Style 103 3 2" xfId="1328"/>
    <cellStyle name="Style 103 3 2 2" xfId="1329"/>
    <cellStyle name="Style 103 3 2 2 2" xfId="1330"/>
    <cellStyle name="Style 103 3 2 3" xfId="1331"/>
    <cellStyle name="Style 103 3 3" xfId="1332"/>
    <cellStyle name="Style 103 3 3 2" xfId="1333"/>
    <cellStyle name="Style 103 3 3 2 2" xfId="1334"/>
    <cellStyle name="Style 103 3 3 3" xfId="1335"/>
    <cellStyle name="Style 103 3 3 3 2" xfId="1336"/>
    <cellStyle name="Style 103 3 3 3 2 2" xfId="1337"/>
    <cellStyle name="Style 103 3 3 3 3" xfId="1338"/>
    <cellStyle name="Style 103 3 3 3 4" xfId="1339"/>
    <cellStyle name="Style 103 3 3 3 5" xfId="1340"/>
    <cellStyle name="Style 103 3 3 4" xfId="1341"/>
    <cellStyle name="Style 103 3 3 4 2" xfId="1342"/>
    <cellStyle name="Style 103 3 3 4 2 2" xfId="1343"/>
    <cellStyle name="Style 103 3 3 4 3" xfId="1344"/>
    <cellStyle name="Style 103 3 3 5" xfId="1345"/>
    <cellStyle name="Style 103 3 3 6" xfId="1346"/>
    <cellStyle name="Style 103 3 4" xfId="1347"/>
    <cellStyle name="Style 103 3 4 2" xfId="1348"/>
    <cellStyle name="Style 103 3 4 3" xfId="1349"/>
    <cellStyle name="Style 103 3 4 4" xfId="1350"/>
    <cellStyle name="Style 103 3 5" xfId="1351"/>
    <cellStyle name="Style 103 3 6" xfId="1352"/>
    <cellStyle name="Style 103 4" xfId="1353"/>
    <cellStyle name="Style 103 4 2" xfId="1354"/>
    <cellStyle name="Style 103 4 2 2" xfId="1355"/>
    <cellStyle name="Style 103 4 2 2 2" xfId="1356"/>
    <cellStyle name="Style 103 4 2 3" xfId="1357"/>
    <cellStyle name="Style 103 4 2 3 2" xfId="1358"/>
    <cellStyle name="Style 103 4 2 3 2 2" xfId="1359"/>
    <cellStyle name="Style 103 4 2 3 3" xfId="1360"/>
    <cellStyle name="Style 103 4 2 3 4" xfId="1361"/>
    <cellStyle name="Style 103 4 2 3 5" xfId="1362"/>
    <cellStyle name="Style 103 4 2 4" xfId="1363"/>
    <cellStyle name="Style 103 4 2 4 2" xfId="1364"/>
    <cellStyle name="Style 103 4 2 4 2 2" xfId="1365"/>
    <cellStyle name="Style 103 4 2 4 3" xfId="1366"/>
    <cellStyle name="Style 103 4 2 5" xfId="1367"/>
    <cellStyle name="Style 103 4 2 6" xfId="1368"/>
    <cellStyle name="Style 103 4 3" xfId="1369"/>
    <cellStyle name="Style 103 4 3 2" xfId="1370"/>
    <cellStyle name="Style 103 4 4" xfId="1371"/>
    <cellStyle name="Style 103 4 4 2" xfId="1372"/>
    <cellStyle name="Style 103 4 5" xfId="1373"/>
    <cellStyle name="Style 103 4 6" xfId="1374"/>
    <cellStyle name="Style 103 5" xfId="1375"/>
    <cellStyle name="Style 103 5 2" xfId="1376"/>
    <cellStyle name="Style 103 5 2 2" xfId="1377"/>
    <cellStyle name="Style 103 5 2 2 2" xfId="1378"/>
    <cellStyle name="Style 103 5 2 3" xfId="1379"/>
    <cellStyle name="Style 103 5 2 3 2" xfId="1380"/>
    <cellStyle name="Style 103 5 2 3 2 2" xfId="1381"/>
    <cellStyle name="Style 103 5 2 3 3" xfId="1382"/>
    <cellStyle name="Style 103 5 2 3 4" xfId="1383"/>
    <cellStyle name="Style 103 5 2 3 5" xfId="1384"/>
    <cellStyle name="Style 103 5 2 4" xfId="1385"/>
    <cellStyle name="Style 103 5 2 4 2" xfId="1386"/>
    <cellStyle name="Style 103 5 2 4 2 2" xfId="1387"/>
    <cellStyle name="Style 103 5 2 4 3" xfId="1388"/>
    <cellStyle name="Style 103 5 2 5" xfId="1389"/>
    <cellStyle name="Style 103 5 2 6" xfId="1390"/>
    <cellStyle name="Style 103 5 3" xfId="1391"/>
    <cellStyle name="Style 103 5 3 2" xfId="1392"/>
    <cellStyle name="Style 103 5 4" xfId="1393"/>
    <cellStyle name="Style 103 5 4 2" xfId="1394"/>
    <cellStyle name="Style 103 5 5" xfId="1395"/>
    <cellStyle name="Style 103 5 6" xfId="1396"/>
    <cellStyle name="Style 103 6" xfId="1397"/>
    <cellStyle name="Style 103 6 2" xfId="1398"/>
    <cellStyle name="Style 103 6 2 2" xfId="1399"/>
    <cellStyle name="Style 103 6 3" xfId="1400"/>
    <cellStyle name="Style 103 6 3 2" xfId="1401"/>
    <cellStyle name="Style 103 6 3 2 2" xfId="1402"/>
    <cellStyle name="Style 103 6 3 3" xfId="1403"/>
    <cellStyle name="Style 103 6 3 4" xfId="1404"/>
    <cellStyle name="Style 103 6 3 5" xfId="1405"/>
    <cellStyle name="Style 103 6 4" xfId="1406"/>
    <cellStyle name="Style 103 6 4 2" xfId="1407"/>
    <cellStyle name="Style 103 6 4 2 2" xfId="1408"/>
    <cellStyle name="Style 103 6 4 3" xfId="1409"/>
    <cellStyle name="Style 103 6 5" xfId="1410"/>
    <cellStyle name="Style 103 6 6" xfId="1411"/>
    <cellStyle name="Style 103 7" xfId="1412"/>
    <cellStyle name="Style 103 7 2" xfId="1413"/>
    <cellStyle name="Style 103 7 2 2" xfId="1414"/>
    <cellStyle name="Style 103 7 3" xfId="1415"/>
    <cellStyle name="Style 103 7 4" xfId="1416"/>
    <cellStyle name="Style 103 7 5" xfId="1417"/>
    <cellStyle name="Style 103 8" xfId="1418"/>
    <cellStyle name="Style 103 8 2" xfId="1419"/>
    <cellStyle name="Style 103 8 2 2" xfId="1420"/>
    <cellStyle name="Style 103 8 3" xfId="1421"/>
    <cellStyle name="Style 103 8 4" xfId="1422"/>
    <cellStyle name="Style 103 8 5" xfId="1423"/>
    <cellStyle name="Style 103 9" xfId="1424"/>
    <cellStyle name="Style 103 9 2" xfId="1425"/>
    <cellStyle name="Style 103 9 2 2" xfId="1426"/>
    <cellStyle name="Style 103 9 3" xfId="1427"/>
    <cellStyle name="Style 103_ADDON" xfId="1428"/>
    <cellStyle name="Style 104" xfId="1429"/>
    <cellStyle name="Style 104 10" xfId="1430"/>
    <cellStyle name="Style 104 10 2" xfId="1431"/>
    <cellStyle name="Style 104 10 2 2" xfId="1432"/>
    <cellStyle name="Style 104 10 3" xfId="1433"/>
    <cellStyle name="Style 104 11" xfId="1434"/>
    <cellStyle name="Style 104 11 2" xfId="1435"/>
    <cellStyle name="Style 104 11 2 2" xfId="1436"/>
    <cellStyle name="Style 104 11 3" xfId="1437"/>
    <cellStyle name="Style 104 12" xfId="1438"/>
    <cellStyle name="Style 104 12 2" xfId="1439"/>
    <cellStyle name="Style 104 2" xfId="1440"/>
    <cellStyle name="Style 104 2 2" xfId="1441"/>
    <cellStyle name="Style 104 3" xfId="1442"/>
    <cellStyle name="Style 104 3 2" xfId="1443"/>
    <cellStyle name="Style 104 3 2 2" xfId="1444"/>
    <cellStyle name="Style 104 3 2 2 2" xfId="1445"/>
    <cellStyle name="Style 104 3 2 3" xfId="1446"/>
    <cellStyle name="Style 104 3 3" xfId="1447"/>
    <cellStyle name="Style 104 3 3 2" xfId="1448"/>
    <cellStyle name="Style 104 3 3 2 2" xfId="1449"/>
    <cellStyle name="Style 104 3 3 3" xfId="1450"/>
    <cellStyle name="Style 104 3 3 3 2" xfId="1451"/>
    <cellStyle name="Style 104 3 3 3 2 2" xfId="1452"/>
    <cellStyle name="Style 104 3 3 3 3" xfId="1453"/>
    <cellStyle name="Style 104 3 3 3 4" xfId="1454"/>
    <cellStyle name="Style 104 3 3 3 5" xfId="1455"/>
    <cellStyle name="Style 104 3 3 4" xfId="1456"/>
    <cellStyle name="Style 104 3 3 4 2" xfId="1457"/>
    <cellStyle name="Style 104 3 3 4 2 2" xfId="1458"/>
    <cellStyle name="Style 104 3 3 4 3" xfId="1459"/>
    <cellStyle name="Style 104 3 3 5" xfId="1460"/>
    <cellStyle name="Style 104 3 3 6" xfId="1461"/>
    <cellStyle name="Style 104 3 4" xfId="1462"/>
    <cellStyle name="Style 104 3 4 2" xfId="1463"/>
    <cellStyle name="Style 104 3 4 3" xfId="1464"/>
    <cellStyle name="Style 104 3 4 4" xfId="1465"/>
    <cellStyle name="Style 104 3 5" xfId="1466"/>
    <cellStyle name="Style 104 3 6" xfId="1467"/>
    <cellStyle name="Style 104 4" xfId="1468"/>
    <cellStyle name="Style 104 4 2" xfId="1469"/>
    <cellStyle name="Style 104 4 2 2" xfId="1470"/>
    <cellStyle name="Style 104 4 2 2 2" xfId="1471"/>
    <cellStyle name="Style 104 4 2 3" xfId="1472"/>
    <cellStyle name="Style 104 4 2 3 2" xfId="1473"/>
    <cellStyle name="Style 104 4 2 3 2 2" xfId="1474"/>
    <cellStyle name="Style 104 4 2 3 3" xfId="1475"/>
    <cellStyle name="Style 104 4 2 3 4" xfId="1476"/>
    <cellStyle name="Style 104 4 2 3 5" xfId="1477"/>
    <cellStyle name="Style 104 4 2 4" xfId="1478"/>
    <cellStyle name="Style 104 4 2 4 2" xfId="1479"/>
    <cellStyle name="Style 104 4 2 4 2 2" xfId="1480"/>
    <cellStyle name="Style 104 4 2 4 3" xfId="1481"/>
    <cellStyle name="Style 104 4 2 5" xfId="1482"/>
    <cellStyle name="Style 104 4 2 6" xfId="1483"/>
    <cellStyle name="Style 104 4 3" xfId="1484"/>
    <cellStyle name="Style 104 4 3 2" xfId="1485"/>
    <cellStyle name="Style 104 4 4" xfId="1486"/>
    <cellStyle name="Style 104 4 4 2" xfId="1487"/>
    <cellStyle name="Style 104 4 5" xfId="1488"/>
    <cellStyle name="Style 104 4 6" xfId="1489"/>
    <cellStyle name="Style 104 5" xfId="1490"/>
    <cellStyle name="Style 104 5 2" xfId="1491"/>
    <cellStyle name="Style 104 5 2 2" xfId="1492"/>
    <cellStyle name="Style 104 5 2 2 2" xfId="1493"/>
    <cellStyle name="Style 104 5 2 3" xfId="1494"/>
    <cellStyle name="Style 104 5 2 3 2" xfId="1495"/>
    <cellStyle name="Style 104 5 2 3 2 2" xfId="1496"/>
    <cellStyle name="Style 104 5 2 3 3" xfId="1497"/>
    <cellStyle name="Style 104 5 2 3 4" xfId="1498"/>
    <cellStyle name="Style 104 5 2 3 5" xfId="1499"/>
    <cellStyle name="Style 104 5 2 4" xfId="1500"/>
    <cellStyle name="Style 104 5 2 4 2" xfId="1501"/>
    <cellStyle name="Style 104 5 2 4 2 2" xfId="1502"/>
    <cellStyle name="Style 104 5 2 4 3" xfId="1503"/>
    <cellStyle name="Style 104 5 2 5" xfId="1504"/>
    <cellStyle name="Style 104 5 2 6" xfId="1505"/>
    <cellStyle name="Style 104 5 3" xfId="1506"/>
    <cellStyle name="Style 104 5 3 2" xfId="1507"/>
    <cellStyle name="Style 104 5 4" xfId="1508"/>
    <cellStyle name="Style 104 5 4 2" xfId="1509"/>
    <cellStyle name="Style 104 5 5" xfId="1510"/>
    <cellStyle name="Style 104 5 6" xfId="1511"/>
    <cellStyle name="Style 104 6" xfId="1512"/>
    <cellStyle name="Style 104 6 2" xfId="1513"/>
    <cellStyle name="Style 104 6 2 2" xfId="1514"/>
    <cellStyle name="Style 104 6 3" xfId="1515"/>
    <cellStyle name="Style 104 6 3 2" xfId="1516"/>
    <cellStyle name="Style 104 6 3 2 2" xfId="1517"/>
    <cellStyle name="Style 104 6 3 3" xfId="1518"/>
    <cellStyle name="Style 104 6 3 4" xfId="1519"/>
    <cellStyle name="Style 104 6 3 5" xfId="1520"/>
    <cellStyle name="Style 104 6 4" xfId="1521"/>
    <cellStyle name="Style 104 6 4 2" xfId="1522"/>
    <cellStyle name="Style 104 6 4 2 2" xfId="1523"/>
    <cellStyle name="Style 104 6 4 3" xfId="1524"/>
    <cellStyle name="Style 104 6 5" xfId="1525"/>
    <cellStyle name="Style 104 6 6" xfId="1526"/>
    <cellStyle name="Style 104 7" xfId="1527"/>
    <cellStyle name="Style 104 7 2" xfId="1528"/>
    <cellStyle name="Style 104 7 2 2" xfId="1529"/>
    <cellStyle name="Style 104 7 3" xfId="1530"/>
    <cellStyle name="Style 104 7 4" xfId="1531"/>
    <cellStyle name="Style 104 7 5" xfId="1532"/>
    <cellStyle name="Style 104 8" xfId="1533"/>
    <cellStyle name="Style 104 8 2" xfId="1534"/>
    <cellStyle name="Style 104 8 2 2" xfId="1535"/>
    <cellStyle name="Style 104 8 3" xfId="1536"/>
    <cellStyle name="Style 104 8 4" xfId="1537"/>
    <cellStyle name="Style 104 8 5" xfId="1538"/>
    <cellStyle name="Style 104 9" xfId="1539"/>
    <cellStyle name="Style 104 9 2" xfId="1540"/>
    <cellStyle name="Style 104 9 2 2" xfId="1541"/>
    <cellStyle name="Style 104 9 3" xfId="1542"/>
    <cellStyle name="Style 104_ADDON" xfId="1543"/>
    <cellStyle name="Style 105" xfId="1544"/>
    <cellStyle name="Style 105 2" xfId="1545"/>
    <cellStyle name="Style 105 3" xfId="1546"/>
    <cellStyle name="Style 105 3 2" xfId="1547"/>
    <cellStyle name="Style 105 3 3" xfId="1548"/>
    <cellStyle name="Style 105 3 3 2" xfId="1549"/>
    <cellStyle name="Style 105 3 3 3" xfId="1550"/>
    <cellStyle name="Style 105 3 3 4" xfId="1551"/>
    <cellStyle name="Style 105 3 4" xfId="1552"/>
    <cellStyle name="Style 105 3 4 2" xfId="1553"/>
    <cellStyle name="Style 105 3 5" xfId="1554"/>
    <cellStyle name="Style 105 4" xfId="1555"/>
    <cellStyle name="Style 105 4 2" xfId="1556"/>
    <cellStyle name="Style 105 4 3" xfId="1557"/>
    <cellStyle name="Style 105 4 4" xfId="1558"/>
    <cellStyle name="Style 105 5" xfId="1559"/>
    <cellStyle name="Style 105 5 2" xfId="1560"/>
    <cellStyle name="Style 105 6" xfId="1561"/>
    <cellStyle name="Style 105 6 2" xfId="1562"/>
    <cellStyle name="Style 105 6 3" xfId="1563"/>
    <cellStyle name="Style 105 7" xfId="1564"/>
    <cellStyle name="Style 105 7 2" xfId="1565"/>
    <cellStyle name="Style 105 7 3" xfId="1566"/>
    <cellStyle name="Style 105 8" xfId="1567"/>
    <cellStyle name="Style 105_ADDON" xfId="1568"/>
    <cellStyle name="Style 106" xfId="1569"/>
    <cellStyle name="Style 106 2" xfId="1570"/>
    <cellStyle name="Style 106 2 2" xfId="1571"/>
    <cellStyle name="Style 106 2 2 2" xfId="1572"/>
    <cellStyle name="Style 106 2 2 2 2" xfId="1573"/>
    <cellStyle name="Style 106 2 2 2 2 2" xfId="1574"/>
    <cellStyle name="Style 106 2 2 2 3" xfId="1575"/>
    <cellStyle name="Style 106 2 2 3" xfId="1576"/>
    <cellStyle name="Style 106 2 2 3 2" xfId="1577"/>
    <cellStyle name="Style 106 2 2 4" xfId="1578"/>
    <cellStyle name="Style 106 2 3" xfId="1579"/>
    <cellStyle name="Style 106 2 3 2" xfId="1580"/>
    <cellStyle name="Style 106 2 3 2 2" xfId="1581"/>
    <cellStyle name="Style 106 2 3 3" xfId="1582"/>
    <cellStyle name="Style 106 2 4" xfId="1583"/>
    <cellStyle name="Style 106 2 4 2" xfId="1584"/>
    <cellStyle name="Style 106 2 5" xfId="1585"/>
    <cellStyle name="Style 106 3" xfId="1586"/>
    <cellStyle name="Style 106 3 2" xfId="1587"/>
    <cellStyle name="Style 106 3 2 2" xfId="1588"/>
    <cellStyle name="Style 106 3 2 2 2" xfId="1589"/>
    <cellStyle name="Style 106 3 2 2 2 2" xfId="1590"/>
    <cellStyle name="Style 106 3 2 2 3" xfId="1591"/>
    <cellStyle name="Style 106 3 2 3" xfId="1592"/>
    <cellStyle name="Style 106 3 2 3 2" xfId="1593"/>
    <cellStyle name="Style 106 3 2 4" xfId="1594"/>
    <cellStyle name="Style 106 3 3" xfId="1595"/>
    <cellStyle name="Style 106 3 3 2" xfId="1596"/>
    <cellStyle name="Style 106 3 3 2 2" xfId="1597"/>
    <cellStyle name="Style 106 3 3 2 2 2" xfId="1598"/>
    <cellStyle name="Style 106 3 3 2 3" xfId="1599"/>
    <cellStyle name="Style 106 3 3 3" xfId="1600"/>
    <cellStyle name="Style 106 3 3 4" xfId="1601"/>
    <cellStyle name="Style 106 3 4" xfId="1602"/>
    <cellStyle name="Style 106 3 4 2" xfId="1603"/>
    <cellStyle name="Style 106 3 5" xfId="1604"/>
    <cellStyle name="Style 106 4" xfId="1605"/>
    <cellStyle name="Style 106 4 2" xfId="1606"/>
    <cellStyle name="Style 106 4 2 2" xfId="1607"/>
    <cellStyle name="Style 106 4 2 2 2" xfId="1608"/>
    <cellStyle name="Style 106 4 2 3" xfId="1609"/>
    <cellStyle name="Style 106 4 3" xfId="1610"/>
    <cellStyle name="Style 106 4 4" xfId="1611"/>
    <cellStyle name="Style 106 5" xfId="1612"/>
    <cellStyle name="Style 106 5 2" xfId="1613"/>
    <cellStyle name="Style 106 6" xfId="1614"/>
    <cellStyle name="Style 106 6 2" xfId="1615"/>
    <cellStyle name="Style 106 6 2 2" xfId="1616"/>
    <cellStyle name="Style 106 7" xfId="1617"/>
    <cellStyle name="Style 106 7 2" xfId="1618"/>
    <cellStyle name="Style 106 7 3" xfId="1619"/>
    <cellStyle name="Style 106 8" xfId="1620"/>
    <cellStyle name="Style 106_ADDON" xfId="1621"/>
    <cellStyle name="Style 107" xfId="1622"/>
    <cellStyle name="Style 107 2" xfId="1623"/>
    <cellStyle name="Style 107 3" xfId="1624"/>
    <cellStyle name="Style 107 3 2" xfId="1625"/>
    <cellStyle name="Style 107 3 3" xfId="1626"/>
    <cellStyle name="Style 107 3 3 2" xfId="1627"/>
    <cellStyle name="Style 107 3 3 3" xfId="1628"/>
    <cellStyle name="Style 107 3 3 4" xfId="1629"/>
    <cellStyle name="Style 107 3 4" xfId="1630"/>
    <cellStyle name="Style 107 3 4 2" xfId="1631"/>
    <cellStyle name="Style 107 3 5" xfId="1632"/>
    <cellStyle name="Style 107 4" xfId="1633"/>
    <cellStyle name="Style 107 4 2" xfId="1634"/>
    <cellStyle name="Style 107 4 3" xfId="1635"/>
    <cellStyle name="Style 107 4 4" xfId="1636"/>
    <cellStyle name="Style 107 5" xfId="1637"/>
    <cellStyle name="Style 107 5 2" xfId="1638"/>
    <cellStyle name="Style 107 6" xfId="1639"/>
    <cellStyle name="Style 107 6 2" xfId="1640"/>
    <cellStyle name="Style 107 6 3" xfId="1641"/>
    <cellStyle name="Style 107 7" xfId="1642"/>
    <cellStyle name="Style 107 7 2" xfId="1643"/>
    <cellStyle name="Style 107 7 3" xfId="1644"/>
    <cellStyle name="Style 107 8" xfId="1645"/>
    <cellStyle name="Style 107_ADDON" xfId="1646"/>
    <cellStyle name="Style 108" xfId="1647"/>
    <cellStyle name="Style 108 10" xfId="1648"/>
    <cellStyle name="Style 108 10 2" xfId="1649"/>
    <cellStyle name="Style 108 10 2 2" xfId="1650"/>
    <cellStyle name="Style 108 10 3" xfId="1651"/>
    <cellStyle name="Style 108 11" xfId="1652"/>
    <cellStyle name="Style 108 11 2" xfId="1653"/>
    <cellStyle name="Style 108 11 2 2" xfId="1654"/>
    <cellStyle name="Style 108 11 3" xfId="1655"/>
    <cellStyle name="Style 108 12" xfId="1656"/>
    <cellStyle name="Style 108 12 2" xfId="1657"/>
    <cellStyle name="Style 108 2" xfId="1658"/>
    <cellStyle name="Style 108 2 2" xfId="1659"/>
    <cellStyle name="Style 108 3" xfId="1660"/>
    <cellStyle name="Style 108 3 2" xfId="1661"/>
    <cellStyle name="Style 108 3 2 2" xfId="1662"/>
    <cellStyle name="Style 108 3 2 2 2" xfId="1663"/>
    <cellStyle name="Style 108 3 2 3" xfId="1664"/>
    <cellStyle name="Style 108 3 3" xfId="1665"/>
    <cellStyle name="Style 108 3 3 2" xfId="1666"/>
    <cellStyle name="Style 108 3 3 2 2" xfId="1667"/>
    <cellStyle name="Style 108 3 3 3" xfId="1668"/>
    <cellStyle name="Style 108 3 3 3 2" xfId="1669"/>
    <cellStyle name="Style 108 3 3 3 2 2" xfId="1670"/>
    <cellStyle name="Style 108 3 3 3 3" xfId="1671"/>
    <cellStyle name="Style 108 3 3 3 4" xfId="1672"/>
    <cellStyle name="Style 108 3 3 3 5" xfId="1673"/>
    <cellStyle name="Style 108 3 3 4" xfId="1674"/>
    <cellStyle name="Style 108 3 3 4 2" xfId="1675"/>
    <cellStyle name="Style 108 3 3 4 2 2" xfId="1676"/>
    <cellStyle name="Style 108 3 3 4 3" xfId="1677"/>
    <cellStyle name="Style 108 3 3 5" xfId="1678"/>
    <cellStyle name="Style 108 3 3 6" xfId="1679"/>
    <cellStyle name="Style 108 3 4" xfId="1680"/>
    <cellStyle name="Style 108 3 4 2" xfId="1681"/>
    <cellStyle name="Style 108 3 4 3" xfId="1682"/>
    <cellStyle name="Style 108 3 4 4" xfId="1683"/>
    <cellStyle name="Style 108 3 5" xfId="1684"/>
    <cellStyle name="Style 108 3 6" xfId="1685"/>
    <cellStyle name="Style 108 4" xfId="1686"/>
    <cellStyle name="Style 108 4 2" xfId="1687"/>
    <cellStyle name="Style 108 4 2 2" xfId="1688"/>
    <cellStyle name="Style 108 4 2 2 2" xfId="1689"/>
    <cellStyle name="Style 108 4 2 3" xfId="1690"/>
    <cellStyle name="Style 108 4 2 3 2" xfId="1691"/>
    <cellStyle name="Style 108 4 2 3 2 2" xfId="1692"/>
    <cellStyle name="Style 108 4 2 3 3" xfId="1693"/>
    <cellStyle name="Style 108 4 2 3 4" xfId="1694"/>
    <cellStyle name="Style 108 4 2 3 5" xfId="1695"/>
    <cellStyle name="Style 108 4 2 4" xfId="1696"/>
    <cellStyle name="Style 108 4 2 4 2" xfId="1697"/>
    <cellStyle name="Style 108 4 2 4 2 2" xfId="1698"/>
    <cellStyle name="Style 108 4 2 4 3" xfId="1699"/>
    <cellStyle name="Style 108 4 2 5" xfId="1700"/>
    <cellStyle name="Style 108 4 2 6" xfId="1701"/>
    <cellStyle name="Style 108 4 3" xfId="1702"/>
    <cellStyle name="Style 108 4 3 2" xfId="1703"/>
    <cellStyle name="Style 108 4 4" xfId="1704"/>
    <cellStyle name="Style 108 4 4 2" xfId="1705"/>
    <cellStyle name="Style 108 4 5" xfId="1706"/>
    <cellStyle name="Style 108 4 6" xfId="1707"/>
    <cellStyle name="Style 108 5" xfId="1708"/>
    <cellStyle name="Style 108 5 2" xfId="1709"/>
    <cellStyle name="Style 108 5 2 2" xfId="1710"/>
    <cellStyle name="Style 108 5 2 2 2" xfId="1711"/>
    <cellStyle name="Style 108 5 2 3" xfId="1712"/>
    <cellStyle name="Style 108 5 2 3 2" xfId="1713"/>
    <cellStyle name="Style 108 5 2 3 2 2" xfId="1714"/>
    <cellStyle name="Style 108 5 2 3 3" xfId="1715"/>
    <cellStyle name="Style 108 5 2 3 4" xfId="1716"/>
    <cellStyle name="Style 108 5 2 3 5" xfId="1717"/>
    <cellStyle name="Style 108 5 2 4" xfId="1718"/>
    <cellStyle name="Style 108 5 2 4 2" xfId="1719"/>
    <cellStyle name="Style 108 5 2 4 2 2" xfId="1720"/>
    <cellStyle name="Style 108 5 2 4 3" xfId="1721"/>
    <cellStyle name="Style 108 5 2 5" xfId="1722"/>
    <cellStyle name="Style 108 5 2 6" xfId="1723"/>
    <cellStyle name="Style 108 5 3" xfId="1724"/>
    <cellStyle name="Style 108 5 3 2" xfId="1725"/>
    <cellStyle name="Style 108 5 4" xfId="1726"/>
    <cellStyle name="Style 108 5 4 2" xfId="1727"/>
    <cellStyle name="Style 108 5 5" xfId="1728"/>
    <cellStyle name="Style 108 5 6" xfId="1729"/>
    <cellStyle name="Style 108 6" xfId="1730"/>
    <cellStyle name="Style 108 6 2" xfId="1731"/>
    <cellStyle name="Style 108 6 2 2" xfId="1732"/>
    <cellStyle name="Style 108 6 3" xfId="1733"/>
    <cellStyle name="Style 108 6 3 2" xfId="1734"/>
    <cellStyle name="Style 108 6 3 2 2" xfId="1735"/>
    <cellStyle name="Style 108 6 3 3" xfId="1736"/>
    <cellStyle name="Style 108 6 3 4" xfId="1737"/>
    <cellStyle name="Style 108 6 3 5" xfId="1738"/>
    <cellStyle name="Style 108 6 4" xfId="1739"/>
    <cellStyle name="Style 108 6 4 2" xfId="1740"/>
    <cellStyle name="Style 108 6 4 2 2" xfId="1741"/>
    <cellStyle name="Style 108 6 4 3" xfId="1742"/>
    <cellStyle name="Style 108 6 5" xfId="1743"/>
    <cellStyle name="Style 108 6 6" xfId="1744"/>
    <cellStyle name="Style 108 7" xfId="1745"/>
    <cellStyle name="Style 108 7 2" xfId="1746"/>
    <cellStyle name="Style 108 7 2 2" xfId="1747"/>
    <cellStyle name="Style 108 7 3" xfId="1748"/>
    <cellStyle name="Style 108 7 4" xfId="1749"/>
    <cellStyle name="Style 108 7 5" xfId="1750"/>
    <cellStyle name="Style 108 8" xfId="1751"/>
    <cellStyle name="Style 108 8 2" xfId="1752"/>
    <cellStyle name="Style 108 8 2 2" xfId="1753"/>
    <cellStyle name="Style 108 8 3" xfId="1754"/>
    <cellStyle name="Style 108 8 4" xfId="1755"/>
    <cellStyle name="Style 108 8 5" xfId="1756"/>
    <cellStyle name="Style 108 9" xfId="1757"/>
    <cellStyle name="Style 108 9 2" xfId="1758"/>
    <cellStyle name="Style 108 9 2 2" xfId="1759"/>
    <cellStyle name="Style 108 9 3" xfId="1760"/>
    <cellStyle name="Style 108_ADDON" xfId="1761"/>
    <cellStyle name="Style 109" xfId="1762"/>
    <cellStyle name="Style 109 2" xfId="1763"/>
    <cellStyle name="Style 109 2 2" xfId="1764"/>
    <cellStyle name="Style 109 2 2 2" xfId="1765"/>
    <cellStyle name="Style 109 2 2 2 2" xfId="1766"/>
    <cellStyle name="Style 109 2 2 2 2 2" xfId="1767"/>
    <cellStyle name="Style 109 2 2 2 3" xfId="1768"/>
    <cellStyle name="Style 109 2 2 3" xfId="1769"/>
    <cellStyle name="Style 109 2 2 3 2" xfId="1770"/>
    <cellStyle name="Style 109 2 2 4" xfId="1771"/>
    <cellStyle name="Style 109 2 3" xfId="1772"/>
    <cellStyle name="Style 109 2 3 2" xfId="1773"/>
    <cellStyle name="Style 109 2 3 2 2" xfId="1774"/>
    <cellStyle name="Style 109 2 3 3" xfId="1775"/>
    <cellStyle name="Style 109 2 4" xfId="1776"/>
    <cellStyle name="Style 109 2 4 2" xfId="1777"/>
    <cellStyle name="Style 109 2 5" xfId="1778"/>
    <cellStyle name="Style 109 3" xfId="1779"/>
    <cellStyle name="Style 109 3 2" xfId="1780"/>
    <cellStyle name="Style 109 3 2 2" xfId="1781"/>
    <cellStyle name="Style 109 3 2 2 2" xfId="1782"/>
    <cellStyle name="Style 109 3 2 2 2 2" xfId="1783"/>
    <cellStyle name="Style 109 3 2 2 3" xfId="1784"/>
    <cellStyle name="Style 109 3 2 3" xfId="1785"/>
    <cellStyle name="Style 109 3 2 3 2" xfId="1786"/>
    <cellStyle name="Style 109 3 2 4" xfId="1787"/>
    <cellStyle name="Style 109 3 3" xfId="1788"/>
    <cellStyle name="Style 109 3 3 2" xfId="1789"/>
    <cellStyle name="Style 109 3 3 2 2" xfId="1790"/>
    <cellStyle name="Style 109 3 3 2 2 2" xfId="1791"/>
    <cellStyle name="Style 109 3 3 2 3" xfId="1792"/>
    <cellStyle name="Style 109 3 3 3" xfId="1793"/>
    <cellStyle name="Style 109 3 3 4" xfId="1794"/>
    <cellStyle name="Style 109 3 4" xfId="1795"/>
    <cellStyle name="Style 109 3 4 2" xfId="1796"/>
    <cellStyle name="Style 109 3 5" xfId="1797"/>
    <cellStyle name="Style 109 4" xfId="1798"/>
    <cellStyle name="Style 109 4 2" xfId="1799"/>
    <cellStyle name="Style 109 4 2 2" xfId="1800"/>
    <cellStyle name="Style 109 4 2 2 2" xfId="1801"/>
    <cellStyle name="Style 109 4 2 3" xfId="1802"/>
    <cellStyle name="Style 109 4 3" xfId="1803"/>
    <cellStyle name="Style 109 4 4" xfId="1804"/>
    <cellStyle name="Style 109 5" xfId="1805"/>
    <cellStyle name="Style 109 5 2" xfId="1806"/>
    <cellStyle name="Style 109 6" xfId="1807"/>
    <cellStyle name="Style 109 6 2" xfId="1808"/>
    <cellStyle name="Style 109 6 2 2" xfId="1809"/>
    <cellStyle name="Style 109 7" xfId="1810"/>
    <cellStyle name="Style 109 7 2" xfId="1811"/>
    <cellStyle name="Style 109 7 3" xfId="1812"/>
    <cellStyle name="Style 109 8" xfId="1813"/>
    <cellStyle name="Style 109_ADDON" xfId="1814"/>
    <cellStyle name="Style 110" xfId="1815"/>
    <cellStyle name="Style 110 2" xfId="1816"/>
    <cellStyle name="Style 110 2 2" xfId="1817"/>
    <cellStyle name="Style 110 2 2 2" xfId="1818"/>
    <cellStyle name="Style 110 2 2 2 2" xfId="1819"/>
    <cellStyle name="Style 110 2 2 2 2 2" xfId="1820"/>
    <cellStyle name="Style 110 2 2 2 3" xfId="1821"/>
    <cellStyle name="Style 110 2 2 3" xfId="1822"/>
    <cellStyle name="Style 110 2 2 3 2" xfId="1823"/>
    <cellStyle name="Style 110 2 2 4" xfId="1824"/>
    <cellStyle name="Style 110 2 3" xfId="1825"/>
    <cellStyle name="Style 110 2 3 2" xfId="1826"/>
    <cellStyle name="Style 110 2 3 2 2" xfId="1827"/>
    <cellStyle name="Style 110 2 3 3" xfId="1828"/>
    <cellStyle name="Style 110 2 4" xfId="1829"/>
    <cellStyle name="Style 110 2 4 2" xfId="1830"/>
    <cellStyle name="Style 110 2 5" xfId="1831"/>
    <cellStyle name="Style 110 3" xfId="1832"/>
    <cellStyle name="Style 110 3 2" xfId="1833"/>
    <cellStyle name="Style 110 3 2 2" xfId="1834"/>
    <cellStyle name="Style 110 3 2 2 2" xfId="1835"/>
    <cellStyle name="Style 110 3 2 2 2 2" xfId="1836"/>
    <cellStyle name="Style 110 3 2 2 3" xfId="1837"/>
    <cellStyle name="Style 110 3 2 3" xfId="1838"/>
    <cellStyle name="Style 110 3 2 3 2" xfId="1839"/>
    <cellStyle name="Style 110 3 2 4" xfId="1840"/>
    <cellStyle name="Style 110 3 3" xfId="1841"/>
    <cellStyle name="Style 110 3 3 2" xfId="1842"/>
    <cellStyle name="Style 110 3 3 2 2" xfId="1843"/>
    <cellStyle name="Style 110 3 3 2 2 2" xfId="1844"/>
    <cellStyle name="Style 110 3 3 2 3" xfId="1845"/>
    <cellStyle name="Style 110 3 3 3" xfId="1846"/>
    <cellStyle name="Style 110 3 3 4" xfId="1847"/>
    <cellStyle name="Style 110 3 4" xfId="1848"/>
    <cellStyle name="Style 110 3 4 2" xfId="1849"/>
    <cellStyle name="Style 110 3 5" xfId="1850"/>
    <cellStyle name="Style 110 4" xfId="1851"/>
    <cellStyle name="Style 110 4 2" xfId="1852"/>
    <cellStyle name="Style 110 4 2 2" xfId="1853"/>
    <cellStyle name="Style 110 4 2 2 2" xfId="1854"/>
    <cellStyle name="Style 110 4 2 3" xfId="1855"/>
    <cellStyle name="Style 110 4 3" xfId="1856"/>
    <cellStyle name="Style 110 4 4" xfId="1857"/>
    <cellStyle name="Style 110 5" xfId="1858"/>
    <cellStyle name="Style 110 5 2" xfId="1859"/>
    <cellStyle name="Style 110 6" xfId="1860"/>
    <cellStyle name="Style 110 6 2" xfId="1861"/>
    <cellStyle name="Style 110 6 2 2" xfId="1862"/>
    <cellStyle name="Style 110 7" xfId="1863"/>
    <cellStyle name="Style 110 7 2" xfId="1864"/>
    <cellStyle name="Style 110 7 3" xfId="1865"/>
    <cellStyle name="Style 110 8" xfId="1866"/>
    <cellStyle name="Style 110_ADDON" xfId="1867"/>
    <cellStyle name="Style 114" xfId="1868"/>
    <cellStyle name="Style 114 10" xfId="1869"/>
    <cellStyle name="Style 114 10 2" xfId="1870"/>
    <cellStyle name="Style 114 10 2 2" xfId="1871"/>
    <cellStyle name="Style 114 10 3" xfId="1872"/>
    <cellStyle name="Style 114 11" xfId="1873"/>
    <cellStyle name="Style 114 11 2" xfId="1874"/>
    <cellStyle name="Style 114 11 2 2" xfId="1875"/>
    <cellStyle name="Style 114 11 3" xfId="1876"/>
    <cellStyle name="Style 114 12" xfId="1877"/>
    <cellStyle name="Style 114 12 2" xfId="1878"/>
    <cellStyle name="Style 114 2" xfId="1879"/>
    <cellStyle name="Style 114 2 2" xfId="1880"/>
    <cellStyle name="Style 114 3" xfId="1881"/>
    <cellStyle name="Style 114 3 2" xfId="1882"/>
    <cellStyle name="Style 114 3 2 2" xfId="1883"/>
    <cellStyle name="Style 114 3 2 2 2" xfId="1884"/>
    <cellStyle name="Style 114 3 2 3" xfId="1885"/>
    <cellStyle name="Style 114 3 3" xfId="1886"/>
    <cellStyle name="Style 114 3 3 2" xfId="1887"/>
    <cellStyle name="Style 114 3 3 2 2" xfId="1888"/>
    <cellStyle name="Style 114 3 3 3" xfId="1889"/>
    <cellStyle name="Style 114 3 3 3 2" xfId="1890"/>
    <cellStyle name="Style 114 3 3 3 2 2" xfId="1891"/>
    <cellStyle name="Style 114 3 3 3 3" xfId="1892"/>
    <cellStyle name="Style 114 3 3 3 4" xfId="1893"/>
    <cellStyle name="Style 114 3 3 3 5" xfId="1894"/>
    <cellStyle name="Style 114 3 3 4" xfId="1895"/>
    <cellStyle name="Style 114 3 3 4 2" xfId="1896"/>
    <cellStyle name="Style 114 3 3 4 2 2" xfId="1897"/>
    <cellStyle name="Style 114 3 3 4 3" xfId="1898"/>
    <cellStyle name="Style 114 3 3 5" xfId="1899"/>
    <cellStyle name="Style 114 3 3 6" xfId="1900"/>
    <cellStyle name="Style 114 3 4" xfId="1901"/>
    <cellStyle name="Style 114 3 4 2" xfId="1902"/>
    <cellStyle name="Style 114 3 4 3" xfId="1903"/>
    <cellStyle name="Style 114 3 4 4" xfId="1904"/>
    <cellStyle name="Style 114 3 5" xfId="1905"/>
    <cellStyle name="Style 114 3 6" xfId="1906"/>
    <cellStyle name="Style 114 4" xfId="1907"/>
    <cellStyle name="Style 114 4 2" xfId="1908"/>
    <cellStyle name="Style 114 4 2 2" xfId="1909"/>
    <cellStyle name="Style 114 4 2 2 2" xfId="1910"/>
    <cellStyle name="Style 114 4 2 3" xfId="1911"/>
    <cellStyle name="Style 114 4 2 3 2" xfId="1912"/>
    <cellStyle name="Style 114 4 2 3 2 2" xfId="1913"/>
    <cellStyle name="Style 114 4 2 3 3" xfId="1914"/>
    <cellStyle name="Style 114 4 2 3 4" xfId="1915"/>
    <cellStyle name="Style 114 4 2 3 5" xfId="1916"/>
    <cellStyle name="Style 114 4 2 4" xfId="1917"/>
    <cellStyle name="Style 114 4 2 4 2" xfId="1918"/>
    <cellStyle name="Style 114 4 2 4 2 2" xfId="1919"/>
    <cellStyle name="Style 114 4 2 4 3" xfId="1920"/>
    <cellStyle name="Style 114 4 2 5" xfId="1921"/>
    <cellStyle name="Style 114 4 2 6" xfId="1922"/>
    <cellStyle name="Style 114 4 3" xfId="1923"/>
    <cellStyle name="Style 114 4 3 2" xfId="1924"/>
    <cellStyle name="Style 114 4 4" xfId="1925"/>
    <cellStyle name="Style 114 4 4 2" xfId="1926"/>
    <cellStyle name="Style 114 4 5" xfId="1927"/>
    <cellStyle name="Style 114 4 6" xfId="1928"/>
    <cellStyle name="Style 114 5" xfId="1929"/>
    <cellStyle name="Style 114 5 2" xfId="1930"/>
    <cellStyle name="Style 114 5 2 2" xfId="1931"/>
    <cellStyle name="Style 114 5 2 2 2" xfId="1932"/>
    <cellStyle name="Style 114 5 2 3" xfId="1933"/>
    <cellStyle name="Style 114 5 2 3 2" xfId="1934"/>
    <cellStyle name="Style 114 5 2 3 2 2" xfId="1935"/>
    <cellStyle name="Style 114 5 2 3 3" xfId="1936"/>
    <cellStyle name="Style 114 5 2 3 4" xfId="1937"/>
    <cellStyle name="Style 114 5 2 3 5" xfId="1938"/>
    <cellStyle name="Style 114 5 2 4" xfId="1939"/>
    <cellStyle name="Style 114 5 2 4 2" xfId="1940"/>
    <cellStyle name="Style 114 5 2 4 2 2" xfId="1941"/>
    <cellStyle name="Style 114 5 2 4 3" xfId="1942"/>
    <cellStyle name="Style 114 5 2 5" xfId="1943"/>
    <cellStyle name="Style 114 5 2 6" xfId="1944"/>
    <cellStyle name="Style 114 5 3" xfId="1945"/>
    <cellStyle name="Style 114 5 3 2" xfId="1946"/>
    <cellStyle name="Style 114 5 4" xfId="1947"/>
    <cellStyle name="Style 114 5 4 2" xfId="1948"/>
    <cellStyle name="Style 114 5 5" xfId="1949"/>
    <cellStyle name="Style 114 5 6" xfId="1950"/>
    <cellStyle name="Style 114 6" xfId="1951"/>
    <cellStyle name="Style 114 6 2" xfId="1952"/>
    <cellStyle name="Style 114 6 2 2" xfId="1953"/>
    <cellStyle name="Style 114 6 3" xfId="1954"/>
    <cellStyle name="Style 114 6 3 2" xfId="1955"/>
    <cellStyle name="Style 114 6 3 2 2" xfId="1956"/>
    <cellStyle name="Style 114 6 3 3" xfId="1957"/>
    <cellStyle name="Style 114 6 3 4" xfId="1958"/>
    <cellStyle name="Style 114 6 3 5" xfId="1959"/>
    <cellStyle name="Style 114 6 4" xfId="1960"/>
    <cellStyle name="Style 114 6 4 2" xfId="1961"/>
    <cellStyle name="Style 114 6 4 2 2" xfId="1962"/>
    <cellStyle name="Style 114 6 4 3" xfId="1963"/>
    <cellStyle name="Style 114 6 5" xfId="1964"/>
    <cellStyle name="Style 114 6 6" xfId="1965"/>
    <cellStyle name="Style 114 7" xfId="1966"/>
    <cellStyle name="Style 114 7 2" xfId="1967"/>
    <cellStyle name="Style 114 7 2 2" xfId="1968"/>
    <cellStyle name="Style 114 7 3" xfId="1969"/>
    <cellStyle name="Style 114 7 4" xfId="1970"/>
    <cellStyle name="Style 114 7 5" xfId="1971"/>
    <cellStyle name="Style 114 8" xfId="1972"/>
    <cellStyle name="Style 114 8 2" xfId="1973"/>
    <cellStyle name="Style 114 8 2 2" xfId="1974"/>
    <cellStyle name="Style 114 8 3" xfId="1975"/>
    <cellStyle name="Style 114 8 4" xfId="1976"/>
    <cellStyle name="Style 114 8 5" xfId="1977"/>
    <cellStyle name="Style 114 9" xfId="1978"/>
    <cellStyle name="Style 114 9 2" xfId="1979"/>
    <cellStyle name="Style 114 9 2 2" xfId="1980"/>
    <cellStyle name="Style 114 9 3" xfId="1981"/>
    <cellStyle name="Style 114_ADDON" xfId="1982"/>
    <cellStyle name="Style 115" xfId="1983"/>
    <cellStyle name="Style 115 10" xfId="1984"/>
    <cellStyle name="Style 115 10 2" xfId="1985"/>
    <cellStyle name="Style 115 10 2 2" xfId="1986"/>
    <cellStyle name="Style 115 10 3" xfId="1987"/>
    <cellStyle name="Style 115 11" xfId="1988"/>
    <cellStyle name="Style 115 11 2" xfId="1989"/>
    <cellStyle name="Style 115 11 2 2" xfId="1990"/>
    <cellStyle name="Style 115 11 3" xfId="1991"/>
    <cellStyle name="Style 115 12" xfId="1992"/>
    <cellStyle name="Style 115 12 2" xfId="1993"/>
    <cellStyle name="Style 115 2" xfId="1994"/>
    <cellStyle name="Style 115 2 2" xfId="1995"/>
    <cellStyle name="Style 115 3" xfId="1996"/>
    <cellStyle name="Style 115 3 2" xfId="1997"/>
    <cellStyle name="Style 115 3 2 2" xfId="1998"/>
    <cellStyle name="Style 115 3 2 2 2" xfId="1999"/>
    <cellStyle name="Style 115 3 2 3" xfId="2000"/>
    <cellStyle name="Style 115 3 3" xfId="2001"/>
    <cellStyle name="Style 115 3 3 2" xfId="2002"/>
    <cellStyle name="Style 115 3 3 2 2" xfId="2003"/>
    <cellStyle name="Style 115 3 3 3" xfId="2004"/>
    <cellStyle name="Style 115 3 3 3 2" xfId="2005"/>
    <cellStyle name="Style 115 3 3 3 2 2" xfId="2006"/>
    <cellStyle name="Style 115 3 3 3 3" xfId="2007"/>
    <cellStyle name="Style 115 3 3 3 4" xfId="2008"/>
    <cellStyle name="Style 115 3 3 3 5" xfId="2009"/>
    <cellStyle name="Style 115 3 3 4" xfId="2010"/>
    <cellStyle name="Style 115 3 3 4 2" xfId="2011"/>
    <cellStyle name="Style 115 3 3 4 2 2" xfId="2012"/>
    <cellStyle name="Style 115 3 3 4 3" xfId="2013"/>
    <cellStyle name="Style 115 3 3 5" xfId="2014"/>
    <cellStyle name="Style 115 3 3 6" xfId="2015"/>
    <cellStyle name="Style 115 3 4" xfId="2016"/>
    <cellStyle name="Style 115 3 4 2" xfId="2017"/>
    <cellStyle name="Style 115 3 4 3" xfId="2018"/>
    <cellStyle name="Style 115 3 4 4" xfId="2019"/>
    <cellStyle name="Style 115 3 5" xfId="2020"/>
    <cellStyle name="Style 115 3 6" xfId="2021"/>
    <cellStyle name="Style 115 4" xfId="2022"/>
    <cellStyle name="Style 115 4 2" xfId="2023"/>
    <cellStyle name="Style 115 4 2 2" xfId="2024"/>
    <cellStyle name="Style 115 4 2 2 2" xfId="2025"/>
    <cellStyle name="Style 115 4 2 3" xfId="2026"/>
    <cellStyle name="Style 115 4 2 3 2" xfId="2027"/>
    <cellStyle name="Style 115 4 2 3 2 2" xfId="2028"/>
    <cellStyle name="Style 115 4 2 3 3" xfId="2029"/>
    <cellStyle name="Style 115 4 2 3 4" xfId="2030"/>
    <cellStyle name="Style 115 4 2 3 5" xfId="2031"/>
    <cellStyle name="Style 115 4 2 4" xfId="2032"/>
    <cellStyle name="Style 115 4 2 4 2" xfId="2033"/>
    <cellStyle name="Style 115 4 2 4 2 2" xfId="2034"/>
    <cellStyle name="Style 115 4 2 4 3" xfId="2035"/>
    <cellStyle name="Style 115 4 2 5" xfId="2036"/>
    <cellStyle name="Style 115 4 2 6" xfId="2037"/>
    <cellStyle name="Style 115 4 3" xfId="2038"/>
    <cellStyle name="Style 115 4 3 2" xfId="2039"/>
    <cellStyle name="Style 115 4 4" xfId="2040"/>
    <cellStyle name="Style 115 4 4 2" xfId="2041"/>
    <cellStyle name="Style 115 4 5" xfId="2042"/>
    <cellStyle name="Style 115 4 6" xfId="2043"/>
    <cellStyle name="Style 115 5" xfId="2044"/>
    <cellStyle name="Style 115 5 2" xfId="2045"/>
    <cellStyle name="Style 115 5 2 2" xfId="2046"/>
    <cellStyle name="Style 115 5 2 2 2" xfId="2047"/>
    <cellStyle name="Style 115 5 2 3" xfId="2048"/>
    <cellStyle name="Style 115 5 2 3 2" xfId="2049"/>
    <cellStyle name="Style 115 5 2 3 2 2" xfId="2050"/>
    <cellStyle name="Style 115 5 2 3 3" xfId="2051"/>
    <cellStyle name="Style 115 5 2 3 4" xfId="2052"/>
    <cellStyle name="Style 115 5 2 3 5" xfId="2053"/>
    <cellStyle name="Style 115 5 2 4" xfId="2054"/>
    <cellStyle name="Style 115 5 2 4 2" xfId="2055"/>
    <cellStyle name="Style 115 5 2 4 2 2" xfId="2056"/>
    <cellStyle name="Style 115 5 2 4 3" xfId="2057"/>
    <cellStyle name="Style 115 5 2 5" xfId="2058"/>
    <cellStyle name="Style 115 5 2 6" xfId="2059"/>
    <cellStyle name="Style 115 5 3" xfId="2060"/>
    <cellStyle name="Style 115 5 3 2" xfId="2061"/>
    <cellStyle name="Style 115 5 4" xfId="2062"/>
    <cellStyle name="Style 115 5 4 2" xfId="2063"/>
    <cellStyle name="Style 115 5 5" xfId="2064"/>
    <cellStyle name="Style 115 5 6" xfId="2065"/>
    <cellStyle name="Style 115 6" xfId="2066"/>
    <cellStyle name="Style 115 6 2" xfId="2067"/>
    <cellStyle name="Style 115 6 2 2" xfId="2068"/>
    <cellStyle name="Style 115 6 3" xfId="2069"/>
    <cellStyle name="Style 115 6 3 2" xfId="2070"/>
    <cellStyle name="Style 115 6 3 2 2" xfId="2071"/>
    <cellStyle name="Style 115 6 3 3" xfId="2072"/>
    <cellStyle name="Style 115 6 3 4" xfId="2073"/>
    <cellStyle name="Style 115 6 3 5" xfId="2074"/>
    <cellStyle name="Style 115 6 4" xfId="2075"/>
    <cellStyle name="Style 115 6 4 2" xfId="2076"/>
    <cellStyle name="Style 115 6 4 2 2" xfId="2077"/>
    <cellStyle name="Style 115 6 4 3" xfId="2078"/>
    <cellStyle name="Style 115 6 5" xfId="2079"/>
    <cellStyle name="Style 115 6 6" xfId="2080"/>
    <cellStyle name="Style 115 7" xfId="2081"/>
    <cellStyle name="Style 115 7 2" xfId="2082"/>
    <cellStyle name="Style 115 7 2 2" xfId="2083"/>
    <cellStyle name="Style 115 7 3" xfId="2084"/>
    <cellStyle name="Style 115 7 4" xfId="2085"/>
    <cellStyle name="Style 115 7 5" xfId="2086"/>
    <cellStyle name="Style 115 8" xfId="2087"/>
    <cellStyle name="Style 115 8 2" xfId="2088"/>
    <cellStyle name="Style 115 8 2 2" xfId="2089"/>
    <cellStyle name="Style 115 8 3" xfId="2090"/>
    <cellStyle name="Style 115 8 4" xfId="2091"/>
    <cellStyle name="Style 115 8 5" xfId="2092"/>
    <cellStyle name="Style 115 9" xfId="2093"/>
    <cellStyle name="Style 115 9 2" xfId="2094"/>
    <cellStyle name="Style 115 9 2 2" xfId="2095"/>
    <cellStyle name="Style 115 9 3" xfId="2096"/>
    <cellStyle name="Style 115_ADDON" xfId="2097"/>
    <cellStyle name="Style 116" xfId="2098"/>
    <cellStyle name="Style 116 2" xfId="2099"/>
    <cellStyle name="Style 116 3" xfId="2100"/>
    <cellStyle name="Style 116 3 2" xfId="2101"/>
    <cellStyle name="Style 116 3 3" xfId="2102"/>
    <cellStyle name="Style 116 3 3 2" xfId="2103"/>
    <cellStyle name="Style 116 3 3 3" xfId="2104"/>
    <cellStyle name="Style 116 3 3 4" xfId="2105"/>
    <cellStyle name="Style 116 3 4" xfId="2106"/>
    <cellStyle name="Style 116 3 4 2" xfId="2107"/>
    <cellStyle name="Style 116 3 5" xfId="2108"/>
    <cellStyle name="Style 116 4" xfId="2109"/>
    <cellStyle name="Style 116 4 2" xfId="2110"/>
    <cellStyle name="Style 116 4 3" xfId="2111"/>
    <cellStyle name="Style 116 4 4" xfId="2112"/>
    <cellStyle name="Style 116 5" xfId="2113"/>
    <cellStyle name="Style 116 5 2" xfId="2114"/>
    <cellStyle name="Style 116 6" xfId="2115"/>
    <cellStyle name="Style 116 6 2" xfId="2116"/>
    <cellStyle name="Style 116 6 3" xfId="2117"/>
    <cellStyle name="Style 116 7" xfId="2118"/>
    <cellStyle name="Style 116 7 2" xfId="2119"/>
    <cellStyle name="Style 116 7 3" xfId="2120"/>
    <cellStyle name="Style 116 8" xfId="2121"/>
    <cellStyle name="Style 116_ADDON" xfId="2122"/>
    <cellStyle name="Style 117" xfId="2123"/>
    <cellStyle name="Style 117 2" xfId="2124"/>
    <cellStyle name="Style 117 2 2" xfId="2125"/>
    <cellStyle name="Style 117 2 2 2" xfId="2126"/>
    <cellStyle name="Style 117 2 2 2 2" xfId="2127"/>
    <cellStyle name="Style 117 2 2 2 2 2" xfId="2128"/>
    <cellStyle name="Style 117 2 2 2 3" xfId="2129"/>
    <cellStyle name="Style 117 2 2 3" xfId="2130"/>
    <cellStyle name="Style 117 2 2 3 2" xfId="2131"/>
    <cellStyle name="Style 117 2 2 4" xfId="2132"/>
    <cellStyle name="Style 117 2 3" xfId="2133"/>
    <cellStyle name="Style 117 2 3 2" xfId="2134"/>
    <cellStyle name="Style 117 2 3 2 2" xfId="2135"/>
    <cellStyle name="Style 117 2 3 3" xfId="2136"/>
    <cellStyle name="Style 117 2 4" xfId="2137"/>
    <cellStyle name="Style 117 2 4 2" xfId="2138"/>
    <cellStyle name="Style 117 2 5" xfId="2139"/>
    <cellStyle name="Style 117 3" xfId="2140"/>
    <cellStyle name="Style 117 3 2" xfId="2141"/>
    <cellStyle name="Style 117 3 2 2" xfId="2142"/>
    <cellStyle name="Style 117 3 2 2 2" xfId="2143"/>
    <cellStyle name="Style 117 3 2 2 2 2" xfId="2144"/>
    <cellStyle name="Style 117 3 2 2 3" xfId="2145"/>
    <cellStyle name="Style 117 3 2 3" xfId="2146"/>
    <cellStyle name="Style 117 3 2 3 2" xfId="2147"/>
    <cellStyle name="Style 117 3 2 4" xfId="2148"/>
    <cellStyle name="Style 117 3 3" xfId="2149"/>
    <cellStyle name="Style 117 3 3 2" xfId="2150"/>
    <cellStyle name="Style 117 3 3 2 2" xfId="2151"/>
    <cellStyle name="Style 117 3 3 2 2 2" xfId="2152"/>
    <cellStyle name="Style 117 3 3 2 3" xfId="2153"/>
    <cellStyle name="Style 117 3 3 3" xfId="2154"/>
    <cellStyle name="Style 117 3 3 4" xfId="2155"/>
    <cellStyle name="Style 117 3 4" xfId="2156"/>
    <cellStyle name="Style 117 3 4 2" xfId="2157"/>
    <cellStyle name="Style 117 3 5" xfId="2158"/>
    <cellStyle name="Style 117 4" xfId="2159"/>
    <cellStyle name="Style 117 4 2" xfId="2160"/>
    <cellStyle name="Style 117 4 2 2" xfId="2161"/>
    <cellStyle name="Style 117 4 2 2 2" xfId="2162"/>
    <cellStyle name="Style 117 4 2 3" xfId="2163"/>
    <cellStyle name="Style 117 4 3" xfId="2164"/>
    <cellStyle name="Style 117 4 4" xfId="2165"/>
    <cellStyle name="Style 117 5" xfId="2166"/>
    <cellStyle name="Style 117 5 2" xfId="2167"/>
    <cellStyle name="Style 117 6" xfId="2168"/>
    <cellStyle name="Style 117 6 2" xfId="2169"/>
    <cellStyle name="Style 117 6 2 2" xfId="2170"/>
    <cellStyle name="Style 117 7" xfId="2171"/>
    <cellStyle name="Style 117 7 2" xfId="2172"/>
    <cellStyle name="Style 117 7 3" xfId="2173"/>
    <cellStyle name="Style 117 8" xfId="2174"/>
    <cellStyle name="Style 117_ADDON" xfId="2175"/>
    <cellStyle name="Style 118" xfId="2176"/>
    <cellStyle name="Style 118 2" xfId="2177"/>
    <cellStyle name="Style 118 3" xfId="2178"/>
    <cellStyle name="Style 118 3 2" xfId="2179"/>
    <cellStyle name="Style 118 3 3" xfId="2180"/>
    <cellStyle name="Style 118 3 3 2" xfId="2181"/>
    <cellStyle name="Style 118 3 3 3" xfId="2182"/>
    <cellStyle name="Style 118 3 3 4" xfId="2183"/>
    <cellStyle name="Style 118 3 4" xfId="2184"/>
    <cellStyle name="Style 118 3 4 2" xfId="2185"/>
    <cellStyle name="Style 118 3 5" xfId="2186"/>
    <cellStyle name="Style 118 4" xfId="2187"/>
    <cellStyle name="Style 118 4 2" xfId="2188"/>
    <cellStyle name="Style 118 4 3" xfId="2189"/>
    <cellStyle name="Style 118 4 4" xfId="2190"/>
    <cellStyle name="Style 118 5" xfId="2191"/>
    <cellStyle name="Style 118 5 2" xfId="2192"/>
    <cellStyle name="Style 118 6" xfId="2193"/>
    <cellStyle name="Style 118 6 2" xfId="2194"/>
    <cellStyle name="Style 118 6 3" xfId="2195"/>
    <cellStyle name="Style 118 7" xfId="2196"/>
    <cellStyle name="Style 118 7 2" xfId="2197"/>
    <cellStyle name="Style 118 7 3" xfId="2198"/>
    <cellStyle name="Style 118 8" xfId="2199"/>
    <cellStyle name="Style 118_ADDON" xfId="2200"/>
    <cellStyle name="Style 119" xfId="2201"/>
    <cellStyle name="Style 119 10" xfId="2202"/>
    <cellStyle name="Style 119 10 2" xfId="2203"/>
    <cellStyle name="Style 119 10 2 2" xfId="2204"/>
    <cellStyle name="Style 119 10 3" xfId="2205"/>
    <cellStyle name="Style 119 11" xfId="2206"/>
    <cellStyle name="Style 119 11 2" xfId="2207"/>
    <cellStyle name="Style 119 11 2 2" xfId="2208"/>
    <cellStyle name="Style 119 11 3" xfId="2209"/>
    <cellStyle name="Style 119 12" xfId="2210"/>
    <cellStyle name="Style 119 12 2" xfId="2211"/>
    <cellStyle name="Style 119 2" xfId="2212"/>
    <cellStyle name="Style 119 2 2" xfId="2213"/>
    <cellStyle name="Style 119 3" xfId="2214"/>
    <cellStyle name="Style 119 3 2" xfId="2215"/>
    <cellStyle name="Style 119 3 2 2" xfId="2216"/>
    <cellStyle name="Style 119 3 2 2 2" xfId="2217"/>
    <cellStyle name="Style 119 3 2 3" xfId="2218"/>
    <cellStyle name="Style 119 3 3" xfId="2219"/>
    <cellStyle name="Style 119 3 3 2" xfId="2220"/>
    <cellStyle name="Style 119 3 3 2 2" xfId="2221"/>
    <cellStyle name="Style 119 3 3 3" xfId="2222"/>
    <cellStyle name="Style 119 3 3 3 2" xfId="2223"/>
    <cellStyle name="Style 119 3 3 3 2 2" xfId="2224"/>
    <cellStyle name="Style 119 3 3 3 3" xfId="2225"/>
    <cellStyle name="Style 119 3 3 3 4" xfId="2226"/>
    <cellStyle name="Style 119 3 3 3 5" xfId="2227"/>
    <cellStyle name="Style 119 3 3 4" xfId="2228"/>
    <cellStyle name="Style 119 3 3 4 2" xfId="2229"/>
    <cellStyle name="Style 119 3 3 4 2 2" xfId="2230"/>
    <cellStyle name="Style 119 3 3 4 3" xfId="2231"/>
    <cellStyle name="Style 119 3 3 5" xfId="2232"/>
    <cellStyle name="Style 119 3 3 6" xfId="2233"/>
    <cellStyle name="Style 119 3 4" xfId="2234"/>
    <cellStyle name="Style 119 3 4 2" xfId="2235"/>
    <cellStyle name="Style 119 3 4 3" xfId="2236"/>
    <cellStyle name="Style 119 3 4 4" xfId="2237"/>
    <cellStyle name="Style 119 3 5" xfId="2238"/>
    <cellStyle name="Style 119 3 6" xfId="2239"/>
    <cellStyle name="Style 119 4" xfId="2240"/>
    <cellStyle name="Style 119 4 2" xfId="2241"/>
    <cellStyle name="Style 119 4 2 2" xfId="2242"/>
    <cellStyle name="Style 119 4 2 2 2" xfId="2243"/>
    <cellStyle name="Style 119 4 2 3" xfId="2244"/>
    <cellStyle name="Style 119 4 2 3 2" xfId="2245"/>
    <cellStyle name="Style 119 4 2 3 2 2" xfId="2246"/>
    <cellStyle name="Style 119 4 2 3 3" xfId="2247"/>
    <cellStyle name="Style 119 4 2 3 4" xfId="2248"/>
    <cellStyle name="Style 119 4 2 3 5" xfId="2249"/>
    <cellStyle name="Style 119 4 2 4" xfId="2250"/>
    <cellStyle name="Style 119 4 2 4 2" xfId="2251"/>
    <cellStyle name="Style 119 4 2 4 2 2" xfId="2252"/>
    <cellStyle name="Style 119 4 2 4 3" xfId="2253"/>
    <cellStyle name="Style 119 4 2 5" xfId="2254"/>
    <cellStyle name="Style 119 4 2 6" xfId="2255"/>
    <cellStyle name="Style 119 4 3" xfId="2256"/>
    <cellStyle name="Style 119 4 3 2" xfId="2257"/>
    <cellStyle name="Style 119 4 4" xfId="2258"/>
    <cellStyle name="Style 119 4 4 2" xfId="2259"/>
    <cellStyle name="Style 119 4 5" xfId="2260"/>
    <cellStyle name="Style 119 4 6" xfId="2261"/>
    <cellStyle name="Style 119 5" xfId="2262"/>
    <cellStyle name="Style 119 5 2" xfId="2263"/>
    <cellStyle name="Style 119 5 2 2" xfId="2264"/>
    <cellStyle name="Style 119 5 2 2 2" xfId="2265"/>
    <cellStyle name="Style 119 5 2 3" xfId="2266"/>
    <cellStyle name="Style 119 5 2 3 2" xfId="2267"/>
    <cellStyle name="Style 119 5 2 3 2 2" xfId="2268"/>
    <cellStyle name="Style 119 5 2 3 3" xfId="2269"/>
    <cellStyle name="Style 119 5 2 3 4" xfId="2270"/>
    <cellStyle name="Style 119 5 2 3 5" xfId="2271"/>
    <cellStyle name="Style 119 5 2 4" xfId="2272"/>
    <cellStyle name="Style 119 5 2 4 2" xfId="2273"/>
    <cellStyle name="Style 119 5 2 4 2 2" xfId="2274"/>
    <cellStyle name="Style 119 5 2 4 3" xfId="2275"/>
    <cellStyle name="Style 119 5 2 5" xfId="2276"/>
    <cellStyle name="Style 119 5 2 6" xfId="2277"/>
    <cellStyle name="Style 119 5 3" xfId="2278"/>
    <cellStyle name="Style 119 5 3 2" xfId="2279"/>
    <cellStyle name="Style 119 5 4" xfId="2280"/>
    <cellStyle name="Style 119 5 4 2" xfId="2281"/>
    <cellStyle name="Style 119 5 5" xfId="2282"/>
    <cellStyle name="Style 119 5 6" xfId="2283"/>
    <cellStyle name="Style 119 6" xfId="2284"/>
    <cellStyle name="Style 119 6 2" xfId="2285"/>
    <cellStyle name="Style 119 6 2 2" xfId="2286"/>
    <cellStyle name="Style 119 6 3" xfId="2287"/>
    <cellStyle name="Style 119 6 3 2" xfId="2288"/>
    <cellStyle name="Style 119 6 3 2 2" xfId="2289"/>
    <cellStyle name="Style 119 6 3 3" xfId="2290"/>
    <cellStyle name="Style 119 6 3 4" xfId="2291"/>
    <cellStyle name="Style 119 6 3 5" xfId="2292"/>
    <cellStyle name="Style 119 6 4" xfId="2293"/>
    <cellStyle name="Style 119 6 4 2" xfId="2294"/>
    <cellStyle name="Style 119 6 4 2 2" xfId="2295"/>
    <cellStyle name="Style 119 6 4 3" xfId="2296"/>
    <cellStyle name="Style 119 6 5" xfId="2297"/>
    <cellStyle name="Style 119 6 6" xfId="2298"/>
    <cellStyle name="Style 119 7" xfId="2299"/>
    <cellStyle name="Style 119 7 2" xfId="2300"/>
    <cellStyle name="Style 119 7 2 2" xfId="2301"/>
    <cellStyle name="Style 119 7 3" xfId="2302"/>
    <cellStyle name="Style 119 7 4" xfId="2303"/>
    <cellStyle name="Style 119 7 5" xfId="2304"/>
    <cellStyle name="Style 119 8" xfId="2305"/>
    <cellStyle name="Style 119 8 2" xfId="2306"/>
    <cellStyle name="Style 119 8 2 2" xfId="2307"/>
    <cellStyle name="Style 119 8 3" xfId="2308"/>
    <cellStyle name="Style 119 8 4" xfId="2309"/>
    <cellStyle name="Style 119 8 5" xfId="2310"/>
    <cellStyle name="Style 119 9" xfId="2311"/>
    <cellStyle name="Style 119 9 2" xfId="2312"/>
    <cellStyle name="Style 119 9 2 2" xfId="2313"/>
    <cellStyle name="Style 119 9 3" xfId="2314"/>
    <cellStyle name="Style 119_ADDON" xfId="2315"/>
    <cellStyle name="Style 120" xfId="2316"/>
    <cellStyle name="Style 120 2" xfId="2317"/>
    <cellStyle name="Style 120 2 2" xfId="2318"/>
    <cellStyle name="Style 120 2 2 2" xfId="2319"/>
    <cellStyle name="Style 120 2 2 2 2" xfId="2320"/>
    <cellStyle name="Style 120 2 2 2 2 2" xfId="2321"/>
    <cellStyle name="Style 120 2 2 2 3" xfId="2322"/>
    <cellStyle name="Style 120 2 2 3" xfId="2323"/>
    <cellStyle name="Style 120 2 2 3 2" xfId="2324"/>
    <cellStyle name="Style 120 2 2 4" xfId="2325"/>
    <cellStyle name="Style 120 2 3" xfId="2326"/>
    <cellStyle name="Style 120 2 3 2" xfId="2327"/>
    <cellStyle name="Style 120 2 3 2 2" xfId="2328"/>
    <cellStyle name="Style 120 2 3 3" xfId="2329"/>
    <cellStyle name="Style 120 2 4" xfId="2330"/>
    <cellStyle name="Style 120 2 4 2" xfId="2331"/>
    <cellStyle name="Style 120 2 5" xfId="2332"/>
    <cellStyle name="Style 120 3" xfId="2333"/>
    <cellStyle name="Style 120 3 2" xfId="2334"/>
    <cellStyle name="Style 120 3 2 2" xfId="2335"/>
    <cellStyle name="Style 120 3 2 2 2" xfId="2336"/>
    <cellStyle name="Style 120 3 2 2 2 2" xfId="2337"/>
    <cellStyle name="Style 120 3 2 2 3" xfId="2338"/>
    <cellStyle name="Style 120 3 2 3" xfId="2339"/>
    <cellStyle name="Style 120 3 2 3 2" xfId="2340"/>
    <cellStyle name="Style 120 3 2 4" xfId="2341"/>
    <cellStyle name="Style 120 3 3" xfId="2342"/>
    <cellStyle name="Style 120 3 3 2" xfId="2343"/>
    <cellStyle name="Style 120 3 3 2 2" xfId="2344"/>
    <cellStyle name="Style 120 3 3 2 2 2" xfId="2345"/>
    <cellStyle name="Style 120 3 3 2 3" xfId="2346"/>
    <cellStyle name="Style 120 3 3 3" xfId="2347"/>
    <cellStyle name="Style 120 3 3 4" xfId="2348"/>
    <cellStyle name="Style 120 3 4" xfId="2349"/>
    <cellStyle name="Style 120 3 4 2" xfId="2350"/>
    <cellStyle name="Style 120 3 5" xfId="2351"/>
    <cellStyle name="Style 120 4" xfId="2352"/>
    <cellStyle name="Style 120 4 2" xfId="2353"/>
    <cellStyle name="Style 120 4 2 2" xfId="2354"/>
    <cellStyle name="Style 120 4 2 2 2" xfId="2355"/>
    <cellStyle name="Style 120 4 2 3" xfId="2356"/>
    <cellStyle name="Style 120 4 3" xfId="2357"/>
    <cellStyle name="Style 120 4 4" xfId="2358"/>
    <cellStyle name="Style 120 5" xfId="2359"/>
    <cellStyle name="Style 120 5 2" xfId="2360"/>
    <cellStyle name="Style 120 6" xfId="2361"/>
    <cellStyle name="Style 120 6 2" xfId="2362"/>
    <cellStyle name="Style 120 6 2 2" xfId="2363"/>
    <cellStyle name="Style 120 7" xfId="2364"/>
    <cellStyle name="Style 120 7 2" xfId="2365"/>
    <cellStyle name="Style 120 7 3" xfId="2366"/>
    <cellStyle name="Style 120 8" xfId="2367"/>
    <cellStyle name="Style 120_ADDON" xfId="2368"/>
    <cellStyle name="Style 121" xfId="2369"/>
    <cellStyle name="Style 121 2" xfId="2370"/>
    <cellStyle name="Style 121 2 2" xfId="2371"/>
    <cellStyle name="Style 121 2 2 2" xfId="2372"/>
    <cellStyle name="Style 121 2 2 2 2" xfId="2373"/>
    <cellStyle name="Style 121 2 2 2 2 2" xfId="2374"/>
    <cellStyle name="Style 121 2 2 2 3" xfId="2375"/>
    <cellStyle name="Style 121 2 2 3" xfId="2376"/>
    <cellStyle name="Style 121 2 2 3 2" xfId="2377"/>
    <cellStyle name="Style 121 2 2 4" xfId="2378"/>
    <cellStyle name="Style 121 2 3" xfId="2379"/>
    <cellStyle name="Style 121 2 3 2" xfId="2380"/>
    <cellStyle name="Style 121 2 3 2 2" xfId="2381"/>
    <cellStyle name="Style 121 2 3 3" xfId="2382"/>
    <cellStyle name="Style 121 2 4" xfId="2383"/>
    <cellStyle name="Style 121 2 4 2" xfId="2384"/>
    <cellStyle name="Style 121 2 5" xfId="2385"/>
    <cellStyle name="Style 121 3" xfId="2386"/>
    <cellStyle name="Style 121 3 2" xfId="2387"/>
    <cellStyle name="Style 121 3 2 2" xfId="2388"/>
    <cellStyle name="Style 121 3 2 2 2" xfId="2389"/>
    <cellStyle name="Style 121 3 2 2 2 2" xfId="2390"/>
    <cellStyle name="Style 121 3 2 2 3" xfId="2391"/>
    <cellStyle name="Style 121 3 2 3" xfId="2392"/>
    <cellStyle name="Style 121 3 2 3 2" xfId="2393"/>
    <cellStyle name="Style 121 3 2 4" xfId="2394"/>
    <cellStyle name="Style 121 3 3" xfId="2395"/>
    <cellStyle name="Style 121 3 3 2" xfId="2396"/>
    <cellStyle name="Style 121 3 3 2 2" xfId="2397"/>
    <cellStyle name="Style 121 3 3 2 2 2" xfId="2398"/>
    <cellStyle name="Style 121 3 3 2 3" xfId="2399"/>
    <cellStyle name="Style 121 3 3 3" xfId="2400"/>
    <cellStyle name="Style 121 3 3 4" xfId="2401"/>
    <cellStyle name="Style 121 3 4" xfId="2402"/>
    <cellStyle name="Style 121 3 4 2" xfId="2403"/>
    <cellStyle name="Style 121 3 5" xfId="2404"/>
    <cellStyle name="Style 121 4" xfId="2405"/>
    <cellStyle name="Style 121 4 2" xfId="2406"/>
    <cellStyle name="Style 121 4 2 2" xfId="2407"/>
    <cellStyle name="Style 121 4 2 2 2" xfId="2408"/>
    <cellStyle name="Style 121 4 2 3" xfId="2409"/>
    <cellStyle name="Style 121 4 3" xfId="2410"/>
    <cellStyle name="Style 121 4 4" xfId="2411"/>
    <cellStyle name="Style 121 5" xfId="2412"/>
    <cellStyle name="Style 121 5 2" xfId="2413"/>
    <cellStyle name="Style 121 6" xfId="2414"/>
    <cellStyle name="Style 121 6 2" xfId="2415"/>
    <cellStyle name="Style 121 6 2 2" xfId="2416"/>
    <cellStyle name="Style 121 7" xfId="2417"/>
    <cellStyle name="Style 121 7 2" xfId="2418"/>
    <cellStyle name="Style 121 7 3" xfId="2419"/>
    <cellStyle name="Style 121 8" xfId="2420"/>
    <cellStyle name="Style 121_ADDON" xfId="2421"/>
    <cellStyle name="Style 126" xfId="2422"/>
    <cellStyle name="Style 126 10" xfId="2423"/>
    <cellStyle name="Style 126 10 2" xfId="2424"/>
    <cellStyle name="Style 126 10 2 2" xfId="2425"/>
    <cellStyle name="Style 126 10 3" xfId="2426"/>
    <cellStyle name="Style 126 11" xfId="2427"/>
    <cellStyle name="Style 126 11 2" xfId="2428"/>
    <cellStyle name="Style 126 11 2 2" xfId="2429"/>
    <cellStyle name="Style 126 11 3" xfId="2430"/>
    <cellStyle name="Style 126 12" xfId="2431"/>
    <cellStyle name="Style 126 12 2" xfId="2432"/>
    <cellStyle name="Style 126 2" xfId="2433"/>
    <cellStyle name="Style 126 2 2" xfId="2434"/>
    <cellStyle name="Style 126 3" xfId="2435"/>
    <cellStyle name="Style 126 3 2" xfId="2436"/>
    <cellStyle name="Style 126 3 2 2" xfId="2437"/>
    <cellStyle name="Style 126 3 2 2 2" xfId="2438"/>
    <cellStyle name="Style 126 3 2 3" xfId="2439"/>
    <cellStyle name="Style 126 3 3" xfId="2440"/>
    <cellStyle name="Style 126 3 3 2" xfId="2441"/>
    <cellStyle name="Style 126 3 3 2 2" xfId="2442"/>
    <cellStyle name="Style 126 3 3 3" xfId="2443"/>
    <cellStyle name="Style 126 3 3 3 2" xfId="2444"/>
    <cellStyle name="Style 126 3 3 3 2 2" xfId="2445"/>
    <cellStyle name="Style 126 3 3 3 3" xfId="2446"/>
    <cellStyle name="Style 126 3 3 3 4" xfId="2447"/>
    <cellStyle name="Style 126 3 3 3 5" xfId="2448"/>
    <cellStyle name="Style 126 3 3 4" xfId="2449"/>
    <cellStyle name="Style 126 3 3 4 2" xfId="2450"/>
    <cellStyle name="Style 126 3 3 4 2 2" xfId="2451"/>
    <cellStyle name="Style 126 3 3 4 3" xfId="2452"/>
    <cellStyle name="Style 126 3 3 5" xfId="2453"/>
    <cellStyle name="Style 126 3 3 6" xfId="2454"/>
    <cellStyle name="Style 126 3 4" xfId="2455"/>
    <cellStyle name="Style 126 3 4 2" xfId="2456"/>
    <cellStyle name="Style 126 3 4 3" xfId="2457"/>
    <cellStyle name="Style 126 3 4 4" xfId="2458"/>
    <cellStyle name="Style 126 3 5" xfId="2459"/>
    <cellStyle name="Style 126 3 6" xfId="2460"/>
    <cellStyle name="Style 126 4" xfId="2461"/>
    <cellStyle name="Style 126 4 2" xfId="2462"/>
    <cellStyle name="Style 126 4 2 2" xfId="2463"/>
    <cellStyle name="Style 126 4 2 2 2" xfId="2464"/>
    <cellStyle name="Style 126 4 2 3" xfId="2465"/>
    <cellStyle name="Style 126 4 2 3 2" xfId="2466"/>
    <cellStyle name="Style 126 4 2 3 2 2" xfId="2467"/>
    <cellStyle name="Style 126 4 2 3 3" xfId="2468"/>
    <cellStyle name="Style 126 4 2 3 4" xfId="2469"/>
    <cellStyle name="Style 126 4 2 3 5" xfId="2470"/>
    <cellStyle name="Style 126 4 2 4" xfId="2471"/>
    <cellStyle name="Style 126 4 2 4 2" xfId="2472"/>
    <cellStyle name="Style 126 4 2 4 2 2" xfId="2473"/>
    <cellStyle name="Style 126 4 2 4 3" xfId="2474"/>
    <cellStyle name="Style 126 4 2 5" xfId="2475"/>
    <cellStyle name="Style 126 4 2 6" xfId="2476"/>
    <cellStyle name="Style 126 4 3" xfId="2477"/>
    <cellStyle name="Style 126 4 3 2" xfId="2478"/>
    <cellStyle name="Style 126 4 4" xfId="2479"/>
    <cellStyle name="Style 126 4 4 2" xfId="2480"/>
    <cellStyle name="Style 126 4 5" xfId="2481"/>
    <cellStyle name="Style 126 4 6" xfId="2482"/>
    <cellStyle name="Style 126 5" xfId="2483"/>
    <cellStyle name="Style 126 5 2" xfId="2484"/>
    <cellStyle name="Style 126 5 2 2" xfId="2485"/>
    <cellStyle name="Style 126 5 2 2 2" xfId="2486"/>
    <cellStyle name="Style 126 5 2 3" xfId="2487"/>
    <cellStyle name="Style 126 5 2 3 2" xfId="2488"/>
    <cellStyle name="Style 126 5 2 3 2 2" xfId="2489"/>
    <cellStyle name="Style 126 5 2 3 3" xfId="2490"/>
    <cellStyle name="Style 126 5 2 3 4" xfId="2491"/>
    <cellStyle name="Style 126 5 2 3 5" xfId="2492"/>
    <cellStyle name="Style 126 5 2 4" xfId="2493"/>
    <cellStyle name="Style 126 5 2 4 2" xfId="2494"/>
    <cellStyle name="Style 126 5 2 4 2 2" xfId="2495"/>
    <cellStyle name="Style 126 5 2 4 3" xfId="2496"/>
    <cellStyle name="Style 126 5 2 5" xfId="2497"/>
    <cellStyle name="Style 126 5 2 6" xfId="2498"/>
    <cellStyle name="Style 126 5 3" xfId="2499"/>
    <cellStyle name="Style 126 5 3 2" xfId="2500"/>
    <cellStyle name="Style 126 5 4" xfId="2501"/>
    <cellStyle name="Style 126 5 4 2" xfId="2502"/>
    <cellStyle name="Style 126 5 5" xfId="2503"/>
    <cellStyle name="Style 126 5 6" xfId="2504"/>
    <cellStyle name="Style 126 6" xfId="2505"/>
    <cellStyle name="Style 126 6 2" xfId="2506"/>
    <cellStyle name="Style 126 6 2 2" xfId="2507"/>
    <cellStyle name="Style 126 6 3" xfId="2508"/>
    <cellStyle name="Style 126 6 3 2" xfId="2509"/>
    <cellStyle name="Style 126 6 3 2 2" xfId="2510"/>
    <cellStyle name="Style 126 6 3 3" xfId="2511"/>
    <cellStyle name="Style 126 6 3 4" xfId="2512"/>
    <cellStyle name="Style 126 6 3 5" xfId="2513"/>
    <cellStyle name="Style 126 6 4" xfId="2514"/>
    <cellStyle name="Style 126 6 4 2" xfId="2515"/>
    <cellStyle name="Style 126 6 4 2 2" xfId="2516"/>
    <cellStyle name="Style 126 6 4 3" xfId="2517"/>
    <cellStyle name="Style 126 6 5" xfId="2518"/>
    <cellStyle name="Style 126 6 6" xfId="2519"/>
    <cellStyle name="Style 126 7" xfId="2520"/>
    <cellStyle name="Style 126 7 2" xfId="2521"/>
    <cellStyle name="Style 126 7 2 2" xfId="2522"/>
    <cellStyle name="Style 126 7 3" xfId="2523"/>
    <cellStyle name="Style 126 7 4" xfId="2524"/>
    <cellStyle name="Style 126 7 5" xfId="2525"/>
    <cellStyle name="Style 126 8" xfId="2526"/>
    <cellStyle name="Style 126 8 2" xfId="2527"/>
    <cellStyle name="Style 126 8 2 2" xfId="2528"/>
    <cellStyle name="Style 126 8 3" xfId="2529"/>
    <cellStyle name="Style 126 8 4" xfId="2530"/>
    <cellStyle name="Style 126 8 5" xfId="2531"/>
    <cellStyle name="Style 126 9" xfId="2532"/>
    <cellStyle name="Style 126 9 2" xfId="2533"/>
    <cellStyle name="Style 126 9 2 2" xfId="2534"/>
    <cellStyle name="Style 126 9 3" xfId="2535"/>
    <cellStyle name="Style 126_ADDON" xfId="2536"/>
    <cellStyle name="Style 127" xfId="2537"/>
    <cellStyle name="Style 127 2" xfId="2538"/>
    <cellStyle name="Style 127 3" xfId="2539"/>
    <cellStyle name="Style 127 3 2" xfId="2540"/>
    <cellStyle name="Style 127 3 3" xfId="2541"/>
    <cellStyle name="Style 127 3 3 2" xfId="2542"/>
    <cellStyle name="Style 127 3 3 3" xfId="2543"/>
    <cellStyle name="Style 127 3 3 4" xfId="2544"/>
    <cellStyle name="Style 127 3 4" xfId="2545"/>
    <cellStyle name="Style 127 3 4 2" xfId="2546"/>
    <cellStyle name="Style 127 3 5" xfId="2547"/>
    <cellStyle name="Style 127 4" xfId="2548"/>
    <cellStyle name="Style 127 4 2" xfId="2549"/>
    <cellStyle name="Style 127 4 3" xfId="2550"/>
    <cellStyle name="Style 127 4 4" xfId="2551"/>
    <cellStyle name="Style 127 5" xfId="2552"/>
    <cellStyle name="Style 127 5 2" xfId="2553"/>
    <cellStyle name="Style 127 6" xfId="2554"/>
    <cellStyle name="Style 127 6 2" xfId="2555"/>
    <cellStyle name="Style 127 6 3" xfId="2556"/>
    <cellStyle name="Style 127 7" xfId="2557"/>
    <cellStyle name="Style 127 7 2" xfId="2558"/>
    <cellStyle name="Style 127 7 3" xfId="2559"/>
    <cellStyle name="Style 127 8" xfId="2560"/>
    <cellStyle name="Style 127_ADDON" xfId="2561"/>
    <cellStyle name="Style 128" xfId="2562"/>
    <cellStyle name="Style 128 2" xfId="2563"/>
    <cellStyle name="Style 128 2 2" xfId="2564"/>
    <cellStyle name="Style 128 2 2 2" xfId="2565"/>
    <cellStyle name="Style 128 2 2 2 2" xfId="2566"/>
    <cellStyle name="Style 128 2 2 2 2 2" xfId="2567"/>
    <cellStyle name="Style 128 2 2 2 3" xfId="2568"/>
    <cellStyle name="Style 128 2 2 3" xfId="2569"/>
    <cellStyle name="Style 128 2 2 3 2" xfId="2570"/>
    <cellStyle name="Style 128 2 2 4" xfId="2571"/>
    <cellStyle name="Style 128 2 3" xfId="2572"/>
    <cellStyle name="Style 128 2 3 2" xfId="2573"/>
    <cellStyle name="Style 128 2 3 2 2" xfId="2574"/>
    <cellStyle name="Style 128 2 3 3" xfId="2575"/>
    <cellStyle name="Style 128 2 4" xfId="2576"/>
    <cellStyle name="Style 128 2 4 2" xfId="2577"/>
    <cellStyle name="Style 128 2 5" xfId="2578"/>
    <cellStyle name="Style 128 3" xfId="2579"/>
    <cellStyle name="Style 128 3 2" xfId="2580"/>
    <cellStyle name="Style 128 3 2 2" xfId="2581"/>
    <cellStyle name="Style 128 3 2 2 2" xfId="2582"/>
    <cellStyle name="Style 128 3 2 2 2 2" xfId="2583"/>
    <cellStyle name="Style 128 3 2 2 3" xfId="2584"/>
    <cellStyle name="Style 128 3 2 3" xfId="2585"/>
    <cellStyle name="Style 128 3 2 3 2" xfId="2586"/>
    <cellStyle name="Style 128 3 2 4" xfId="2587"/>
    <cellStyle name="Style 128 3 3" xfId="2588"/>
    <cellStyle name="Style 128 3 3 2" xfId="2589"/>
    <cellStyle name="Style 128 3 3 2 2" xfId="2590"/>
    <cellStyle name="Style 128 3 3 2 2 2" xfId="2591"/>
    <cellStyle name="Style 128 3 3 2 3" xfId="2592"/>
    <cellStyle name="Style 128 3 3 3" xfId="2593"/>
    <cellStyle name="Style 128 3 3 4" xfId="2594"/>
    <cellStyle name="Style 128 3 4" xfId="2595"/>
    <cellStyle name="Style 128 3 4 2" xfId="2596"/>
    <cellStyle name="Style 128 3 5" xfId="2597"/>
    <cellStyle name="Style 128 4" xfId="2598"/>
    <cellStyle name="Style 128 4 2" xfId="2599"/>
    <cellStyle name="Style 128 4 2 2" xfId="2600"/>
    <cellStyle name="Style 128 4 2 2 2" xfId="2601"/>
    <cellStyle name="Style 128 4 2 3" xfId="2602"/>
    <cellStyle name="Style 128 4 3" xfId="2603"/>
    <cellStyle name="Style 128 4 4" xfId="2604"/>
    <cellStyle name="Style 128 5" xfId="2605"/>
    <cellStyle name="Style 128 5 2" xfId="2606"/>
    <cellStyle name="Style 128 6" xfId="2607"/>
    <cellStyle name="Style 128 6 2" xfId="2608"/>
    <cellStyle name="Style 128 6 2 2" xfId="2609"/>
    <cellStyle name="Style 128 7" xfId="2610"/>
    <cellStyle name="Style 128 7 2" xfId="2611"/>
    <cellStyle name="Style 128 7 3" xfId="2612"/>
    <cellStyle name="Style 128 8" xfId="2613"/>
    <cellStyle name="Style 128_ADDON" xfId="2614"/>
    <cellStyle name="Style 129" xfId="2615"/>
    <cellStyle name="Style 129 2" xfId="2616"/>
    <cellStyle name="Style 129 3" xfId="2617"/>
    <cellStyle name="Style 129 3 2" xfId="2618"/>
    <cellStyle name="Style 129 3 3" xfId="2619"/>
    <cellStyle name="Style 129 3 3 2" xfId="2620"/>
    <cellStyle name="Style 129 3 3 3" xfId="2621"/>
    <cellStyle name="Style 129 3 3 4" xfId="2622"/>
    <cellStyle name="Style 129 3 4" xfId="2623"/>
    <cellStyle name="Style 129 3 4 2" xfId="2624"/>
    <cellStyle name="Style 129 3 5" xfId="2625"/>
    <cellStyle name="Style 129 4" xfId="2626"/>
    <cellStyle name="Style 129 4 2" xfId="2627"/>
    <cellStyle name="Style 129 4 3" xfId="2628"/>
    <cellStyle name="Style 129 4 4" xfId="2629"/>
    <cellStyle name="Style 129 5" xfId="2630"/>
    <cellStyle name="Style 129 5 2" xfId="2631"/>
    <cellStyle name="Style 129 6" xfId="2632"/>
    <cellStyle name="Style 129 6 2" xfId="2633"/>
    <cellStyle name="Style 129 6 3" xfId="2634"/>
    <cellStyle name="Style 129 7" xfId="2635"/>
    <cellStyle name="Style 129 7 2" xfId="2636"/>
    <cellStyle name="Style 129 7 3" xfId="2637"/>
    <cellStyle name="Style 129 8" xfId="2638"/>
    <cellStyle name="Style 129_ADDON" xfId="2639"/>
    <cellStyle name="Style 130" xfId="2640"/>
    <cellStyle name="Style 130 10" xfId="2641"/>
    <cellStyle name="Style 130 10 2" xfId="2642"/>
    <cellStyle name="Style 130 10 2 2" xfId="2643"/>
    <cellStyle name="Style 130 10 3" xfId="2644"/>
    <cellStyle name="Style 130 11" xfId="2645"/>
    <cellStyle name="Style 130 11 2" xfId="2646"/>
    <cellStyle name="Style 130 11 2 2" xfId="2647"/>
    <cellStyle name="Style 130 11 3" xfId="2648"/>
    <cellStyle name="Style 130 12" xfId="2649"/>
    <cellStyle name="Style 130 12 2" xfId="2650"/>
    <cellStyle name="Style 130 2" xfId="2651"/>
    <cellStyle name="Style 130 2 2" xfId="2652"/>
    <cellStyle name="Style 130 3" xfId="2653"/>
    <cellStyle name="Style 130 3 2" xfId="2654"/>
    <cellStyle name="Style 130 3 2 2" xfId="2655"/>
    <cellStyle name="Style 130 3 2 2 2" xfId="2656"/>
    <cellStyle name="Style 130 3 2 3" xfId="2657"/>
    <cellStyle name="Style 130 3 3" xfId="2658"/>
    <cellStyle name="Style 130 3 3 2" xfId="2659"/>
    <cellStyle name="Style 130 3 3 2 2" xfId="2660"/>
    <cellStyle name="Style 130 3 3 3" xfId="2661"/>
    <cellStyle name="Style 130 3 3 3 2" xfId="2662"/>
    <cellStyle name="Style 130 3 3 3 2 2" xfId="2663"/>
    <cellStyle name="Style 130 3 3 3 3" xfId="2664"/>
    <cellStyle name="Style 130 3 3 3 4" xfId="2665"/>
    <cellStyle name="Style 130 3 3 3 5" xfId="2666"/>
    <cellStyle name="Style 130 3 3 4" xfId="2667"/>
    <cellStyle name="Style 130 3 3 4 2" xfId="2668"/>
    <cellStyle name="Style 130 3 3 4 2 2" xfId="2669"/>
    <cellStyle name="Style 130 3 3 4 3" xfId="2670"/>
    <cellStyle name="Style 130 3 3 5" xfId="2671"/>
    <cellStyle name="Style 130 3 3 6" xfId="2672"/>
    <cellStyle name="Style 130 3 4" xfId="2673"/>
    <cellStyle name="Style 130 3 4 2" xfId="2674"/>
    <cellStyle name="Style 130 3 4 3" xfId="2675"/>
    <cellStyle name="Style 130 3 4 4" xfId="2676"/>
    <cellStyle name="Style 130 3 5" xfId="2677"/>
    <cellStyle name="Style 130 3 6" xfId="2678"/>
    <cellStyle name="Style 130 4" xfId="2679"/>
    <cellStyle name="Style 130 4 2" xfId="2680"/>
    <cellStyle name="Style 130 4 2 2" xfId="2681"/>
    <cellStyle name="Style 130 4 2 2 2" xfId="2682"/>
    <cellStyle name="Style 130 4 2 3" xfId="2683"/>
    <cellStyle name="Style 130 4 2 3 2" xfId="2684"/>
    <cellStyle name="Style 130 4 2 3 2 2" xfId="2685"/>
    <cellStyle name="Style 130 4 2 3 3" xfId="2686"/>
    <cellStyle name="Style 130 4 2 3 4" xfId="2687"/>
    <cellStyle name="Style 130 4 2 3 5" xfId="2688"/>
    <cellStyle name="Style 130 4 2 4" xfId="2689"/>
    <cellStyle name="Style 130 4 2 4 2" xfId="2690"/>
    <cellStyle name="Style 130 4 2 4 2 2" xfId="2691"/>
    <cellStyle name="Style 130 4 2 4 3" xfId="2692"/>
    <cellStyle name="Style 130 4 2 5" xfId="2693"/>
    <cellStyle name="Style 130 4 2 6" xfId="2694"/>
    <cellStyle name="Style 130 4 3" xfId="2695"/>
    <cellStyle name="Style 130 4 3 2" xfId="2696"/>
    <cellStyle name="Style 130 4 4" xfId="2697"/>
    <cellStyle name="Style 130 4 4 2" xfId="2698"/>
    <cellStyle name="Style 130 4 5" xfId="2699"/>
    <cellStyle name="Style 130 4 6" xfId="2700"/>
    <cellStyle name="Style 130 5" xfId="2701"/>
    <cellStyle name="Style 130 5 2" xfId="2702"/>
    <cellStyle name="Style 130 5 2 2" xfId="2703"/>
    <cellStyle name="Style 130 5 2 2 2" xfId="2704"/>
    <cellStyle name="Style 130 5 2 3" xfId="2705"/>
    <cellStyle name="Style 130 5 2 3 2" xfId="2706"/>
    <cellStyle name="Style 130 5 2 3 2 2" xfId="2707"/>
    <cellStyle name="Style 130 5 2 3 3" xfId="2708"/>
    <cellStyle name="Style 130 5 2 3 4" xfId="2709"/>
    <cellStyle name="Style 130 5 2 3 5" xfId="2710"/>
    <cellStyle name="Style 130 5 2 4" xfId="2711"/>
    <cellStyle name="Style 130 5 2 4 2" xfId="2712"/>
    <cellStyle name="Style 130 5 2 4 2 2" xfId="2713"/>
    <cellStyle name="Style 130 5 2 4 3" xfId="2714"/>
    <cellStyle name="Style 130 5 2 5" xfId="2715"/>
    <cellStyle name="Style 130 5 2 6" xfId="2716"/>
    <cellStyle name="Style 130 5 3" xfId="2717"/>
    <cellStyle name="Style 130 5 3 2" xfId="2718"/>
    <cellStyle name="Style 130 5 4" xfId="2719"/>
    <cellStyle name="Style 130 5 4 2" xfId="2720"/>
    <cellStyle name="Style 130 5 5" xfId="2721"/>
    <cellStyle name="Style 130 5 6" xfId="2722"/>
    <cellStyle name="Style 130 6" xfId="2723"/>
    <cellStyle name="Style 130 6 2" xfId="2724"/>
    <cellStyle name="Style 130 6 2 2" xfId="2725"/>
    <cellStyle name="Style 130 6 3" xfId="2726"/>
    <cellStyle name="Style 130 6 3 2" xfId="2727"/>
    <cellStyle name="Style 130 6 3 2 2" xfId="2728"/>
    <cellStyle name="Style 130 6 3 3" xfId="2729"/>
    <cellStyle name="Style 130 6 3 4" xfId="2730"/>
    <cellStyle name="Style 130 6 3 5" xfId="2731"/>
    <cellStyle name="Style 130 6 4" xfId="2732"/>
    <cellStyle name="Style 130 6 4 2" xfId="2733"/>
    <cellStyle name="Style 130 6 4 2 2" xfId="2734"/>
    <cellStyle name="Style 130 6 4 3" xfId="2735"/>
    <cellStyle name="Style 130 6 5" xfId="2736"/>
    <cellStyle name="Style 130 6 6" xfId="2737"/>
    <cellStyle name="Style 130 7" xfId="2738"/>
    <cellStyle name="Style 130 7 2" xfId="2739"/>
    <cellStyle name="Style 130 7 2 2" xfId="2740"/>
    <cellStyle name="Style 130 7 3" xfId="2741"/>
    <cellStyle name="Style 130 7 4" xfId="2742"/>
    <cellStyle name="Style 130 7 5" xfId="2743"/>
    <cellStyle name="Style 130 8" xfId="2744"/>
    <cellStyle name="Style 130 8 2" xfId="2745"/>
    <cellStyle name="Style 130 8 2 2" xfId="2746"/>
    <cellStyle name="Style 130 8 3" xfId="2747"/>
    <cellStyle name="Style 130 8 4" xfId="2748"/>
    <cellStyle name="Style 130 8 5" xfId="2749"/>
    <cellStyle name="Style 130 9" xfId="2750"/>
    <cellStyle name="Style 130 9 2" xfId="2751"/>
    <cellStyle name="Style 130 9 2 2" xfId="2752"/>
    <cellStyle name="Style 130 9 3" xfId="2753"/>
    <cellStyle name="Style 130_ADDON" xfId="2754"/>
    <cellStyle name="Style 131" xfId="2755"/>
    <cellStyle name="Style 131 2" xfId="2756"/>
    <cellStyle name="Style 131 2 2" xfId="2757"/>
    <cellStyle name="Style 131 2 2 2" xfId="2758"/>
    <cellStyle name="Style 131 2 2 2 2" xfId="2759"/>
    <cellStyle name="Style 131 2 2 2 2 2" xfId="2760"/>
    <cellStyle name="Style 131 2 2 2 3" xfId="2761"/>
    <cellStyle name="Style 131 2 2 3" xfId="2762"/>
    <cellStyle name="Style 131 2 2 3 2" xfId="2763"/>
    <cellStyle name="Style 131 2 2 4" xfId="2764"/>
    <cellStyle name="Style 131 2 3" xfId="2765"/>
    <cellStyle name="Style 131 2 3 2" xfId="2766"/>
    <cellStyle name="Style 131 2 3 2 2" xfId="2767"/>
    <cellStyle name="Style 131 2 3 3" xfId="2768"/>
    <cellStyle name="Style 131 2 4" xfId="2769"/>
    <cellStyle name="Style 131 2 4 2" xfId="2770"/>
    <cellStyle name="Style 131 2 5" xfId="2771"/>
    <cellStyle name="Style 131 3" xfId="2772"/>
    <cellStyle name="Style 131 3 2" xfId="2773"/>
    <cellStyle name="Style 131 3 2 2" xfId="2774"/>
    <cellStyle name="Style 131 3 2 2 2" xfId="2775"/>
    <cellStyle name="Style 131 3 2 2 2 2" xfId="2776"/>
    <cellStyle name="Style 131 3 2 2 3" xfId="2777"/>
    <cellStyle name="Style 131 3 2 3" xfId="2778"/>
    <cellStyle name="Style 131 3 2 3 2" xfId="2779"/>
    <cellStyle name="Style 131 3 2 4" xfId="2780"/>
    <cellStyle name="Style 131 3 3" xfId="2781"/>
    <cellStyle name="Style 131 3 3 2" xfId="2782"/>
    <cellStyle name="Style 131 3 3 2 2" xfId="2783"/>
    <cellStyle name="Style 131 3 3 2 2 2" xfId="2784"/>
    <cellStyle name="Style 131 3 3 2 3" xfId="2785"/>
    <cellStyle name="Style 131 3 3 3" xfId="2786"/>
    <cellStyle name="Style 131 3 3 4" xfId="2787"/>
    <cellStyle name="Style 131 3 4" xfId="2788"/>
    <cellStyle name="Style 131 3 4 2" xfId="2789"/>
    <cellStyle name="Style 131 3 5" xfId="2790"/>
    <cellStyle name="Style 131 4" xfId="2791"/>
    <cellStyle name="Style 131 4 2" xfId="2792"/>
    <cellStyle name="Style 131 4 2 2" xfId="2793"/>
    <cellStyle name="Style 131 4 2 2 2" xfId="2794"/>
    <cellStyle name="Style 131 4 2 3" xfId="2795"/>
    <cellStyle name="Style 131 4 3" xfId="2796"/>
    <cellStyle name="Style 131 4 4" xfId="2797"/>
    <cellStyle name="Style 131 5" xfId="2798"/>
    <cellStyle name="Style 131 5 2" xfId="2799"/>
    <cellStyle name="Style 131 6" xfId="2800"/>
    <cellStyle name="Style 131 6 2" xfId="2801"/>
    <cellStyle name="Style 131 6 2 2" xfId="2802"/>
    <cellStyle name="Style 131 7" xfId="2803"/>
    <cellStyle name="Style 131 7 2" xfId="2804"/>
    <cellStyle name="Style 131 7 3" xfId="2805"/>
    <cellStyle name="Style 131 8" xfId="2806"/>
    <cellStyle name="Style 131_ADDON" xfId="2807"/>
    <cellStyle name="Style 132" xfId="2808"/>
    <cellStyle name="Style 132 2" xfId="2809"/>
    <cellStyle name="Style 132 2 2" xfId="2810"/>
    <cellStyle name="Style 132 2 2 2" xfId="2811"/>
    <cellStyle name="Style 132 2 2 2 2" xfId="2812"/>
    <cellStyle name="Style 132 2 2 2 2 2" xfId="2813"/>
    <cellStyle name="Style 132 2 2 2 3" xfId="2814"/>
    <cellStyle name="Style 132 2 2 3" xfId="2815"/>
    <cellStyle name="Style 132 2 2 3 2" xfId="2816"/>
    <cellStyle name="Style 132 2 2 4" xfId="2817"/>
    <cellStyle name="Style 132 2 3" xfId="2818"/>
    <cellStyle name="Style 132 2 3 2" xfId="2819"/>
    <cellStyle name="Style 132 2 3 2 2" xfId="2820"/>
    <cellStyle name="Style 132 2 3 3" xfId="2821"/>
    <cellStyle name="Style 132 2 4" xfId="2822"/>
    <cellStyle name="Style 132 2 4 2" xfId="2823"/>
    <cellStyle name="Style 132 2 5" xfId="2824"/>
    <cellStyle name="Style 132 3" xfId="2825"/>
    <cellStyle name="Style 132 3 2" xfId="2826"/>
    <cellStyle name="Style 132 3 2 2" xfId="2827"/>
    <cellStyle name="Style 132 3 2 2 2" xfId="2828"/>
    <cellStyle name="Style 132 3 2 2 2 2" xfId="2829"/>
    <cellStyle name="Style 132 3 2 2 3" xfId="2830"/>
    <cellStyle name="Style 132 3 2 3" xfId="2831"/>
    <cellStyle name="Style 132 3 2 3 2" xfId="2832"/>
    <cellStyle name="Style 132 3 2 4" xfId="2833"/>
    <cellStyle name="Style 132 3 3" xfId="2834"/>
    <cellStyle name="Style 132 3 3 2" xfId="2835"/>
    <cellStyle name="Style 132 3 3 2 2" xfId="2836"/>
    <cellStyle name="Style 132 3 3 2 2 2" xfId="2837"/>
    <cellStyle name="Style 132 3 3 2 3" xfId="2838"/>
    <cellStyle name="Style 132 3 3 3" xfId="2839"/>
    <cellStyle name="Style 132 3 3 4" xfId="2840"/>
    <cellStyle name="Style 132 3 4" xfId="2841"/>
    <cellStyle name="Style 132 3 4 2" xfId="2842"/>
    <cellStyle name="Style 132 3 5" xfId="2843"/>
    <cellStyle name="Style 132 4" xfId="2844"/>
    <cellStyle name="Style 132 4 2" xfId="2845"/>
    <cellStyle name="Style 132 4 2 2" xfId="2846"/>
    <cellStyle name="Style 132 4 2 2 2" xfId="2847"/>
    <cellStyle name="Style 132 4 2 3" xfId="2848"/>
    <cellStyle name="Style 132 4 3" xfId="2849"/>
    <cellStyle name="Style 132 4 4" xfId="2850"/>
    <cellStyle name="Style 132 5" xfId="2851"/>
    <cellStyle name="Style 132 5 2" xfId="2852"/>
    <cellStyle name="Style 132 6" xfId="2853"/>
    <cellStyle name="Style 132 6 2" xfId="2854"/>
    <cellStyle name="Style 132 6 2 2" xfId="2855"/>
    <cellStyle name="Style 132 7" xfId="2856"/>
    <cellStyle name="Style 132 7 2" xfId="2857"/>
    <cellStyle name="Style 132 7 3" xfId="2858"/>
    <cellStyle name="Style 132 8" xfId="2859"/>
    <cellStyle name="Style 132_ADDON" xfId="2860"/>
    <cellStyle name="Style 137" xfId="2861"/>
    <cellStyle name="Style 137 10" xfId="2862"/>
    <cellStyle name="Style 137 10 2" xfId="2863"/>
    <cellStyle name="Style 137 10 2 2" xfId="2864"/>
    <cellStyle name="Style 137 10 3" xfId="2865"/>
    <cellStyle name="Style 137 11" xfId="2866"/>
    <cellStyle name="Style 137 11 2" xfId="2867"/>
    <cellStyle name="Style 137 11 2 2" xfId="2868"/>
    <cellStyle name="Style 137 11 3" xfId="2869"/>
    <cellStyle name="Style 137 12" xfId="2870"/>
    <cellStyle name="Style 137 12 2" xfId="2871"/>
    <cellStyle name="Style 137 2" xfId="2872"/>
    <cellStyle name="Style 137 2 2" xfId="2873"/>
    <cellStyle name="Style 137 3" xfId="2874"/>
    <cellStyle name="Style 137 3 2" xfId="2875"/>
    <cellStyle name="Style 137 3 2 2" xfId="2876"/>
    <cellStyle name="Style 137 3 2 2 2" xfId="2877"/>
    <cellStyle name="Style 137 3 2 3" xfId="2878"/>
    <cellStyle name="Style 137 3 3" xfId="2879"/>
    <cellStyle name="Style 137 3 3 2" xfId="2880"/>
    <cellStyle name="Style 137 3 3 2 2" xfId="2881"/>
    <cellStyle name="Style 137 3 3 3" xfId="2882"/>
    <cellStyle name="Style 137 3 3 3 2" xfId="2883"/>
    <cellStyle name="Style 137 3 3 3 2 2" xfId="2884"/>
    <cellStyle name="Style 137 3 3 3 3" xfId="2885"/>
    <cellStyle name="Style 137 3 3 3 4" xfId="2886"/>
    <cellStyle name="Style 137 3 3 3 5" xfId="2887"/>
    <cellStyle name="Style 137 3 3 4" xfId="2888"/>
    <cellStyle name="Style 137 3 3 4 2" xfId="2889"/>
    <cellStyle name="Style 137 3 3 4 2 2" xfId="2890"/>
    <cellStyle name="Style 137 3 3 4 3" xfId="2891"/>
    <cellStyle name="Style 137 3 3 5" xfId="2892"/>
    <cellStyle name="Style 137 3 3 6" xfId="2893"/>
    <cellStyle name="Style 137 3 4" xfId="2894"/>
    <cellStyle name="Style 137 3 4 2" xfId="2895"/>
    <cellStyle name="Style 137 3 4 3" xfId="2896"/>
    <cellStyle name="Style 137 3 4 4" xfId="2897"/>
    <cellStyle name="Style 137 3 5" xfId="2898"/>
    <cellStyle name="Style 137 3 6" xfId="2899"/>
    <cellStyle name="Style 137 4" xfId="2900"/>
    <cellStyle name="Style 137 4 2" xfId="2901"/>
    <cellStyle name="Style 137 4 2 2" xfId="2902"/>
    <cellStyle name="Style 137 4 2 2 2" xfId="2903"/>
    <cellStyle name="Style 137 4 2 3" xfId="2904"/>
    <cellStyle name="Style 137 4 2 3 2" xfId="2905"/>
    <cellStyle name="Style 137 4 2 3 2 2" xfId="2906"/>
    <cellStyle name="Style 137 4 2 3 3" xfId="2907"/>
    <cellStyle name="Style 137 4 2 3 4" xfId="2908"/>
    <cellStyle name="Style 137 4 2 3 5" xfId="2909"/>
    <cellStyle name="Style 137 4 2 4" xfId="2910"/>
    <cellStyle name="Style 137 4 2 4 2" xfId="2911"/>
    <cellStyle name="Style 137 4 2 4 2 2" xfId="2912"/>
    <cellStyle name="Style 137 4 2 4 3" xfId="2913"/>
    <cellStyle name="Style 137 4 2 5" xfId="2914"/>
    <cellStyle name="Style 137 4 2 6" xfId="2915"/>
    <cellStyle name="Style 137 4 3" xfId="2916"/>
    <cellStyle name="Style 137 4 3 2" xfId="2917"/>
    <cellStyle name="Style 137 4 4" xfId="2918"/>
    <cellStyle name="Style 137 4 4 2" xfId="2919"/>
    <cellStyle name="Style 137 4 5" xfId="2920"/>
    <cellStyle name="Style 137 4 6" xfId="2921"/>
    <cellStyle name="Style 137 5" xfId="2922"/>
    <cellStyle name="Style 137 5 2" xfId="2923"/>
    <cellStyle name="Style 137 5 2 2" xfId="2924"/>
    <cellStyle name="Style 137 5 2 2 2" xfId="2925"/>
    <cellStyle name="Style 137 5 2 3" xfId="2926"/>
    <cellStyle name="Style 137 5 2 3 2" xfId="2927"/>
    <cellStyle name="Style 137 5 2 3 2 2" xfId="2928"/>
    <cellStyle name="Style 137 5 2 3 3" xfId="2929"/>
    <cellStyle name="Style 137 5 2 3 4" xfId="2930"/>
    <cellStyle name="Style 137 5 2 3 5" xfId="2931"/>
    <cellStyle name="Style 137 5 2 4" xfId="2932"/>
    <cellStyle name="Style 137 5 2 4 2" xfId="2933"/>
    <cellStyle name="Style 137 5 2 4 2 2" xfId="2934"/>
    <cellStyle name="Style 137 5 2 4 3" xfId="2935"/>
    <cellStyle name="Style 137 5 2 5" xfId="2936"/>
    <cellStyle name="Style 137 5 2 6" xfId="2937"/>
    <cellStyle name="Style 137 5 3" xfId="2938"/>
    <cellStyle name="Style 137 5 3 2" xfId="2939"/>
    <cellStyle name="Style 137 5 4" xfId="2940"/>
    <cellStyle name="Style 137 5 4 2" xfId="2941"/>
    <cellStyle name="Style 137 5 5" xfId="2942"/>
    <cellStyle name="Style 137 5 6" xfId="2943"/>
    <cellStyle name="Style 137 6" xfId="2944"/>
    <cellStyle name="Style 137 6 2" xfId="2945"/>
    <cellStyle name="Style 137 6 2 2" xfId="2946"/>
    <cellStyle name="Style 137 6 3" xfId="2947"/>
    <cellStyle name="Style 137 6 3 2" xfId="2948"/>
    <cellStyle name="Style 137 6 3 2 2" xfId="2949"/>
    <cellStyle name="Style 137 6 3 3" xfId="2950"/>
    <cellStyle name="Style 137 6 3 4" xfId="2951"/>
    <cellStyle name="Style 137 6 3 5" xfId="2952"/>
    <cellStyle name="Style 137 6 4" xfId="2953"/>
    <cellStyle name="Style 137 6 4 2" xfId="2954"/>
    <cellStyle name="Style 137 6 4 2 2" xfId="2955"/>
    <cellStyle name="Style 137 6 4 3" xfId="2956"/>
    <cellStyle name="Style 137 6 5" xfId="2957"/>
    <cellStyle name="Style 137 6 6" xfId="2958"/>
    <cellStyle name="Style 137 7" xfId="2959"/>
    <cellStyle name="Style 137 7 2" xfId="2960"/>
    <cellStyle name="Style 137 7 2 2" xfId="2961"/>
    <cellStyle name="Style 137 7 3" xfId="2962"/>
    <cellStyle name="Style 137 7 4" xfId="2963"/>
    <cellStyle name="Style 137 7 5" xfId="2964"/>
    <cellStyle name="Style 137 8" xfId="2965"/>
    <cellStyle name="Style 137 8 2" xfId="2966"/>
    <cellStyle name="Style 137 8 2 2" xfId="2967"/>
    <cellStyle name="Style 137 8 3" xfId="2968"/>
    <cellStyle name="Style 137 8 4" xfId="2969"/>
    <cellStyle name="Style 137 8 5" xfId="2970"/>
    <cellStyle name="Style 137 9" xfId="2971"/>
    <cellStyle name="Style 137 9 2" xfId="2972"/>
    <cellStyle name="Style 137 9 2 2" xfId="2973"/>
    <cellStyle name="Style 137 9 3" xfId="2974"/>
    <cellStyle name="Style 137_ADDON" xfId="2975"/>
    <cellStyle name="Style 138" xfId="2976"/>
    <cellStyle name="Style 138 2" xfId="2977"/>
    <cellStyle name="Style 138 3" xfId="2978"/>
    <cellStyle name="Style 138 3 2" xfId="2979"/>
    <cellStyle name="Style 138 3 3" xfId="2980"/>
    <cellStyle name="Style 138 3 3 2" xfId="2981"/>
    <cellStyle name="Style 138 3 3 3" xfId="2982"/>
    <cellStyle name="Style 138 3 3 4" xfId="2983"/>
    <cellStyle name="Style 138 3 4" xfId="2984"/>
    <cellStyle name="Style 138 3 4 2" xfId="2985"/>
    <cellStyle name="Style 138 3 5" xfId="2986"/>
    <cellStyle name="Style 138 4" xfId="2987"/>
    <cellStyle name="Style 138 4 2" xfId="2988"/>
    <cellStyle name="Style 138 4 3" xfId="2989"/>
    <cellStyle name="Style 138 4 4" xfId="2990"/>
    <cellStyle name="Style 138 5" xfId="2991"/>
    <cellStyle name="Style 138 5 2" xfId="2992"/>
    <cellStyle name="Style 138 6" xfId="2993"/>
    <cellStyle name="Style 138 6 2" xfId="2994"/>
    <cellStyle name="Style 138 6 3" xfId="2995"/>
    <cellStyle name="Style 138 7" xfId="2996"/>
    <cellStyle name="Style 138 7 2" xfId="2997"/>
    <cellStyle name="Style 138 7 3" xfId="2998"/>
    <cellStyle name="Style 138 8" xfId="2999"/>
    <cellStyle name="Style 138_ADDON" xfId="3000"/>
    <cellStyle name="Style 139" xfId="3001"/>
    <cellStyle name="Style 139 2" xfId="3002"/>
    <cellStyle name="Style 139 2 2" xfId="3003"/>
    <cellStyle name="Style 139 2 2 2" xfId="3004"/>
    <cellStyle name="Style 139 2 2 2 2" xfId="3005"/>
    <cellStyle name="Style 139 2 2 2 2 2" xfId="3006"/>
    <cellStyle name="Style 139 2 2 2 3" xfId="3007"/>
    <cellStyle name="Style 139 2 2 3" xfId="3008"/>
    <cellStyle name="Style 139 2 2 3 2" xfId="3009"/>
    <cellStyle name="Style 139 2 2 4" xfId="3010"/>
    <cellStyle name="Style 139 2 3" xfId="3011"/>
    <cellStyle name="Style 139 2 3 2" xfId="3012"/>
    <cellStyle name="Style 139 2 3 2 2" xfId="3013"/>
    <cellStyle name="Style 139 2 3 3" xfId="3014"/>
    <cellStyle name="Style 139 2 4" xfId="3015"/>
    <cellStyle name="Style 139 2 4 2" xfId="3016"/>
    <cellStyle name="Style 139 2 5" xfId="3017"/>
    <cellStyle name="Style 139 3" xfId="3018"/>
    <cellStyle name="Style 139 3 2" xfId="3019"/>
    <cellStyle name="Style 139 3 2 2" xfId="3020"/>
    <cellStyle name="Style 139 3 2 2 2" xfId="3021"/>
    <cellStyle name="Style 139 3 2 2 2 2" xfId="3022"/>
    <cellStyle name="Style 139 3 2 2 3" xfId="3023"/>
    <cellStyle name="Style 139 3 2 3" xfId="3024"/>
    <cellStyle name="Style 139 3 2 3 2" xfId="3025"/>
    <cellStyle name="Style 139 3 2 4" xfId="3026"/>
    <cellStyle name="Style 139 3 3" xfId="3027"/>
    <cellStyle name="Style 139 3 3 2" xfId="3028"/>
    <cellStyle name="Style 139 3 3 2 2" xfId="3029"/>
    <cellStyle name="Style 139 3 3 2 2 2" xfId="3030"/>
    <cellStyle name="Style 139 3 3 2 3" xfId="3031"/>
    <cellStyle name="Style 139 3 3 3" xfId="3032"/>
    <cellStyle name="Style 139 3 3 4" xfId="3033"/>
    <cellStyle name="Style 139 3 4" xfId="3034"/>
    <cellStyle name="Style 139 3 4 2" xfId="3035"/>
    <cellStyle name="Style 139 3 5" xfId="3036"/>
    <cellStyle name="Style 139 4" xfId="3037"/>
    <cellStyle name="Style 139 4 2" xfId="3038"/>
    <cellStyle name="Style 139 4 2 2" xfId="3039"/>
    <cellStyle name="Style 139 4 2 2 2" xfId="3040"/>
    <cellStyle name="Style 139 4 2 3" xfId="3041"/>
    <cellStyle name="Style 139 4 3" xfId="3042"/>
    <cellStyle name="Style 139 4 4" xfId="3043"/>
    <cellStyle name="Style 139 5" xfId="3044"/>
    <cellStyle name="Style 139 5 2" xfId="3045"/>
    <cellStyle name="Style 139 6" xfId="3046"/>
    <cellStyle name="Style 139 6 2" xfId="3047"/>
    <cellStyle name="Style 139 6 2 2" xfId="3048"/>
    <cellStyle name="Style 139 7" xfId="3049"/>
    <cellStyle name="Style 139 7 2" xfId="3050"/>
    <cellStyle name="Style 139 7 3" xfId="3051"/>
    <cellStyle name="Style 139 8" xfId="3052"/>
    <cellStyle name="Style 139_ADDON" xfId="3053"/>
    <cellStyle name="Style 140" xfId="3054"/>
    <cellStyle name="Style 140 2" xfId="3055"/>
    <cellStyle name="Style 140 3" xfId="3056"/>
    <cellStyle name="Style 140 3 2" xfId="3057"/>
    <cellStyle name="Style 140 3 3" xfId="3058"/>
    <cellStyle name="Style 140 3 3 2" xfId="3059"/>
    <cellStyle name="Style 140 3 3 3" xfId="3060"/>
    <cellStyle name="Style 140 3 3 4" xfId="3061"/>
    <cellStyle name="Style 140 3 4" xfId="3062"/>
    <cellStyle name="Style 140 3 4 2" xfId="3063"/>
    <cellStyle name="Style 140 3 5" xfId="3064"/>
    <cellStyle name="Style 140 4" xfId="3065"/>
    <cellStyle name="Style 140 4 2" xfId="3066"/>
    <cellStyle name="Style 140 4 3" xfId="3067"/>
    <cellStyle name="Style 140 4 4" xfId="3068"/>
    <cellStyle name="Style 140 5" xfId="3069"/>
    <cellStyle name="Style 140 5 2" xfId="3070"/>
    <cellStyle name="Style 140 6" xfId="3071"/>
    <cellStyle name="Style 140 6 2" xfId="3072"/>
    <cellStyle name="Style 140 6 3" xfId="3073"/>
    <cellStyle name="Style 140 7" xfId="3074"/>
    <cellStyle name="Style 140 7 2" xfId="3075"/>
    <cellStyle name="Style 140 7 3" xfId="3076"/>
    <cellStyle name="Style 140 8" xfId="3077"/>
    <cellStyle name="Style 140_ADDON" xfId="3078"/>
    <cellStyle name="Style 141" xfId="3079"/>
    <cellStyle name="Style 141 10" xfId="3080"/>
    <cellStyle name="Style 141 10 2" xfId="3081"/>
    <cellStyle name="Style 141 10 2 2" xfId="3082"/>
    <cellStyle name="Style 141 10 3" xfId="3083"/>
    <cellStyle name="Style 141 11" xfId="3084"/>
    <cellStyle name="Style 141 11 2" xfId="3085"/>
    <cellStyle name="Style 141 11 2 2" xfId="3086"/>
    <cellStyle name="Style 141 11 3" xfId="3087"/>
    <cellStyle name="Style 141 12" xfId="3088"/>
    <cellStyle name="Style 141 12 2" xfId="3089"/>
    <cellStyle name="Style 141 2" xfId="3090"/>
    <cellStyle name="Style 141 2 2" xfId="3091"/>
    <cellStyle name="Style 141 3" xfId="3092"/>
    <cellStyle name="Style 141 3 2" xfId="3093"/>
    <cellStyle name="Style 141 3 2 2" xfId="3094"/>
    <cellStyle name="Style 141 3 2 2 2" xfId="3095"/>
    <cellStyle name="Style 141 3 2 3" xfId="3096"/>
    <cellStyle name="Style 141 3 3" xfId="3097"/>
    <cellStyle name="Style 141 3 3 2" xfId="3098"/>
    <cellStyle name="Style 141 3 3 2 2" xfId="3099"/>
    <cellStyle name="Style 141 3 3 3" xfId="3100"/>
    <cellStyle name="Style 141 3 3 3 2" xfId="3101"/>
    <cellStyle name="Style 141 3 3 3 2 2" xfId="3102"/>
    <cellStyle name="Style 141 3 3 3 3" xfId="3103"/>
    <cellStyle name="Style 141 3 3 3 4" xfId="3104"/>
    <cellStyle name="Style 141 3 3 3 5" xfId="3105"/>
    <cellStyle name="Style 141 3 3 4" xfId="3106"/>
    <cellStyle name="Style 141 3 3 4 2" xfId="3107"/>
    <cellStyle name="Style 141 3 3 4 2 2" xfId="3108"/>
    <cellStyle name="Style 141 3 3 4 3" xfId="3109"/>
    <cellStyle name="Style 141 3 3 5" xfId="3110"/>
    <cellStyle name="Style 141 3 3 6" xfId="3111"/>
    <cellStyle name="Style 141 3 4" xfId="3112"/>
    <cellStyle name="Style 141 3 4 2" xfId="3113"/>
    <cellStyle name="Style 141 3 4 3" xfId="3114"/>
    <cellStyle name="Style 141 3 4 4" xfId="3115"/>
    <cellStyle name="Style 141 3 5" xfId="3116"/>
    <cellStyle name="Style 141 3 6" xfId="3117"/>
    <cellStyle name="Style 141 4" xfId="3118"/>
    <cellStyle name="Style 141 4 2" xfId="3119"/>
    <cellStyle name="Style 141 4 2 2" xfId="3120"/>
    <cellStyle name="Style 141 4 2 2 2" xfId="3121"/>
    <cellStyle name="Style 141 4 2 3" xfId="3122"/>
    <cellStyle name="Style 141 4 2 3 2" xfId="3123"/>
    <cellStyle name="Style 141 4 2 3 2 2" xfId="3124"/>
    <cellStyle name="Style 141 4 2 3 3" xfId="3125"/>
    <cellStyle name="Style 141 4 2 3 4" xfId="3126"/>
    <cellStyle name="Style 141 4 2 3 5" xfId="3127"/>
    <cellStyle name="Style 141 4 2 4" xfId="3128"/>
    <cellStyle name="Style 141 4 2 4 2" xfId="3129"/>
    <cellStyle name="Style 141 4 2 4 2 2" xfId="3130"/>
    <cellStyle name="Style 141 4 2 4 3" xfId="3131"/>
    <cellStyle name="Style 141 4 2 5" xfId="3132"/>
    <cellStyle name="Style 141 4 2 6" xfId="3133"/>
    <cellStyle name="Style 141 4 3" xfId="3134"/>
    <cellStyle name="Style 141 4 3 2" xfId="3135"/>
    <cellStyle name="Style 141 4 4" xfId="3136"/>
    <cellStyle name="Style 141 4 4 2" xfId="3137"/>
    <cellStyle name="Style 141 4 5" xfId="3138"/>
    <cellStyle name="Style 141 4 6" xfId="3139"/>
    <cellStyle name="Style 141 5" xfId="3140"/>
    <cellStyle name="Style 141 5 2" xfId="3141"/>
    <cellStyle name="Style 141 5 2 2" xfId="3142"/>
    <cellStyle name="Style 141 5 2 2 2" xfId="3143"/>
    <cellStyle name="Style 141 5 2 3" xfId="3144"/>
    <cellStyle name="Style 141 5 2 3 2" xfId="3145"/>
    <cellStyle name="Style 141 5 2 3 2 2" xfId="3146"/>
    <cellStyle name="Style 141 5 2 3 3" xfId="3147"/>
    <cellStyle name="Style 141 5 2 3 4" xfId="3148"/>
    <cellStyle name="Style 141 5 2 3 5" xfId="3149"/>
    <cellStyle name="Style 141 5 2 4" xfId="3150"/>
    <cellStyle name="Style 141 5 2 4 2" xfId="3151"/>
    <cellStyle name="Style 141 5 2 4 2 2" xfId="3152"/>
    <cellStyle name="Style 141 5 2 4 3" xfId="3153"/>
    <cellStyle name="Style 141 5 2 5" xfId="3154"/>
    <cellStyle name="Style 141 5 2 6" xfId="3155"/>
    <cellStyle name="Style 141 5 3" xfId="3156"/>
    <cellStyle name="Style 141 5 3 2" xfId="3157"/>
    <cellStyle name="Style 141 5 4" xfId="3158"/>
    <cellStyle name="Style 141 5 4 2" xfId="3159"/>
    <cellStyle name="Style 141 5 5" xfId="3160"/>
    <cellStyle name="Style 141 5 6" xfId="3161"/>
    <cellStyle name="Style 141 6" xfId="3162"/>
    <cellStyle name="Style 141 6 2" xfId="3163"/>
    <cellStyle name="Style 141 6 2 2" xfId="3164"/>
    <cellStyle name="Style 141 6 3" xfId="3165"/>
    <cellStyle name="Style 141 6 3 2" xfId="3166"/>
    <cellStyle name="Style 141 6 3 2 2" xfId="3167"/>
    <cellStyle name="Style 141 6 3 3" xfId="3168"/>
    <cellStyle name="Style 141 6 3 4" xfId="3169"/>
    <cellStyle name="Style 141 6 3 5" xfId="3170"/>
    <cellStyle name="Style 141 6 4" xfId="3171"/>
    <cellStyle name="Style 141 6 4 2" xfId="3172"/>
    <cellStyle name="Style 141 6 4 2 2" xfId="3173"/>
    <cellStyle name="Style 141 6 4 3" xfId="3174"/>
    <cellStyle name="Style 141 6 5" xfId="3175"/>
    <cellStyle name="Style 141 6 6" xfId="3176"/>
    <cellStyle name="Style 141 7" xfId="3177"/>
    <cellStyle name="Style 141 7 2" xfId="3178"/>
    <cellStyle name="Style 141 7 2 2" xfId="3179"/>
    <cellStyle name="Style 141 7 3" xfId="3180"/>
    <cellStyle name="Style 141 7 4" xfId="3181"/>
    <cellStyle name="Style 141 7 5" xfId="3182"/>
    <cellStyle name="Style 141 8" xfId="3183"/>
    <cellStyle name="Style 141 8 2" xfId="3184"/>
    <cellStyle name="Style 141 8 2 2" xfId="3185"/>
    <cellStyle name="Style 141 8 3" xfId="3186"/>
    <cellStyle name="Style 141 8 4" xfId="3187"/>
    <cellStyle name="Style 141 8 5" xfId="3188"/>
    <cellStyle name="Style 141 9" xfId="3189"/>
    <cellStyle name="Style 141 9 2" xfId="3190"/>
    <cellStyle name="Style 141 9 2 2" xfId="3191"/>
    <cellStyle name="Style 141 9 3" xfId="3192"/>
    <cellStyle name="Style 141_ADDON" xfId="3193"/>
    <cellStyle name="Style 142" xfId="3194"/>
    <cellStyle name="Style 142 2" xfId="3195"/>
    <cellStyle name="Style 142 2 2" xfId="3196"/>
    <cellStyle name="Style 142 2 2 2" xfId="3197"/>
    <cellStyle name="Style 142 2 2 2 2" xfId="3198"/>
    <cellStyle name="Style 142 2 2 2 2 2" xfId="3199"/>
    <cellStyle name="Style 142 2 2 2 3" xfId="3200"/>
    <cellStyle name="Style 142 2 2 3" xfId="3201"/>
    <cellStyle name="Style 142 2 2 3 2" xfId="3202"/>
    <cellStyle name="Style 142 2 2 4" xfId="3203"/>
    <cellStyle name="Style 142 2 3" xfId="3204"/>
    <cellStyle name="Style 142 2 3 2" xfId="3205"/>
    <cellStyle name="Style 142 2 3 2 2" xfId="3206"/>
    <cellStyle name="Style 142 2 3 3" xfId="3207"/>
    <cellStyle name="Style 142 2 4" xfId="3208"/>
    <cellStyle name="Style 142 2 4 2" xfId="3209"/>
    <cellStyle name="Style 142 2 5" xfId="3210"/>
    <cellStyle name="Style 142 3" xfId="3211"/>
    <cellStyle name="Style 142 3 2" xfId="3212"/>
    <cellStyle name="Style 142 3 2 2" xfId="3213"/>
    <cellStyle name="Style 142 3 2 2 2" xfId="3214"/>
    <cellStyle name="Style 142 3 2 2 2 2" xfId="3215"/>
    <cellStyle name="Style 142 3 2 2 3" xfId="3216"/>
    <cellStyle name="Style 142 3 2 3" xfId="3217"/>
    <cellStyle name="Style 142 3 2 3 2" xfId="3218"/>
    <cellStyle name="Style 142 3 2 4" xfId="3219"/>
    <cellStyle name="Style 142 3 3" xfId="3220"/>
    <cellStyle name="Style 142 3 3 2" xfId="3221"/>
    <cellStyle name="Style 142 3 3 2 2" xfId="3222"/>
    <cellStyle name="Style 142 3 3 2 2 2" xfId="3223"/>
    <cellStyle name="Style 142 3 3 2 3" xfId="3224"/>
    <cellStyle name="Style 142 3 3 3" xfId="3225"/>
    <cellStyle name="Style 142 3 3 4" xfId="3226"/>
    <cellStyle name="Style 142 3 4" xfId="3227"/>
    <cellStyle name="Style 142 3 4 2" xfId="3228"/>
    <cellStyle name="Style 142 3 5" xfId="3229"/>
    <cellStyle name="Style 142 4" xfId="3230"/>
    <cellStyle name="Style 142 4 2" xfId="3231"/>
    <cellStyle name="Style 142 4 2 2" xfId="3232"/>
    <cellStyle name="Style 142 4 2 2 2" xfId="3233"/>
    <cellStyle name="Style 142 4 2 3" xfId="3234"/>
    <cellStyle name="Style 142 4 3" xfId="3235"/>
    <cellStyle name="Style 142 4 4" xfId="3236"/>
    <cellStyle name="Style 142 5" xfId="3237"/>
    <cellStyle name="Style 142 5 2" xfId="3238"/>
    <cellStyle name="Style 142 6" xfId="3239"/>
    <cellStyle name="Style 142 6 2" xfId="3240"/>
    <cellStyle name="Style 142 6 2 2" xfId="3241"/>
    <cellStyle name="Style 142 7" xfId="3242"/>
    <cellStyle name="Style 142 7 2" xfId="3243"/>
    <cellStyle name="Style 142 7 3" xfId="3244"/>
    <cellStyle name="Style 142 8" xfId="3245"/>
    <cellStyle name="Style 142_ADDON" xfId="3246"/>
    <cellStyle name="Style 143" xfId="3247"/>
    <cellStyle name="Style 143 2" xfId="3248"/>
    <cellStyle name="Style 143 2 2" xfId="3249"/>
    <cellStyle name="Style 143 2 2 2" xfId="3250"/>
    <cellStyle name="Style 143 2 2 2 2" xfId="3251"/>
    <cellStyle name="Style 143 2 2 2 2 2" xfId="3252"/>
    <cellStyle name="Style 143 2 2 2 3" xfId="3253"/>
    <cellStyle name="Style 143 2 2 3" xfId="3254"/>
    <cellStyle name="Style 143 2 2 3 2" xfId="3255"/>
    <cellStyle name="Style 143 2 2 4" xfId="3256"/>
    <cellStyle name="Style 143 2 3" xfId="3257"/>
    <cellStyle name="Style 143 2 3 2" xfId="3258"/>
    <cellStyle name="Style 143 2 3 2 2" xfId="3259"/>
    <cellStyle name="Style 143 2 3 3" xfId="3260"/>
    <cellStyle name="Style 143 2 4" xfId="3261"/>
    <cellStyle name="Style 143 2 4 2" xfId="3262"/>
    <cellStyle name="Style 143 2 5" xfId="3263"/>
    <cellStyle name="Style 143 3" xfId="3264"/>
    <cellStyle name="Style 143 3 2" xfId="3265"/>
    <cellStyle name="Style 143 3 2 2" xfId="3266"/>
    <cellStyle name="Style 143 3 2 2 2" xfId="3267"/>
    <cellStyle name="Style 143 3 2 2 2 2" xfId="3268"/>
    <cellStyle name="Style 143 3 2 2 3" xfId="3269"/>
    <cellStyle name="Style 143 3 2 3" xfId="3270"/>
    <cellStyle name="Style 143 3 2 3 2" xfId="3271"/>
    <cellStyle name="Style 143 3 2 4" xfId="3272"/>
    <cellStyle name="Style 143 3 3" xfId="3273"/>
    <cellStyle name="Style 143 3 3 2" xfId="3274"/>
    <cellStyle name="Style 143 3 3 2 2" xfId="3275"/>
    <cellStyle name="Style 143 3 3 2 2 2" xfId="3276"/>
    <cellStyle name="Style 143 3 3 2 3" xfId="3277"/>
    <cellStyle name="Style 143 3 3 3" xfId="3278"/>
    <cellStyle name="Style 143 3 3 4" xfId="3279"/>
    <cellStyle name="Style 143 3 4" xfId="3280"/>
    <cellStyle name="Style 143 3 4 2" xfId="3281"/>
    <cellStyle name="Style 143 3 5" xfId="3282"/>
    <cellStyle name="Style 143 4" xfId="3283"/>
    <cellStyle name="Style 143 4 2" xfId="3284"/>
    <cellStyle name="Style 143 4 2 2" xfId="3285"/>
    <cellStyle name="Style 143 4 2 2 2" xfId="3286"/>
    <cellStyle name="Style 143 4 2 3" xfId="3287"/>
    <cellStyle name="Style 143 4 3" xfId="3288"/>
    <cellStyle name="Style 143 4 4" xfId="3289"/>
    <cellStyle name="Style 143 5" xfId="3290"/>
    <cellStyle name="Style 143 5 2" xfId="3291"/>
    <cellStyle name="Style 143 6" xfId="3292"/>
    <cellStyle name="Style 143 6 2" xfId="3293"/>
    <cellStyle name="Style 143 6 2 2" xfId="3294"/>
    <cellStyle name="Style 143 7" xfId="3295"/>
    <cellStyle name="Style 143 7 2" xfId="3296"/>
    <cellStyle name="Style 143 7 3" xfId="3297"/>
    <cellStyle name="Style 143 8" xfId="3298"/>
    <cellStyle name="Style 143_ADDON" xfId="3299"/>
    <cellStyle name="Style 148" xfId="3300"/>
    <cellStyle name="Style 148 10" xfId="3301"/>
    <cellStyle name="Style 148 10 2" xfId="3302"/>
    <cellStyle name="Style 148 10 2 2" xfId="3303"/>
    <cellStyle name="Style 148 10 3" xfId="3304"/>
    <cellStyle name="Style 148 11" xfId="3305"/>
    <cellStyle name="Style 148 11 2" xfId="3306"/>
    <cellStyle name="Style 148 11 2 2" xfId="3307"/>
    <cellStyle name="Style 148 11 3" xfId="3308"/>
    <cellStyle name="Style 148 12" xfId="3309"/>
    <cellStyle name="Style 148 12 2" xfId="3310"/>
    <cellStyle name="Style 148 2" xfId="3311"/>
    <cellStyle name="Style 148 2 2" xfId="3312"/>
    <cellStyle name="Style 148 3" xfId="3313"/>
    <cellStyle name="Style 148 3 2" xfId="3314"/>
    <cellStyle name="Style 148 3 2 2" xfId="3315"/>
    <cellStyle name="Style 148 3 2 2 2" xfId="3316"/>
    <cellStyle name="Style 148 3 2 3" xfId="3317"/>
    <cellStyle name="Style 148 3 3" xfId="3318"/>
    <cellStyle name="Style 148 3 3 2" xfId="3319"/>
    <cellStyle name="Style 148 3 3 2 2" xfId="3320"/>
    <cellStyle name="Style 148 3 3 3" xfId="3321"/>
    <cellStyle name="Style 148 3 3 3 2" xfId="3322"/>
    <cellStyle name="Style 148 3 3 3 2 2" xfId="3323"/>
    <cellStyle name="Style 148 3 3 3 3" xfId="3324"/>
    <cellStyle name="Style 148 3 3 3 4" xfId="3325"/>
    <cellStyle name="Style 148 3 3 3 5" xfId="3326"/>
    <cellStyle name="Style 148 3 3 4" xfId="3327"/>
    <cellStyle name="Style 148 3 3 4 2" xfId="3328"/>
    <cellStyle name="Style 148 3 3 4 2 2" xfId="3329"/>
    <cellStyle name="Style 148 3 3 4 3" xfId="3330"/>
    <cellStyle name="Style 148 3 3 5" xfId="3331"/>
    <cellStyle name="Style 148 3 3 6" xfId="3332"/>
    <cellStyle name="Style 148 3 4" xfId="3333"/>
    <cellStyle name="Style 148 3 4 2" xfId="3334"/>
    <cellStyle name="Style 148 3 4 3" xfId="3335"/>
    <cellStyle name="Style 148 3 4 4" xfId="3336"/>
    <cellStyle name="Style 148 3 5" xfId="3337"/>
    <cellStyle name="Style 148 3 6" xfId="3338"/>
    <cellStyle name="Style 148 4" xfId="3339"/>
    <cellStyle name="Style 148 4 2" xfId="3340"/>
    <cellStyle name="Style 148 4 2 2" xfId="3341"/>
    <cellStyle name="Style 148 4 2 2 2" xfId="3342"/>
    <cellStyle name="Style 148 4 2 3" xfId="3343"/>
    <cellStyle name="Style 148 4 2 3 2" xfId="3344"/>
    <cellStyle name="Style 148 4 2 3 2 2" xfId="3345"/>
    <cellStyle name="Style 148 4 2 3 3" xfId="3346"/>
    <cellStyle name="Style 148 4 2 3 4" xfId="3347"/>
    <cellStyle name="Style 148 4 2 3 5" xfId="3348"/>
    <cellStyle name="Style 148 4 2 4" xfId="3349"/>
    <cellStyle name="Style 148 4 2 4 2" xfId="3350"/>
    <cellStyle name="Style 148 4 2 4 2 2" xfId="3351"/>
    <cellStyle name="Style 148 4 2 4 3" xfId="3352"/>
    <cellStyle name="Style 148 4 2 5" xfId="3353"/>
    <cellStyle name="Style 148 4 2 6" xfId="3354"/>
    <cellStyle name="Style 148 4 3" xfId="3355"/>
    <cellStyle name="Style 148 4 3 2" xfId="3356"/>
    <cellStyle name="Style 148 4 4" xfId="3357"/>
    <cellStyle name="Style 148 4 4 2" xfId="3358"/>
    <cellStyle name="Style 148 4 5" xfId="3359"/>
    <cellStyle name="Style 148 4 6" xfId="3360"/>
    <cellStyle name="Style 148 5" xfId="3361"/>
    <cellStyle name="Style 148 5 2" xfId="3362"/>
    <cellStyle name="Style 148 5 2 2" xfId="3363"/>
    <cellStyle name="Style 148 5 2 2 2" xfId="3364"/>
    <cellStyle name="Style 148 5 2 3" xfId="3365"/>
    <cellStyle name="Style 148 5 2 3 2" xfId="3366"/>
    <cellStyle name="Style 148 5 2 3 2 2" xfId="3367"/>
    <cellStyle name="Style 148 5 2 3 3" xfId="3368"/>
    <cellStyle name="Style 148 5 2 3 4" xfId="3369"/>
    <cellStyle name="Style 148 5 2 3 5" xfId="3370"/>
    <cellStyle name="Style 148 5 2 4" xfId="3371"/>
    <cellStyle name="Style 148 5 2 4 2" xfId="3372"/>
    <cellStyle name="Style 148 5 2 4 2 2" xfId="3373"/>
    <cellStyle name="Style 148 5 2 4 3" xfId="3374"/>
    <cellStyle name="Style 148 5 2 5" xfId="3375"/>
    <cellStyle name="Style 148 5 2 6" xfId="3376"/>
    <cellStyle name="Style 148 5 3" xfId="3377"/>
    <cellStyle name="Style 148 5 3 2" xfId="3378"/>
    <cellStyle name="Style 148 5 4" xfId="3379"/>
    <cellStyle name="Style 148 5 4 2" xfId="3380"/>
    <cellStyle name="Style 148 5 5" xfId="3381"/>
    <cellStyle name="Style 148 5 6" xfId="3382"/>
    <cellStyle name="Style 148 6" xfId="3383"/>
    <cellStyle name="Style 148 6 2" xfId="3384"/>
    <cellStyle name="Style 148 6 2 2" xfId="3385"/>
    <cellStyle name="Style 148 6 3" xfId="3386"/>
    <cellStyle name="Style 148 6 3 2" xfId="3387"/>
    <cellStyle name="Style 148 6 3 2 2" xfId="3388"/>
    <cellStyle name="Style 148 6 3 3" xfId="3389"/>
    <cellStyle name="Style 148 6 3 4" xfId="3390"/>
    <cellStyle name="Style 148 6 3 5" xfId="3391"/>
    <cellStyle name="Style 148 6 4" xfId="3392"/>
    <cellStyle name="Style 148 6 4 2" xfId="3393"/>
    <cellStyle name="Style 148 6 4 2 2" xfId="3394"/>
    <cellStyle name="Style 148 6 4 3" xfId="3395"/>
    <cellStyle name="Style 148 6 5" xfId="3396"/>
    <cellStyle name="Style 148 6 6" xfId="3397"/>
    <cellStyle name="Style 148 7" xfId="3398"/>
    <cellStyle name="Style 148 7 2" xfId="3399"/>
    <cellStyle name="Style 148 7 2 2" xfId="3400"/>
    <cellStyle name="Style 148 7 3" xfId="3401"/>
    <cellStyle name="Style 148 7 4" xfId="3402"/>
    <cellStyle name="Style 148 7 5" xfId="3403"/>
    <cellStyle name="Style 148 8" xfId="3404"/>
    <cellStyle name="Style 148 8 2" xfId="3405"/>
    <cellStyle name="Style 148 8 2 2" xfId="3406"/>
    <cellStyle name="Style 148 8 3" xfId="3407"/>
    <cellStyle name="Style 148 8 4" xfId="3408"/>
    <cellStyle name="Style 148 8 5" xfId="3409"/>
    <cellStyle name="Style 148 9" xfId="3410"/>
    <cellStyle name="Style 148 9 2" xfId="3411"/>
    <cellStyle name="Style 148 9 2 2" xfId="3412"/>
    <cellStyle name="Style 148 9 3" xfId="3413"/>
    <cellStyle name="Style 148_ADDON" xfId="3414"/>
    <cellStyle name="Style 149" xfId="3415"/>
    <cellStyle name="Style 149 2" xfId="3416"/>
    <cellStyle name="Style 149 3" xfId="3417"/>
    <cellStyle name="Style 149 3 2" xfId="3418"/>
    <cellStyle name="Style 149 3 3" xfId="3419"/>
    <cellStyle name="Style 149 3 3 2" xfId="3420"/>
    <cellStyle name="Style 149 3 3 3" xfId="3421"/>
    <cellStyle name="Style 149 3 3 4" xfId="3422"/>
    <cellStyle name="Style 149 3 4" xfId="3423"/>
    <cellStyle name="Style 149 3 4 2" xfId="3424"/>
    <cellStyle name="Style 149 3 5" xfId="3425"/>
    <cellStyle name="Style 149 4" xfId="3426"/>
    <cellStyle name="Style 149 4 2" xfId="3427"/>
    <cellStyle name="Style 149 4 3" xfId="3428"/>
    <cellStyle name="Style 149 4 4" xfId="3429"/>
    <cellStyle name="Style 149 5" xfId="3430"/>
    <cellStyle name="Style 149 5 2" xfId="3431"/>
    <cellStyle name="Style 149 6" xfId="3432"/>
    <cellStyle name="Style 149 6 2" xfId="3433"/>
    <cellStyle name="Style 149 6 3" xfId="3434"/>
    <cellStyle name="Style 149 7" xfId="3435"/>
    <cellStyle name="Style 149 7 2" xfId="3436"/>
    <cellStyle name="Style 149 7 3" xfId="3437"/>
    <cellStyle name="Style 149 8" xfId="3438"/>
    <cellStyle name="Style 149_ADDON" xfId="3439"/>
    <cellStyle name="Style 150" xfId="3440"/>
    <cellStyle name="Style 150 2" xfId="3441"/>
    <cellStyle name="Style 150 2 2" xfId="3442"/>
    <cellStyle name="Style 150 2 2 2" xfId="3443"/>
    <cellStyle name="Style 150 2 2 2 2" xfId="3444"/>
    <cellStyle name="Style 150 2 2 2 2 2" xfId="3445"/>
    <cellStyle name="Style 150 2 2 2 3" xfId="3446"/>
    <cellStyle name="Style 150 2 2 3" xfId="3447"/>
    <cellStyle name="Style 150 2 2 3 2" xfId="3448"/>
    <cellStyle name="Style 150 2 2 4" xfId="3449"/>
    <cellStyle name="Style 150 2 3" xfId="3450"/>
    <cellStyle name="Style 150 2 3 2" xfId="3451"/>
    <cellStyle name="Style 150 2 3 2 2" xfId="3452"/>
    <cellStyle name="Style 150 2 3 3" xfId="3453"/>
    <cellStyle name="Style 150 2 4" xfId="3454"/>
    <cellStyle name="Style 150 2 4 2" xfId="3455"/>
    <cellStyle name="Style 150 2 5" xfId="3456"/>
    <cellStyle name="Style 150 3" xfId="3457"/>
    <cellStyle name="Style 150 3 2" xfId="3458"/>
    <cellStyle name="Style 150 3 2 2" xfId="3459"/>
    <cellStyle name="Style 150 3 2 2 2" xfId="3460"/>
    <cellStyle name="Style 150 3 2 2 2 2" xfId="3461"/>
    <cellStyle name="Style 150 3 2 2 3" xfId="3462"/>
    <cellStyle name="Style 150 3 2 3" xfId="3463"/>
    <cellStyle name="Style 150 3 2 3 2" xfId="3464"/>
    <cellStyle name="Style 150 3 2 4" xfId="3465"/>
    <cellStyle name="Style 150 3 3" xfId="3466"/>
    <cellStyle name="Style 150 3 3 2" xfId="3467"/>
    <cellStyle name="Style 150 3 3 2 2" xfId="3468"/>
    <cellStyle name="Style 150 3 3 2 2 2" xfId="3469"/>
    <cellStyle name="Style 150 3 3 2 3" xfId="3470"/>
    <cellStyle name="Style 150 3 3 3" xfId="3471"/>
    <cellStyle name="Style 150 3 3 4" xfId="3472"/>
    <cellStyle name="Style 150 3 4" xfId="3473"/>
    <cellStyle name="Style 150 3 4 2" xfId="3474"/>
    <cellStyle name="Style 150 3 5" xfId="3475"/>
    <cellStyle name="Style 150 4" xfId="3476"/>
    <cellStyle name="Style 150 4 2" xfId="3477"/>
    <cellStyle name="Style 150 4 2 2" xfId="3478"/>
    <cellStyle name="Style 150 4 2 2 2" xfId="3479"/>
    <cellStyle name="Style 150 4 2 3" xfId="3480"/>
    <cellStyle name="Style 150 4 3" xfId="3481"/>
    <cellStyle name="Style 150 4 4" xfId="3482"/>
    <cellStyle name="Style 150 5" xfId="3483"/>
    <cellStyle name="Style 150 5 2" xfId="3484"/>
    <cellStyle name="Style 150 6" xfId="3485"/>
    <cellStyle name="Style 150 6 2" xfId="3486"/>
    <cellStyle name="Style 150 6 2 2" xfId="3487"/>
    <cellStyle name="Style 150 7" xfId="3488"/>
    <cellStyle name="Style 150 7 2" xfId="3489"/>
    <cellStyle name="Style 150 7 3" xfId="3490"/>
    <cellStyle name="Style 150 8" xfId="3491"/>
    <cellStyle name="Style 150_ADDON" xfId="3492"/>
    <cellStyle name="Style 151" xfId="3493"/>
    <cellStyle name="Style 151 2" xfId="3494"/>
    <cellStyle name="Style 151 3" xfId="3495"/>
    <cellStyle name="Style 151 3 2" xfId="3496"/>
    <cellStyle name="Style 151 3 3" xfId="3497"/>
    <cellStyle name="Style 151 3 3 2" xfId="3498"/>
    <cellStyle name="Style 151 3 3 3" xfId="3499"/>
    <cellStyle name="Style 151 3 3 4" xfId="3500"/>
    <cellStyle name="Style 151 3 4" xfId="3501"/>
    <cellStyle name="Style 151 3 4 2" xfId="3502"/>
    <cellStyle name="Style 151 3 5" xfId="3503"/>
    <cellStyle name="Style 151 4" xfId="3504"/>
    <cellStyle name="Style 151 4 2" xfId="3505"/>
    <cellStyle name="Style 151 4 3" xfId="3506"/>
    <cellStyle name="Style 151 4 4" xfId="3507"/>
    <cellStyle name="Style 151 5" xfId="3508"/>
    <cellStyle name="Style 151 5 2" xfId="3509"/>
    <cellStyle name="Style 151 6" xfId="3510"/>
    <cellStyle name="Style 151 6 2" xfId="3511"/>
    <cellStyle name="Style 151 6 3" xfId="3512"/>
    <cellStyle name="Style 151 7" xfId="3513"/>
    <cellStyle name="Style 151 7 2" xfId="3514"/>
    <cellStyle name="Style 151 7 3" xfId="3515"/>
    <cellStyle name="Style 151 8" xfId="3516"/>
    <cellStyle name="Style 151_ADDON" xfId="3517"/>
    <cellStyle name="Style 152" xfId="3518"/>
    <cellStyle name="Style 152 10" xfId="3519"/>
    <cellStyle name="Style 152 10 2" xfId="3520"/>
    <cellStyle name="Style 152 10 2 2" xfId="3521"/>
    <cellStyle name="Style 152 10 3" xfId="3522"/>
    <cellStyle name="Style 152 11" xfId="3523"/>
    <cellStyle name="Style 152 11 2" xfId="3524"/>
    <cellStyle name="Style 152 11 2 2" xfId="3525"/>
    <cellStyle name="Style 152 11 3" xfId="3526"/>
    <cellStyle name="Style 152 12" xfId="3527"/>
    <cellStyle name="Style 152 12 2" xfId="3528"/>
    <cellStyle name="Style 152 2" xfId="3529"/>
    <cellStyle name="Style 152 2 2" xfId="3530"/>
    <cellStyle name="Style 152 3" xfId="3531"/>
    <cellStyle name="Style 152 3 2" xfId="3532"/>
    <cellStyle name="Style 152 3 2 2" xfId="3533"/>
    <cellStyle name="Style 152 3 2 2 2" xfId="3534"/>
    <cellStyle name="Style 152 3 2 3" xfId="3535"/>
    <cellStyle name="Style 152 3 3" xfId="3536"/>
    <cellStyle name="Style 152 3 3 2" xfId="3537"/>
    <cellStyle name="Style 152 3 3 2 2" xfId="3538"/>
    <cellStyle name="Style 152 3 3 3" xfId="3539"/>
    <cellStyle name="Style 152 3 3 3 2" xfId="3540"/>
    <cellStyle name="Style 152 3 3 3 2 2" xfId="3541"/>
    <cellStyle name="Style 152 3 3 3 3" xfId="3542"/>
    <cellStyle name="Style 152 3 3 3 4" xfId="3543"/>
    <cellStyle name="Style 152 3 3 3 5" xfId="3544"/>
    <cellStyle name="Style 152 3 3 4" xfId="3545"/>
    <cellStyle name="Style 152 3 3 4 2" xfId="3546"/>
    <cellStyle name="Style 152 3 3 4 2 2" xfId="3547"/>
    <cellStyle name="Style 152 3 3 4 3" xfId="3548"/>
    <cellStyle name="Style 152 3 3 5" xfId="3549"/>
    <cellStyle name="Style 152 3 3 6" xfId="3550"/>
    <cellStyle name="Style 152 3 4" xfId="3551"/>
    <cellStyle name="Style 152 3 4 2" xfId="3552"/>
    <cellStyle name="Style 152 3 4 3" xfId="3553"/>
    <cellStyle name="Style 152 3 4 4" xfId="3554"/>
    <cellStyle name="Style 152 3 5" xfId="3555"/>
    <cellStyle name="Style 152 3 6" xfId="3556"/>
    <cellStyle name="Style 152 4" xfId="3557"/>
    <cellStyle name="Style 152 4 2" xfId="3558"/>
    <cellStyle name="Style 152 4 2 2" xfId="3559"/>
    <cellStyle name="Style 152 4 2 2 2" xfId="3560"/>
    <cellStyle name="Style 152 4 2 3" xfId="3561"/>
    <cellStyle name="Style 152 4 2 3 2" xfId="3562"/>
    <cellStyle name="Style 152 4 2 3 2 2" xfId="3563"/>
    <cellStyle name="Style 152 4 2 3 3" xfId="3564"/>
    <cellStyle name="Style 152 4 2 3 4" xfId="3565"/>
    <cellStyle name="Style 152 4 2 3 5" xfId="3566"/>
    <cellStyle name="Style 152 4 2 4" xfId="3567"/>
    <cellStyle name="Style 152 4 2 4 2" xfId="3568"/>
    <cellStyle name="Style 152 4 2 4 2 2" xfId="3569"/>
    <cellStyle name="Style 152 4 2 4 3" xfId="3570"/>
    <cellStyle name="Style 152 4 2 5" xfId="3571"/>
    <cellStyle name="Style 152 4 2 6" xfId="3572"/>
    <cellStyle name="Style 152 4 3" xfId="3573"/>
    <cellStyle name="Style 152 4 3 2" xfId="3574"/>
    <cellStyle name="Style 152 4 4" xfId="3575"/>
    <cellStyle name="Style 152 4 4 2" xfId="3576"/>
    <cellStyle name="Style 152 4 5" xfId="3577"/>
    <cellStyle name="Style 152 4 6" xfId="3578"/>
    <cellStyle name="Style 152 5" xfId="3579"/>
    <cellStyle name="Style 152 5 2" xfId="3580"/>
    <cellStyle name="Style 152 5 2 2" xfId="3581"/>
    <cellStyle name="Style 152 5 2 2 2" xfId="3582"/>
    <cellStyle name="Style 152 5 2 3" xfId="3583"/>
    <cellStyle name="Style 152 5 2 3 2" xfId="3584"/>
    <cellStyle name="Style 152 5 2 3 2 2" xfId="3585"/>
    <cellStyle name="Style 152 5 2 3 3" xfId="3586"/>
    <cellStyle name="Style 152 5 2 3 4" xfId="3587"/>
    <cellStyle name="Style 152 5 2 3 5" xfId="3588"/>
    <cellStyle name="Style 152 5 2 4" xfId="3589"/>
    <cellStyle name="Style 152 5 2 4 2" xfId="3590"/>
    <cellStyle name="Style 152 5 2 4 2 2" xfId="3591"/>
    <cellStyle name="Style 152 5 2 4 3" xfId="3592"/>
    <cellStyle name="Style 152 5 2 5" xfId="3593"/>
    <cellStyle name="Style 152 5 2 6" xfId="3594"/>
    <cellStyle name="Style 152 5 3" xfId="3595"/>
    <cellStyle name="Style 152 5 3 2" xfId="3596"/>
    <cellStyle name="Style 152 5 4" xfId="3597"/>
    <cellStyle name="Style 152 5 4 2" xfId="3598"/>
    <cellStyle name="Style 152 5 5" xfId="3599"/>
    <cellStyle name="Style 152 5 6" xfId="3600"/>
    <cellStyle name="Style 152 6" xfId="3601"/>
    <cellStyle name="Style 152 6 2" xfId="3602"/>
    <cellStyle name="Style 152 6 2 2" xfId="3603"/>
    <cellStyle name="Style 152 6 3" xfId="3604"/>
    <cellStyle name="Style 152 6 3 2" xfId="3605"/>
    <cellStyle name="Style 152 6 3 2 2" xfId="3606"/>
    <cellStyle name="Style 152 6 3 3" xfId="3607"/>
    <cellStyle name="Style 152 6 3 4" xfId="3608"/>
    <cellStyle name="Style 152 6 3 5" xfId="3609"/>
    <cellStyle name="Style 152 6 4" xfId="3610"/>
    <cellStyle name="Style 152 6 4 2" xfId="3611"/>
    <cellStyle name="Style 152 6 4 2 2" xfId="3612"/>
    <cellStyle name="Style 152 6 4 3" xfId="3613"/>
    <cellStyle name="Style 152 6 5" xfId="3614"/>
    <cellStyle name="Style 152 6 6" xfId="3615"/>
    <cellStyle name="Style 152 7" xfId="3616"/>
    <cellStyle name="Style 152 7 2" xfId="3617"/>
    <cellStyle name="Style 152 7 2 2" xfId="3618"/>
    <cellStyle name="Style 152 7 3" xfId="3619"/>
    <cellStyle name="Style 152 7 4" xfId="3620"/>
    <cellStyle name="Style 152 7 5" xfId="3621"/>
    <cellStyle name="Style 152 8" xfId="3622"/>
    <cellStyle name="Style 152 8 2" xfId="3623"/>
    <cellStyle name="Style 152 8 2 2" xfId="3624"/>
    <cellStyle name="Style 152 8 3" xfId="3625"/>
    <cellStyle name="Style 152 8 4" xfId="3626"/>
    <cellStyle name="Style 152 8 5" xfId="3627"/>
    <cellStyle name="Style 152 9" xfId="3628"/>
    <cellStyle name="Style 152 9 2" xfId="3629"/>
    <cellStyle name="Style 152 9 2 2" xfId="3630"/>
    <cellStyle name="Style 152 9 3" xfId="3631"/>
    <cellStyle name="Style 152_ADDON" xfId="3632"/>
    <cellStyle name="Style 153" xfId="3633"/>
    <cellStyle name="Style 153 2" xfId="3634"/>
    <cellStyle name="Style 153 2 2" xfId="3635"/>
    <cellStyle name="Style 153 2 2 2" xfId="3636"/>
    <cellStyle name="Style 153 2 2 2 2" xfId="3637"/>
    <cellStyle name="Style 153 2 2 2 2 2" xfId="3638"/>
    <cellStyle name="Style 153 2 2 2 3" xfId="3639"/>
    <cellStyle name="Style 153 2 2 3" xfId="3640"/>
    <cellStyle name="Style 153 2 2 3 2" xfId="3641"/>
    <cellStyle name="Style 153 2 2 4" xfId="3642"/>
    <cellStyle name="Style 153 2 3" xfId="3643"/>
    <cellStyle name="Style 153 2 3 2" xfId="3644"/>
    <cellStyle name="Style 153 2 3 2 2" xfId="3645"/>
    <cellStyle name="Style 153 2 3 3" xfId="3646"/>
    <cellStyle name="Style 153 2 4" xfId="3647"/>
    <cellStyle name="Style 153 2 4 2" xfId="3648"/>
    <cellStyle name="Style 153 2 5" xfId="3649"/>
    <cellStyle name="Style 153 3" xfId="3650"/>
    <cellStyle name="Style 153 3 2" xfId="3651"/>
    <cellStyle name="Style 153 3 2 2" xfId="3652"/>
    <cellStyle name="Style 153 3 2 2 2" xfId="3653"/>
    <cellStyle name="Style 153 3 2 2 2 2" xfId="3654"/>
    <cellStyle name="Style 153 3 2 2 3" xfId="3655"/>
    <cellStyle name="Style 153 3 2 3" xfId="3656"/>
    <cellStyle name="Style 153 3 2 3 2" xfId="3657"/>
    <cellStyle name="Style 153 3 2 4" xfId="3658"/>
    <cellStyle name="Style 153 3 3" xfId="3659"/>
    <cellStyle name="Style 153 3 3 2" xfId="3660"/>
    <cellStyle name="Style 153 3 3 2 2" xfId="3661"/>
    <cellStyle name="Style 153 3 3 2 2 2" xfId="3662"/>
    <cellStyle name="Style 153 3 3 2 3" xfId="3663"/>
    <cellStyle name="Style 153 3 3 3" xfId="3664"/>
    <cellStyle name="Style 153 3 3 4" xfId="3665"/>
    <cellStyle name="Style 153 3 4" xfId="3666"/>
    <cellStyle name="Style 153 3 4 2" xfId="3667"/>
    <cellStyle name="Style 153 3 5" xfId="3668"/>
    <cellStyle name="Style 153 4" xfId="3669"/>
    <cellStyle name="Style 153 4 2" xfId="3670"/>
    <cellStyle name="Style 153 4 2 2" xfId="3671"/>
    <cellStyle name="Style 153 4 2 2 2" xfId="3672"/>
    <cellStyle name="Style 153 4 2 3" xfId="3673"/>
    <cellStyle name="Style 153 4 3" xfId="3674"/>
    <cellStyle name="Style 153 4 4" xfId="3675"/>
    <cellStyle name="Style 153 5" xfId="3676"/>
    <cellStyle name="Style 153 5 2" xfId="3677"/>
    <cellStyle name="Style 153 6" xfId="3678"/>
    <cellStyle name="Style 153 6 2" xfId="3679"/>
    <cellStyle name="Style 153 6 2 2" xfId="3680"/>
    <cellStyle name="Style 153 7" xfId="3681"/>
    <cellStyle name="Style 153 7 2" xfId="3682"/>
    <cellStyle name="Style 153 7 3" xfId="3683"/>
    <cellStyle name="Style 153 8" xfId="3684"/>
    <cellStyle name="Style 153_ADDON" xfId="3685"/>
    <cellStyle name="Style 154" xfId="3686"/>
    <cellStyle name="Style 154 2" xfId="3687"/>
    <cellStyle name="Style 154 2 2" xfId="3688"/>
    <cellStyle name="Style 154 2 2 2" xfId="3689"/>
    <cellStyle name="Style 154 2 2 2 2" xfId="3690"/>
    <cellStyle name="Style 154 2 2 2 2 2" xfId="3691"/>
    <cellStyle name="Style 154 2 2 2 3" xfId="3692"/>
    <cellStyle name="Style 154 2 2 3" xfId="3693"/>
    <cellStyle name="Style 154 2 2 3 2" xfId="3694"/>
    <cellStyle name="Style 154 2 2 4" xfId="3695"/>
    <cellStyle name="Style 154 2 3" xfId="3696"/>
    <cellStyle name="Style 154 2 3 2" xfId="3697"/>
    <cellStyle name="Style 154 2 3 2 2" xfId="3698"/>
    <cellStyle name="Style 154 2 3 3" xfId="3699"/>
    <cellStyle name="Style 154 2 4" xfId="3700"/>
    <cellStyle name="Style 154 2 4 2" xfId="3701"/>
    <cellStyle name="Style 154 2 5" xfId="3702"/>
    <cellStyle name="Style 154 3" xfId="3703"/>
    <cellStyle name="Style 154 3 2" xfId="3704"/>
    <cellStyle name="Style 154 3 2 2" xfId="3705"/>
    <cellStyle name="Style 154 3 2 2 2" xfId="3706"/>
    <cellStyle name="Style 154 3 2 2 2 2" xfId="3707"/>
    <cellStyle name="Style 154 3 2 2 3" xfId="3708"/>
    <cellStyle name="Style 154 3 2 3" xfId="3709"/>
    <cellStyle name="Style 154 3 2 3 2" xfId="3710"/>
    <cellStyle name="Style 154 3 2 4" xfId="3711"/>
    <cellStyle name="Style 154 3 3" xfId="3712"/>
    <cellStyle name="Style 154 3 3 2" xfId="3713"/>
    <cellStyle name="Style 154 3 3 2 2" xfId="3714"/>
    <cellStyle name="Style 154 3 3 2 2 2" xfId="3715"/>
    <cellStyle name="Style 154 3 3 2 3" xfId="3716"/>
    <cellStyle name="Style 154 3 3 3" xfId="3717"/>
    <cellStyle name="Style 154 3 3 4" xfId="3718"/>
    <cellStyle name="Style 154 3 4" xfId="3719"/>
    <cellStyle name="Style 154 3 4 2" xfId="3720"/>
    <cellStyle name="Style 154 3 5" xfId="3721"/>
    <cellStyle name="Style 154 4" xfId="3722"/>
    <cellStyle name="Style 154 4 2" xfId="3723"/>
    <cellStyle name="Style 154 4 2 2" xfId="3724"/>
    <cellStyle name="Style 154 4 2 2 2" xfId="3725"/>
    <cellStyle name="Style 154 4 2 3" xfId="3726"/>
    <cellStyle name="Style 154 4 3" xfId="3727"/>
    <cellStyle name="Style 154 4 4" xfId="3728"/>
    <cellStyle name="Style 154 5" xfId="3729"/>
    <cellStyle name="Style 154 5 2" xfId="3730"/>
    <cellStyle name="Style 154 6" xfId="3731"/>
    <cellStyle name="Style 154 6 2" xfId="3732"/>
    <cellStyle name="Style 154 6 2 2" xfId="3733"/>
    <cellStyle name="Style 154 7" xfId="3734"/>
    <cellStyle name="Style 154 7 2" xfId="3735"/>
    <cellStyle name="Style 154 7 3" xfId="3736"/>
    <cellStyle name="Style 154 8" xfId="3737"/>
    <cellStyle name="Style 154_ADDON" xfId="3738"/>
    <cellStyle name="Style 159" xfId="3739"/>
    <cellStyle name="Style 159 10" xfId="3740"/>
    <cellStyle name="Style 159 10 2" xfId="3741"/>
    <cellStyle name="Style 159 10 2 2" xfId="3742"/>
    <cellStyle name="Style 159 10 3" xfId="3743"/>
    <cellStyle name="Style 159 11" xfId="3744"/>
    <cellStyle name="Style 159 11 2" xfId="3745"/>
    <cellStyle name="Style 159 11 2 2" xfId="3746"/>
    <cellStyle name="Style 159 11 3" xfId="3747"/>
    <cellStyle name="Style 159 12" xfId="3748"/>
    <cellStyle name="Style 159 12 2" xfId="3749"/>
    <cellStyle name="Style 159 2" xfId="3750"/>
    <cellStyle name="Style 159 2 2" xfId="3751"/>
    <cellStyle name="Style 159 3" xfId="3752"/>
    <cellStyle name="Style 159 3 2" xfId="3753"/>
    <cellStyle name="Style 159 3 2 2" xfId="3754"/>
    <cellStyle name="Style 159 3 2 2 2" xfId="3755"/>
    <cellStyle name="Style 159 3 2 3" xfId="3756"/>
    <cellStyle name="Style 159 3 3" xfId="3757"/>
    <cellStyle name="Style 159 3 3 2" xfId="3758"/>
    <cellStyle name="Style 159 3 3 2 2" xfId="3759"/>
    <cellStyle name="Style 159 3 3 3" xfId="3760"/>
    <cellStyle name="Style 159 3 3 3 2" xfId="3761"/>
    <cellStyle name="Style 159 3 3 3 2 2" xfId="3762"/>
    <cellStyle name="Style 159 3 3 3 3" xfId="3763"/>
    <cellStyle name="Style 159 3 3 3 4" xfId="3764"/>
    <cellStyle name="Style 159 3 3 3 5" xfId="3765"/>
    <cellStyle name="Style 159 3 3 4" xfId="3766"/>
    <cellStyle name="Style 159 3 3 4 2" xfId="3767"/>
    <cellStyle name="Style 159 3 3 4 2 2" xfId="3768"/>
    <cellStyle name="Style 159 3 3 4 3" xfId="3769"/>
    <cellStyle name="Style 159 3 3 5" xfId="3770"/>
    <cellStyle name="Style 159 3 3 6" xfId="3771"/>
    <cellStyle name="Style 159 3 4" xfId="3772"/>
    <cellStyle name="Style 159 3 4 2" xfId="3773"/>
    <cellStyle name="Style 159 3 4 3" xfId="3774"/>
    <cellStyle name="Style 159 3 4 4" xfId="3775"/>
    <cellStyle name="Style 159 3 5" xfId="3776"/>
    <cellStyle name="Style 159 3 6" xfId="3777"/>
    <cellStyle name="Style 159 4" xfId="3778"/>
    <cellStyle name="Style 159 4 2" xfId="3779"/>
    <cellStyle name="Style 159 4 2 2" xfId="3780"/>
    <cellStyle name="Style 159 4 2 2 2" xfId="3781"/>
    <cellStyle name="Style 159 4 2 3" xfId="3782"/>
    <cellStyle name="Style 159 4 2 3 2" xfId="3783"/>
    <cellStyle name="Style 159 4 2 3 2 2" xfId="3784"/>
    <cellStyle name="Style 159 4 2 3 3" xfId="3785"/>
    <cellStyle name="Style 159 4 2 3 4" xfId="3786"/>
    <cellStyle name="Style 159 4 2 3 5" xfId="3787"/>
    <cellStyle name="Style 159 4 2 4" xfId="3788"/>
    <cellStyle name="Style 159 4 2 4 2" xfId="3789"/>
    <cellStyle name="Style 159 4 2 4 2 2" xfId="3790"/>
    <cellStyle name="Style 159 4 2 4 3" xfId="3791"/>
    <cellStyle name="Style 159 4 2 5" xfId="3792"/>
    <cellStyle name="Style 159 4 2 6" xfId="3793"/>
    <cellStyle name="Style 159 4 3" xfId="3794"/>
    <cellStyle name="Style 159 4 3 2" xfId="3795"/>
    <cellStyle name="Style 159 4 4" xfId="3796"/>
    <cellStyle name="Style 159 4 4 2" xfId="3797"/>
    <cellStyle name="Style 159 4 5" xfId="3798"/>
    <cellStyle name="Style 159 4 6" xfId="3799"/>
    <cellStyle name="Style 159 5" xfId="3800"/>
    <cellStyle name="Style 159 5 2" xfId="3801"/>
    <cellStyle name="Style 159 5 2 2" xfId="3802"/>
    <cellStyle name="Style 159 5 2 2 2" xfId="3803"/>
    <cellStyle name="Style 159 5 2 3" xfId="3804"/>
    <cellStyle name="Style 159 5 2 3 2" xfId="3805"/>
    <cellStyle name="Style 159 5 2 3 2 2" xfId="3806"/>
    <cellStyle name="Style 159 5 2 3 3" xfId="3807"/>
    <cellStyle name="Style 159 5 2 3 4" xfId="3808"/>
    <cellStyle name="Style 159 5 2 3 5" xfId="3809"/>
    <cellStyle name="Style 159 5 2 4" xfId="3810"/>
    <cellStyle name="Style 159 5 2 4 2" xfId="3811"/>
    <cellStyle name="Style 159 5 2 4 2 2" xfId="3812"/>
    <cellStyle name="Style 159 5 2 4 3" xfId="3813"/>
    <cellStyle name="Style 159 5 2 5" xfId="3814"/>
    <cellStyle name="Style 159 5 2 6" xfId="3815"/>
    <cellStyle name="Style 159 5 3" xfId="3816"/>
    <cellStyle name="Style 159 5 3 2" xfId="3817"/>
    <cellStyle name="Style 159 5 4" xfId="3818"/>
    <cellStyle name="Style 159 5 4 2" xfId="3819"/>
    <cellStyle name="Style 159 5 5" xfId="3820"/>
    <cellStyle name="Style 159 5 6" xfId="3821"/>
    <cellStyle name="Style 159 6" xfId="3822"/>
    <cellStyle name="Style 159 6 2" xfId="3823"/>
    <cellStyle name="Style 159 6 2 2" xfId="3824"/>
    <cellStyle name="Style 159 6 3" xfId="3825"/>
    <cellStyle name="Style 159 6 3 2" xfId="3826"/>
    <cellStyle name="Style 159 6 3 2 2" xfId="3827"/>
    <cellStyle name="Style 159 6 3 3" xfId="3828"/>
    <cellStyle name="Style 159 6 3 4" xfId="3829"/>
    <cellStyle name="Style 159 6 3 5" xfId="3830"/>
    <cellStyle name="Style 159 6 4" xfId="3831"/>
    <cellStyle name="Style 159 6 4 2" xfId="3832"/>
    <cellStyle name="Style 159 6 4 2 2" xfId="3833"/>
    <cellStyle name="Style 159 6 4 3" xfId="3834"/>
    <cellStyle name="Style 159 6 5" xfId="3835"/>
    <cellStyle name="Style 159 6 6" xfId="3836"/>
    <cellStyle name="Style 159 7" xfId="3837"/>
    <cellStyle name="Style 159 7 2" xfId="3838"/>
    <cellStyle name="Style 159 7 2 2" xfId="3839"/>
    <cellStyle name="Style 159 7 3" xfId="3840"/>
    <cellStyle name="Style 159 7 4" xfId="3841"/>
    <cellStyle name="Style 159 7 5" xfId="3842"/>
    <cellStyle name="Style 159 8" xfId="3843"/>
    <cellStyle name="Style 159 8 2" xfId="3844"/>
    <cellStyle name="Style 159 8 2 2" xfId="3845"/>
    <cellStyle name="Style 159 8 3" xfId="3846"/>
    <cellStyle name="Style 159 8 4" xfId="3847"/>
    <cellStyle name="Style 159 8 5" xfId="3848"/>
    <cellStyle name="Style 159 9" xfId="3849"/>
    <cellStyle name="Style 159 9 2" xfId="3850"/>
    <cellStyle name="Style 159 9 2 2" xfId="3851"/>
    <cellStyle name="Style 159 9 3" xfId="3852"/>
    <cellStyle name="Style 159_ADDON" xfId="3853"/>
    <cellStyle name="Style 160" xfId="3854"/>
    <cellStyle name="Style 160 2" xfId="3855"/>
    <cellStyle name="Style 160 3" xfId="3856"/>
    <cellStyle name="Style 160 3 2" xfId="3857"/>
    <cellStyle name="Style 160 3 3" xfId="3858"/>
    <cellStyle name="Style 160 3 3 2" xfId="3859"/>
    <cellStyle name="Style 160 3 3 3" xfId="3860"/>
    <cellStyle name="Style 160 3 3 4" xfId="3861"/>
    <cellStyle name="Style 160 3 4" xfId="3862"/>
    <cellStyle name="Style 160 3 4 2" xfId="3863"/>
    <cellStyle name="Style 160 3 5" xfId="3864"/>
    <cellStyle name="Style 160 4" xfId="3865"/>
    <cellStyle name="Style 160 4 2" xfId="3866"/>
    <cellStyle name="Style 160 4 3" xfId="3867"/>
    <cellStyle name="Style 160 4 4" xfId="3868"/>
    <cellStyle name="Style 160 5" xfId="3869"/>
    <cellStyle name="Style 160 5 2" xfId="3870"/>
    <cellStyle name="Style 160 6" xfId="3871"/>
    <cellStyle name="Style 160 6 2" xfId="3872"/>
    <cellStyle name="Style 160 6 3" xfId="3873"/>
    <cellStyle name="Style 160 7" xfId="3874"/>
    <cellStyle name="Style 160 7 2" xfId="3875"/>
    <cellStyle name="Style 160 7 3" xfId="3876"/>
    <cellStyle name="Style 160 8" xfId="3877"/>
    <cellStyle name="Style 160_ADDON" xfId="3878"/>
    <cellStyle name="Style 161" xfId="3879"/>
    <cellStyle name="Style 161 2" xfId="3880"/>
    <cellStyle name="Style 161 2 2" xfId="3881"/>
    <cellStyle name="Style 161 2 2 2" xfId="3882"/>
    <cellStyle name="Style 161 2 2 2 2" xfId="3883"/>
    <cellStyle name="Style 161 2 2 2 2 2" xfId="3884"/>
    <cellStyle name="Style 161 2 2 2 3" xfId="3885"/>
    <cellStyle name="Style 161 2 2 3" xfId="3886"/>
    <cellStyle name="Style 161 2 2 3 2" xfId="3887"/>
    <cellStyle name="Style 161 2 2 4" xfId="3888"/>
    <cellStyle name="Style 161 2 3" xfId="3889"/>
    <cellStyle name="Style 161 2 3 2" xfId="3890"/>
    <cellStyle name="Style 161 2 3 2 2" xfId="3891"/>
    <cellStyle name="Style 161 2 3 3" xfId="3892"/>
    <cellStyle name="Style 161 2 4" xfId="3893"/>
    <cellStyle name="Style 161 2 4 2" xfId="3894"/>
    <cellStyle name="Style 161 2 5" xfId="3895"/>
    <cellStyle name="Style 161 3" xfId="3896"/>
    <cellStyle name="Style 161 3 2" xfId="3897"/>
    <cellStyle name="Style 161 3 2 2" xfId="3898"/>
    <cellStyle name="Style 161 3 2 2 2" xfId="3899"/>
    <cellStyle name="Style 161 3 2 2 2 2" xfId="3900"/>
    <cellStyle name="Style 161 3 2 2 3" xfId="3901"/>
    <cellStyle name="Style 161 3 2 3" xfId="3902"/>
    <cellStyle name="Style 161 3 2 3 2" xfId="3903"/>
    <cellStyle name="Style 161 3 2 4" xfId="3904"/>
    <cellStyle name="Style 161 3 3" xfId="3905"/>
    <cellStyle name="Style 161 3 3 2" xfId="3906"/>
    <cellStyle name="Style 161 3 3 2 2" xfId="3907"/>
    <cellStyle name="Style 161 3 3 2 2 2" xfId="3908"/>
    <cellStyle name="Style 161 3 3 2 3" xfId="3909"/>
    <cellStyle name="Style 161 3 3 3" xfId="3910"/>
    <cellStyle name="Style 161 3 3 4" xfId="3911"/>
    <cellStyle name="Style 161 3 4" xfId="3912"/>
    <cellStyle name="Style 161 3 4 2" xfId="3913"/>
    <cellStyle name="Style 161 3 5" xfId="3914"/>
    <cellStyle name="Style 161 4" xfId="3915"/>
    <cellStyle name="Style 161 4 2" xfId="3916"/>
    <cellStyle name="Style 161 4 2 2" xfId="3917"/>
    <cellStyle name="Style 161 4 2 2 2" xfId="3918"/>
    <cellStyle name="Style 161 4 2 3" xfId="3919"/>
    <cellStyle name="Style 161 4 3" xfId="3920"/>
    <cellStyle name="Style 161 4 4" xfId="3921"/>
    <cellStyle name="Style 161 5" xfId="3922"/>
    <cellStyle name="Style 161 5 2" xfId="3923"/>
    <cellStyle name="Style 161 6" xfId="3924"/>
    <cellStyle name="Style 161 6 2" xfId="3925"/>
    <cellStyle name="Style 161 6 2 2" xfId="3926"/>
    <cellStyle name="Style 161 7" xfId="3927"/>
    <cellStyle name="Style 161 7 2" xfId="3928"/>
    <cellStyle name="Style 161 7 3" xfId="3929"/>
    <cellStyle name="Style 161 8" xfId="3930"/>
    <cellStyle name="Style 161_ADDON" xfId="3931"/>
    <cellStyle name="Style 162" xfId="3932"/>
    <cellStyle name="Style 162 2" xfId="3933"/>
    <cellStyle name="Style 162 3" xfId="3934"/>
    <cellStyle name="Style 162 3 2" xfId="3935"/>
    <cellStyle name="Style 162 3 3" xfId="3936"/>
    <cellStyle name="Style 162 3 3 2" xfId="3937"/>
    <cellStyle name="Style 162 3 3 3" xfId="3938"/>
    <cellStyle name="Style 162 3 3 4" xfId="3939"/>
    <cellStyle name="Style 162 3 4" xfId="3940"/>
    <cellStyle name="Style 162 3 4 2" xfId="3941"/>
    <cellStyle name="Style 162 3 5" xfId="3942"/>
    <cellStyle name="Style 162 4" xfId="3943"/>
    <cellStyle name="Style 162 4 2" xfId="3944"/>
    <cellStyle name="Style 162 4 3" xfId="3945"/>
    <cellStyle name="Style 162 4 4" xfId="3946"/>
    <cellStyle name="Style 162 5" xfId="3947"/>
    <cellStyle name="Style 162 5 2" xfId="3948"/>
    <cellStyle name="Style 162 6" xfId="3949"/>
    <cellStyle name="Style 162 6 2" xfId="3950"/>
    <cellStyle name="Style 162 6 3" xfId="3951"/>
    <cellStyle name="Style 162 7" xfId="3952"/>
    <cellStyle name="Style 162 7 2" xfId="3953"/>
    <cellStyle name="Style 162 7 3" xfId="3954"/>
    <cellStyle name="Style 162 8" xfId="3955"/>
    <cellStyle name="Style 162_ADDON" xfId="3956"/>
    <cellStyle name="Style 163" xfId="3957"/>
    <cellStyle name="Style 163 10" xfId="3958"/>
    <cellStyle name="Style 163 10 2" xfId="3959"/>
    <cellStyle name="Style 163 10 2 2" xfId="3960"/>
    <cellStyle name="Style 163 10 3" xfId="3961"/>
    <cellStyle name="Style 163 11" xfId="3962"/>
    <cellStyle name="Style 163 11 2" xfId="3963"/>
    <cellStyle name="Style 163 11 2 2" xfId="3964"/>
    <cellStyle name="Style 163 11 3" xfId="3965"/>
    <cellStyle name="Style 163 12" xfId="3966"/>
    <cellStyle name="Style 163 12 2" xfId="3967"/>
    <cellStyle name="Style 163 2" xfId="3968"/>
    <cellStyle name="Style 163 2 2" xfId="3969"/>
    <cellStyle name="Style 163 3" xfId="3970"/>
    <cellStyle name="Style 163 3 2" xfId="3971"/>
    <cellStyle name="Style 163 3 2 2" xfId="3972"/>
    <cellStyle name="Style 163 3 2 2 2" xfId="3973"/>
    <cellStyle name="Style 163 3 2 3" xfId="3974"/>
    <cellStyle name="Style 163 3 3" xfId="3975"/>
    <cellStyle name="Style 163 3 3 2" xfId="3976"/>
    <cellStyle name="Style 163 3 3 2 2" xfId="3977"/>
    <cellStyle name="Style 163 3 3 3" xfId="3978"/>
    <cellStyle name="Style 163 3 3 3 2" xfId="3979"/>
    <cellStyle name="Style 163 3 3 3 2 2" xfId="3980"/>
    <cellStyle name="Style 163 3 3 3 3" xfId="3981"/>
    <cellStyle name="Style 163 3 3 3 4" xfId="3982"/>
    <cellStyle name="Style 163 3 3 3 5" xfId="3983"/>
    <cellStyle name="Style 163 3 3 4" xfId="3984"/>
    <cellStyle name="Style 163 3 3 4 2" xfId="3985"/>
    <cellStyle name="Style 163 3 3 4 2 2" xfId="3986"/>
    <cellStyle name="Style 163 3 3 4 3" xfId="3987"/>
    <cellStyle name="Style 163 3 3 5" xfId="3988"/>
    <cellStyle name="Style 163 3 3 6" xfId="3989"/>
    <cellStyle name="Style 163 3 4" xfId="3990"/>
    <cellStyle name="Style 163 3 4 2" xfId="3991"/>
    <cellStyle name="Style 163 3 4 3" xfId="3992"/>
    <cellStyle name="Style 163 3 4 4" xfId="3993"/>
    <cellStyle name="Style 163 3 5" xfId="3994"/>
    <cellStyle name="Style 163 3 6" xfId="3995"/>
    <cellStyle name="Style 163 4" xfId="3996"/>
    <cellStyle name="Style 163 4 2" xfId="3997"/>
    <cellStyle name="Style 163 4 2 2" xfId="3998"/>
    <cellStyle name="Style 163 4 2 2 2" xfId="3999"/>
    <cellStyle name="Style 163 4 2 3" xfId="4000"/>
    <cellStyle name="Style 163 4 2 3 2" xfId="4001"/>
    <cellStyle name="Style 163 4 2 3 2 2" xfId="4002"/>
    <cellStyle name="Style 163 4 2 3 3" xfId="4003"/>
    <cellStyle name="Style 163 4 2 3 4" xfId="4004"/>
    <cellStyle name="Style 163 4 2 3 5" xfId="4005"/>
    <cellStyle name="Style 163 4 2 4" xfId="4006"/>
    <cellStyle name="Style 163 4 2 4 2" xfId="4007"/>
    <cellStyle name="Style 163 4 2 4 2 2" xfId="4008"/>
    <cellStyle name="Style 163 4 2 4 3" xfId="4009"/>
    <cellStyle name="Style 163 4 2 5" xfId="4010"/>
    <cellStyle name="Style 163 4 2 6" xfId="4011"/>
    <cellStyle name="Style 163 4 3" xfId="4012"/>
    <cellStyle name="Style 163 4 3 2" xfId="4013"/>
    <cellStyle name="Style 163 4 4" xfId="4014"/>
    <cellStyle name="Style 163 4 4 2" xfId="4015"/>
    <cellStyle name="Style 163 4 5" xfId="4016"/>
    <cellStyle name="Style 163 4 6" xfId="4017"/>
    <cellStyle name="Style 163 5" xfId="4018"/>
    <cellStyle name="Style 163 5 2" xfId="4019"/>
    <cellStyle name="Style 163 5 2 2" xfId="4020"/>
    <cellStyle name="Style 163 5 2 2 2" xfId="4021"/>
    <cellStyle name="Style 163 5 2 3" xfId="4022"/>
    <cellStyle name="Style 163 5 2 3 2" xfId="4023"/>
    <cellStyle name="Style 163 5 2 3 2 2" xfId="4024"/>
    <cellStyle name="Style 163 5 2 3 3" xfId="4025"/>
    <cellStyle name="Style 163 5 2 3 4" xfId="4026"/>
    <cellStyle name="Style 163 5 2 3 5" xfId="4027"/>
    <cellStyle name="Style 163 5 2 4" xfId="4028"/>
    <cellStyle name="Style 163 5 2 4 2" xfId="4029"/>
    <cellStyle name="Style 163 5 2 4 2 2" xfId="4030"/>
    <cellStyle name="Style 163 5 2 4 3" xfId="4031"/>
    <cellStyle name="Style 163 5 2 5" xfId="4032"/>
    <cellStyle name="Style 163 5 2 6" xfId="4033"/>
    <cellStyle name="Style 163 5 3" xfId="4034"/>
    <cellStyle name="Style 163 5 3 2" xfId="4035"/>
    <cellStyle name="Style 163 5 4" xfId="4036"/>
    <cellStyle name="Style 163 5 4 2" xfId="4037"/>
    <cellStyle name="Style 163 5 5" xfId="4038"/>
    <cellStyle name="Style 163 5 6" xfId="4039"/>
    <cellStyle name="Style 163 6" xfId="4040"/>
    <cellStyle name="Style 163 6 2" xfId="4041"/>
    <cellStyle name="Style 163 6 2 2" xfId="4042"/>
    <cellStyle name="Style 163 6 3" xfId="4043"/>
    <cellStyle name="Style 163 6 3 2" xfId="4044"/>
    <cellStyle name="Style 163 6 3 2 2" xfId="4045"/>
    <cellStyle name="Style 163 6 3 3" xfId="4046"/>
    <cellStyle name="Style 163 6 3 4" xfId="4047"/>
    <cellStyle name="Style 163 6 3 5" xfId="4048"/>
    <cellStyle name="Style 163 6 4" xfId="4049"/>
    <cellStyle name="Style 163 6 4 2" xfId="4050"/>
    <cellStyle name="Style 163 6 4 2 2" xfId="4051"/>
    <cellStyle name="Style 163 6 4 3" xfId="4052"/>
    <cellStyle name="Style 163 6 5" xfId="4053"/>
    <cellStyle name="Style 163 6 6" xfId="4054"/>
    <cellStyle name="Style 163 7" xfId="4055"/>
    <cellStyle name="Style 163 7 2" xfId="4056"/>
    <cellStyle name="Style 163 7 2 2" xfId="4057"/>
    <cellStyle name="Style 163 7 3" xfId="4058"/>
    <cellStyle name="Style 163 7 4" xfId="4059"/>
    <cellStyle name="Style 163 7 5" xfId="4060"/>
    <cellStyle name="Style 163 8" xfId="4061"/>
    <cellStyle name="Style 163 8 2" xfId="4062"/>
    <cellStyle name="Style 163 8 2 2" xfId="4063"/>
    <cellStyle name="Style 163 8 3" xfId="4064"/>
    <cellStyle name="Style 163 8 4" xfId="4065"/>
    <cellStyle name="Style 163 8 5" xfId="4066"/>
    <cellStyle name="Style 163 9" xfId="4067"/>
    <cellStyle name="Style 163 9 2" xfId="4068"/>
    <cellStyle name="Style 163 9 2 2" xfId="4069"/>
    <cellStyle name="Style 163 9 3" xfId="4070"/>
    <cellStyle name="Style 163_ADDON" xfId="4071"/>
    <cellStyle name="Style 164" xfId="4072"/>
    <cellStyle name="Style 164 2" xfId="4073"/>
    <cellStyle name="Style 164 2 2" xfId="4074"/>
    <cellStyle name="Style 164 2 2 2" xfId="4075"/>
    <cellStyle name="Style 164 2 2 2 2" xfId="4076"/>
    <cellStyle name="Style 164 2 2 2 2 2" xfId="4077"/>
    <cellStyle name="Style 164 2 2 2 3" xfId="4078"/>
    <cellStyle name="Style 164 2 2 3" xfId="4079"/>
    <cellStyle name="Style 164 2 2 3 2" xfId="4080"/>
    <cellStyle name="Style 164 2 2 4" xfId="4081"/>
    <cellStyle name="Style 164 2 3" xfId="4082"/>
    <cellStyle name="Style 164 2 3 2" xfId="4083"/>
    <cellStyle name="Style 164 2 3 2 2" xfId="4084"/>
    <cellStyle name="Style 164 2 3 3" xfId="4085"/>
    <cellStyle name="Style 164 2 4" xfId="4086"/>
    <cellStyle name="Style 164 2 4 2" xfId="4087"/>
    <cellStyle name="Style 164 2 5" xfId="4088"/>
    <cellStyle name="Style 164 3" xfId="4089"/>
    <cellStyle name="Style 164 3 2" xfId="4090"/>
    <cellStyle name="Style 164 3 2 2" xfId="4091"/>
    <cellStyle name="Style 164 3 2 2 2" xfId="4092"/>
    <cellStyle name="Style 164 3 2 2 2 2" xfId="4093"/>
    <cellStyle name="Style 164 3 2 2 3" xfId="4094"/>
    <cellStyle name="Style 164 3 2 3" xfId="4095"/>
    <cellStyle name="Style 164 3 2 3 2" xfId="4096"/>
    <cellStyle name="Style 164 3 2 4" xfId="4097"/>
    <cellStyle name="Style 164 3 3" xfId="4098"/>
    <cellStyle name="Style 164 3 3 2" xfId="4099"/>
    <cellStyle name="Style 164 3 3 2 2" xfId="4100"/>
    <cellStyle name="Style 164 3 3 2 2 2" xfId="4101"/>
    <cellStyle name="Style 164 3 3 2 3" xfId="4102"/>
    <cellStyle name="Style 164 3 3 3" xfId="4103"/>
    <cellStyle name="Style 164 3 3 4" xfId="4104"/>
    <cellStyle name="Style 164 3 4" xfId="4105"/>
    <cellStyle name="Style 164 3 4 2" xfId="4106"/>
    <cellStyle name="Style 164 3 5" xfId="4107"/>
    <cellStyle name="Style 164 4" xfId="4108"/>
    <cellStyle name="Style 164 4 2" xfId="4109"/>
    <cellStyle name="Style 164 4 2 2" xfId="4110"/>
    <cellStyle name="Style 164 4 2 2 2" xfId="4111"/>
    <cellStyle name="Style 164 4 2 3" xfId="4112"/>
    <cellStyle name="Style 164 4 3" xfId="4113"/>
    <cellStyle name="Style 164 4 4" xfId="4114"/>
    <cellStyle name="Style 164 5" xfId="4115"/>
    <cellStyle name="Style 164 5 2" xfId="4116"/>
    <cellStyle name="Style 164 6" xfId="4117"/>
    <cellStyle name="Style 164 6 2" xfId="4118"/>
    <cellStyle name="Style 164 6 2 2" xfId="4119"/>
    <cellStyle name="Style 164 7" xfId="4120"/>
    <cellStyle name="Style 164 7 2" xfId="4121"/>
    <cellStyle name="Style 164 7 3" xfId="4122"/>
    <cellStyle name="Style 164 8" xfId="4123"/>
    <cellStyle name="Style 164_ADDON" xfId="4124"/>
    <cellStyle name="Style 165" xfId="4125"/>
    <cellStyle name="Style 165 2" xfId="4126"/>
    <cellStyle name="Style 165 2 2" xfId="4127"/>
    <cellStyle name="Style 165 2 2 2" xfId="4128"/>
    <cellStyle name="Style 165 2 2 2 2" xfId="4129"/>
    <cellStyle name="Style 165 2 2 2 2 2" xfId="4130"/>
    <cellStyle name="Style 165 2 2 2 3" xfId="4131"/>
    <cellStyle name="Style 165 2 2 3" xfId="4132"/>
    <cellStyle name="Style 165 2 2 3 2" xfId="4133"/>
    <cellStyle name="Style 165 2 2 4" xfId="4134"/>
    <cellStyle name="Style 165 2 3" xfId="4135"/>
    <cellStyle name="Style 165 2 3 2" xfId="4136"/>
    <cellStyle name="Style 165 2 3 2 2" xfId="4137"/>
    <cellStyle name="Style 165 2 3 3" xfId="4138"/>
    <cellStyle name="Style 165 2 4" xfId="4139"/>
    <cellStyle name="Style 165 2 4 2" xfId="4140"/>
    <cellStyle name="Style 165 2 5" xfId="4141"/>
    <cellStyle name="Style 165 3" xfId="4142"/>
    <cellStyle name="Style 165 3 2" xfId="4143"/>
    <cellStyle name="Style 165 3 2 2" xfId="4144"/>
    <cellStyle name="Style 165 3 2 2 2" xfId="4145"/>
    <cellStyle name="Style 165 3 2 2 2 2" xfId="4146"/>
    <cellStyle name="Style 165 3 2 2 3" xfId="4147"/>
    <cellStyle name="Style 165 3 2 3" xfId="4148"/>
    <cellStyle name="Style 165 3 2 3 2" xfId="4149"/>
    <cellStyle name="Style 165 3 2 4" xfId="4150"/>
    <cellStyle name="Style 165 3 3" xfId="4151"/>
    <cellStyle name="Style 165 3 3 2" xfId="4152"/>
    <cellStyle name="Style 165 3 3 2 2" xfId="4153"/>
    <cellStyle name="Style 165 3 3 2 2 2" xfId="4154"/>
    <cellStyle name="Style 165 3 3 2 3" xfId="4155"/>
    <cellStyle name="Style 165 3 3 3" xfId="4156"/>
    <cellStyle name="Style 165 3 3 4" xfId="4157"/>
    <cellStyle name="Style 165 3 4" xfId="4158"/>
    <cellStyle name="Style 165 3 4 2" xfId="4159"/>
    <cellStyle name="Style 165 3 5" xfId="4160"/>
    <cellStyle name="Style 165 4" xfId="4161"/>
    <cellStyle name="Style 165 4 2" xfId="4162"/>
    <cellStyle name="Style 165 4 2 2" xfId="4163"/>
    <cellStyle name="Style 165 4 2 2 2" xfId="4164"/>
    <cellStyle name="Style 165 4 2 3" xfId="4165"/>
    <cellStyle name="Style 165 4 3" xfId="4166"/>
    <cellStyle name="Style 165 4 4" xfId="4167"/>
    <cellStyle name="Style 165 5" xfId="4168"/>
    <cellStyle name="Style 165 5 2" xfId="4169"/>
    <cellStyle name="Style 165 6" xfId="4170"/>
    <cellStyle name="Style 165 6 2" xfId="4171"/>
    <cellStyle name="Style 165 6 2 2" xfId="4172"/>
    <cellStyle name="Style 165 7" xfId="4173"/>
    <cellStyle name="Style 165 7 2" xfId="4174"/>
    <cellStyle name="Style 165 7 3" xfId="4175"/>
    <cellStyle name="Style 165 8" xfId="4176"/>
    <cellStyle name="Style 165_ADDON" xfId="4177"/>
    <cellStyle name="Style 21" xfId="4178"/>
    <cellStyle name="Style 21 10" xfId="4179"/>
    <cellStyle name="Style 21 10 2" xfId="4180"/>
    <cellStyle name="Style 21 10 2 2" xfId="4181"/>
    <cellStyle name="Style 21 10 3" xfId="4182"/>
    <cellStyle name="Style 21 11" xfId="4183"/>
    <cellStyle name="Style 21 11 2" xfId="4184"/>
    <cellStyle name="Style 21 11 2 2" xfId="4185"/>
    <cellStyle name="Style 21 11 3" xfId="4186"/>
    <cellStyle name="Style 21 12" xfId="4187"/>
    <cellStyle name="Style 21 12 2" xfId="4188"/>
    <cellStyle name="Style 21 2" xfId="4189"/>
    <cellStyle name="Style 21 2 2" xfId="4190"/>
    <cellStyle name="Style 21 3" xfId="4191"/>
    <cellStyle name="Style 21 3 2" xfId="4192"/>
    <cellStyle name="Style 21 3 2 2" xfId="4193"/>
    <cellStyle name="Style 21 3 2 2 2" xfId="4194"/>
    <cellStyle name="Style 21 3 2 3" xfId="4195"/>
    <cellStyle name="Style 21 3 3" xfId="4196"/>
    <cellStyle name="Style 21 3 3 2" xfId="4197"/>
    <cellStyle name="Style 21 3 3 2 2" xfId="4198"/>
    <cellStyle name="Style 21 3 3 3" xfId="4199"/>
    <cellStyle name="Style 21 3 3 3 2" xfId="4200"/>
    <cellStyle name="Style 21 3 3 3 2 2" xfId="4201"/>
    <cellStyle name="Style 21 3 3 3 3" xfId="4202"/>
    <cellStyle name="Style 21 3 3 3 4" xfId="4203"/>
    <cellStyle name="Style 21 3 3 3 5" xfId="4204"/>
    <cellStyle name="Style 21 3 3 4" xfId="4205"/>
    <cellStyle name="Style 21 3 3 4 2" xfId="4206"/>
    <cellStyle name="Style 21 3 3 4 2 2" xfId="4207"/>
    <cellStyle name="Style 21 3 3 4 3" xfId="4208"/>
    <cellStyle name="Style 21 3 3 5" xfId="4209"/>
    <cellStyle name="Style 21 3 3 6" xfId="4210"/>
    <cellStyle name="Style 21 3 4" xfId="4211"/>
    <cellStyle name="Style 21 3 4 2" xfId="4212"/>
    <cellStyle name="Style 21 3 4 3" xfId="4213"/>
    <cellStyle name="Style 21 3 4 4" xfId="4214"/>
    <cellStyle name="Style 21 3 5" xfId="4215"/>
    <cellStyle name="Style 21 3 6" xfId="4216"/>
    <cellStyle name="Style 21 4" xfId="4217"/>
    <cellStyle name="Style 21 4 2" xfId="4218"/>
    <cellStyle name="Style 21 4 2 2" xfId="4219"/>
    <cellStyle name="Style 21 4 2 2 2" xfId="4220"/>
    <cellStyle name="Style 21 4 2 3" xfId="4221"/>
    <cellStyle name="Style 21 4 2 3 2" xfId="4222"/>
    <cellStyle name="Style 21 4 2 3 2 2" xfId="4223"/>
    <cellStyle name="Style 21 4 2 3 3" xfId="4224"/>
    <cellStyle name="Style 21 4 2 3 4" xfId="4225"/>
    <cellStyle name="Style 21 4 2 3 5" xfId="4226"/>
    <cellStyle name="Style 21 4 2 4" xfId="4227"/>
    <cellStyle name="Style 21 4 2 4 2" xfId="4228"/>
    <cellStyle name="Style 21 4 2 4 2 2" xfId="4229"/>
    <cellStyle name="Style 21 4 2 4 3" xfId="4230"/>
    <cellStyle name="Style 21 4 2 5" xfId="4231"/>
    <cellStyle name="Style 21 4 2 6" xfId="4232"/>
    <cellStyle name="Style 21 4 3" xfId="4233"/>
    <cellStyle name="Style 21 4 3 2" xfId="4234"/>
    <cellStyle name="Style 21 4 4" xfId="4235"/>
    <cellStyle name="Style 21 4 4 2" xfId="4236"/>
    <cellStyle name="Style 21 4 5" xfId="4237"/>
    <cellStyle name="Style 21 4 6" xfId="4238"/>
    <cellStyle name="Style 21 5" xfId="4239"/>
    <cellStyle name="Style 21 5 2" xfId="4240"/>
    <cellStyle name="Style 21 5 2 2" xfId="4241"/>
    <cellStyle name="Style 21 5 2 2 2" xfId="4242"/>
    <cellStyle name="Style 21 5 2 3" xfId="4243"/>
    <cellStyle name="Style 21 5 2 3 2" xfId="4244"/>
    <cellStyle name="Style 21 5 2 3 2 2" xfId="4245"/>
    <cellStyle name="Style 21 5 2 3 3" xfId="4246"/>
    <cellStyle name="Style 21 5 2 3 4" xfId="4247"/>
    <cellStyle name="Style 21 5 2 3 5" xfId="4248"/>
    <cellStyle name="Style 21 5 2 4" xfId="4249"/>
    <cellStyle name="Style 21 5 2 4 2" xfId="4250"/>
    <cellStyle name="Style 21 5 2 4 2 2" xfId="4251"/>
    <cellStyle name="Style 21 5 2 4 3" xfId="4252"/>
    <cellStyle name="Style 21 5 2 5" xfId="4253"/>
    <cellStyle name="Style 21 5 2 6" xfId="4254"/>
    <cellStyle name="Style 21 5 3" xfId="4255"/>
    <cellStyle name="Style 21 5 3 2" xfId="4256"/>
    <cellStyle name="Style 21 5 4" xfId="4257"/>
    <cellStyle name="Style 21 5 4 2" xfId="4258"/>
    <cellStyle name="Style 21 5 5" xfId="4259"/>
    <cellStyle name="Style 21 5 6" xfId="4260"/>
    <cellStyle name="Style 21 6" xfId="4261"/>
    <cellStyle name="Style 21 6 2" xfId="4262"/>
    <cellStyle name="Style 21 6 2 2" xfId="4263"/>
    <cellStyle name="Style 21 6 3" xfId="4264"/>
    <cellStyle name="Style 21 6 3 2" xfId="4265"/>
    <cellStyle name="Style 21 6 3 2 2" xfId="4266"/>
    <cellStyle name="Style 21 6 3 3" xfId="4267"/>
    <cellStyle name="Style 21 6 3 4" xfId="4268"/>
    <cellStyle name="Style 21 6 3 5" xfId="4269"/>
    <cellStyle name="Style 21 6 4" xfId="4270"/>
    <cellStyle name="Style 21 6 4 2" xfId="4271"/>
    <cellStyle name="Style 21 6 4 2 2" xfId="4272"/>
    <cellStyle name="Style 21 6 4 3" xfId="4273"/>
    <cellStyle name="Style 21 6 5" xfId="4274"/>
    <cellStyle name="Style 21 6 6" xfId="4275"/>
    <cellStyle name="Style 21 7" xfId="4276"/>
    <cellStyle name="Style 21 7 2" xfId="4277"/>
    <cellStyle name="Style 21 7 2 2" xfId="4278"/>
    <cellStyle name="Style 21 7 3" xfId="4279"/>
    <cellStyle name="Style 21 7 4" xfId="4280"/>
    <cellStyle name="Style 21 7 5" xfId="4281"/>
    <cellStyle name="Style 21 8" xfId="4282"/>
    <cellStyle name="Style 21 8 2" xfId="4283"/>
    <cellStyle name="Style 21 8 2 2" xfId="4284"/>
    <cellStyle name="Style 21 8 3" xfId="4285"/>
    <cellStyle name="Style 21 8 4" xfId="4286"/>
    <cellStyle name="Style 21 8 5" xfId="4287"/>
    <cellStyle name="Style 21 9" xfId="4288"/>
    <cellStyle name="Style 21 9 2" xfId="4289"/>
    <cellStyle name="Style 21 9 2 2" xfId="4290"/>
    <cellStyle name="Style 21 9 3" xfId="4291"/>
    <cellStyle name="Style 21_ADDON" xfId="4292"/>
    <cellStyle name="Style 22" xfId="4293"/>
    <cellStyle name="Style 22 2" xfId="4294"/>
    <cellStyle name="Style 22 3" xfId="4295"/>
    <cellStyle name="Style 22 3 2" xfId="4296"/>
    <cellStyle name="Style 22 3 3" xfId="4297"/>
    <cellStyle name="Style 22 3 3 2" xfId="4298"/>
    <cellStyle name="Style 22 3 3 3" xfId="4299"/>
    <cellStyle name="Style 22 3 3 4" xfId="4300"/>
    <cellStyle name="Style 22 3 4" xfId="4301"/>
    <cellStyle name="Style 22 3 4 2" xfId="4302"/>
    <cellStyle name="Style 22 3 5" xfId="4303"/>
    <cellStyle name="Style 22 4" xfId="4304"/>
    <cellStyle name="Style 22 4 2" xfId="4305"/>
    <cellStyle name="Style 22 4 3" xfId="4306"/>
    <cellStyle name="Style 22 4 4" xfId="4307"/>
    <cellStyle name="Style 22 5" xfId="4308"/>
    <cellStyle name="Style 22 5 2" xfId="4309"/>
    <cellStyle name="Style 22 6" xfId="4310"/>
    <cellStyle name="Style 22 6 2" xfId="4311"/>
    <cellStyle name="Style 22 6 3" xfId="4312"/>
    <cellStyle name="Style 22 7" xfId="4313"/>
    <cellStyle name="Style 22 7 2" xfId="4314"/>
    <cellStyle name="Style 22 7 3" xfId="4315"/>
    <cellStyle name="Style 22 8" xfId="4316"/>
    <cellStyle name="Style 22_ADDON" xfId="4317"/>
    <cellStyle name="Style 23" xfId="4318"/>
    <cellStyle name="Style 23 2" xfId="4319"/>
    <cellStyle name="Style 23 2 2" xfId="4320"/>
    <cellStyle name="Style 23 2 2 2" xfId="4321"/>
    <cellStyle name="Style 23 2 2 2 2" xfId="4322"/>
    <cellStyle name="Style 23 2 2 2 2 2" xfId="4323"/>
    <cellStyle name="Style 23 2 2 2 3" xfId="4324"/>
    <cellStyle name="Style 23 2 2 3" xfId="4325"/>
    <cellStyle name="Style 23 2 2 3 2" xfId="4326"/>
    <cellStyle name="Style 23 2 2 4" xfId="4327"/>
    <cellStyle name="Style 23 2 3" xfId="4328"/>
    <cellStyle name="Style 23 2 3 2" xfId="4329"/>
    <cellStyle name="Style 23 2 3 2 2" xfId="4330"/>
    <cellStyle name="Style 23 2 3 3" xfId="4331"/>
    <cellStyle name="Style 23 2 4" xfId="4332"/>
    <cellStyle name="Style 23 2 4 2" xfId="4333"/>
    <cellStyle name="Style 23 2 5" xfId="4334"/>
    <cellStyle name="Style 23 3" xfId="4335"/>
    <cellStyle name="Style 23 3 2" xfId="4336"/>
    <cellStyle name="Style 23 3 2 2" xfId="4337"/>
    <cellStyle name="Style 23 3 2 2 2" xfId="4338"/>
    <cellStyle name="Style 23 3 2 2 2 2" xfId="4339"/>
    <cellStyle name="Style 23 3 2 2 3" xfId="4340"/>
    <cellStyle name="Style 23 3 2 3" xfId="4341"/>
    <cellStyle name="Style 23 3 2 3 2" xfId="4342"/>
    <cellStyle name="Style 23 3 2 4" xfId="4343"/>
    <cellStyle name="Style 23 3 3" xfId="4344"/>
    <cellStyle name="Style 23 3 3 2" xfId="4345"/>
    <cellStyle name="Style 23 3 3 2 2" xfId="4346"/>
    <cellStyle name="Style 23 3 3 2 2 2" xfId="4347"/>
    <cellStyle name="Style 23 3 3 2 3" xfId="4348"/>
    <cellStyle name="Style 23 3 3 3" xfId="4349"/>
    <cellStyle name="Style 23 3 3 4" xfId="4350"/>
    <cellStyle name="Style 23 3 4" xfId="4351"/>
    <cellStyle name="Style 23 3 4 2" xfId="4352"/>
    <cellStyle name="Style 23 3 5" xfId="4353"/>
    <cellStyle name="Style 23 4" xfId="4354"/>
    <cellStyle name="Style 23 4 2" xfId="4355"/>
    <cellStyle name="Style 23 4 2 2" xfId="4356"/>
    <cellStyle name="Style 23 4 2 2 2" xfId="4357"/>
    <cellStyle name="Style 23 4 2 3" xfId="4358"/>
    <cellStyle name="Style 23 4 3" xfId="4359"/>
    <cellStyle name="Style 23 4 4" xfId="4360"/>
    <cellStyle name="Style 23 5" xfId="4361"/>
    <cellStyle name="Style 23 5 2" xfId="4362"/>
    <cellStyle name="Style 23 6" xfId="4363"/>
    <cellStyle name="Style 23 6 2" xfId="4364"/>
    <cellStyle name="Style 23 6 2 2" xfId="4365"/>
    <cellStyle name="Style 23 7" xfId="4366"/>
    <cellStyle name="Style 23 7 2" xfId="4367"/>
    <cellStyle name="Style 23 7 3" xfId="4368"/>
    <cellStyle name="Style 23 8" xfId="4369"/>
    <cellStyle name="Style 23_ADDON" xfId="4370"/>
    <cellStyle name="Style 24" xfId="4371"/>
    <cellStyle name="Style 24 2" xfId="4372"/>
    <cellStyle name="Style 24 3" xfId="4373"/>
    <cellStyle name="Style 24 3 2" xfId="4374"/>
    <cellStyle name="Style 24 3 3" xfId="4375"/>
    <cellStyle name="Style 24 3 3 2" xfId="4376"/>
    <cellStyle name="Style 24 3 3 3" xfId="4377"/>
    <cellStyle name="Style 24 3 3 4" xfId="4378"/>
    <cellStyle name="Style 24 3 4" xfId="4379"/>
    <cellStyle name="Style 24 3 4 2" xfId="4380"/>
    <cellStyle name="Style 24 3 5" xfId="4381"/>
    <cellStyle name="Style 24 4" xfId="4382"/>
    <cellStyle name="Style 24 4 2" xfId="4383"/>
    <cellStyle name="Style 24 4 3" xfId="4384"/>
    <cellStyle name="Style 24 4 4" xfId="4385"/>
    <cellStyle name="Style 24 5" xfId="4386"/>
    <cellStyle name="Style 24 5 2" xfId="4387"/>
    <cellStyle name="Style 24 6" xfId="4388"/>
    <cellStyle name="Style 24 6 2" xfId="4389"/>
    <cellStyle name="Style 24 6 3" xfId="4390"/>
    <cellStyle name="Style 24 7" xfId="4391"/>
    <cellStyle name="Style 24 7 2" xfId="4392"/>
    <cellStyle name="Style 24 7 3" xfId="4393"/>
    <cellStyle name="Style 24 8" xfId="4394"/>
    <cellStyle name="Style 24_ADDON" xfId="4395"/>
    <cellStyle name="Style 25" xfId="4396"/>
    <cellStyle name="Style 25 10" xfId="4397"/>
    <cellStyle name="Style 25 10 2" xfId="4398"/>
    <cellStyle name="Style 25 10 2 2" xfId="4399"/>
    <cellStyle name="Style 25 10 3" xfId="4400"/>
    <cellStyle name="Style 25 11" xfId="4401"/>
    <cellStyle name="Style 25 11 2" xfId="4402"/>
    <cellStyle name="Style 25 11 2 2" xfId="4403"/>
    <cellStyle name="Style 25 11 3" xfId="4404"/>
    <cellStyle name="Style 25 12" xfId="4405"/>
    <cellStyle name="Style 25 12 2" xfId="4406"/>
    <cellStyle name="Style 25 2" xfId="4407"/>
    <cellStyle name="Style 25 2 2" xfId="4408"/>
    <cellStyle name="Style 25 3" xfId="4409"/>
    <cellStyle name="Style 25 3 2" xfId="4410"/>
    <cellStyle name="Style 25 3 2 2" xfId="4411"/>
    <cellStyle name="Style 25 3 2 2 2" xfId="4412"/>
    <cellStyle name="Style 25 3 2 3" xfId="4413"/>
    <cellStyle name="Style 25 3 3" xfId="4414"/>
    <cellStyle name="Style 25 3 3 2" xfId="4415"/>
    <cellStyle name="Style 25 3 3 2 2" xfId="4416"/>
    <cellStyle name="Style 25 3 3 3" xfId="4417"/>
    <cellStyle name="Style 25 3 3 3 2" xfId="4418"/>
    <cellStyle name="Style 25 3 3 3 2 2" xfId="4419"/>
    <cellStyle name="Style 25 3 3 3 3" xfId="4420"/>
    <cellStyle name="Style 25 3 3 3 4" xfId="4421"/>
    <cellStyle name="Style 25 3 3 3 5" xfId="4422"/>
    <cellStyle name="Style 25 3 3 4" xfId="4423"/>
    <cellStyle name="Style 25 3 3 4 2" xfId="4424"/>
    <cellStyle name="Style 25 3 3 4 2 2" xfId="4425"/>
    <cellStyle name="Style 25 3 3 4 3" xfId="4426"/>
    <cellStyle name="Style 25 3 3 5" xfId="4427"/>
    <cellStyle name="Style 25 3 3 6" xfId="4428"/>
    <cellStyle name="Style 25 3 4" xfId="4429"/>
    <cellStyle name="Style 25 3 4 2" xfId="4430"/>
    <cellStyle name="Style 25 3 4 3" xfId="4431"/>
    <cellStyle name="Style 25 3 4 4" xfId="4432"/>
    <cellStyle name="Style 25 3 5" xfId="4433"/>
    <cellStyle name="Style 25 3 6" xfId="4434"/>
    <cellStyle name="Style 25 4" xfId="4435"/>
    <cellStyle name="Style 25 4 2" xfId="4436"/>
    <cellStyle name="Style 25 4 2 2" xfId="4437"/>
    <cellStyle name="Style 25 4 2 2 2" xfId="4438"/>
    <cellStyle name="Style 25 4 2 3" xfId="4439"/>
    <cellStyle name="Style 25 4 2 3 2" xfId="4440"/>
    <cellStyle name="Style 25 4 2 3 2 2" xfId="4441"/>
    <cellStyle name="Style 25 4 2 3 3" xfId="4442"/>
    <cellStyle name="Style 25 4 2 3 4" xfId="4443"/>
    <cellStyle name="Style 25 4 2 3 5" xfId="4444"/>
    <cellStyle name="Style 25 4 2 4" xfId="4445"/>
    <cellStyle name="Style 25 4 2 4 2" xfId="4446"/>
    <cellStyle name="Style 25 4 2 4 2 2" xfId="4447"/>
    <cellStyle name="Style 25 4 2 4 3" xfId="4448"/>
    <cellStyle name="Style 25 4 2 5" xfId="4449"/>
    <cellStyle name="Style 25 4 2 6" xfId="4450"/>
    <cellStyle name="Style 25 4 3" xfId="4451"/>
    <cellStyle name="Style 25 4 3 2" xfId="4452"/>
    <cellStyle name="Style 25 4 4" xfId="4453"/>
    <cellStyle name="Style 25 4 4 2" xfId="4454"/>
    <cellStyle name="Style 25 4 5" xfId="4455"/>
    <cellStyle name="Style 25 4 6" xfId="4456"/>
    <cellStyle name="Style 25 5" xfId="4457"/>
    <cellStyle name="Style 25 5 2" xfId="4458"/>
    <cellStyle name="Style 25 5 2 2" xfId="4459"/>
    <cellStyle name="Style 25 5 2 2 2" xfId="4460"/>
    <cellStyle name="Style 25 5 2 3" xfId="4461"/>
    <cellStyle name="Style 25 5 2 3 2" xfId="4462"/>
    <cellStyle name="Style 25 5 2 3 2 2" xfId="4463"/>
    <cellStyle name="Style 25 5 2 3 3" xfId="4464"/>
    <cellStyle name="Style 25 5 2 3 4" xfId="4465"/>
    <cellStyle name="Style 25 5 2 3 5" xfId="4466"/>
    <cellStyle name="Style 25 5 2 4" xfId="4467"/>
    <cellStyle name="Style 25 5 2 4 2" xfId="4468"/>
    <cellStyle name="Style 25 5 2 4 2 2" xfId="4469"/>
    <cellStyle name="Style 25 5 2 4 3" xfId="4470"/>
    <cellStyle name="Style 25 5 2 5" xfId="4471"/>
    <cellStyle name="Style 25 5 2 6" xfId="4472"/>
    <cellStyle name="Style 25 5 3" xfId="4473"/>
    <cellStyle name="Style 25 5 3 2" xfId="4474"/>
    <cellStyle name="Style 25 5 4" xfId="4475"/>
    <cellStyle name="Style 25 5 4 2" xfId="4476"/>
    <cellStyle name="Style 25 5 5" xfId="4477"/>
    <cellStyle name="Style 25 5 6" xfId="4478"/>
    <cellStyle name="Style 25 6" xfId="4479"/>
    <cellStyle name="Style 25 6 2" xfId="4480"/>
    <cellStyle name="Style 25 6 2 2" xfId="4481"/>
    <cellStyle name="Style 25 6 3" xfId="4482"/>
    <cellStyle name="Style 25 6 3 2" xfId="4483"/>
    <cellStyle name="Style 25 6 3 2 2" xfId="4484"/>
    <cellStyle name="Style 25 6 3 3" xfId="4485"/>
    <cellStyle name="Style 25 6 3 4" xfId="4486"/>
    <cellStyle name="Style 25 6 3 5" xfId="4487"/>
    <cellStyle name="Style 25 6 4" xfId="4488"/>
    <cellStyle name="Style 25 6 4 2" xfId="4489"/>
    <cellStyle name="Style 25 6 4 2 2" xfId="4490"/>
    <cellStyle name="Style 25 6 4 3" xfId="4491"/>
    <cellStyle name="Style 25 6 5" xfId="4492"/>
    <cellStyle name="Style 25 6 6" xfId="4493"/>
    <cellStyle name="Style 25 7" xfId="4494"/>
    <cellStyle name="Style 25 7 2" xfId="4495"/>
    <cellStyle name="Style 25 7 2 2" xfId="4496"/>
    <cellStyle name="Style 25 7 3" xfId="4497"/>
    <cellStyle name="Style 25 7 4" xfId="4498"/>
    <cellStyle name="Style 25 7 5" xfId="4499"/>
    <cellStyle name="Style 25 8" xfId="4500"/>
    <cellStyle name="Style 25 8 2" xfId="4501"/>
    <cellStyle name="Style 25 8 2 2" xfId="4502"/>
    <cellStyle name="Style 25 8 3" xfId="4503"/>
    <cellStyle name="Style 25 8 4" xfId="4504"/>
    <cellStyle name="Style 25 8 5" xfId="4505"/>
    <cellStyle name="Style 25 9" xfId="4506"/>
    <cellStyle name="Style 25 9 2" xfId="4507"/>
    <cellStyle name="Style 25 9 2 2" xfId="4508"/>
    <cellStyle name="Style 25 9 3" xfId="4509"/>
    <cellStyle name="Style 25_ADDON" xfId="4510"/>
    <cellStyle name="Style 26" xfId="4511"/>
    <cellStyle name="Style 26 2" xfId="4512"/>
    <cellStyle name="Style 26 2 2" xfId="4513"/>
    <cellStyle name="Style 26 2 2 2" xfId="4514"/>
    <cellStyle name="Style 26 2 2 2 2" xfId="4515"/>
    <cellStyle name="Style 26 2 2 2 2 2" xfId="4516"/>
    <cellStyle name="Style 26 2 2 2 3" xfId="4517"/>
    <cellStyle name="Style 26 2 2 3" xfId="4518"/>
    <cellStyle name="Style 26 2 2 3 2" xfId="4519"/>
    <cellStyle name="Style 26 2 2 4" xfId="4520"/>
    <cellStyle name="Style 26 2 3" xfId="4521"/>
    <cellStyle name="Style 26 2 3 2" xfId="4522"/>
    <cellStyle name="Style 26 2 3 2 2" xfId="4523"/>
    <cellStyle name="Style 26 2 3 3" xfId="4524"/>
    <cellStyle name="Style 26 2 4" xfId="4525"/>
    <cellStyle name="Style 26 2 4 2" xfId="4526"/>
    <cellStyle name="Style 26 2 5" xfId="4527"/>
    <cellStyle name="Style 26 3" xfId="4528"/>
    <cellStyle name="Style 26 3 2" xfId="4529"/>
    <cellStyle name="Style 26 3 2 2" xfId="4530"/>
    <cellStyle name="Style 26 3 2 2 2" xfId="4531"/>
    <cellStyle name="Style 26 3 2 2 2 2" xfId="4532"/>
    <cellStyle name="Style 26 3 2 2 3" xfId="4533"/>
    <cellStyle name="Style 26 3 2 3" xfId="4534"/>
    <cellStyle name="Style 26 3 2 3 2" xfId="4535"/>
    <cellStyle name="Style 26 3 2 4" xfId="4536"/>
    <cellStyle name="Style 26 3 3" xfId="4537"/>
    <cellStyle name="Style 26 3 3 2" xfId="4538"/>
    <cellStyle name="Style 26 3 3 2 2" xfId="4539"/>
    <cellStyle name="Style 26 3 3 2 2 2" xfId="4540"/>
    <cellStyle name="Style 26 3 3 2 3" xfId="4541"/>
    <cellStyle name="Style 26 3 3 3" xfId="4542"/>
    <cellStyle name="Style 26 3 3 4" xfId="4543"/>
    <cellStyle name="Style 26 3 4" xfId="4544"/>
    <cellStyle name="Style 26 3 4 2" xfId="4545"/>
    <cellStyle name="Style 26 3 5" xfId="4546"/>
    <cellStyle name="Style 26 4" xfId="4547"/>
    <cellStyle name="Style 26 4 2" xfId="4548"/>
    <cellStyle name="Style 26 4 2 2" xfId="4549"/>
    <cellStyle name="Style 26 4 2 2 2" xfId="4550"/>
    <cellStyle name="Style 26 4 2 3" xfId="4551"/>
    <cellStyle name="Style 26 4 3" xfId="4552"/>
    <cellStyle name="Style 26 4 4" xfId="4553"/>
    <cellStyle name="Style 26 5" xfId="4554"/>
    <cellStyle name="Style 26 5 2" xfId="4555"/>
    <cellStyle name="Style 26 6" xfId="4556"/>
    <cellStyle name="Style 26 6 2" xfId="4557"/>
    <cellStyle name="Style 26 6 2 2" xfId="4558"/>
    <cellStyle name="Style 26 7" xfId="4559"/>
    <cellStyle name="Style 26 7 2" xfId="4560"/>
    <cellStyle name="Style 26 7 3" xfId="4561"/>
    <cellStyle name="Style 26 8" xfId="4562"/>
    <cellStyle name="Style 26_ADDON" xfId="4563"/>
    <cellStyle name="Style 27" xfId="4564"/>
    <cellStyle name="Style 27 2" xfId="4565"/>
    <cellStyle name="Style 27 2 2" xfId="4566"/>
    <cellStyle name="Style 27 2 2 2" xfId="4567"/>
    <cellStyle name="Style 27 2 2 2 2" xfId="4568"/>
    <cellStyle name="Style 27 2 2 2 2 2" xfId="4569"/>
    <cellStyle name="Style 27 2 2 2 3" xfId="4570"/>
    <cellStyle name="Style 27 2 2 3" xfId="4571"/>
    <cellStyle name="Style 27 2 2 3 2" xfId="4572"/>
    <cellStyle name="Style 27 2 2 4" xfId="4573"/>
    <cellStyle name="Style 27 2 3" xfId="4574"/>
    <cellStyle name="Style 27 2 3 2" xfId="4575"/>
    <cellStyle name="Style 27 2 3 2 2" xfId="4576"/>
    <cellStyle name="Style 27 2 3 3" xfId="4577"/>
    <cellStyle name="Style 27 2 4" xfId="4578"/>
    <cellStyle name="Style 27 2 4 2" xfId="4579"/>
    <cellStyle name="Style 27 2 5" xfId="4580"/>
    <cellStyle name="Style 27 3" xfId="4581"/>
    <cellStyle name="Style 27 3 2" xfId="4582"/>
    <cellStyle name="Style 27 3 2 2" xfId="4583"/>
    <cellStyle name="Style 27 3 2 2 2" xfId="4584"/>
    <cellStyle name="Style 27 3 2 2 2 2" xfId="4585"/>
    <cellStyle name="Style 27 3 2 2 3" xfId="4586"/>
    <cellStyle name="Style 27 3 2 3" xfId="4587"/>
    <cellStyle name="Style 27 3 2 3 2" xfId="4588"/>
    <cellStyle name="Style 27 3 2 4" xfId="4589"/>
    <cellStyle name="Style 27 3 3" xfId="4590"/>
    <cellStyle name="Style 27 3 3 2" xfId="4591"/>
    <cellStyle name="Style 27 3 3 2 2" xfId="4592"/>
    <cellStyle name="Style 27 3 3 2 2 2" xfId="4593"/>
    <cellStyle name="Style 27 3 3 2 3" xfId="4594"/>
    <cellStyle name="Style 27 3 3 3" xfId="4595"/>
    <cellStyle name="Style 27 3 3 4" xfId="4596"/>
    <cellStyle name="Style 27 3 4" xfId="4597"/>
    <cellStyle name="Style 27 3 4 2" xfId="4598"/>
    <cellStyle name="Style 27 3 5" xfId="4599"/>
    <cellStyle name="Style 27 4" xfId="4600"/>
    <cellStyle name="Style 27 4 2" xfId="4601"/>
    <cellStyle name="Style 27 4 2 2" xfId="4602"/>
    <cellStyle name="Style 27 4 2 2 2" xfId="4603"/>
    <cellStyle name="Style 27 4 2 3" xfId="4604"/>
    <cellStyle name="Style 27 4 3" xfId="4605"/>
    <cellStyle name="Style 27 4 4" xfId="4606"/>
    <cellStyle name="Style 27 5" xfId="4607"/>
    <cellStyle name="Style 27 5 2" xfId="4608"/>
    <cellStyle name="Style 27 6" xfId="4609"/>
    <cellStyle name="Style 27 6 2" xfId="4610"/>
    <cellStyle name="Style 27 6 2 2" xfId="4611"/>
    <cellStyle name="Style 27 7" xfId="4612"/>
    <cellStyle name="Style 27 7 2" xfId="4613"/>
    <cellStyle name="Style 27 7 3" xfId="4614"/>
    <cellStyle name="Style 27 8" xfId="4615"/>
    <cellStyle name="Style 27_ADDON" xfId="4616"/>
    <cellStyle name="Style 35" xfId="4617"/>
    <cellStyle name="Style 35 10" xfId="4618"/>
    <cellStyle name="Style 35 10 2" xfId="4619"/>
    <cellStyle name="Style 35 10 2 2" xfId="4620"/>
    <cellStyle name="Style 35 10 3" xfId="4621"/>
    <cellStyle name="Style 35 11" xfId="4622"/>
    <cellStyle name="Style 35 11 2" xfId="4623"/>
    <cellStyle name="Style 35 11 2 2" xfId="4624"/>
    <cellStyle name="Style 35 11 3" xfId="4625"/>
    <cellStyle name="Style 35 12" xfId="4626"/>
    <cellStyle name="Style 35 12 2" xfId="4627"/>
    <cellStyle name="Style 35 2" xfId="4628"/>
    <cellStyle name="Style 35 2 2" xfId="4629"/>
    <cellStyle name="Style 35 3" xfId="4630"/>
    <cellStyle name="Style 35 3 2" xfId="4631"/>
    <cellStyle name="Style 35 3 2 2" xfId="4632"/>
    <cellStyle name="Style 35 3 2 2 2" xfId="4633"/>
    <cellStyle name="Style 35 3 2 3" xfId="4634"/>
    <cellStyle name="Style 35 3 3" xfId="4635"/>
    <cellStyle name="Style 35 3 3 2" xfId="4636"/>
    <cellStyle name="Style 35 3 3 2 2" xfId="4637"/>
    <cellStyle name="Style 35 3 3 3" xfId="4638"/>
    <cellStyle name="Style 35 3 3 3 2" xfId="4639"/>
    <cellStyle name="Style 35 3 3 3 2 2" xfId="4640"/>
    <cellStyle name="Style 35 3 3 3 3" xfId="4641"/>
    <cellStyle name="Style 35 3 3 3 4" xfId="4642"/>
    <cellStyle name="Style 35 3 3 3 5" xfId="4643"/>
    <cellStyle name="Style 35 3 3 4" xfId="4644"/>
    <cellStyle name="Style 35 3 3 4 2" xfId="4645"/>
    <cellStyle name="Style 35 3 3 4 2 2" xfId="4646"/>
    <cellStyle name="Style 35 3 3 4 3" xfId="4647"/>
    <cellStyle name="Style 35 3 3 5" xfId="4648"/>
    <cellStyle name="Style 35 3 3 6" xfId="4649"/>
    <cellStyle name="Style 35 3 4" xfId="4650"/>
    <cellStyle name="Style 35 3 4 2" xfId="4651"/>
    <cellStyle name="Style 35 3 4 3" xfId="4652"/>
    <cellStyle name="Style 35 3 4 4" xfId="4653"/>
    <cellStyle name="Style 35 3 5" xfId="4654"/>
    <cellStyle name="Style 35 3 6" xfId="4655"/>
    <cellStyle name="Style 35 4" xfId="4656"/>
    <cellStyle name="Style 35 4 2" xfId="4657"/>
    <cellStyle name="Style 35 4 2 2" xfId="4658"/>
    <cellStyle name="Style 35 4 2 2 2" xfId="4659"/>
    <cellStyle name="Style 35 4 2 3" xfId="4660"/>
    <cellStyle name="Style 35 4 2 3 2" xfId="4661"/>
    <cellStyle name="Style 35 4 2 3 2 2" xfId="4662"/>
    <cellStyle name="Style 35 4 2 3 3" xfId="4663"/>
    <cellStyle name="Style 35 4 2 3 4" xfId="4664"/>
    <cellStyle name="Style 35 4 2 3 5" xfId="4665"/>
    <cellStyle name="Style 35 4 2 4" xfId="4666"/>
    <cellStyle name="Style 35 4 2 4 2" xfId="4667"/>
    <cellStyle name="Style 35 4 2 4 2 2" xfId="4668"/>
    <cellStyle name="Style 35 4 2 4 3" xfId="4669"/>
    <cellStyle name="Style 35 4 2 5" xfId="4670"/>
    <cellStyle name="Style 35 4 2 6" xfId="4671"/>
    <cellStyle name="Style 35 4 3" xfId="4672"/>
    <cellStyle name="Style 35 4 3 2" xfId="4673"/>
    <cellStyle name="Style 35 4 4" xfId="4674"/>
    <cellStyle name="Style 35 4 4 2" xfId="4675"/>
    <cellStyle name="Style 35 4 5" xfId="4676"/>
    <cellStyle name="Style 35 4 6" xfId="4677"/>
    <cellStyle name="Style 35 5" xfId="4678"/>
    <cellStyle name="Style 35 5 2" xfId="4679"/>
    <cellStyle name="Style 35 5 2 2" xfId="4680"/>
    <cellStyle name="Style 35 5 2 2 2" xfId="4681"/>
    <cellStyle name="Style 35 5 2 3" xfId="4682"/>
    <cellStyle name="Style 35 5 2 3 2" xfId="4683"/>
    <cellStyle name="Style 35 5 2 3 2 2" xfId="4684"/>
    <cellStyle name="Style 35 5 2 3 3" xfId="4685"/>
    <cellStyle name="Style 35 5 2 3 4" xfId="4686"/>
    <cellStyle name="Style 35 5 2 3 5" xfId="4687"/>
    <cellStyle name="Style 35 5 2 4" xfId="4688"/>
    <cellStyle name="Style 35 5 2 4 2" xfId="4689"/>
    <cellStyle name="Style 35 5 2 4 2 2" xfId="4690"/>
    <cellStyle name="Style 35 5 2 4 3" xfId="4691"/>
    <cellStyle name="Style 35 5 2 5" xfId="4692"/>
    <cellStyle name="Style 35 5 2 6" xfId="4693"/>
    <cellStyle name="Style 35 5 3" xfId="4694"/>
    <cellStyle name="Style 35 5 3 2" xfId="4695"/>
    <cellStyle name="Style 35 5 4" xfId="4696"/>
    <cellStyle name="Style 35 5 4 2" xfId="4697"/>
    <cellStyle name="Style 35 5 5" xfId="4698"/>
    <cellStyle name="Style 35 5 6" xfId="4699"/>
    <cellStyle name="Style 35 6" xfId="4700"/>
    <cellStyle name="Style 35 6 2" xfId="4701"/>
    <cellStyle name="Style 35 6 2 2" xfId="4702"/>
    <cellStyle name="Style 35 6 3" xfId="4703"/>
    <cellStyle name="Style 35 6 3 2" xfId="4704"/>
    <cellStyle name="Style 35 6 3 2 2" xfId="4705"/>
    <cellStyle name="Style 35 6 3 3" xfId="4706"/>
    <cellStyle name="Style 35 6 3 4" xfId="4707"/>
    <cellStyle name="Style 35 6 3 5" xfId="4708"/>
    <cellStyle name="Style 35 6 4" xfId="4709"/>
    <cellStyle name="Style 35 6 4 2" xfId="4710"/>
    <cellStyle name="Style 35 6 4 2 2" xfId="4711"/>
    <cellStyle name="Style 35 6 4 3" xfId="4712"/>
    <cellStyle name="Style 35 6 5" xfId="4713"/>
    <cellStyle name="Style 35 6 6" xfId="4714"/>
    <cellStyle name="Style 35 7" xfId="4715"/>
    <cellStyle name="Style 35 7 2" xfId="4716"/>
    <cellStyle name="Style 35 7 2 2" xfId="4717"/>
    <cellStyle name="Style 35 7 3" xfId="4718"/>
    <cellStyle name="Style 35 7 4" xfId="4719"/>
    <cellStyle name="Style 35 7 5" xfId="4720"/>
    <cellStyle name="Style 35 8" xfId="4721"/>
    <cellStyle name="Style 35 8 2" xfId="4722"/>
    <cellStyle name="Style 35 8 2 2" xfId="4723"/>
    <cellStyle name="Style 35 8 3" xfId="4724"/>
    <cellStyle name="Style 35 8 4" xfId="4725"/>
    <cellStyle name="Style 35 8 5" xfId="4726"/>
    <cellStyle name="Style 35 9" xfId="4727"/>
    <cellStyle name="Style 35 9 2" xfId="4728"/>
    <cellStyle name="Style 35 9 2 2" xfId="4729"/>
    <cellStyle name="Style 35 9 3" xfId="4730"/>
    <cellStyle name="Style 35_ADDON" xfId="4731"/>
    <cellStyle name="Style 36" xfId="4732"/>
    <cellStyle name="Style 36 2" xfId="4733"/>
    <cellStyle name="Style 36 3" xfId="4734"/>
    <cellStyle name="Style 36 3 2" xfId="4735"/>
    <cellStyle name="Style 36 3 3" xfId="4736"/>
    <cellStyle name="Style 36 3 3 2" xfId="4737"/>
    <cellStyle name="Style 36 3 3 3" xfId="4738"/>
    <cellStyle name="Style 36 3 3 4" xfId="4739"/>
    <cellStyle name="Style 36 3 4" xfId="4740"/>
    <cellStyle name="Style 36 3 4 2" xfId="4741"/>
    <cellStyle name="Style 36 3 5" xfId="4742"/>
    <cellStyle name="Style 36 4" xfId="4743"/>
    <cellStyle name="Style 36 4 2" xfId="4744"/>
    <cellStyle name="Style 36 4 3" xfId="4745"/>
    <cellStyle name="Style 36 4 4" xfId="4746"/>
    <cellStyle name="Style 36 5" xfId="4747"/>
    <cellStyle name="Style 36 5 2" xfId="4748"/>
    <cellStyle name="Style 36 6" xfId="4749"/>
    <cellStyle name="Style 36 6 2" xfId="4750"/>
    <cellStyle name="Style 36 6 3" xfId="4751"/>
    <cellStyle name="Style 36 7" xfId="4752"/>
    <cellStyle name="Style 36 7 2" xfId="4753"/>
    <cellStyle name="Style 36 7 3" xfId="4754"/>
    <cellStyle name="Style 36 8" xfId="4755"/>
    <cellStyle name="Style 36_ADDON" xfId="4756"/>
    <cellStyle name="Style 37" xfId="4757"/>
    <cellStyle name="Style 37 2" xfId="4758"/>
    <cellStyle name="Style 37 2 2" xfId="4759"/>
    <cellStyle name="Style 37 2 2 2" xfId="4760"/>
    <cellStyle name="Style 37 2 2 2 2" xfId="4761"/>
    <cellStyle name="Style 37 2 2 2 2 2" xfId="4762"/>
    <cellStyle name="Style 37 2 2 2 3" xfId="4763"/>
    <cellStyle name="Style 37 2 2 3" xfId="4764"/>
    <cellStyle name="Style 37 2 2 3 2" xfId="4765"/>
    <cellStyle name="Style 37 2 2 4" xfId="4766"/>
    <cellStyle name="Style 37 2 3" xfId="4767"/>
    <cellStyle name="Style 37 2 3 2" xfId="4768"/>
    <cellStyle name="Style 37 2 3 2 2" xfId="4769"/>
    <cellStyle name="Style 37 2 3 3" xfId="4770"/>
    <cellStyle name="Style 37 2 4" xfId="4771"/>
    <cellStyle name="Style 37 2 4 2" xfId="4772"/>
    <cellStyle name="Style 37 2 5" xfId="4773"/>
    <cellStyle name="Style 37 3" xfId="4774"/>
    <cellStyle name="Style 37 3 2" xfId="4775"/>
    <cellStyle name="Style 37 3 2 2" xfId="4776"/>
    <cellStyle name="Style 37 3 2 2 2" xfId="4777"/>
    <cellStyle name="Style 37 3 2 2 2 2" xfId="4778"/>
    <cellStyle name="Style 37 3 2 2 3" xfId="4779"/>
    <cellStyle name="Style 37 3 2 3" xfId="4780"/>
    <cellStyle name="Style 37 3 2 3 2" xfId="4781"/>
    <cellStyle name="Style 37 3 2 4" xfId="4782"/>
    <cellStyle name="Style 37 3 3" xfId="4783"/>
    <cellStyle name="Style 37 3 3 2" xfId="4784"/>
    <cellStyle name="Style 37 3 3 2 2" xfId="4785"/>
    <cellStyle name="Style 37 3 3 2 2 2" xfId="4786"/>
    <cellStyle name="Style 37 3 3 2 3" xfId="4787"/>
    <cellStyle name="Style 37 3 3 3" xfId="4788"/>
    <cellStyle name="Style 37 3 3 4" xfId="4789"/>
    <cellStyle name="Style 37 3 4" xfId="4790"/>
    <cellStyle name="Style 37 3 4 2" xfId="4791"/>
    <cellStyle name="Style 37 3 5" xfId="4792"/>
    <cellStyle name="Style 37 4" xfId="4793"/>
    <cellStyle name="Style 37 4 2" xfId="4794"/>
    <cellStyle name="Style 37 4 2 2" xfId="4795"/>
    <cellStyle name="Style 37 4 2 2 2" xfId="4796"/>
    <cellStyle name="Style 37 4 2 3" xfId="4797"/>
    <cellStyle name="Style 37 4 3" xfId="4798"/>
    <cellStyle name="Style 37 4 4" xfId="4799"/>
    <cellStyle name="Style 37 5" xfId="4800"/>
    <cellStyle name="Style 37 5 2" xfId="4801"/>
    <cellStyle name="Style 37 6" xfId="4802"/>
    <cellStyle name="Style 37 6 2" xfId="4803"/>
    <cellStyle name="Style 37 6 2 2" xfId="4804"/>
    <cellStyle name="Style 37 7" xfId="4805"/>
    <cellStyle name="Style 37 7 2" xfId="4806"/>
    <cellStyle name="Style 37 7 3" xfId="4807"/>
    <cellStyle name="Style 37 8" xfId="4808"/>
    <cellStyle name="Style 37_ADDON" xfId="4809"/>
    <cellStyle name="Style 38" xfId="4810"/>
    <cellStyle name="Style 38 2" xfId="4811"/>
    <cellStyle name="Style 38 3" xfId="4812"/>
    <cellStyle name="Style 38 3 2" xfId="4813"/>
    <cellStyle name="Style 38 3 3" xfId="4814"/>
    <cellStyle name="Style 38 3 3 2" xfId="4815"/>
    <cellStyle name="Style 38 3 3 3" xfId="4816"/>
    <cellStyle name="Style 38 3 3 4" xfId="4817"/>
    <cellStyle name="Style 38 3 4" xfId="4818"/>
    <cellStyle name="Style 38 3 4 2" xfId="4819"/>
    <cellStyle name="Style 38 3 5" xfId="4820"/>
    <cellStyle name="Style 38 4" xfId="4821"/>
    <cellStyle name="Style 38 4 2" xfId="4822"/>
    <cellStyle name="Style 38 4 3" xfId="4823"/>
    <cellStyle name="Style 38 4 4" xfId="4824"/>
    <cellStyle name="Style 38 5" xfId="4825"/>
    <cellStyle name="Style 38 5 2" xfId="4826"/>
    <cellStyle name="Style 38 6" xfId="4827"/>
    <cellStyle name="Style 38 6 2" xfId="4828"/>
    <cellStyle name="Style 38 6 3" xfId="4829"/>
    <cellStyle name="Style 38 7" xfId="4830"/>
    <cellStyle name="Style 38 7 2" xfId="4831"/>
    <cellStyle name="Style 38 7 3" xfId="4832"/>
    <cellStyle name="Style 38 8" xfId="4833"/>
    <cellStyle name="Style 38_ADDON" xfId="4834"/>
    <cellStyle name="Style 39" xfId="4835"/>
    <cellStyle name="Style 39 10" xfId="4836"/>
    <cellStyle name="Style 39 10 2" xfId="4837"/>
    <cellStyle name="Style 39 10 2 2" xfId="4838"/>
    <cellStyle name="Style 39 10 3" xfId="4839"/>
    <cellStyle name="Style 39 11" xfId="4840"/>
    <cellStyle name="Style 39 11 2" xfId="4841"/>
    <cellStyle name="Style 39 11 2 2" xfId="4842"/>
    <cellStyle name="Style 39 11 3" xfId="4843"/>
    <cellStyle name="Style 39 12" xfId="4844"/>
    <cellStyle name="Style 39 12 2" xfId="4845"/>
    <cellStyle name="Style 39 2" xfId="4846"/>
    <cellStyle name="Style 39 2 2" xfId="4847"/>
    <cellStyle name="Style 39 3" xfId="4848"/>
    <cellStyle name="Style 39 3 2" xfId="4849"/>
    <cellStyle name="Style 39 3 2 2" xfId="4850"/>
    <cellStyle name="Style 39 3 2 2 2" xfId="4851"/>
    <cellStyle name="Style 39 3 2 3" xfId="4852"/>
    <cellStyle name="Style 39 3 3" xfId="4853"/>
    <cellStyle name="Style 39 3 3 2" xfId="4854"/>
    <cellStyle name="Style 39 3 3 2 2" xfId="4855"/>
    <cellStyle name="Style 39 3 3 3" xfId="4856"/>
    <cellStyle name="Style 39 3 3 3 2" xfId="4857"/>
    <cellStyle name="Style 39 3 3 3 2 2" xfId="4858"/>
    <cellStyle name="Style 39 3 3 3 3" xfId="4859"/>
    <cellStyle name="Style 39 3 3 3 4" xfId="4860"/>
    <cellStyle name="Style 39 3 3 3 5" xfId="4861"/>
    <cellStyle name="Style 39 3 3 4" xfId="4862"/>
    <cellStyle name="Style 39 3 3 4 2" xfId="4863"/>
    <cellStyle name="Style 39 3 3 4 2 2" xfId="4864"/>
    <cellStyle name="Style 39 3 3 4 3" xfId="4865"/>
    <cellStyle name="Style 39 3 3 5" xfId="4866"/>
    <cellStyle name="Style 39 3 3 6" xfId="4867"/>
    <cellStyle name="Style 39 3 4" xfId="4868"/>
    <cellStyle name="Style 39 3 4 2" xfId="4869"/>
    <cellStyle name="Style 39 3 4 3" xfId="4870"/>
    <cellStyle name="Style 39 3 4 4" xfId="4871"/>
    <cellStyle name="Style 39 3 5" xfId="4872"/>
    <cellStyle name="Style 39 3 6" xfId="4873"/>
    <cellStyle name="Style 39 4" xfId="4874"/>
    <cellStyle name="Style 39 4 2" xfId="4875"/>
    <cellStyle name="Style 39 4 2 2" xfId="4876"/>
    <cellStyle name="Style 39 4 2 2 2" xfId="4877"/>
    <cellStyle name="Style 39 4 2 3" xfId="4878"/>
    <cellStyle name="Style 39 4 2 3 2" xfId="4879"/>
    <cellStyle name="Style 39 4 2 3 2 2" xfId="4880"/>
    <cellStyle name="Style 39 4 2 3 3" xfId="4881"/>
    <cellStyle name="Style 39 4 2 3 4" xfId="4882"/>
    <cellStyle name="Style 39 4 2 3 5" xfId="4883"/>
    <cellStyle name="Style 39 4 2 4" xfId="4884"/>
    <cellStyle name="Style 39 4 2 4 2" xfId="4885"/>
    <cellStyle name="Style 39 4 2 4 2 2" xfId="4886"/>
    <cellStyle name="Style 39 4 2 4 3" xfId="4887"/>
    <cellStyle name="Style 39 4 2 5" xfId="4888"/>
    <cellStyle name="Style 39 4 2 6" xfId="4889"/>
    <cellStyle name="Style 39 4 3" xfId="4890"/>
    <cellStyle name="Style 39 4 3 2" xfId="4891"/>
    <cellStyle name="Style 39 4 4" xfId="4892"/>
    <cellStyle name="Style 39 4 4 2" xfId="4893"/>
    <cellStyle name="Style 39 4 5" xfId="4894"/>
    <cellStyle name="Style 39 4 6" xfId="4895"/>
    <cellStyle name="Style 39 5" xfId="4896"/>
    <cellStyle name="Style 39 5 2" xfId="4897"/>
    <cellStyle name="Style 39 5 2 2" xfId="4898"/>
    <cellStyle name="Style 39 5 2 2 2" xfId="4899"/>
    <cellStyle name="Style 39 5 2 3" xfId="4900"/>
    <cellStyle name="Style 39 5 2 3 2" xfId="4901"/>
    <cellStyle name="Style 39 5 2 3 2 2" xfId="4902"/>
    <cellStyle name="Style 39 5 2 3 3" xfId="4903"/>
    <cellStyle name="Style 39 5 2 3 4" xfId="4904"/>
    <cellStyle name="Style 39 5 2 3 5" xfId="4905"/>
    <cellStyle name="Style 39 5 2 4" xfId="4906"/>
    <cellStyle name="Style 39 5 2 4 2" xfId="4907"/>
    <cellStyle name="Style 39 5 2 4 2 2" xfId="4908"/>
    <cellStyle name="Style 39 5 2 4 3" xfId="4909"/>
    <cellStyle name="Style 39 5 2 5" xfId="4910"/>
    <cellStyle name="Style 39 5 2 6" xfId="4911"/>
    <cellStyle name="Style 39 5 3" xfId="4912"/>
    <cellStyle name="Style 39 5 3 2" xfId="4913"/>
    <cellStyle name="Style 39 5 4" xfId="4914"/>
    <cellStyle name="Style 39 5 4 2" xfId="4915"/>
    <cellStyle name="Style 39 5 5" xfId="4916"/>
    <cellStyle name="Style 39 5 6" xfId="4917"/>
    <cellStyle name="Style 39 6" xfId="4918"/>
    <cellStyle name="Style 39 6 2" xfId="4919"/>
    <cellStyle name="Style 39 6 2 2" xfId="4920"/>
    <cellStyle name="Style 39 6 3" xfId="4921"/>
    <cellStyle name="Style 39 6 3 2" xfId="4922"/>
    <cellStyle name="Style 39 6 3 2 2" xfId="4923"/>
    <cellStyle name="Style 39 6 3 3" xfId="4924"/>
    <cellStyle name="Style 39 6 3 4" xfId="4925"/>
    <cellStyle name="Style 39 6 3 5" xfId="4926"/>
    <cellStyle name="Style 39 6 4" xfId="4927"/>
    <cellStyle name="Style 39 6 4 2" xfId="4928"/>
    <cellStyle name="Style 39 6 4 2 2" xfId="4929"/>
    <cellStyle name="Style 39 6 4 3" xfId="4930"/>
    <cellStyle name="Style 39 6 5" xfId="4931"/>
    <cellStyle name="Style 39 6 6" xfId="4932"/>
    <cellStyle name="Style 39 7" xfId="4933"/>
    <cellStyle name="Style 39 7 2" xfId="4934"/>
    <cellStyle name="Style 39 7 2 2" xfId="4935"/>
    <cellStyle name="Style 39 7 3" xfId="4936"/>
    <cellStyle name="Style 39 7 4" xfId="4937"/>
    <cellStyle name="Style 39 7 5" xfId="4938"/>
    <cellStyle name="Style 39 8" xfId="4939"/>
    <cellStyle name="Style 39 8 2" xfId="4940"/>
    <cellStyle name="Style 39 8 2 2" xfId="4941"/>
    <cellStyle name="Style 39 8 3" xfId="4942"/>
    <cellStyle name="Style 39 8 4" xfId="4943"/>
    <cellStyle name="Style 39 8 5" xfId="4944"/>
    <cellStyle name="Style 39 9" xfId="4945"/>
    <cellStyle name="Style 39 9 2" xfId="4946"/>
    <cellStyle name="Style 39 9 2 2" xfId="4947"/>
    <cellStyle name="Style 39 9 3" xfId="4948"/>
    <cellStyle name="Style 39_ADDON" xfId="4949"/>
    <cellStyle name="Style 40" xfId="4950"/>
    <cellStyle name="Style 40 2" xfId="4951"/>
    <cellStyle name="Style 40 2 2" xfId="4952"/>
    <cellStyle name="Style 40 2 2 2" xfId="4953"/>
    <cellStyle name="Style 40 2 2 2 2" xfId="4954"/>
    <cellStyle name="Style 40 2 2 2 2 2" xfId="4955"/>
    <cellStyle name="Style 40 2 2 2 3" xfId="4956"/>
    <cellStyle name="Style 40 2 2 3" xfId="4957"/>
    <cellStyle name="Style 40 2 2 3 2" xfId="4958"/>
    <cellStyle name="Style 40 2 2 4" xfId="4959"/>
    <cellStyle name="Style 40 2 3" xfId="4960"/>
    <cellStyle name="Style 40 2 3 2" xfId="4961"/>
    <cellStyle name="Style 40 2 3 2 2" xfId="4962"/>
    <cellStyle name="Style 40 2 3 3" xfId="4963"/>
    <cellStyle name="Style 40 2 4" xfId="4964"/>
    <cellStyle name="Style 40 2 4 2" xfId="4965"/>
    <cellStyle name="Style 40 2 5" xfId="4966"/>
    <cellStyle name="Style 40 3" xfId="4967"/>
    <cellStyle name="Style 40 3 2" xfId="4968"/>
    <cellStyle name="Style 40 3 2 2" xfId="4969"/>
    <cellStyle name="Style 40 3 2 2 2" xfId="4970"/>
    <cellStyle name="Style 40 3 2 2 2 2" xfId="4971"/>
    <cellStyle name="Style 40 3 2 2 3" xfId="4972"/>
    <cellStyle name="Style 40 3 2 3" xfId="4973"/>
    <cellStyle name="Style 40 3 2 3 2" xfId="4974"/>
    <cellStyle name="Style 40 3 2 4" xfId="4975"/>
    <cellStyle name="Style 40 3 3" xfId="4976"/>
    <cellStyle name="Style 40 3 3 2" xfId="4977"/>
    <cellStyle name="Style 40 3 3 2 2" xfId="4978"/>
    <cellStyle name="Style 40 3 3 2 2 2" xfId="4979"/>
    <cellStyle name="Style 40 3 3 2 3" xfId="4980"/>
    <cellStyle name="Style 40 3 3 3" xfId="4981"/>
    <cellStyle name="Style 40 3 3 4" xfId="4982"/>
    <cellStyle name="Style 40 3 4" xfId="4983"/>
    <cellStyle name="Style 40 3 4 2" xfId="4984"/>
    <cellStyle name="Style 40 3 5" xfId="4985"/>
    <cellStyle name="Style 40 4" xfId="4986"/>
    <cellStyle name="Style 40 4 2" xfId="4987"/>
    <cellStyle name="Style 40 4 2 2" xfId="4988"/>
    <cellStyle name="Style 40 4 2 2 2" xfId="4989"/>
    <cellStyle name="Style 40 4 2 3" xfId="4990"/>
    <cellStyle name="Style 40 4 3" xfId="4991"/>
    <cellStyle name="Style 40 4 4" xfId="4992"/>
    <cellStyle name="Style 40 5" xfId="4993"/>
    <cellStyle name="Style 40 5 2" xfId="4994"/>
    <cellStyle name="Style 40 6" xfId="4995"/>
    <cellStyle name="Style 40 6 2" xfId="4996"/>
    <cellStyle name="Style 40 6 2 2" xfId="4997"/>
    <cellStyle name="Style 40 7" xfId="4998"/>
    <cellStyle name="Style 40 7 2" xfId="4999"/>
    <cellStyle name="Style 40 7 3" xfId="5000"/>
    <cellStyle name="Style 40 8" xfId="5001"/>
    <cellStyle name="Style 40_ADDON" xfId="5002"/>
    <cellStyle name="Style 41" xfId="5003"/>
    <cellStyle name="Style 41 2" xfId="5004"/>
    <cellStyle name="Style 41 2 2" xfId="5005"/>
    <cellStyle name="Style 41 2 2 2" xfId="5006"/>
    <cellStyle name="Style 41 2 2 2 2" xfId="5007"/>
    <cellStyle name="Style 41 2 2 2 2 2" xfId="5008"/>
    <cellStyle name="Style 41 2 2 2 3" xfId="5009"/>
    <cellStyle name="Style 41 2 2 3" xfId="5010"/>
    <cellStyle name="Style 41 2 2 3 2" xfId="5011"/>
    <cellStyle name="Style 41 2 2 4" xfId="5012"/>
    <cellStyle name="Style 41 2 3" xfId="5013"/>
    <cellStyle name="Style 41 2 3 2" xfId="5014"/>
    <cellStyle name="Style 41 2 3 2 2" xfId="5015"/>
    <cellStyle name="Style 41 2 3 3" xfId="5016"/>
    <cellStyle name="Style 41 2 4" xfId="5017"/>
    <cellStyle name="Style 41 2 4 2" xfId="5018"/>
    <cellStyle name="Style 41 2 5" xfId="5019"/>
    <cellStyle name="Style 41 3" xfId="5020"/>
    <cellStyle name="Style 41 3 2" xfId="5021"/>
    <cellStyle name="Style 41 3 2 2" xfId="5022"/>
    <cellStyle name="Style 41 3 2 2 2" xfId="5023"/>
    <cellStyle name="Style 41 3 2 2 2 2" xfId="5024"/>
    <cellStyle name="Style 41 3 2 2 3" xfId="5025"/>
    <cellStyle name="Style 41 3 2 3" xfId="5026"/>
    <cellStyle name="Style 41 3 2 3 2" xfId="5027"/>
    <cellStyle name="Style 41 3 2 4" xfId="5028"/>
    <cellStyle name="Style 41 3 3" xfId="5029"/>
    <cellStyle name="Style 41 3 3 2" xfId="5030"/>
    <cellStyle name="Style 41 3 3 2 2" xfId="5031"/>
    <cellStyle name="Style 41 3 3 2 2 2" xfId="5032"/>
    <cellStyle name="Style 41 3 3 2 3" xfId="5033"/>
    <cellStyle name="Style 41 3 3 3" xfId="5034"/>
    <cellStyle name="Style 41 3 3 4" xfId="5035"/>
    <cellStyle name="Style 41 3 4" xfId="5036"/>
    <cellStyle name="Style 41 3 4 2" xfId="5037"/>
    <cellStyle name="Style 41 3 5" xfId="5038"/>
    <cellStyle name="Style 41 4" xfId="5039"/>
    <cellStyle name="Style 41 4 2" xfId="5040"/>
    <cellStyle name="Style 41 4 2 2" xfId="5041"/>
    <cellStyle name="Style 41 4 2 2 2" xfId="5042"/>
    <cellStyle name="Style 41 4 2 3" xfId="5043"/>
    <cellStyle name="Style 41 4 3" xfId="5044"/>
    <cellStyle name="Style 41 4 4" xfId="5045"/>
    <cellStyle name="Style 41 5" xfId="5046"/>
    <cellStyle name="Style 41 5 2" xfId="5047"/>
    <cellStyle name="Style 41 6" xfId="5048"/>
    <cellStyle name="Style 41 6 2" xfId="5049"/>
    <cellStyle name="Style 41 6 2 2" xfId="5050"/>
    <cellStyle name="Style 41 7" xfId="5051"/>
    <cellStyle name="Style 41 7 2" xfId="5052"/>
    <cellStyle name="Style 41 7 3" xfId="5053"/>
    <cellStyle name="Style 41 8" xfId="5054"/>
    <cellStyle name="Style 41_ADDON" xfId="5055"/>
    <cellStyle name="Style 46" xfId="5056"/>
    <cellStyle name="Style 46 10" xfId="5057"/>
    <cellStyle name="Style 46 10 2" xfId="5058"/>
    <cellStyle name="Style 46 10 2 2" xfId="5059"/>
    <cellStyle name="Style 46 10 3" xfId="5060"/>
    <cellStyle name="Style 46 11" xfId="5061"/>
    <cellStyle name="Style 46 11 2" xfId="5062"/>
    <cellStyle name="Style 46 11 2 2" xfId="5063"/>
    <cellStyle name="Style 46 11 3" xfId="5064"/>
    <cellStyle name="Style 46 12" xfId="5065"/>
    <cellStyle name="Style 46 12 2" xfId="5066"/>
    <cellStyle name="Style 46 2" xfId="5067"/>
    <cellStyle name="Style 46 2 2" xfId="5068"/>
    <cellStyle name="Style 46 3" xfId="5069"/>
    <cellStyle name="Style 46 3 2" xfId="5070"/>
    <cellStyle name="Style 46 3 2 2" xfId="5071"/>
    <cellStyle name="Style 46 3 2 2 2" xfId="5072"/>
    <cellStyle name="Style 46 3 2 3" xfId="5073"/>
    <cellStyle name="Style 46 3 3" xfId="5074"/>
    <cellStyle name="Style 46 3 3 2" xfId="5075"/>
    <cellStyle name="Style 46 3 3 2 2" xfId="5076"/>
    <cellStyle name="Style 46 3 3 3" xfId="5077"/>
    <cellStyle name="Style 46 3 3 3 2" xfId="5078"/>
    <cellStyle name="Style 46 3 3 3 2 2" xfId="5079"/>
    <cellStyle name="Style 46 3 3 3 3" xfId="5080"/>
    <cellStyle name="Style 46 3 3 3 4" xfId="5081"/>
    <cellStyle name="Style 46 3 3 3 5" xfId="5082"/>
    <cellStyle name="Style 46 3 3 4" xfId="5083"/>
    <cellStyle name="Style 46 3 3 4 2" xfId="5084"/>
    <cellStyle name="Style 46 3 3 4 2 2" xfId="5085"/>
    <cellStyle name="Style 46 3 3 4 3" xfId="5086"/>
    <cellStyle name="Style 46 3 3 5" xfId="5087"/>
    <cellStyle name="Style 46 3 3 6" xfId="5088"/>
    <cellStyle name="Style 46 3 4" xfId="5089"/>
    <cellStyle name="Style 46 3 4 2" xfId="5090"/>
    <cellStyle name="Style 46 3 4 3" xfId="5091"/>
    <cellStyle name="Style 46 3 4 4" xfId="5092"/>
    <cellStyle name="Style 46 3 5" xfId="5093"/>
    <cellStyle name="Style 46 3 6" xfId="5094"/>
    <cellStyle name="Style 46 4" xfId="5095"/>
    <cellStyle name="Style 46 4 2" xfId="5096"/>
    <cellStyle name="Style 46 4 2 2" xfId="5097"/>
    <cellStyle name="Style 46 4 2 2 2" xfId="5098"/>
    <cellStyle name="Style 46 4 2 3" xfId="5099"/>
    <cellStyle name="Style 46 4 2 3 2" xfId="5100"/>
    <cellStyle name="Style 46 4 2 3 2 2" xfId="5101"/>
    <cellStyle name="Style 46 4 2 3 3" xfId="5102"/>
    <cellStyle name="Style 46 4 2 3 4" xfId="5103"/>
    <cellStyle name="Style 46 4 2 3 5" xfId="5104"/>
    <cellStyle name="Style 46 4 2 4" xfId="5105"/>
    <cellStyle name="Style 46 4 2 4 2" xfId="5106"/>
    <cellStyle name="Style 46 4 2 4 2 2" xfId="5107"/>
    <cellStyle name="Style 46 4 2 4 3" xfId="5108"/>
    <cellStyle name="Style 46 4 2 5" xfId="5109"/>
    <cellStyle name="Style 46 4 2 6" xfId="5110"/>
    <cellStyle name="Style 46 4 3" xfId="5111"/>
    <cellStyle name="Style 46 4 3 2" xfId="5112"/>
    <cellStyle name="Style 46 4 4" xfId="5113"/>
    <cellStyle name="Style 46 4 4 2" xfId="5114"/>
    <cellStyle name="Style 46 4 5" xfId="5115"/>
    <cellStyle name="Style 46 4 6" xfId="5116"/>
    <cellStyle name="Style 46 5" xfId="5117"/>
    <cellStyle name="Style 46 5 2" xfId="5118"/>
    <cellStyle name="Style 46 5 2 2" xfId="5119"/>
    <cellStyle name="Style 46 5 2 2 2" xfId="5120"/>
    <cellStyle name="Style 46 5 2 3" xfId="5121"/>
    <cellStyle name="Style 46 5 2 3 2" xfId="5122"/>
    <cellStyle name="Style 46 5 2 3 2 2" xfId="5123"/>
    <cellStyle name="Style 46 5 2 3 3" xfId="5124"/>
    <cellStyle name="Style 46 5 2 3 4" xfId="5125"/>
    <cellStyle name="Style 46 5 2 3 5" xfId="5126"/>
    <cellStyle name="Style 46 5 2 4" xfId="5127"/>
    <cellStyle name="Style 46 5 2 4 2" xfId="5128"/>
    <cellStyle name="Style 46 5 2 4 2 2" xfId="5129"/>
    <cellStyle name="Style 46 5 2 4 3" xfId="5130"/>
    <cellStyle name="Style 46 5 2 5" xfId="5131"/>
    <cellStyle name="Style 46 5 2 6" xfId="5132"/>
    <cellStyle name="Style 46 5 3" xfId="5133"/>
    <cellStyle name="Style 46 5 3 2" xfId="5134"/>
    <cellStyle name="Style 46 5 4" xfId="5135"/>
    <cellStyle name="Style 46 5 4 2" xfId="5136"/>
    <cellStyle name="Style 46 5 5" xfId="5137"/>
    <cellStyle name="Style 46 5 6" xfId="5138"/>
    <cellStyle name="Style 46 6" xfId="5139"/>
    <cellStyle name="Style 46 6 2" xfId="5140"/>
    <cellStyle name="Style 46 6 2 2" xfId="5141"/>
    <cellStyle name="Style 46 6 3" xfId="5142"/>
    <cellStyle name="Style 46 6 3 2" xfId="5143"/>
    <cellStyle name="Style 46 6 3 2 2" xfId="5144"/>
    <cellStyle name="Style 46 6 3 3" xfId="5145"/>
    <cellStyle name="Style 46 6 3 4" xfId="5146"/>
    <cellStyle name="Style 46 6 3 5" xfId="5147"/>
    <cellStyle name="Style 46 6 4" xfId="5148"/>
    <cellStyle name="Style 46 6 4 2" xfId="5149"/>
    <cellStyle name="Style 46 6 4 2 2" xfId="5150"/>
    <cellStyle name="Style 46 6 4 3" xfId="5151"/>
    <cellStyle name="Style 46 6 5" xfId="5152"/>
    <cellStyle name="Style 46 6 6" xfId="5153"/>
    <cellStyle name="Style 46 7" xfId="5154"/>
    <cellStyle name="Style 46 7 2" xfId="5155"/>
    <cellStyle name="Style 46 7 2 2" xfId="5156"/>
    <cellStyle name="Style 46 7 3" xfId="5157"/>
    <cellStyle name="Style 46 7 4" xfId="5158"/>
    <cellStyle name="Style 46 7 5" xfId="5159"/>
    <cellStyle name="Style 46 8" xfId="5160"/>
    <cellStyle name="Style 46 8 2" xfId="5161"/>
    <cellStyle name="Style 46 8 2 2" xfId="5162"/>
    <cellStyle name="Style 46 8 3" xfId="5163"/>
    <cellStyle name="Style 46 8 4" xfId="5164"/>
    <cellStyle name="Style 46 8 5" xfId="5165"/>
    <cellStyle name="Style 46 9" xfId="5166"/>
    <cellStyle name="Style 46 9 2" xfId="5167"/>
    <cellStyle name="Style 46 9 2 2" xfId="5168"/>
    <cellStyle name="Style 46 9 3" xfId="5169"/>
    <cellStyle name="Style 46_ADDON" xfId="5170"/>
    <cellStyle name="Style 47" xfId="5171"/>
    <cellStyle name="Style 47 2" xfId="5172"/>
    <cellStyle name="Style 47 3" xfId="5173"/>
    <cellStyle name="Style 47 3 2" xfId="5174"/>
    <cellStyle name="Style 47 3 3" xfId="5175"/>
    <cellStyle name="Style 47 3 3 2" xfId="5176"/>
    <cellStyle name="Style 47 3 3 3" xfId="5177"/>
    <cellStyle name="Style 47 3 3 4" xfId="5178"/>
    <cellStyle name="Style 47 3 4" xfId="5179"/>
    <cellStyle name="Style 47 3 4 2" xfId="5180"/>
    <cellStyle name="Style 47 3 5" xfId="5181"/>
    <cellStyle name="Style 47 4" xfId="5182"/>
    <cellStyle name="Style 47 4 2" xfId="5183"/>
    <cellStyle name="Style 47 4 3" xfId="5184"/>
    <cellStyle name="Style 47 4 4" xfId="5185"/>
    <cellStyle name="Style 47 5" xfId="5186"/>
    <cellStyle name="Style 47 5 2" xfId="5187"/>
    <cellStyle name="Style 47 6" xfId="5188"/>
    <cellStyle name="Style 47 6 2" xfId="5189"/>
    <cellStyle name="Style 47 6 3" xfId="5190"/>
    <cellStyle name="Style 47 7" xfId="5191"/>
    <cellStyle name="Style 47 7 2" xfId="5192"/>
    <cellStyle name="Style 47 7 3" xfId="5193"/>
    <cellStyle name="Style 47 8" xfId="5194"/>
    <cellStyle name="Style 47_ADDON" xfId="5195"/>
    <cellStyle name="Style 48" xfId="5196"/>
    <cellStyle name="Style 48 2" xfId="5197"/>
    <cellStyle name="Style 48 2 2" xfId="5198"/>
    <cellStyle name="Style 48 2 2 2" xfId="5199"/>
    <cellStyle name="Style 48 2 2 2 2" xfId="5200"/>
    <cellStyle name="Style 48 2 2 2 2 2" xfId="5201"/>
    <cellStyle name="Style 48 2 2 2 3" xfId="5202"/>
    <cellStyle name="Style 48 2 2 3" xfId="5203"/>
    <cellStyle name="Style 48 2 2 3 2" xfId="5204"/>
    <cellStyle name="Style 48 2 2 4" xfId="5205"/>
    <cellStyle name="Style 48 2 3" xfId="5206"/>
    <cellStyle name="Style 48 2 3 2" xfId="5207"/>
    <cellStyle name="Style 48 2 3 2 2" xfId="5208"/>
    <cellStyle name="Style 48 2 3 3" xfId="5209"/>
    <cellStyle name="Style 48 2 4" xfId="5210"/>
    <cellStyle name="Style 48 2 4 2" xfId="5211"/>
    <cellStyle name="Style 48 2 5" xfId="5212"/>
    <cellStyle name="Style 48 3" xfId="5213"/>
    <cellStyle name="Style 48 3 2" xfId="5214"/>
    <cellStyle name="Style 48 3 2 2" xfId="5215"/>
    <cellStyle name="Style 48 3 2 2 2" xfId="5216"/>
    <cellStyle name="Style 48 3 2 2 2 2" xfId="5217"/>
    <cellStyle name="Style 48 3 2 2 3" xfId="5218"/>
    <cellStyle name="Style 48 3 2 3" xfId="5219"/>
    <cellStyle name="Style 48 3 2 3 2" xfId="5220"/>
    <cellStyle name="Style 48 3 2 4" xfId="5221"/>
    <cellStyle name="Style 48 3 3" xfId="5222"/>
    <cellStyle name="Style 48 3 3 2" xfId="5223"/>
    <cellStyle name="Style 48 3 3 2 2" xfId="5224"/>
    <cellStyle name="Style 48 3 3 2 2 2" xfId="5225"/>
    <cellStyle name="Style 48 3 3 2 3" xfId="5226"/>
    <cellStyle name="Style 48 3 3 3" xfId="5227"/>
    <cellStyle name="Style 48 3 3 4" xfId="5228"/>
    <cellStyle name="Style 48 3 4" xfId="5229"/>
    <cellStyle name="Style 48 3 4 2" xfId="5230"/>
    <cellStyle name="Style 48 3 5" xfId="5231"/>
    <cellStyle name="Style 48 4" xfId="5232"/>
    <cellStyle name="Style 48 4 2" xfId="5233"/>
    <cellStyle name="Style 48 4 2 2" xfId="5234"/>
    <cellStyle name="Style 48 4 2 2 2" xfId="5235"/>
    <cellStyle name="Style 48 4 2 3" xfId="5236"/>
    <cellStyle name="Style 48 4 3" xfId="5237"/>
    <cellStyle name="Style 48 4 4" xfId="5238"/>
    <cellStyle name="Style 48 5" xfId="5239"/>
    <cellStyle name="Style 48 5 2" xfId="5240"/>
    <cellStyle name="Style 48 6" xfId="5241"/>
    <cellStyle name="Style 48 6 2" xfId="5242"/>
    <cellStyle name="Style 48 6 2 2" xfId="5243"/>
    <cellStyle name="Style 48 7" xfId="5244"/>
    <cellStyle name="Style 48 7 2" xfId="5245"/>
    <cellStyle name="Style 48 7 3" xfId="5246"/>
    <cellStyle name="Style 48 8" xfId="5247"/>
    <cellStyle name="Style 48_ADDON" xfId="5248"/>
    <cellStyle name="Style 49" xfId="5249"/>
    <cellStyle name="Style 49 2" xfId="5250"/>
    <cellStyle name="Style 49 3" xfId="5251"/>
    <cellStyle name="Style 49 3 2" xfId="5252"/>
    <cellStyle name="Style 49 3 3" xfId="5253"/>
    <cellStyle name="Style 49 3 3 2" xfId="5254"/>
    <cellStyle name="Style 49 3 3 3" xfId="5255"/>
    <cellStyle name="Style 49 3 3 4" xfId="5256"/>
    <cellStyle name="Style 49 3 4" xfId="5257"/>
    <cellStyle name="Style 49 3 4 2" xfId="5258"/>
    <cellStyle name="Style 49 3 5" xfId="5259"/>
    <cellStyle name="Style 49 4" xfId="5260"/>
    <cellStyle name="Style 49 4 2" xfId="5261"/>
    <cellStyle name="Style 49 4 3" xfId="5262"/>
    <cellStyle name="Style 49 4 4" xfId="5263"/>
    <cellStyle name="Style 49 5" xfId="5264"/>
    <cellStyle name="Style 49 5 2" xfId="5265"/>
    <cellStyle name="Style 49 6" xfId="5266"/>
    <cellStyle name="Style 49 6 2" xfId="5267"/>
    <cellStyle name="Style 49 6 3" xfId="5268"/>
    <cellStyle name="Style 49 7" xfId="5269"/>
    <cellStyle name="Style 49 7 2" xfId="5270"/>
    <cellStyle name="Style 49 7 3" xfId="5271"/>
    <cellStyle name="Style 49 8" xfId="5272"/>
    <cellStyle name="Style 49_ADDON" xfId="5273"/>
    <cellStyle name="Style 50" xfId="5274"/>
    <cellStyle name="Style 50 10" xfId="5275"/>
    <cellStyle name="Style 50 10 2" xfId="5276"/>
    <cellStyle name="Style 50 10 2 2" xfId="5277"/>
    <cellStyle name="Style 50 10 3" xfId="5278"/>
    <cellStyle name="Style 50 11" xfId="5279"/>
    <cellStyle name="Style 50 11 2" xfId="5280"/>
    <cellStyle name="Style 50 11 2 2" xfId="5281"/>
    <cellStyle name="Style 50 11 3" xfId="5282"/>
    <cellStyle name="Style 50 12" xfId="5283"/>
    <cellStyle name="Style 50 12 2" xfId="5284"/>
    <cellStyle name="Style 50 2" xfId="5285"/>
    <cellStyle name="Style 50 2 2" xfId="5286"/>
    <cellStyle name="Style 50 3" xfId="5287"/>
    <cellStyle name="Style 50 3 2" xfId="5288"/>
    <cellStyle name="Style 50 3 2 2" xfId="5289"/>
    <cellStyle name="Style 50 3 2 2 2" xfId="5290"/>
    <cellStyle name="Style 50 3 2 3" xfId="5291"/>
    <cellStyle name="Style 50 3 3" xfId="5292"/>
    <cellStyle name="Style 50 3 3 2" xfId="5293"/>
    <cellStyle name="Style 50 3 3 2 2" xfId="5294"/>
    <cellStyle name="Style 50 3 3 3" xfId="5295"/>
    <cellStyle name="Style 50 3 3 3 2" xfId="5296"/>
    <cellStyle name="Style 50 3 3 3 2 2" xfId="5297"/>
    <cellStyle name="Style 50 3 3 3 3" xfId="5298"/>
    <cellStyle name="Style 50 3 3 3 4" xfId="5299"/>
    <cellStyle name="Style 50 3 3 3 5" xfId="5300"/>
    <cellStyle name="Style 50 3 3 4" xfId="5301"/>
    <cellStyle name="Style 50 3 3 4 2" xfId="5302"/>
    <cellStyle name="Style 50 3 3 4 2 2" xfId="5303"/>
    <cellStyle name="Style 50 3 3 4 3" xfId="5304"/>
    <cellStyle name="Style 50 3 3 5" xfId="5305"/>
    <cellStyle name="Style 50 3 3 6" xfId="5306"/>
    <cellStyle name="Style 50 3 4" xfId="5307"/>
    <cellStyle name="Style 50 3 4 2" xfId="5308"/>
    <cellStyle name="Style 50 3 4 3" xfId="5309"/>
    <cellStyle name="Style 50 3 4 4" xfId="5310"/>
    <cellStyle name="Style 50 3 5" xfId="5311"/>
    <cellStyle name="Style 50 3 6" xfId="5312"/>
    <cellStyle name="Style 50 4" xfId="5313"/>
    <cellStyle name="Style 50 4 2" xfId="5314"/>
    <cellStyle name="Style 50 4 2 2" xfId="5315"/>
    <cellStyle name="Style 50 4 2 2 2" xfId="5316"/>
    <cellStyle name="Style 50 4 2 3" xfId="5317"/>
    <cellStyle name="Style 50 4 2 3 2" xfId="5318"/>
    <cellStyle name="Style 50 4 2 3 2 2" xfId="5319"/>
    <cellStyle name="Style 50 4 2 3 3" xfId="5320"/>
    <cellStyle name="Style 50 4 2 3 4" xfId="5321"/>
    <cellStyle name="Style 50 4 2 3 5" xfId="5322"/>
    <cellStyle name="Style 50 4 2 4" xfId="5323"/>
    <cellStyle name="Style 50 4 2 4 2" xfId="5324"/>
    <cellStyle name="Style 50 4 2 4 2 2" xfId="5325"/>
    <cellStyle name="Style 50 4 2 4 3" xfId="5326"/>
    <cellStyle name="Style 50 4 2 5" xfId="5327"/>
    <cellStyle name="Style 50 4 2 6" xfId="5328"/>
    <cellStyle name="Style 50 4 3" xfId="5329"/>
    <cellStyle name="Style 50 4 3 2" xfId="5330"/>
    <cellStyle name="Style 50 4 4" xfId="5331"/>
    <cellStyle name="Style 50 4 4 2" xfId="5332"/>
    <cellStyle name="Style 50 4 5" xfId="5333"/>
    <cellStyle name="Style 50 4 6" xfId="5334"/>
    <cellStyle name="Style 50 5" xfId="5335"/>
    <cellStyle name="Style 50 5 2" xfId="5336"/>
    <cellStyle name="Style 50 5 2 2" xfId="5337"/>
    <cellStyle name="Style 50 5 2 2 2" xfId="5338"/>
    <cellStyle name="Style 50 5 2 3" xfId="5339"/>
    <cellStyle name="Style 50 5 2 3 2" xfId="5340"/>
    <cellStyle name="Style 50 5 2 3 2 2" xfId="5341"/>
    <cellStyle name="Style 50 5 2 3 3" xfId="5342"/>
    <cellStyle name="Style 50 5 2 3 4" xfId="5343"/>
    <cellStyle name="Style 50 5 2 3 5" xfId="5344"/>
    <cellStyle name="Style 50 5 2 4" xfId="5345"/>
    <cellStyle name="Style 50 5 2 4 2" xfId="5346"/>
    <cellStyle name="Style 50 5 2 4 2 2" xfId="5347"/>
    <cellStyle name="Style 50 5 2 4 3" xfId="5348"/>
    <cellStyle name="Style 50 5 2 5" xfId="5349"/>
    <cellStyle name="Style 50 5 2 6" xfId="5350"/>
    <cellStyle name="Style 50 5 3" xfId="5351"/>
    <cellStyle name="Style 50 5 3 2" xfId="5352"/>
    <cellStyle name="Style 50 5 4" xfId="5353"/>
    <cellStyle name="Style 50 5 4 2" xfId="5354"/>
    <cellStyle name="Style 50 5 5" xfId="5355"/>
    <cellStyle name="Style 50 5 6" xfId="5356"/>
    <cellStyle name="Style 50 6" xfId="5357"/>
    <cellStyle name="Style 50 6 2" xfId="5358"/>
    <cellStyle name="Style 50 6 2 2" xfId="5359"/>
    <cellStyle name="Style 50 6 3" xfId="5360"/>
    <cellStyle name="Style 50 6 3 2" xfId="5361"/>
    <cellStyle name="Style 50 6 3 2 2" xfId="5362"/>
    <cellStyle name="Style 50 6 3 3" xfId="5363"/>
    <cellStyle name="Style 50 6 3 4" xfId="5364"/>
    <cellStyle name="Style 50 6 3 5" xfId="5365"/>
    <cellStyle name="Style 50 6 4" xfId="5366"/>
    <cellStyle name="Style 50 6 4 2" xfId="5367"/>
    <cellStyle name="Style 50 6 4 2 2" xfId="5368"/>
    <cellStyle name="Style 50 6 4 3" xfId="5369"/>
    <cellStyle name="Style 50 6 5" xfId="5370"/>
    <cellStyle name="Style 50 6 6" xfId="5371"/>
    <cellStyle name="Style 50 7" xfId="5372"/>
    <cellStyle name="Style 50 7 2" xfId="5373"/>
    <cellStyle name="Style 50 7 2 2" xfId="5374"/>
    <cellStyle name="Style 50 7 3" xfId="5375"/>
    <cellStyle name="Style 50 7 4" xfId="5376"/>
    <cellStyle name="Style 50 7 5" xfId="5377"/>
    <cellStyle name="Style 50 8" xfId="5378"/>
    <cellStyle name="Style 50 8 2" xfId="5379"/>
    <cellStyle name="Style 50 8 2 2" xfId="5380"/>
    <cellStyle name="Style 50 8 3" xfId="5381"/>
    <cellStyle name="Style 50 8 4" xfId="5382"/>
    <cellStyle name="Style 50 8 5" xfId="5383"/>
    <cellStyle name="Style 50 9" xfId="5384"/>
    <cellStyle name="Style 50 9 2" xfId="5385"/>
    <cellStyle name="Style 50 9 2 2" xfId="5386"/>
    <cellStyle name="Style 50 9 3" xfId="5387"/>
    <cellStyle name="Style 50_ADDON" xfId="5388"/>
    <cellStyle name="Style 51" xfId="5389"/>
    <cellStyle name="Style 51 2" xfId="5390"/>
    <cellStyle name="Style 51 2 2" xfId="5391"/>
    <cellStyle name="Style 51 2 2 2" xfId="5392"/>
    <cellStyle name="Style 51 2 2 2 2" xfId="5393"/>
    <cellStyle name="Style 51 2 2 2 2 2" xfId="5394"/>
    <cellStyle name="Style 51 2 2 2 3" xfId="5395"/>
    <cellStyle name="Style 51 2 2 3" xfId="5396"/>
    <cellStyle name="Style 51 2 2 3 2" xfId="5397"/>
    <cellStyle name="Style 51 2 2 4" xfId="5398"/>
    <cellStyle name="Style 51 2 3" xfId="5399"/>
    <cellStyle name="Style 51 2 3 2" xfId="5400"/>
    <cellStyle name="Style 51 2 3 2 2" xfId="5401"/>
    <cellStyle name="Style 51 2 3 3" xfId="5402"/>
    <cellStyle name="Style 51 2 4" xfId="5403"/>
    <cellStyle name="Style 51 2 4 2" xfId="5404"/>
    <cellStyle name="Style 51 2 5" xfId="5405"/>
    <cellStyle name="Style 51 3" xfId="5406"/>
    <cellStyle name="Style 51 3 2" xfId="5407"/>
    <cellStyle name="Style 51 3 2 2" xfId="5408"/>
    <cellStyle name="Style 51 3 2 2 2" xfId="5409"/>
    <cellStyle name="Style 51 3 2 2 2 2" xfId="5410"/>
    <cellStyle name="Style 51 3 2 2 3" xfId="5411"/>
    <cellStyle name="Style 51 3 2 3" xfId="5412"/>
    <cellStyle name="Style 51 3 2 3 2" xfId="5413"/>
    <cellStyle name="Style 51 3 2 4" xfId="5414"/>
    <cellStyle name="Style 51 3 3" xfId="5415"/>
    <cellStyle name="Style 51 3 3 2" xfId="5416"/>
    <cellStyle name="Style 51 3 3 2 2" xfId="5417"/>
    <cellStyle name="Style 51 3 3 2 2 2" xfId="5418"/>
    <cellStyle name="Style 51 3 3 2 3" xfId="5419"/>
    <cellStyle name="Style 51 3 3 3" xfId="5420"/>
    <cellStyle name="Style 51 3 3 4" xfId="5421"/>
    <cellStyle name="Style 51 3 4" xfId="5422"/>
    <cellStyle name="Style 51 3 4 2" xfId="5423"/>
    <cellStyle name="Style 51 3 5" xfId="5424"/>
    <cellStyle name="Style 51 4" xfId="5425"/>
    <cellStyle name="Style 51 4 2" xfId="5426"/>
    <cellStyle name="Style 51 4 2 2" xfId="5427"/>
    <cellStyle name="Style 51 4 2 2 2" xfId="5428"/>
    <cellStyle name="Style 51 4 2 3" xfId="5429"/>
    <cellStyle name="Style 51 4 3" xfId="5430"/>
    <cellStyle name="Style 51 4 4" xfId="5431"/>
    <cellStyle name="Style 51 5" xfId="5432"/>
    <cellStyle name="Style 51 5 2" xfId="5433"/>
    <cellStyle name="Style 51 6" xfId="5434"/>
    <cellStyle name="Style 51 6 2" xfId="5435"/>
    <cellStyle name="Style 51 6 2 2" xfId="5436"/>
    <cellStyle name="Style 51 7" xfId="5437"/>
    <cellStyle name="Style 51 7 2" xfId="5438"/>
    <cellStyle name="Style 51 7 3" xfId="5439"/>
    <cellStyle name="Style 51 8" xfId="5440"/>
    <cellStyle name="Style 51_ADDON" xfId="5441"/>
    <cellStyle name="Style 52" xfId="5442"/>
    <cellStyle name="Style 52 2" xfId="5443"/>
    <cellStyle name="Style 52 2 2" xfId="5444"/>
    <cellStyle name="Style 52 2 2 2" xfId="5445"/>
    <cellStyle name="Style 52 2 2 2 2" xfId="5446"/>
    <cellStyle name="Style 52 2 2 2 2 2" xfId="5447"/>
    <cellStyle name="Style 52 2 2 2 3" xfId="5448"/>
    <cellStyle name="Style 52 2 2 3" xfId="5449"/>
    <cellStyle name="Style 52 2 2 3 2" xfId="5450"/>
    <cellStyle name="Style 52 2 2 4" xfId="5451"/>
    <cellStyle name="Style 52 2 3" xfId="5452"/>
    <cellStyle name="Style 52 2 3 2" xfId="5453"/>
    <cellStyle name="Style 52 2 3 2 2" xfId="5454"/>
    <cellStyle name="Style 52 2 3 3" xfId="5455"/>
    <cellStyle name="Style 52 2 4" xfId="5456"/>
    <cellStyle name="Style 52 2 4 2" xfId="5457"/>
    <cellStyle name="Style 52 2 5" xfId="5458"/>
    <cellStyle name="Style 52 3" xfId="5459"/>
    <cellStyle name="Style 52 3 2" xfId="5460"/>
    <cellStyle name="Style 52 3 2 2" xfId="5461"/>
    <cellStyle name="Style 52 3 2 2 2" xfId="5462"/>
    <cellStyle name="Style 52 3 2 2 2 2" xfId="5463"/>
    <cellStyle name="Style 52 3 2 2 3" xfId="5464"/>
    <cellStyle name="Style 52 3 2 3" xfId="5465"/>
    <cellStyle name="Style 52 3 2 3 2" xfId="5466"/>
    <cellStyle name="Style 52 3 2 4" xfId="5467"/>
    <cellStyle name="Style 52 3 3" xfId="5468"/>
    <cellStyle name="Style 52 3 3 2" xfId="5469"/>
    <cellStyle name="Style 52 3 3 2 2" xfId="5470"/>
    <cellStyle name="Style 52 3 3 2 2 2" xfId="5471"/>
    <cellStyle name="Style 52 3 3 2 3" xfId="5472"/>
    <cellStyle name="Style 52 3 3 3" xfId="5473"/>
    <cellStyle name="Style 52 3 3 4" xfId="5474"/>
    <cellStyle name="Style 52 3 4" xfId="5475"/>
    <cellStyle name="Style 52 3 4 2" xfId="5476"/>
    <cellStyle name="Style 52 3 5" xfId="5477"/>
    <cellStyle name="Style 52 4" xfId="5478"/>
    <cellStyle name="Style 52 4 2" xfId="5479"/>
    <cellStyle name="Style 52 4 2 2" xfId="5480"/>
    <cellStyle name="Style 52 4 2 2 2" xfId="5481"/>
    <cellStyle name="Style 52 4 2 3" xfId="5482"/>
    <cellStyle name="Style 52 4 3" xfId="5483"/>
    <cellStyle name="Style 52 4 4" xfId="5484"/>
    <cellStyle name="Style 52 5" xfId="5485"/>
    <cellStyle name="Style 52 5 2" xfId="5486"/>
    <cellStyle name="Style 52 6" xfId="5487"/>
    <cellStyle name="Style 52 6 2" xfId="5488"/>
    <cellStyle name="Style 52 6 2 2" xfId="5489"/>
    <cellStyle name="Style 52 7" xfId="5490"/>
    <cellStyle name="Style 52 7 2" xfId="5491"/>
    <cellStyle name="Style 52 7 3" xfId="5492"/>
    <cellStyle name="Style 52 8" xfId="5493"/>
    <cellStyle name="Style 52_ADDON" xfId="5494"/>
    <cellStyle name="Style 58" xfId="5495"/>
    <cellStyle name="Style 58 10" xfId="5496"/>
    <cellStyle name="Style 58 10 2" xfId="5497"/>
    <cellStyle name="Style 58 10 2 2" xfId="5498"/>
    <cellStyle name="Style 58 10 3" xfId="5499"/>
    <cellStyle name="Style 58 11" xfId="5500"/>
    <cellStyle name="Style 58 11 2" xfId="5501"/>
    <cellStyle name="Style 58 11 2 2" xfId="5502"/>
    <cellStyle name="Style 58 11 3" xfId="5503"/>
    <cellStyle name="Style 58 12" xfId="5504"/>
    <cellStyle name="Style 58 12 2" xfId="5505"/>
    <cellStyle name="Style 58 2" xfId="5506"/>
    <cellStyle name="Style 58 2 2" xfId="5507"/>
    <cellStyle name="Style 58 3" xfId="5508"/>
    <cellStyle name="Style 58 3 2" xfId="5509"/>
    <cellStyle name="Style 58 3 2 2" xfId="5510"/>
    <cellStyle name="Style 58 3 2 2 2" xfId="5511"/>
    <cellStyle name="Style 58 3 2 3" xfId="5512"/>
    <cellStyle name="Style 58 3 3" xfId="5513"/>
    <cellStyle name="Style 58 3 3 2" xfId="5514"/>
    <cellStyle name="Style 58 3 3 2 2" xfId="5515"/>
    <cellStyle name="Style 58 3 3 3" xfId="5516"/>
    <cellStyle name="Style 58 3 3 3 2" xfId="5517"/>
    <cellStyle name="Style 58 3 3 3 2 2" xfId="5518"/>
    <cellStyle name="Style 58 3 3 3 3" xfId="5519"/>
    <cellStyle name="Style 58 3 3 3 4" xfId="5520"/>
    <cellStyle name="Style 58 3 3 3 5" xfId="5521"/>
    <cellStyle name="Style 58 3 3 4" xfId="5522"/>
    <cellStyle name="Style 58 3 3 4 2" xfId="5523"/>
    <cellStyle name="Style 58 3 3 4 2 2" xfId="5524"/>
    <cellStyle name="Style 58 3 3 4 3" xfId="5525"/>
    <cellStyle name="Style 58 3 3 5" xfId="5526"/>
    <cellStyle name="Style 58 3 3 6" xfId="5527"/>
    <cellStyle name="Style 58 3 4" xfId="5528"/>
    <cellStyle name="Style 58 3 4 2" xfId="5529"/>
    <cellStyle name="Style 58 3 4 3" xfId="5530"/>
    <cellStyle name="Style 58 3 4 4" xfId="5531"/>
    <cellStyle name="Style 58 3 5" xfId="5532"/>
    <cellStyle name="Style 58 3 6" xfId="5533"/>
    <cellStyle name="Style 58 4" xfId="5534"/>
    <cellStyle name="Style 58 4 2" xfId="5535"/>
    <cellStyle name="Style 58 4 2 2" xfId="5536"/>
    <cellStyle name="Style 58 4 2 2 2" xfId="5537"/>
    <cellStyle name="Style 58 4 2 3" xfId="5538"/>
    <cellStyle name="Style 58 4 2 3 2" xfId="5539"/>
    <cellStyle name="Style 58 4 2 3 2 2" xfId="5540"/>
    <cellStyle name="Style 58 4 2 3 3" xfId="5541"/>
    <cellStyle name="Style 58 4 2 3 3 2" xfId="21904"/>
    <cellStyle name="Style 58 4 2 3 4" xfId="5542"/>
    <cellStyle name="Style 58 4 2 3 5" xfId="5543"/>
    <cellStyle name="Style 58 4 2 4" xfId="5544"/>
    <cellStyle name="Style 58 4 2 4 2" xfId="5545"/>
    <cellStyle name="Style 58 4 2 4 2 2" xfId="5546"/>
    <cellStyle name="Style 58 4 2 4 2 2 2" xfId="21750"/>
    <cellStyle name="Style 58 4 2 4 3" xfId="5547"/>
    <cellStyle name="Style 58 4 2 4 3 2" xfId="20690"/>
    <cellStyle name="Style 58 4 2 5" xfId="5548"/>
    <cellStyle name="Style 58 4 2 5 2" xfId="22029"/>
    <cellStyle name="Style 58 4 2 6" xfId="5549"/>
    <cellStyle name="Style 58 4 3" xfId="5550"/>
    <cellStyle name="Style 58 4 3 2" xfId="5551"/>
    <cellStyle name="Style 58 4 3 2 2" xfId="21994"/>
    <cellStyle name="Style 58 4 3 3" xfId="21529"/>
    <cellStyle name="Style 58 4 4" xfId="5552"/>
    <cellStyle name="Style 58 4 4 2" xfId="5553"/>
    <cellStyle name="Style 58 4 4 2 2" xfId="22188"/>
    <cellStyle name="Style 58 4 4 3" xfId="21833"/>
    <cellStyle name="Style 58 4 5" xfId="5554"/>
    <cellStyle name="Style 58 4 5 2" xfId="22271"/>
    <cellStyle name="Style 58 4 6" xfId="5555"/>
    <cellStyle name="Style 58 5" xfId="5556"/>
    <cellStyle name="Style 58 5 2" xfId="5557"/>
    <cellStyle name="Style 58 5 2 2" xfId="5558"/>
    <cellStyle name="Style 58 5 2 2 2" xfId="5559"/>
    <cellStyle name="Style 58 5 2 2 2 2" xfId="21619"/>
    <cellStyle name="Style 58 5 2 2 3" xfId="21443"/>
    <cellStyle name="Style 58 5 2 3" xfId="5560"/>
    <cellStyle name="Style 58 5 2 3 2" xfId="5561"/>
    <cellStyle name="Style 58 5 2 3 2 2" xfId="5562"/>
    <cellStyle name="Style 58 5 2 3 2 2 2" xfId="21465"/>
    <cellStyle name="Style 58 5 2 3 3" xfId="5563"/>
    <cellStyle name="Style 58 5 2 3 3 2" xfId="21732"/>
    <cellStyle name="Style 58 5 2 3 4" xfId="5564"/>
    <cellStyle name="Style 58 5 2 3 4 2" xfId="20689"/>
    <cellStyle name="Style 58 5 2 3 5" xfId="5565"/>
    <cellStyle name="Style 58 5 2 4" xfId="5566"/>
    <cellStyle name="Style 58 5 2 4 2" xfId="5567"/>
    <cellStyle name="Style 58 5 2 4 2 2" xfId="5568"/>
    <cellStyle name="Style 58 5 2 4 2 3" xfId="22160"/>
    <cellStyle name="Style 58 5 2 4 3" xfId="5569"/>
    <cellStyle name="Style 58 5 2 4 3 2" xfId="20724"/>
    <cellStyle name="Style 58 5 2 5" xfId="5570"/>
    <cellStyle name="Style 58 5 2 5 2" xfId="22389"/>
    <cellStyle name="Style 58 5 2 6" xfId="5571"/>
    <cellStyle name="Style 58 5 3" xfId="5572"/>
    <cellStyle name="Style 58 5 3 2" xfId="5573"/>
    <cellStyle name="Style 58 5 3 2 2" xfId="22346"/>
    <cellStyle name="Style 58 5 3 3" xfId="21092"/>
    <cellStyle name="Style 58 5 4" xfId="5574"/>
    <cellStyle name="Style 58 5 4 2" xfId="5575"/>
    <cellStyle name="Style 58 5 4 2 2" xfId="22077"/>
    <cellStyle name="Style 58 5 5" xfId="5576"/>
    <cellStyle name="Style 58 5 5 2" xfId="21788"/>
    <cellStyle name="Style 58 5 6" xfId="5577"/>
    <cellStyle name="Style 58 5 6 2" xfId="21153"/>
    <cellStyle name="Style 58 6" xfId="5578"/>
    <cellStyle name="Style 58 6 2" xfId="5579"/>
    <cellStyle name="Style 58 6 2 2" xfId="5580"/>
    <cellStyle name="Style 58 6 2 2 2" xfId="21104"/>
    <cellStyle name="Style 58 6 2 3" xfId="21020"/>
    <cellStyle name="Style 58 6 3" xfId="5581"/>
    <cellStyle name="Style 58 6 3 2" xfId="5582"/>
    <cellStyle name="Style 58 6 3 2 2" xfId="5583"/>
    <cellStyle name="Style 58 6 3 2 2 2" xfId="21091"/>
    <cellStyle name="Style 58 6 3 3" xfId="5584"/>
    <cellStyle name="Style 58 6 3 3 2" xfId="21504"/>
    <cellStyle name="Style 58 6 3 4" xfId="5585"/>
    <cellStyle name="Style 58 6 3 4 2" xfId="21018"/>
    <cellStyle name="Style 58 6 3 5" xfId="5586"/>
    <cellStyle name="Style 58 6 4" xfId="5587"/>
    <cellStyle name="Style 58 6 4 2" xfId="5588"/>
    <cellStyle name="Style 58 6 4 2 2" xfId="5589"/>
    <cellStyle name="Style 58 6 4 2 2 2" xfId="22158"/>
    <cellStyle name="Style 58 6 4 3" xfId="5590"/>
    <cellStyle name="Style 58 6 4 3 2" xfId="22427"/>
    <cellStyle name="Style 58 6 5" xfId="5591"/>
    <cellStyle name="Style 58 6 5 2" xfId="21875"/>
    <cellStyle name="Style 58 6 6" xfId="5592"/>
    <cellStyle name="Style 58 6 6 2" xfId="21023"/>
    <cellStyle name="Style 58 7" xfId="5593"/>
    <cellStyle name="Style 58 7 2" xfId="5594"/>
    <cellStyle name="Style 58 7 2 2" xfId="5595"/>
    <cellStyle name="Style 58 7 2 2 2" xfId="20946"/>
    <cellStyle name="Style 58 7 3" xfId="5596"/>
    <cellStyle name="Style 58 7 3 2" xfId="20680"/>
    <cellStyle name="Style 58 7 4" xfId="5597"/>
    <cellStyle name="Style 58 7 4 2" xfId="21591"/>
    <cellStyle name="Style 58 7 5" xfId="5598"/>
    <cellStyle name="Style 58 8" xfId="5599"/>
    <cellStyle name="Style 58 8 2" xfId="5600"/>
    <cellStyle name="Style 58 8 2 2" xfId="5601"/>
    <cellStyle name="Style 58 8 2 3" xfId="21975"/>
    <cellStyle name="Style 58 8 3" xfId="5602"/>
    <cellStyle name="Style 58 8 3 2" xfId="21687"/>
    <cellStyle name="Style 58 8 4" xfId="5603"/>
    <cellStyle name="Style 58 8 4 2" xfId="22250"/>
    <cellStyle name="Style 58 8 5" xfId="5604"/>
    <cellStyle name="Style 58 9" xfId="5605"/>
    <cellStyle name="Style 58 9 2" xfId="5606"/>
    <cellStyle name="Style 58 9 2 2" xfId="5607"/>
    <cellStyle name="Style 58 9 2 3" xfId="22345"/>
    <cellStyle name="Style 58 9 3" xfId="5608"/>
    <cellStyle name="Style 58_ADDON" xfId="5609"/>
    <cellStyle name="Style 59" xfId="5610"/>
    <cellStyle name="Style 59 2" xfId="5611"/>
    <cellStyle name="Style 59 2 2" xfId="21787"/>
    <cellStyle name="Style 59 3" xfId="5612"/>
    <cellStyle name="Style 59 3 2" xfId="5613"/>
    <cellStyle name="Style 59 3 2 2" xfId="22426"/>
    <cellStyle name="Style 59 3 3" xfId="5614"/>
    <cellStyle name="Style 59 3 3 2" xfId="5615"/>
    <cellStyle name="Style 59 3 3 2 2" xfId="21874"/>
    <cellStyle name="Style 59 3 3 3" xfId="5616"/>
    <cellStyle name="Style 59 3 3 3 2" xfId="21590"/>
    <cellStyle name="Style 59 3 3 4" xfId="5617"/>
    <cellStyle name="Style 59 3 3 4 2" xfId="22157"/>
    <cellStyle name="Style 59 3 4" xfId="5618"/>
    <cellStyle name="Style 59 3 4 2" xfId="5619"/>
    <cellStyle name="Style 59 3 4 2 2" xfId="22249"/>
    <cellStyle name="Style 59 3 4 3" xfId="20945"/>
    <cellStyle name="Style 59 3 5" xfId="5620"/>
    <cellStyle name="Style 59 3 5 2" xfId="21503"/>
    <cellStyle name="Style 59 4" xfId="5621"/>
    <cellStyle name="Style 59 4 2" xfId="5622"/>
    <cellStyle name="Style 59 4 2 2" xfId="21686"/>
    <cellStyle name="Style 59 4 3" xfId="5623"/>
    <cellStyle name="Style 59 4 3 2" xfId="22344"/>
    <cellStyle name="Style 59 4 4" xfId="5624"/>
    <cellStyle name="Style 59 4 4 2" xfId="21974"/>
    <cellStyle name="Style 59 5" xfId="5625"/>
    <cellStyle name="Style 59 5 2" xfId="5626"/>
    <cellStyle name="Style 59 5 2 2" xfId="21786"/>
    <cellStyle name="Style 59 5 3" xfId="22075"/>
    <cellStyle name="Style 59 6" xfId="5627"/>
    <cellStyle name="Style 59 6 2" xfId="5628"/>
    <cellStyle name="Style 59 6 2 2" xfId="21502"/>
    <cellStyle name="Style 59 6 3" xfId="5629"/>
    <cellStyle name="Style 59 7" xfId="5630"/>
    <cellStyle name="Style 59 7 2" xfId="5631"/>
    <cellStyle name="Style 59 7 2 2" xfId="22425"/>
    <cellStyle name="Style 59 7 3" xfId="5632"/>
    <cellStyle name="Style 59 8" xfId="5633"/>
    <cellStyle name="Style 59 8 2" xfId="22076"/>
    <cellStyle name="Style 59_ADDON" xfId="5634"/>
    <cellStyle name="Style 60" xfId="5635"/>
    <cellStyle name="Style 60 2" xfId="5636"/>
    <cellStyle name="Style 60 2 2" xfId="5637"/>
    <cellStyle name="Style 60 2 2 2" xfId="5638"/>
    <cellStyle name="Style 60 2 2 2 2" xfId="5639"/>
    <cellStyle name="Style 60 2 2 2 2 2" xfId="5640"/>
    <cellStyle name="Style 60 2 2 2 2 3" xfId="22248"/>
    <cellStyle name="Style 60 2 2 2 3" xfId="5641"/>
    <cellStyle name="Style 60 2 2 2 3 2" xfId="20944"/>
    <cellStyle name="Style 60 2 2 3" xfId="5642"/>
    <cellStyle name="Style 60 2 2 3 2" xfId="5643"/>
    <cellStyle name="Style 60 2 2 3 2 2" xfId="21973"/>
    <cellStyle name="Style 60 2 2 4" xfId="5644"/>
    <cellStyle name="Style 60 2 2 4 2" xfId="21589"/>
    <cellStyle name="Style 60 2 3" xfId="5645"/>
    <cellStyle name="Style 60 2 3 2" xfId="5646"/>
    <cellStyle name="Style 60 2 3 2 2" xfId="5647"/>
    <cellStyle name="Style 60 2 3 2 3" xfId="22343"/>
    <cellStyle name="Style 60 2 3 3" xfId="5648"/>
    <cellStyle name="Style 60 2 3 3 2" xfId="21685"/>
    <cellStyle name="Style 60 2 4" xfId="5649"/>
    <cellStyle name="Style 60 2 4 2" xfId="5650"/>
    <cellStyle name="Style 60 2 4 2 2" xfId="22074"/>
    <cellStyle name="Style 60 2 5" xfId="5651"/>
    <cellStyle name="Style 60 2 5 2" xfId="21785"/>
    <cellStyle name="Style 60 2 6" xfId="21873"/>
    <cellStyle name="Style 60 3" xfId="5652"/>
    <cellStyle name="Style 60 3 2" xfId="5653"/>
    <cellStyle name="Style 60 3 2 2" xfId="5654"/>
    <cellStyle name="Style 60 3 2 2 2" xfId="5655"/>
    <cellStyle name="Style 60 3 2 2 2 2" xfId="5656"/>
    <cellStyle name="Style 60 3 2 2 2 3" xfId="21872"/>
    <cellStyle name="Style 60 3 2 2 3" xfId="5657"/>
    <cellStyle name="Style 60 3 2 2 3 2" xfId="22155"/>
    <cellStyle name="Style 60 3 2 3" xfId="5658"/>
    <cellStyle name="Style 60 3 2 3 2" xfId="5659"/>
    <cellStyle name="Style 60 3 2 3 2 2" xfId="21588"/>
    <cellStyle name="Style 60 3 2 4" xfId="5660"/>
    <cellStyle name="Style 60 3 2 4 2" xfId="22424"/>
    <cellStyle name="Style 60 3 3" xfId="5661"/>
    <cellStyle name="Style 60 3 3 2" xfId="5662"/>
    <cellStyle name="Style 60 3 3 2 2" xfId="5663"/>
    <cellStyle name="Style 60 3 3 2 2 2" xfId="5664"/>
    <cellStyle name="Style 60 3 3 2 2 3" xfId="21972"/>
    <cellStyle name="Style 60 3 3 2 3" xfId="5665"/>
    <cellStyle name="Style 60 3 3 2 3 2" xfId="22247"/>
    <cellStyle name="Style 60 3 3 3" xfId="5666"/>
    <cellStyle name="Style 60 3 3 3 2" xfId="21684"/>
    <cellStyle name="Style 60 3 3 4" xfId="5667"/>
    <cellStyle name="Style 60 3 3 4 2" xfId="20943"/>
    <cellStyle name="Style 60 3 4" xfId="5668"/>
    <cellStyle name="Style 60 3 4 2" xfId="5669"/>
    <cellStyle name="Style 60 3 4 2 2" xfId="22342"/>
    <cellStyle name="Style 60 3 5" xfId="5670"/>
    <cellStyle name="Style 60 3 5 2" xfId="21501"/>
    <cellStyle name="Style 60 4" xfId="5671"/>
    <cellStyle name="Style 60 4 2" xfId="5672"/>
    <cellStyle name="Style 60 4 2 2" xfId="5673"/>
    <cellStyle name="Style 60 4 2 2 2" xfId="5674"/>
    <cellStyle name="Style 60 4 2 2 3" xfId="21500"/>
    <cellStyle name="Style 60 4 2 3" xfId="5675"/>
    <cellStyle name="Style 60 4 2 3 2" xfId="21784"/>
    <cellStyle name="Style 60 4 3" xfId="5676"/>
    <cellStyle name="Style 60 4 3 2" xfId="22423"/>
    <cellStyle name="Style 60 4 4" xfId="5677"/>
    <cellStyle name="Style 60 4 4 2" xfId="22073"/>
    <cellStyle name="Style 60 5" xfId="5678"/>
    <cellStyle name="Style 60 5 2" xfId="5679"/>
    <cellStyle name="Style 60 5 2 2" xfId="22154"/>
    <cellStyle name="Style 60 6" xfId="5680"/>
    <cellStyle name="Style 60 6 2" xfId="5681"/>
    <cellStyle name="Style 60 6 2 2" xfId="5682"/>
    <cellStyle name="Style 60 6 2 3" xfId="21871"/>
    <cellStyle name="Style 60 7" xfId="5683"/>
    <cellStyle name="Style 60 7 2" xfId="5684"/>
    <cellStyle name="Style 60 7 3" xfId="5685"/>
    <cellStyle name="Style 60 7 4" xfId="21587"/>
    <cellStyle name="Style 60 8" xfId="5686"/>
    <cellStyle name="Style 60 8 2" xfId="22156"/>
    <cellStyle name="Style 60_ADDON" xfId="5687"/>
    <cellStyle name="Style 61" xfId="5688"/>
    <cellStyle name="Style 61 2" xfId="5689"/>
    <cellStyle name="Style 61 2 2" xfId="22246"/>
    <cellStyle name="Style 61 3" xfId="5690"/>
    <cellStyle name="Style 61 3 2" xfId="5691"/>
    <cellStyle name="Style 61 3 2 2" xfId="21683"/>
    <cellStyle name="Style 61 3 3" xfId="5692"/>
    <cellStyle name="Style 61 3 3 2" xfId="5693"/>
    <cellStyle name="Style 61 3 3 2 2" xfId="22072"/>
    <cellStyle name="Style 61 3 3 3" xfId="5694"/>
    <cellStyle name="Style 61 3 3 3 2" xfId="21783"/>
    <cellStyle name="Style 61 3 3 4" xfId="5695"/>
    <cellStyle name="Style 61 3 3 4 2" xfId="22341"/>
    <cellStyle name="Style 61 3 4" xfId="5696"/>
    <cellStyle name="Style 61 3 4 2" xfId="5697"/>
    <cellStyle name="Style 61 3 4 2 2" xfId="21090"/>
    <cellStyle name="Style 61 3 4 3" xfId="21499"/>
    <cellStyle name="Style 61 3 5" xfId="5698"/>
    <cellStyle name="Style 61 3 5 2" xfId="21971"/>
    <cellStyle name="Style 61 4" xfId="5699"/>
    <cellStyle name="Style 61 4 2" xfId="5700"/>
    <cellStyle name="Style 61 4 2 2" xfId="22153"/>
    <cellStyle name="Style 61 4 3" xfId="5701"/>
    <cellStyle name="Style 61 4 3 2" xfId="21870"/>
    <cellStyle name="Style 61 4 4" xfId="5702"/>
    <cellStyle name="Style 61 4 4 2" xfId="22422"/>
    <cellStyle name="Style 61 5" xfId="5703"/>
    <cellStyle name="Style 61 5 2" xfId="5704"/>
    <cellStyle name="Style 61 5 2 2" xfId="20941"/>
    <cellStyle name="Style 61 5 3" xfId="21586"/>
    <cellStyle name="Style 61 6" xfId="5705"/>
    <cellStyle name="Style 61 6 2" xfId="5706"/>
    <cellStyle name="Style 61 6 2 2" xfId="22245"/>
    <cellStyle name="Style 61 6 3" xfId="5707"/>
    <cellStyle name="Style 61 7" xfId="5708"/>
    <cellStyle name="Style 61 7 2" xfId="5709"/>
    <cellStyle name="Style 61 7 2 2" xfId="21970"/>
    <cellStyle name="Style 61 7 3" xfId="5710"/>
    <cellStyle name="Style 61 8" xfId="5711"/>
    <cellStyle name="Style 61 8 2" xfId="20942"/>
    <cellStyle name="Style 61_ADDON" xfId="5712"/>
    <cellStyle name="Style 62" xfId="5713"/>
    <cellStyle name="Style 62 10" xfId="5714"/>
    <cellStyle name="Style 62 10 2" xfId="5715"/>
    <cellStyle name="Style 62 10 2 2" xfId="5716"/>
    <cellStyle name="Style 62 10 2 3" xfId="22340"/>
    <cellStyle name="Style 62 10 3" xfId="5717"/>
    <cellStyle name="Style 62 11" xfId="5718"/>
    <cellStyle name="Style 62 11 2" xfId="5719"/>
    <cellStyle name="Style 62 11 2 2" xfId="5720"/>
    <cellStyle name="Style 62 11 2 3" xfId="22071"/>
    <cellStyle name="Style 62 11 3" xfId="5721"/>
    <cellStyle name="Style 62 12" xfId="5722"/>
    <cellStyle name="Style 62 12 2" xfId="5723"/>
    <cellStyle name="Style 62 12 2 2" xfId="21782"/>
    <cellStyle name="Style 62 13" xfId="21682"/>
    <cellStyle name="Style 62 2" xfId="5724"/>
    <cellStyle name="Style 62 2 2" xfId="5725"/>
    <cellStyle name="Style 62 2 2 2" xfId="22421"/>
    <cellStyle name="Style 62 2 3" xfId="21498"/>
    <cellStyle name="Style 62 3" xfId="5726"/>
    <cellStyle name="Style 62 3 2" xfId="5727"/>
    <cellStyle name="Style 62 3 2 2" xfId="5728"/>
    <cellStyle name="Style 62 3 2 2 2" xfId="5729"/>
    <cellStyle name="Style 62 3 2 2 2 2" xfId="21585"/>
    <cellStyle name="Style 62 3 2 3" xfId="5730"/>
    <cellStyle name="Style 62 3 2 3 2" xfId="21869"/>
    <cellStyle name="Style 62 3 3" xfId="5731"/>
    <cellStyle name="Style 62 3 3 2" xfId="5732"/>
    <cellStyle name="Style 62 3 3 2 2" xfId="5733"/>
    <cellStyle name="Style 62 3 3 2 2 2" xfId="21969"/>
    <cellStyle name="Style 62 3 3 2 3" xfId="22244"/>
    <cellStyle name="Style 62 3 3 3" xfId="5734"/>
    <cellStyle name="Style 62 3 3 3 2" xfId="5735"/>
    <cellStyle name="Style 62 3 3 3 2 2" xfId="5736"/>
    <cellStyle name="Style 62 3 3 3 2 2 2" xfId="22339"/>
    <cellStyle name="Style 62 3 3 3 3" xfId="5737"/>
    <cellStyle name="Style 62 3 3 3 3 2" xfId="22070"/>
    <cellStyle name="Style 62 3 3 3 4" xfId="5738"/>
    <cellStyle name="Style 62 3 3 3 4 2" xfId="21681"/>
    <cellStyle name="Style 62 3 3 3 5" xfId="5739"/>
    <cellStyle name="Style 62 3 3 4" xfId="5740"/>
    <cellStyle name="Style 62 3 3 4 2" xfId="5741"/>
    <cellStyle name="Style 62 3 3 4 2 2" xfId="5742"/>
    <cellStyle name="Style 62 3 3 4 2 2 2" xfId="21497"/>
    <cellStyle name="Style 62 3 3 4 3" xfId="5743"/>
    <cellStyle name="Style 62 3 3 4 3 2" xfId="21781"/>
    <cellStyle name="Style 62 3 3 5" xfId="5744"/>
    <cellStyle name="Style 62 3 3 5 2" xfId="22420"/>
    <cellStyle name="Style 62 3 3 6" xfId="5745"/>
    <cellStyle name="Style 62 3 3 6 2" xfId="20940"/>
    <cellStyle name="Style 62 3 4" xfId="5746"/>
    <cellStyle name="Style 62 3 4 2" xfId="5747"/>
    <cellStyle name="Style 62 3 4 2 2" xfId="21868"/>
    <cellStyle name="Style 62 3 4 3" xfId="5748"/>
    <cellStyle name="Style 62 3 4 3 2" xfId="22151"/>
    <cellStyle name="Style 62 3 4 4" xfId="5749"/>
    <cellStyle name="Style 62 3 5" xfId="5750"/>
    <cellStyle name="Style 62 3 5 2" xfId="21584"/>
    <cellStyle name="Style 62 3 6" xfId="5751"/>
    <cellStyle name="Style 62 3 6 2" xfId="22152"/>
    <cellStyle name="Style 62 4" xfId="5752"/>
    <cellStyle name="Style 62 4 2" xfId="5753"/>
    <cellStyle name="Style 62 4 2 2" xfId="5754"/>
    <cellStyle name="Style 62 4 2 2 2" xfId="5755"/>
    <cellStyle name="Style 62 4 2 2 2 2" xfId="21968"/>
    <cellStyle name="Style 62 4 2 2 3" xfId="22243"/>
    <cellStyle name="Style 62 4 2 3" xfId="5756"/>
    <cellStyle name="Style 62 4 2 3 2" xfId="5757"/>
    <cellStyle name="Style 62 4 2 3 2 2" xfId="5758"/>
    <cellStyle name="Style 62 4 2 3 2 2 2" xfId="22338"/>
    <cellStyle name="Style 62 4 2 3 3" xfId="5759"/>
    <cellStyle name="Style 62 4 2 3 3 2" xfId="22069"/>
    <cellStyle name="Style 62 4 2 3 4" xfId="5760"/>
    <cellStyle name="Style 62 4 2 3 4 2" xfId="21680"/>
    <cellStyle name="Style 62 4 2 3 5" xfId="5761"/>
    <cellStyle name="Style 62 4 2 4" xfId="5762"/>
    <cellStyle name="Style 62 4 2 4 2" xfId="5763"/>
    <cellStyle name="Style 62 4 2 4 2 2" xfId="5764"/>
    <cellStyle name="Style 62 4 2 4 2 2 2" xfId="21496"/>
    <cellStyle name="Style 62 4 2 4 3" xfId="5765"/>
    <cellStyle name="Style 62 4 2 4 3 2" xfId="21780"/>
    <cellStyle name="Style 62 4 2 5" xfId="5766"/>
    <cellStyle name="Style 62 4 2 5 2" xfId="22419"/>
    <cellStyle name="Style 62 4 2 6" xfId="5767"/>
    <cellStyle name="Style 62 4 2 6 2" xfId="20679"/>
    <cellStyle name="Style 62 4 3" xfId="5768"/>
    <cellStyle name="Style 62 4 3 2" xfId="5769"/>
    <cellStyle name="Style 62 4 3 2 2" xfId="21867"/>
    <cellStyle name="Style 62 4 3 3" xfId="22150"/>
    <cellStyle name="Style 62 4 4" xfId="5770"/>
    <cellStyle name="Style 62 4 4 2" xfId="5771"/>
    <cellStyle name="Style 62 4 4 2 2" xfId="20938"/>
    <cellStyle name="Style 62 4 4 3" xfId="21583"/>
    <cellStyle name="Style 62 4 5" xfId="5772"/>
    <cellStyle name="Style 62 4 5 2" xfId="22242"/>
    <cellStyle name="Style 62 4 6" xfId="5773"/>
    <cellStyle name="Style 62 4 6 2" xfId="20939"/>
    <cellStyle name="Style 62 5" xfId="5774"/>
    <cellStyle name="Style 62 5 2" xfId="5775"/>
    <cellStyle name="Style 62 5 2 2" xfId="5776"/>
    <cellStyle name="Style 62 5 2 2 2" xfId="5777"/>
    <cellStyle name="Style 62 5 2 2 2 2" xfId="22068"/>
    <cellStyle name="Style 62 5 2 2 3" xfId="22337"/>
    <cellStyle name="Style 62 5 2 3" xfId="5778"/>
    <cellStyle name="Style 62 5 2 3 2" xfId="5779"/>
    <cellStyle name="Style 62 5 2 3 2 2" xfId="5780"/>
    <cellStyle name="Style 62 5 2 3 2 2 2" xfId="21495"/>
    <cellStyle name="Style 62 5 2 3 3" xfId="5781"/>
    <cellStyle name="Style 62 5 2 3 3 2" xfId="22418"/>
    <cellStyle name="Style 62 5 2 3 4" xfId="5782"/>
    <cellStyle name="Style 62 5 2 3 4 2" xfId="21779"/>
    <cellStyle name="Style 62 5 2 3 5" xfId="5783"/>
    <cellStyle name="Style 62 5 2 4" xfId="5784"/>
    <cellStyle name="Style 62 5 2 4 2" xfId="5785"/>
    <cellStyle name="Style 62 5 2 4 2 2" xfId="5786"/>
    <cellStyle name="Style 62 5 2 4 2 3" xfId="21866"/>
    <cellStyle name="Style 62 5 2 4 3" xfId="5787"/>
    <cellStyle name="Style 62 5 2 4 3 2" xfId="22149"/>
    <cellStyle name="Style 62 5 2 5" xfId="5788"/>
    <cellStyle name="Style 62 5 2 5 2" xfId="21679"/>
    <cellStyle name="Style 62 5 2 6" xfId="5789"/>
    <cellStyle name="Style 62 5 3" xfId="5790"/>
    <cellStyle name="Style 62 5 3 2" xfId="5791"/>
    <cellStyle name="Style 62 5 3 2 2" xfId="20937"/>
    <cellStyle name="Style 62 5 3 3" xfId="21582"/>
    <cellStyle name="Style 62 5 4" xfId="5792"/>
    <cellStyle name="Style 62 5 4 2" xfId="5793"/>
    <cellStyle name="Style 62 5 4 2 2" xfId="22241"/>
    <cellStyle name="Style 62 5 5" xfId="5794"/>
    <cellStyle name="Style 62 5 5 2" xfId="21966"/>
    <cellStyle name="Style 62 5 6" xfId="5795"/>
    <cellStyle name="Style 62 5 6 2" xfId="21967"/>
    <cellStyle name="Style 62 6" xfId="5796"/>
    <cellStyle name="Style 62 6 2" xfId="5797"/>
    <cellStyle name="Style 62 6 2 2" xfId="5798"/>
    <cellStyle name="Style 62 6 2 2 2" xfId="22067"/>
    <cellStyle name="Style 62 6 2 3" xfId="22336"/>
    <cellStyle name="Style 62 6 3" xfId="5799"/>
    <cellStyle name="Style 62 6 3 2" xfId="5800"/>
    <cellStyle name="Style 62 6 3 2 2" xfId="5801"/>
    <cellStyle name="Style 62 6 3 2 2 2" xfId="21494"/>
    <cellStyle name="Style 62 6 3 3" xfId="5802"/>
    <cellStyle name="Style 62 6 3 3 2" xfId="22417"/>
    <cellStyle name="Style 62 6 3 4" xfId="5803"/>
    <cellStyle name="Style 62 6 3 4 2" xfId="21778"/>
    <cellStyle name="Style 62 6 3 5" xfId="5804"/>
    <cellStyle name="Style 62 6 4" xfId="5805"/>
    <cellStyle name="Style 62 6 4 2" xfId="5806"/>
    <cellStyle name="Style 62 6 4 2 2" xfId="5807"/>
    <cellStyle name="Style 62 6 4 2 2 2" xfId="22148"/>
    <cellStyle name="Style 62 6 4 3" xfId="5808"/>
    <cellStyle name="Style 62 6 4 3 2" xfId="21089"/>
    <cellStyle name="Style 62 6 5" xfId="5809"/>
    <cellStyle name="Style 62 6 5 2" xfId="21865"/>
    <cellStyle name="Style 62 6 6" xfId="5810"/>
    <cellStyle name="Style 62 6 6 2" xfId="21678"/>
    <cellStyle name="Style 62 7" xfId="5811"/>
    <cellStyle name="Style 62 7 2" xfId="5812"/>
    <cellStyle name="Style 62 7 2 2" xfId="5813"/>
    <cellStyle name="Style 62 7 2 2 2" xfId="20936"/>
    <cellStyle name="Style 62 7 3" xfId="5814"/>
    <cellStyle name="Style 62 7 3 2" xfId="22240"/>
    <cellStyle name="Style 62 7 4" xfId="5815"/>
    <cellStyle name="Style 62 7 4 2" xfId="21581"/>
    <cellStyle name="Style 62 7 5" xfId="5816"/>
    <cellStyle name="Style 62 8" xfId="5817"/>
    <cellStyle name="Style 62 8 2" xfId="5818"/>
    <cellStyle name="Style 62 8 2 2" xfId="5819"/>
    <cellStyle name="Style 62 8 2 3" xfId="21677"/>
    <cellStyle name="Style 62 8 3" xfId="5820"/>
    <cellStyle name="Style 62 8 3 2" xfId="22335"/>
    <cellStyle name="Style 62 8 4" xfId="5821"/>
    <cellStyle name="Style 62 8 4 2" xfId="21965"/>
    <cellStyle name="Style 62 8 5" xfId="5822"/>
    <cellStyle name="Style 62 9" xfId="5823"/>
    <cellStyle name="Style 62 9 2" xfId="5824"/>
    <cellStyle name="Style 62 9 2 2" xfId="5825"/>
    <cellStyle name="Style 62 9 2 3" xfId="22066"/>
    <cellStyle name="Style 62 9 3" xfId="5826"/>
    <cellStyle name="Style 62_ADDON" xfId="5827"/>
    <cellStyle name="Style 63" xfId="5828"/>
    <cellStyle name="Style 63 2" xfId="5829"/>
    <cellStyle name="Style 63 2 2" xfId="5830"/>
    <cellStyle name="Style 63 2 2 2" xfId="5831"/>
    <cellStyle name="Style 63 2 2 2 2" xfId="5832"/>
    <cellStyle name="Style 63 2 2 2 2 2" xfId="5833"/>
    <cellStyle name="Style 63 2 2 2 2 3" xfId="22147"/>
    <cellStyle name="Style 63 2 2 2 3" xfId="5834"/>
    <cellStyle name="Style 63 2 2 2 3 2" xfId="21088"/>
    <cellStyle name="Style 63 2 2 3" xfId="5835"/>
    <cellStyle name="Style 63 2 2 3 2" xfId="5836"/>
    <cellStyle name="Style 63 2 2 3 2 2" xfId="21864"/>
    <cellStyle name="Style 63 2 2 4" xfId="5837"/>
    <cellStyle name="Style 63 2 2 4 2" xfId="22416"/>
    <cellStyle name="Style 63 2 3" xfId="5838"/>
    <cellStyle name="Style 63 2 3 2" xfId="5839"/>
    <cellStyle name="Style 63 2 3 2 2" xfId="5840"/>
    <cellStyle name="Style 63 2 3 2 3" xfId="20935"/>
    <cellStyle name="Style 63 2 3 3" xfId="5841"/>
    <cellStyle name="Style 63 2 3 3 2" xfId="21580"/>
    <cellStyle name="Style 63 2 4" xfId="5842"/>
    <cellStyle name="Style 63 2 4 2" xfId="5843"/>
    <cellStyle name="Style 63 2 4 2 2" xfId="20678"/>
    <cellStyle name="Style 63 2 5" xfId="5844"/>
    <cellStyle name="Style 63 2 5 2" xfId="22239"/>
    <cellStyle name="Style 63 2 6" xfId="21493"/>
    <cellStyle name="Style 63 3" xfId="5845"/>
    <cellStyle name="Style 63 3 2" xfId="5846"/>
    <cellStyle name="Style 63 3 2 2" xfId="5847"/>
    <cellStyle name="Style 63 3 2 2 2" xfId="5848"/>
    <cellStyle name="Style 63 3 2 2 2 2" xfId="5849"/>
    <cellStyle name="Style 63 3 2 2 2 3" xfId="22065"/>
    <cellStyle name="Style 63 3 2 2 3" xfId="5850"/>
    <cellStyle name="Style 63 3 2 2 3 2" xfId="22334"/>
    <cellStyle name="Style 63 3 2 3" xfId="5851"/>
    <cellStyle name="Style 63 3 2 3 2" xfId="5852"/>
    <cellStyle name="Style 63 3 2 3 2 2" xfId="21776"/>
    <cellStyle name="Style 63 3 2 4" xfId="5853"/>
    <cellStyle name="Style 63 3 2 4 2" xfId="21676"/>
    <cellStyle name="Style 63 3 3" xfId="5854"/>
    <cellStyle name="Style 63 3 3 2" xfId="5855"/>
    <cellStyle name="Style 63 3 3 2 2" xfId="5856"/>
    <cellStyle name="Style 63 3 3 2 2 2" xfId="5857"/>
    <cellStyle name="Style 63 3 3 2 2 3" xfId="22146"/>
    <cellStyle name="Style 63 3 3 2 3" xfId="5858"/>
    <cellStyle name="Style 63 3 3 2 3 2" xfId="22415"/>
    <cellStyle name="Style 63 3 3 3" xfId="5859"/>
    <cellStyle name="Style 63 3 3 3 2" xfId="21863"/>
    <cellStyle name="Style 63 3 3 4" xfId="5860"/>
    <cellStyle name="Style 63 3 3 4 2" xfId="21492"/>
    <cellStyle name="Style 63 3 4" xfId="5861"/>
    <cellStyle name="Style 63 3 4 2" xfId="5862"/>
    <cellStyle name="Style 63 3 4 2 2" xfId="21579"/>
    <cellStyle name="Style 63 3 5" xfId="5863"/>
    <cellStyle name="Style 63 3 5 2" xfId="21964"/>
    <cellStyle name="Style 63 4" xfId="5864"/>
    <cellStyle name="Style 63 4 2" xfId="5865"/>
    <cellStyle name="Style 63 4 2 2" xfId="5866"/>
    <cellStyle name="Style 63 4 2 2 2" xfId="5867"/>
    <cellStyle name="Style 63 4 2 2 3" xfId="21963"/>
    <cellStyle name="Style 63 4 2 3" xfId="5868"/>
    <cellStyle name="Style 63 4 2 3 2" xfId="22238"/>
    <cellStyle name="Style 63 4 3" xfId="5869"/>
    <cellStyle name="Style 63 4 3 2" xfId="21675"/>
    <cellStyle name="Style 63 4 4" xfId="5870"/>
    <cellStyle name="Style 63 4 4 2" xfId="20934"/>
    <cellStyle name="Style 63 5" xfId="5871"/>
    <cellStyle name="Style 63 5 2" xfId="5872"/>
    <cellStyle name="Style 63 5 2 2" xfId="22333"/>
    <cellStyle name="Style 63 6" xfId="5873"/>
    <cellStyle name="Style 63 6 2" xfId="5874"/>
    <cellStyle name="Style 63 6 2 2" xfId="5875"/>
    <cellStyle name="Style 63 6 2 3" xfId="22064"/>
    <cellStyle name="Style 63 7" xfId="5876"/>
    <cellStyle name="Style 63 7 2" xfId="5877"/>
    <cellStyle name="Style 63 7 3" xfId="5878"/>
    <cellStyle name="Style 63 7 4" xfId="21775"/>
    <cellStyle name="Style 63 8" xfId="5879"/>
    <cellStyle name="Style 63 8 2" xfId="21777"/>
    <cellStyle name="Style 63_ADDON" xfId="5880"/>
    <cellStyle name="Style 64" xfId="5881"/>
    <cellStyle name="Style 64 2" xfId="5882"/>
    <cellStyle name="Style 64 2 2" xfId="5883"/>
    <cellStyle name="Style 64 2 2 2" xfId="5884"/>
    <cellStyle name="Style 64 2 2 2 2" xfId="5885"/>
    <cellStyle name="Style 64 2 2 2 2 2" xfId="5886"/>
    <cellStyle name="Style 64 2 2 2 2 3" xfId="21862"/>
    <cellStyle name="Style 64 2 2 2 3" xfId="5887"/>
    <cellStyle name="Style 64 2 2 2 3 2" xfId="22145"/>
    <cellStyle name="Style 64 2 2 3" xfId="5888"/>
    <cellStyle name="Style 64 2 2 3 2" xfId="5889"/>
    <cellStyle name="Style 64 2 2 3 2 2" xfId="21578"/>
    <cellStyle name="Style 64 2 2 4" xfId="5890"/>
    <cellStyle name="Style 64 2 2 4 2" xfId="22414"/>
    <cellStyle name="Style 64 2 3" xfId="5891"/>
    <cellStyle name="Style 64 2 3 2" xfId="5892"/>
    <cellStyle name="Style 64 2 3 2 2" xfId="5893"/>
    <cellStyle name="Style 64 2 3 2 3" xfId="22237"/>
    <cellStyle name="Style 64 2 3 3" xfId="5894"/>
    <cellStyle name="Style 64 2 3 3 2" xfId="20933"/>
    <cellStyle name="Style 64 2 4" xfId="5895"/>
    <cellStyle name="Style 64 2 4 2" xfId="5896"/>
    <cellStyle name="Style 64 2 4 2 2" xfId="21962"/>
    <cellStyle name="Style 64 2 5" xfId="5897"/>
    <cellStyle name="Style 64 2 5 2" xfId="21674"/>
    <cellStyle name="Style 64 2 6" xfId="21491"/>
    <cellStyle name="Style 64 3" xfId="5898"/>
    <cellStyle name="Style 64 3 2" xfId="5899"/>
    <cellStyle name="Style 64 3 2 2" xfId="5900"/>
    <cellStyle name="Style 64 3 2 2 2" xfId="5901"/>
    <cellStyle name="Style 64 3 2 2 2 2" xfId="5902"/>
    <cellStyle name="Style 64 3 2 2 2 3" xfId="21086"/>
    <cellStyle name="Style 64 3 2 2 3" xfId="5903"/>
    <cellStyle name="Style 64 3 2 2 3 2" xfId="21774"/>
    <cellStyle name="Style 64 3 2 3" xfId="5904"/>
    <cellStyle name="Style 64 3 2 3 2" xfId="5905"/>
    <cellStyle name="Style 64 3 2 3 2 2" xfId="21490"/>
    <cellStyle name="Style 64 3 2 4" xfId="5906"/>
    <cellStyle name="Style 64 3 2 4 2" xfId="22063"/>
    <cellStyle name="Style 64 3 3" xfId="5907"/>
    <cellStyle name="Style 64 3 3 2" xfId="5908"/>
    <cellStyle name="Style 64 3 3 2 2" xfId="5909"/>
    <cellStyle name="Style 64 3 3 2 2 2" xfId="5910"/>
    <cellStyle name="Style 64 3 3 2 2 3" xfId="21861"/>
    <cellStyle name="Style 64 3 3 2 3" xfId="5911"/>
    <cellStyle name="Style 64 3 3 2 3 2" xfId="22144"/>
    <cellStyle name="Style 64 3 3 3" xfId="5912"/>
    <cellStyle name="Style 64 3 3 3 2" xfId="21577"/>
    <cellStyle name="Style 64 3 3 4" xfId="5913"/>
    <cellStyle name="Style 64 3 3 4 2" xfId="22413"/>
    <cellStyle name="Style 64 3 4" xfId="5914"/>
    <cellStyle name="Style 64 3 4 2" xfId="5915"/>
    <cellStyle name="Style 64 3 4 2 2" xfId="20932"/>
    <cellStyle name="Style 64 3 5" xfId="5916"/>
    <cellStyle name="Style 64 3 5 2" xfId="22332"/>
    <cellStyle name="Style 64 4" xfId="5917"/>
    <cellStyle name="Style 64 4 2" xfId="5918"/>
    <cellStyle name="Style 64 4 2 2" xfId="5919"/>
    <cellStyle name="Style 64 4 2 2 2" xfId="5920"/>
    <cellStyle name="Style 64 4 2 2 3" xfId="21673"/>
    <cellStyle name="Style 64 4 2 3" xfId="5921"/>
    <cellStyle name="Style 64 4 2 3 2" xfId="21961"/>
    <cellStyle name="Style 64 4 3" xfId="5922"/>
    <cellStyle name="Style 64 4 3 2" xfId="22331"/>
    <cellStyle name="Style 64 4 4" xfId="5923"/>
    <cellStyle name="Style 64 4 4 2" xfId="22236"/>
    <cellStyle name="Style 64 5" xfId="5924"/>
    <cellStyle name="Style 64 5 2" xfId="5925"/>
    <cellStyle name="Style 64 5 2 2" xfId="22062"/>
    <cellStyle name="Style 64 6" xfId="5926"/>
    <cellStyle name="Style 64 6 2" xfId="5927"/>
    <cellStyle name="Style 64 6 2 2" xfId="5928"/>
    <cellStyle name="Style 64 6 2 3" xfId="21773"/>
    <cellStyle name="Style 64 7" xfId="5929"/>
    <cellStyle name="Style 64 7 2" xfId="5930"/>
    <cellStyle name="Style 64 7 3" xfId="5931"/>
    <cellStyle name="Style 64 7 4" xfId="21489"/>
    <cellStyle name="Style 64 8" xfId="5932"/>
    <cellStyle name="Style 64 8 2" xfId="21087"/>
    <cellStyle name="Style 64_ADDON" xfId="5933"/>
    <cellStyle name="Style 69" xfId="5934"/>
    <cellStyle name="Style 69 10" xfId="5935"/>
    <cellStyle name="Style 69 10 2" xfId="5936"/>
    <cellStyle name="Style 69 10 2 2" xfId="5937"/>
    <cellStyle name="Style 69 10 2 3" xfId="22143"/>
    <cellStyle name="Style 69 10 3" xfId="5938"/>
    <cellStyle name="Style 69 11" xfId="5939"/>
    <cellStyle name="Style 69 11 2" xfId="5940"/>
    <cellStyle name="Style 69 11 2 2" xfId="5941"/>
    <cellStyle name="Style 69 11 2 3" xfId="21860"/>
    <cellStyle name="Style 69 11 3" xfId="5942"/>
    <cellStyle name="Style 69 12" xfId="5943"/>
    <cellStyle name="Style 69 12 2" xfId="5944"/>
    <cellStyle name="Style 69 12 2 2" xfId="21576"/>
    <cellStyle name="Style 69 13" xfId="22412"/>
    <cellStyle name="Style 69 2" xfId="5945"/>
    <cellStyle name="Style 69 2 2" xfId="5946"/>
    <cellStyle name="Style 69 2 2 2" xfId="22235"/>
    <cellStyle name="Style 69 2 3" xfId="20931"/>
    <cellStyle name="Style 69 3" xfId="5947"/>
    <cellStyle name="Style 69 3 2" xfId="5948"/>
    <cellStyle name="Style 69 3 2 2" xfId="5949"/>
    <cellStyle name="Style 69 3 2 2 2" xfId="5950"/>
    <cellStyle name="Style 69 3 2 2 2 2" xfId="22330"/>
    <cellStyle name="Style 69 3 2 3" xfId="5951"/>
    <cellStyle name="Style 69 3 2 3 2" xfId="21672"/>
    <cellStyle name="Style 69 3 3" xfId="5952"/>
    <cellStyle name="Style 69 3 3 2" xfId="5953"/>
    <cellStyle name="Style 69 3 3 2 2" xfId="5954"/>
    <cellStyle name="Style 69 3 3 2 2 2" xfId="21488"/>
    <cellStyle name="Style 69 3 3 2 3" xfId="21772"/>
    <cellStyle name="Style 69 3 3 3" xfId="5955"/>
    <cellStyle name="Style 69 3 3 3 2" xfId="5956"/>
    <cellStyle name="Style 69 3 3 3 2 2" xfId="5957"/>
    <cellStyle name="Style 69 3 3 3 2 2 2" xfId="22142"/>
    <cellStyle name="Style 69 3 3 3 3" xfId="5958"/>
    <cellStyle name="Style 69 3 3 3 3 2" xfId="21859"/>
    <cellStyle name="Style 69 3 3 3 4" xfId="5959"/>
    <cellStyle name="Style 69 3 3 3 4 2" xfId="22411"/>
    <cellStyle name="Style 69 3 3 3 5" xfId="5960"/>
    <cellStyle name="Style 69 3 3 4" xfId="5961"/>
    <cellStyle name="Style 69 3 3 4 2" xfId="5962"/>
    <cellStyle name="Style 69 3 3 4 2 2" xfId="5963"/>
    <cellStyle name="Style 69 3 3 4 2 2 2" xfId="20930"/>
    <cellStyle name="Style 69 3 3 4 3" xfId="5964"/>
    <cellStyle name="Style 69 3 3 4 3 2" xfId="21575"/>
    <cellStyle name="Style 69 3 3 5" xfId="5965"/>
    <cellStyle name="Style 69 3 3 5 2" xfId="22234"/>
    <cellStyle name="Style 69 3 3 6" xfId="5966"/>
    <cellStyle name="Style 69 3 3 6 2" xfId="22061"/>
    <cellStyle name="Style 69 3 4" xfId="5967"/>
    <cellStyle name="Style 69 3 4 2" xfId="5968"/>
    <cellStyle name="Style 69 3 4 2 2" xfId="21671"/>
    <cellStyle name="Style 69 3 4 3" xfId="5969"/>
    <cellStyle name="Style 69 3 4 3 2" xfId="21959"/>
    <cellStyle name="Style 69 3 4 4" xfId="5970"/>
    <cellStyle name="Style 69 3 5" xfId="5971"/>
    <cellStyle name="Style 69 3 5 2" xfId="22329"/>
    <cellStyle name="Style 69 3 6" xfId="5972"/>
    <cellStyle name="Style 69 3 6 2" xfId="21960"/>
    <cellStyle name="Style 69 4" xfId="5973"/>
    <cellStyle name="Style 69 4 2" xfId="5974"/>
    <cellStyle name="Style 69 4 2 2" xfId="5975"/>
    <cellStyle name="Style 69 4 2 2 2" xfId="5976"/>
    <cellStyle name="Style 69 4 2 2 2 2" xfId="22410"/>
    <cellStyle name="Style 69 4 2 2 3" xfId="21487"/>
    <cellStyle name="Style 69 4 2 3" xfId="5977"/>
    <cellStyle name="Style 69 4 2 3 2" xfId="5978"/>
    <cellStyle name="Style 69 4 2 3 2 2" xfId="5979"/>
    <cellStyle name="Style 69 4 2 3 2 2 2" xfId="21858"/>
    <cellStyle name="Style 69 4 2 3 3" xfId="5980"/>
    <cellStyle name="Style 69 4 2 3 3 2" xfId="21574"/>
    <cellStyle name="Style 69 4 2 3 4" xfId="5981"/>
    <cellStyle name="Style 69 4 2 3 4 2" xfId="22141"/>
    <cellStyle name="Style 69 4 2 3 5" xfId="5982"/>
    <cellStyle name="Style 69 4 2 4" xfId="5983"/>
    <cellStyle name="Style 69 4 2 4 2" xfId="5984"/>
    <cellStyle name="Style 69 4 2 4 2 2" xfId="5985"/>
    <cellStyle name="Style 69 4 2 4 2 2 2" xfId="22233"/>
    <cellStyle name="Style 69 4 2 4 3" xfId="5986"/>
    <cellStyle name="Style 69 4 2 4 3 2" xfId="20929"/>
    <cellStyle name="Style 69 4 2 5" xfId="5987"/>
    <cellStyle name="Style 69 4 2 5 2" xfId="21958"/>
    <cellStyle name="Style 69 4 2 6" xfId="5988"/>
    <cellStyle name="Style 69 4 2 6 2" xfId="21771"/>
    <cellStyle name="Style 69 4 3" xfId="5989"/>
    <cellStyle name="Style 69 4 3 2" xfId="5990"/>
    <cellStyle name="Style 69 4 3 2 2" xfId="22328"/>
    <cellStyle name="Style 69 4 3 3" xfId="21670"/>
    <cellStyle name="Style 69 4 4" xfId="5991"/>
    <cellStyle name="Style 69 4 4 2" xfId="5992"/>
    <cellStyle name="Style 69 4 4 2 2" xfId="21770"/>
    <cellStyle name="Style 69 4 4 3" xfId="22059"/>
    <cellStyle name="Style 69 4 5" xfId="5993"/>
    <cellStyle name="Style 69 4 5 2" xfId="21486"/>
    <cellStyle name="Style 69 4 6" xfId="5994"/>
    <cellStyle name="Style 69 4 6 2" xfId="22060"/>
    <cellStyle name="Style 69 5" xfId="5995"/>
    <cellStyle name="Style 69 5 2" xfId="5996"/>
    <cellStyle name="Style 69 5 2 2" xfId="5997"/>
    <cellStyle name="Style 69 5 2 2 2" xfId="5998"/>
    <cellStyle name="Style 69 5 2 2 2 2" xfId="21573"/>
    <cellStyle name="Style 69 5 2 2 3" xfId="21857"/>
    <cellStyle name="Style 69 5 2 3" xfId="5999"/>
    <cellStyle name="Style 69 5 2 3 2" xfId="6000"/>
    <cellStyle name="Style 69 5 2 3 2 2" xfId="6001"/>
    <cellStyle name="Style 69 5 2 3 2 2 2" xfId="22232"/>
    <cellStyle name="Style 69 5 2 3 3" xfId="6002"/>
    <cellStyle name="Style 69 5 2 3 3 2" xfId="21957"/>
    <cellStyle name="Style 69 5 2 3 4" xfId="6003"/>
    <cellStyle name="Style 69 5 2 3 4 2" xfId="20928"/>
    <cellStyle name="Style 69 5 2 3 5" xfId="6004"/>
    <cellStyle name="Style 69 5 2 4" xfId="6005"/>
    <cellStyle name="Style 69 5 2 4 2" xfId="6006"/>
    <cellStyle name="Style 69 5 2 4 2 2" xfId="6007"/>
    <cellStyle name="Style 69 5 2 4 2 3" xfId="22327"/>
    <cellStyle name="Style 69 5 2 4 3" xfId="6008"/>
    <cellStyle name="Style 69 5 2 4 3 2" xfId="21669"/>
    <cellStyle name="Style 69 5 2 5" xfId="6009"/>
    <cellStyle name="Style 69 5 2 5 2" xfId="22140"/>
    <cellStyle name="Style 69 5 2 6" xfId="6010"/>
    <cellStyle name="Style 69 5 3" xfId="6011"/>
    <cellStyle name="Style 69 5 3 2" xfId="6012"/>
    <cellStyle name="Style 69 5 3 2 2" xfId="21769"/>
    <cellStyle name="Style 69 5 3 3" xfId="22058"/>
    <cellStyle name="Style 69 5 4" xfId="6013"/>
    <cellStyle name="Style 69 5 4 2" xfId="6014"/>
    <cellStyle name="Style 69 5 4 2 2" xfId="21485"/>
    <cellStyle name="Style 69 5 5" xfId="6015"/>
    <cellStyle name="Style 69 5 5 2" xfId="22408"/>
    <cellStyle name="Style 69 5 6" xfId="6016"/>
    <cellStyle name="Style 69 5 6 2" xfId="22409"/>
    <cellStyle name="Style 69 6" xfId="6017"/>
    <cellStyle name="Style 69 6 2" xfId="6018"/>
    <cellStyle name="Style 69 6 2 2" xfId="6019"/>
    <cellStyle name="Style 69 6 2 2 2" xfId="21856"/>
    <cellStyle name="Style 69 6 2 3" xfId="22139"/>
    <cellStyle name="Style 69 6 3" xfId="6020"/>
    <cellStyle name="Style 69 6 3 2" xfId="6021"/>
    <cellStyle name="Style 69 6 3 2 2" xfId="6022"/>
    <cellStyle name="Style 69 6 3 2 2 2" xfId="20927"/>
    <cellStyle name="Style 69 6 3 3" xfId="6023"/>
    <cellStyle name="Style 69 6 3 3 2" xfId="20677"/>
    <cellStyle name="Style 69 6 3 4" xfId="6024"/>
    <cellStyle name="Style 69 6 3 4 2" xfId="21572"/>
    <cellStyle name="Style 69 6 3 5" xfId="6025"/>
    <cellStyle name="Style 69 6 4" xfId="6026"/>
    <cellStyle name="Style 69 6 4 2" xfId="6027"/>
    <cellStyle name="Style 69 6 4 2 2" xfId="6028"/>
    <cellStyle name="Style 69 6 4 2 2 2" xfId="21956"/>
    <cellStyle name="Style 69 6 4 3" xfId="6029"/>
    <cellStyle name="Style 69 6 4 3 2" xfId="22231"/>
    <cellStyle name="Style 69 6 5" xfId="6030"/>
    <cellStyle name="Style 69 6 5 2" xfId="20972"/>
    <cellStyle name="Style 69 6 6" xfId="6031"/>
    <cellStyle name="Style 69 6 6 2" xfId="21085"/>
    <cellStyle name="Style 69 7" xfId="6032"/>
    <cellStyle name="Style 69 7 2" xfId="6033"/>
    <cellStyle name="Style 69 7 2 2" xfId="6034"/>
    <cellStyle name="Style 69 7 2 2 2" xfId="21703"/>
    <cellStyle name="Style 69 7 3" xfId="6035"/>
    <cellStyle name="Style 69 7 3 2" xfId="21551"/>
    <cellStyle name="Style 69 7 4" xfId="6036"/>
    <cellStyle name="Style 69 7 4 2" xfId="20975"/>
    <cellStyle name="Style 69 7 5" xfId="6037"/>
    <cellStyle name="Style 69 8" xfId="6038"/>
    <cellStyle name="Style 69 8 2" xfId="6039"/>
    <cellStyle name="Style 69 8 2 2" xfId="6040"/>
    <cellStyle name="Style 69 8 2 3" xfId="22001"/>
    <cellStyle name="Style 69 8 3" xfId="6041"/>
    <cellStyle name="Style 69 8 3 2" xfId="21152"/>
    <cellStyle name="Style 69 8 4" xfId="6042"/>
    <cellStyle name="Style 69 8 4 2" xfId="21915"/>
    <cellStyle name="Style 69 8 5" xfId="6043"/>
    <cellStyle name="Style 69 9" xfId="6044"/>
    <cellStyle name="Style 69 9 2" xfId="6045"/>
    <cellStyle name="Style 69 9 2 2" xfId="6046"/>
    <cellStyle name="Style 69 9 2 3" xfId="21151"/>
    <cellStyle name="Style 69 9 3" xfId="6047"/>
    <cellStyle name="Style 69_ADDON" xfId="6048"/>
    <cellStyle name="Style 70" xfId="6049"/>
    <cellStyle name="Style 70 2" xfId="6050"/>
    <cellStyle name="Style 70 2 2" xfId="21070"/>
    <cellStyle name="Style 70 3" xfId="6051"/>
    <cellStyle name="Style 70 3 2" xfId="6052"/>
    <cellStyle name="Style 70 3 2 2" xfId="21410"/>
    <cellStyle name="Style 70 3 3" xfId="6053"/>
    <cellStyle name="Style 70 3 3 2" xfId="6054"/>
    <cellStyle name="Style 70 3 3 2 2" xfId="21401"/>
    <cellStyle name="Style 70 3 3 3" xfId="6055"/>
    <cellStyle name="Style 70 3 3 3 2" xfId="21610"/>
    <cellStyle name="Style 70 3 3 4" xfId="6056"/>
    <cellStyle name="Style 70 3 3 4 2" xfId="21069"/>
    <cellStyle name="Style 70 3 4" xfId="6057"/>
    <cellStyle name="Style 70 3 4 2" xfId="6058"/>
    <cellStyle name="Style 70 3 4 2 2" xfId="20956"/>
    <cellStyle name="Style 70 3 4 3" xfId="20744"/>
    <cellStyle name="Style 70 3 5" xfId="6059"/>
    <cellStyle name="Style 70 3 5 2" xfId="20683"/>
    <cellStyle name="Style 70 4" xfId="6060"/>
    <cellStyle name="Style 70 4 2" xfId="6061"/>
    <cellStyle name="Style 70 4 2 2" xfId="20717"/>
    <cellStyle name="Style 70 4 3" xfId="6062"/>
    <cellStyle name="Style 70 4 3 2" xfId="21921"/>
    <cellStyle name="Style 70 4 4" xfId="6063"/>
    <cellStyle name="Style 70 4 4 2" xfId="20732"/>
    <cellStyle name="Style 70 5" xfId="6064"/>
    <cellStyle name="Style 70 5 2" xfId="6065"/>
    <cellStyle name="Style 70 5 2 2" xfId="22286"/>
    <cellStyle name="Style 70 5 3" xfId="21402"/>
    <cellStyle name="Style 70 6" xfId="6066"/>
    <cellStyle name="Style 70 6 2" xfId="6067"/>
    <cellStyle name="Style 70 6 2 2" xfId="21841"/>
    <cellStyle name="Style 70 6 3" xfId="6068"/>
    <cellStyle name="Style 70 7" xfId="6069"/>
    <cellStyle name="Style 70 7 2" xfId="6070"/>
    <cellStyle name="Style 70 7 2 2" xfId="21017"/>
    <cellStyle name="Style 70 7 3" xfId="6071"/>
    <cellStyle name="Style 70 8" xfId="6072"/>
    <cellStyle name="Style 70 8 2" xfId="21150"/>
    <cellStyle name="Style 70_ADDON" xfId="6073"/>
    <cellStyle name="Style 71" xfId="6074"/>
    <cellStyle name="Style 71 2" xfId="6075"/>
    <cellStyle name="Style 71 2 2" xfId="6076"/>
    <cellStyle name="Style 71 2 2 2" xfId="6077"/>
    <cellStyle name="Style 71 2 2 2 2" xfId="6078"/>
    <cellStyle name="Style 71 2 2 2 2 2" xfId="6079"/>
    <cellStyle name="Style 71 2 2 2 2 3" xfId="20682"/>
    <cellStyle name="Style 71 2 2 2 3" xfId="6080"/>
    <cellStyle name="Style 71 2 2 2 3 2" xfId="21149"/>
    <cellStyle name="Style 71 2 2 3" xfId="6081"/>
    <cellStyle name="Style 71 2 2 3 2" xfId="6082"/>
    <cellStyle name="Style 71 2 2 3 2 2" xfId="21148"/>
    <cellStyle name="Style 71 2 2 4" xfId="6083"/>
    <cellStyle name="Style 71 2 2 4 2" xfId="21650"/>
    <cellStyle name="Style 71 2 3" xfId="6084"/>
    <cellStyle name="Style 71 2 3 2" xfId="6085"/>
    <cellStyle name="Style 71 2 3 2 2" xfId="6086"/>
    <cellStyle name="Style 71 2 3 2 3" xfId="22017"/>
    <cellStyle name="Style 71 2 3 3" xfId="6087"/>
    <cellStyle name="Style 71 2 3 3 2" xfId="21511"/>
    <cellStyle name="Style 71 2 4" xfId="6088"/>
    <cellStyle name="Style 71 2 4 2" xfId="6089"/>
    <cellStyle name="Style 71 2 4 2 2" xfId="21916"/>
    <cellStyle name="Style 71 2 5" xfId="6090"/>
    <cellStyle name="Style 71 2 5 2" xfId="22009"/>
    <cellStyle name="Style 71 2 6" xfId="21446"/>
    <cellStyle name="Style 71 3" xfId="6091"/>
    <cellStyle name="Style 71 3 2" xfId="6092"/>
    <cellStyle name="Style 71 3 2 2" xfId="6093"/>
    <cellStyle name="Style 71 3 2 2 2" xfId="6094"/>
    <cellStyle name="Style 71 3 2 2 2 2" xfId="6095"/>
    <cellStyle name="Style 71 3 2 2 2 3" xfId="21011"/>
    <cellStyle name="Style 71 3 2 2 3" xfId="6096"/>
    <cellStyle name="Style 71 3 2 2 3 2" xfId="21538"/>
    <cellStyle name="Style 71 3 2 3" xfId="6097"/>
    <cellStyle name="Style 71 3 2 3 2" xfId="6098"/>
    <cellStyle name="Style 71 3 2 3 2 2" xfId="20761"/>
    <cellStyle name="Style 71 3 2 4" xfId="6099"/>
    <cellStyle name="Style 71 3 2 4 2" xfId="20716"/>
    <cellStyle name="Style 71 3 3" xfId="6100"/>
    <cellStyle name="Style 71 3 3 2" xfId="6101"/>
    <cellStyle name="Style 71 3 3 2 2" xfId="6102"/>
    <cellStyle name="Style 71 3 3 2 2 2" xfId="6103"/>
    <cellStyle name="Style 71 3 3 2 2 3" xfId="21463"/>
    <cellStyle name="Style 71 3 3 2 3" xfId="6104"/>
    <cellStyle name="Style 71 3 3 2 3 2" xfId="22308"/>
    <cellStyle name="Style 71 3 3 3" xfId="6105"/>
    <cellStyle name="Style 71 3 3 3 2" xfId="22207"/>
    <cellStyle name="Style 71 3 3 4" xfId="6106"/>
    <cellStyle name="Style 71 3 3 4 2" xfId="22379"/>
    <cellStyle name="Style 71 3 4" xfId="6107"/>
    <cellStyle name="Style 71 3 4 2" xfId="6108"/>
    <cellStyle name="Style 71 3 4 2 2" xfId="21810"/>
    <cellStyle name="Style 71 3 5" xfId="6109"/>
    <cellStyle name="Style 71 3 5 2" xfId="21741"/>
    <cellStyle name="Style 71 4" xfId="6110"/>
    <cellStyle name="Style 71 4 2" xfId="6111"/>
    <cellStyle name="Style 71 4 2 2" xfId="6112"/>
    <cellStyle name="Style 71 4 2 2 2" xfId="6113"/>
    <cellStyle name="Style 71 4 2 2 3" xfId="21416"/>
    <cellStyle name="Style 71 4 2 3" xfId="6114"/>
    <cellStyle name="Style 71 4 2 3 2" xfId="22175"/>
    <cellStyle name="Style 71 4 3" xfId="6115"/>
    <cellStyle name="Style 71 4 3 2" xfId="21808"/>
    <cellStyle name="Style 71 4 4" xfId="6116"/>
    <cellStyle name="Style 71 4 4 2" xfId="20955"/>
    <cellStyle name="Style 71 5" xfId="6117"/>
    <cellStyle name="Style 71 5 2" xfId="6118"/>
    <cellStyle name="Style 71 5 2 2" xfId="21147"/>
    <cellStyle name="Style 71 6" xfId="6119"/>
    <cellStyle name="Style 71 6 2" xfId="6120"/>
    <cellStyle name="Style 71 6 2 2" xfId="6121"/>
    <cellStyle name="Style 71 6 2 3" xfId="21113"/>
    <cellStyle name="Style 71 7" xfId="6122"/>
    <cellStyle name="Style 71 7 2" xfId="6123"/>
    <cellStyle name="Style 71 7 3" xfId="6124"/>
    <cellStyle name="Style 71 7 4" xfId="21146"/>
    <cellStyle name="Style 71 8" xfId="6125"/>
    <cellStyle name="Style 71 8 2" xfId="20762"/>
    <cellStyle name="Style 71_ADDON" xfId="6126"/>
    <cellStyle name="Style 72" xfId="6127"/>
    <cellStyle name="Style 72 2" xfId="6128"/>
    <cellStyle name="Style 72 2 2" xfId="22024"/>
    <cellStyle name="Style 72 3" xfId="6129"/>
    <cellStyle name="Style 72 3 2" xfId="6130"/>
    <cellStyle name="Style 72 3 2 2" xfId="20954"/>
    <cellStyle name="Style 72 3 3" xfId="6131"/>
    <cellStyle name="Style 72 3 3 2" xfId="6132"/>
    <cellStyle name="Style 72 3 3 2 2" xfId="21656"/>
    <cellStyle name="Style 72 3 3 3" xfId="6133"/>
    <cellStyle name="Style 72 3 3 3 2" xfId="21889"/>
    <cellStyle name="Style 72 3 3 4" xfId="6134"/>
    <cellStyle name="Style 72 3 3 4 2" xfId="21836"/>
    <cellStyle name="Style 72 3 4" xfId="6135"/>
    <cellStyle name="Style 72 3 4 2" xfId="6136"/>
    <cellStyle name="Style 72 3 4 2 2" xfId="20958"/>
    <cellStyle name="Style 72 3 4 3" xfId="21411"/>
    <cellStyle name="Style 72 3 5" xfId="6137"/>
    <cellStyle name="Style 72 3 5 2" xfId="20693"/>
    <cellStyle name="Style 72 4" xfId="6138"/>
    <cellStyle name="Style 72 4 2" xfId="6139"/>
    <cellStyle name="Style 72 4 2 2" xfId="21536"/>
    <cellStyle name="Style 72 4 3" xfId="6140"/>
    <cellStyle name="Style 72 4 3 2" xfId="21425"/>
    <cellStyle name="Style 72 4 4" xfId="6141"/>
    <cellStyle name="Style 72 4 4 2" xfId="20767"/>
    <cellStyle name="Style 72 5" xfId="6142"/>
    <cellStyle name="Style 72 5 2" xfId="6143"/>
    <cellStyle name="Style 72 5 2 2" xfId="21557"/>
    <cellStyle name="Style 72 5 3" xfId="20687"/>
    <cellStyle name="Style 72 6" xfId="6144"/>
    <cellStyle name="Style 72 6 2" xfId="6145"/>
    <cellStyle name="Style 72 6 2 2" xfId="21825"/>
    <cellStyle name="Style 72 6 3" xfId="6146"/>
    <cellStyle name="Style 72 7" xfId="6147"/>
    <cellStyle name="Style 72 7 2" xfId="6148"/>
    <cellStyle name="Style 72 7 2 2" xfId="20971"/>
    <cellStyle name="Style 72 7 3" xfId="6149"/>
    <cellStyle name="Style 72 8" xfId="6150"/>
    <cellStyle name="Style 72 8 2" xfId="21730"/>
    <cellStyle name="Style 72_ADDON" xfId="6151"/>
    <cellStyle name="Style 73" xfId="6152"/>
    <cellStyle name="Style 73 10" xfId="6153"/>
    <cellStyle name="Style 73 10 2" xfId="6154"/>
    <cellStyle name="Style 73 10 2 2" xfId="6155"/>
    <cellStyle name="Style 73 10 2 3" xfId="22124"/>
    <cellStyle name="Style 73 10 3" xfId="6156"/>
    <cellStyle name="Style 73 11" xfId="6157"/>
    <cellStyle name="Style 73 11 2" xfId="6158"/>
    <cellStyle name="Style 73 11 2 2" xfId="6159"/>
    <cellStyle name="Style 73 11 2 3" xfId="22302"/>
    <cellStyle name="Style 73 11 3" xfId="6160"/>
    <cellStyle name="Style 73 12" xfId="6161"/>
    <cellStyle name="Style 73 12 2" xfId="6162"/>
    <cellStyle name="Style 73 12 2 2" xfId="22267"/>
    <cellStyle name="Style 73 13" xfId="20973"/>
    <cellStyle name="Style 73 2" xfId="6163"/>
    <cellStyle name="Style 73 2 2" xfId="6164"/>
    <cellStyle name="Style 73 2 2 2" xfId="22109"/>
    <cellStyle name="Style 73 2 3" xfId="21434"/>
    <cellStyle name="Style 73 3" xfId="6165"/>
    <cellStyle name="Style 73 3 2" xfId="6166"/>
    <cellStyle name="Style 73 3 2 2" xfId="6167"/>
    <cellStyle name="Style 73 3 2 2 2" xfId="6168"/>
    <cellStyle name="Style 73 3 2 2 2 2" xfId="20766"/>
    <cellStyle name="Style 73 3 2 3" xfId="6169"/>
    <cellStyle name="Style 73 3 2 3 2" xfId="22085"/>
    <cellStyle name="Style 73 3 3" xfId="6170"/>
    <cellStyle name="Style 73 3 3 2" xfId="6171"/>
    <cellStyle name="Style 73 3 3 2 2" xfId="6172"/>
    <cellStyle name="Style 73 3 3 2 2 2" xfId="21626"/>
    <cellStyle name="Style 73 3 3 2 3" xfId="21705"/>
    <cellStyle name="Style 73 3 3 3" xfId="6173"/>
    <cellStyle name="Style 73 3 3 3 2" xfId="6174"/>
    <cellStyle name="Style 73 3 3 3 2 2" xfId="6175"/>
    <cellStyle name="Style 73 3 3 3 2 2 2" xfId="21794"/>
    <cellStyle name="Style 73 3 3 3 3" xfId="6176"/>
    <cellStyle name="Style 73 3 3 3 3 2" xfId="21641"/>
    <cellStyle name="Style 73 3 3 3 4" xfId="6177"/>
    <cellStyle name="Style 73 3 3 3 4 2" xfId="22281"/>
    <cellStyle name="Style 73 3 3 3 5" xfId="6178"/>
    <cellStyle name="Style 73 3 3 4" xfId="6179"/>
    <cellStyle name="Style 73 3 3 4 2" xfId="6180"/>
    <cellStyle name="Style 73 3 3 4 2 2" xfId="6181"/>
    <cellStyle name="Style 73 3 3 4 2 2 2" xfId="21103"/>
    <cellStyle name="Style 73 3 3 4 3" xfId="6182"/>
    <cellStyle name="Style 73 3 3 4 3 2" xfId="20966"/>
    <cellStyle name="Style 73 3 3 5" xfId="6183"/>
    <cellStyle name="Style 73 3 3 5 2" xfId="22196"/>
    <cellStyle name="Style 73 3 3 6" xfId="6184"/>
    <cellStyle name="Style 73 3 3 6 2" xfId="20751"/>
    <cellStyle name="Style 73 3 4" xfId="6185"/>
    <cellStyle name="Style 73 3 4 2" xfId="6186"/>
    <cellStyle name="Style 73 3 4 2 2" xfId="21795"/>
    <cellStyle name="Style 73 3 4 3" xfId="6187"/>
    <cellStyle name="Style 73 3 4 3 2" xfId="22217"/>
    <cellStyle name="Style 73 3 4 4" xfId="6188"/>
    <cellStyle name="Style 73 3 5" xfId="6189"/>
    <cellStyle name="Style 73 3 5 2" xfId="20775"/>
    <cellStyle name="Style 73 3 6" xfId="6190"/>
    <cellStyle name="Style 73 3 6 2" xfId="21895"/>
    <cellStyle name="Style 73 4" xfId="6191"/>
    <cellStyle name="Style 73 4 2" xfId="6192"/>
    <cellStyle name="Style 73 4 2 2" xfId="6193"/>
    <cellStyle name="Style 73 4 2 2 2" xfId="6194"/>
    <cellStyle name="Style 73 4 2 2 2 2" xfId="21013"/>
    <cellStyle name="Style 73 4 2 2 3" xfId="21361"/>
    <cellStyle name="Style 73 4 2 3" xfId="6195"/>
    <cellStyle name="Style 73 4 2 3 2" xfId="6196"/>
    <cellStyle name="Style 73 4 2 3 2 2" xfId="6197"/>
    <cellStyle name="Style 73 4 2 3 2 2 2" xfId="21380"/>
    <cellStyle name="Style 73 4 2 3 3" xfId="6198"/>
    <cellStyle name="Style 73 4 2 3 3 2" xfId="22360"/>
    <cellStyle name="Style 73 4 2 3 4" xfId="6199"/>
    <cellStyle name="Style 73 4 2 3 4 2" xfId="22083"/>
    <cellStyle name="Style 73 4 2 3 5" xfId="6200"/>
    <cellStyle name="Style 73 4 2 4" xfId="6201"/>
    <cellStyle name="Style 73 4 2 4 2" xfId="6202"/>
    <cellStyle name="Style 73 4 2 4 2 2" xfId="6203"/>
    <cellStyle name="Style 73 4 2 4 2 2 2" xfId="20962"/>
    <cellStyle name="Style 73 4 2 4 3" xfId="6204"/>
    <cellStyle name="Style 73 4 2 4 3 2" xfId="21115"/>
    <cellStyle name="Style 73 4 2 5" xfId="6205"/>
    <cellStyle name="Style 73 4 2 5 2" xfId="21668"/>
    <cellStyle name="Style 73 4 2 6" xfId="6206"/>
    <cellStyle name="Style 73 4 2 6 2" xfId="20773"/>
    <cellStyle name="Style 73 4 3" xfId="6207"/>
    <cellStyle name="Style 73 4 3 2" xfId="6208"/>
    <cellStyle name="Style 73 4 3 2 2" xfId="21721"/>
    <cellStyle name="Style 73 4 3 3" xfId="20965"/>
    <cellStyle name="Style 73 4 4" xfId="6209"/>
    <cellStyle name="Style 73 4 4 2" xfId="6210"/>
    <cellStyle name="Style 73 4 4 2 2" xfId="22090"/>
    <cellStyle name="Style 73 4 4 3" xfId="20964"/>
    <cellStyle name="Style 73 4 5" xfId="6211"/>
    <cellStyle name="Style 73 4 5 2" xfId="20963"/>
    <cellStyle name="Style 73 4 6" xfId="6212"/>
    <cellStyle name="Style 73 4 6 2" xfId="22371"/>
    <cellStyle name="Style 73 5" xfId="6213"/>
    <cellStyle name="Style 73 5 2" xfId="6214"/>
    <cellStyle name="Style 73 5 2 2" xfId="6215"/>
    <cellStyle name="Style 73 5 2 2 2" xfId="6216"/>
    <cellStyle name="Style 73 5 2 2 2 2" xfId="22206"/>
    <cellStyle name="Style 73 5 2 2 3" xfId="22116"/>
    <cellStyle name="Style 73 5 2 3" xfId="6217"/>
    <cellStyle name="Style 73 5 2 3 2" xfId="6218"/>
    <cellStyle name="Style 73 5 2 3 2 2" xfId="6219"/>
    <cellStyle name="Style 73 5 2 3 2 2 2" xfId="21422"/>
    <cellStyle name="Style 73 5 2 3 3" xfId="6220"/>
    <cellStyle name="Style 73 5 2 3 3 2" xfId="21728"/>
    <cellStyle name="Style 73 5 2 3 4" xfId="6221"/>
    <cellStyle name="Style 73 5 2 3 4 2" xfId="21542"/>
    <cellStyle name="Style 73 5 2 3 5" xfId="6222"/>
    <cellStyle name="Style 73 5 2 4" xfId="6223"/>
    <cellStyle name="Style 73 5 2 4 2" xfId="6224"/>
    <cellStyle name="Style 73 5 2 4 2 2" xfId="6225"/>
    <cellStyle name="Style 73 5 2 4 2 3" xfId="21012"/>
    <cellStyle name="Style 73 5 2 4 3" xfId="6226"/>
    <cellStyle name="Style 73 5 2 4 3 2" xfId="21937"/>
    <cellStyle name="Style 73 5 2 5" xfId="6227"/>
    <cellStyle name="Style 73 5 2 5 2" xfId="21429"/>
    <cellStyle name="Style 73 5 2 6" xfId="6228"/>
    <cellStyle name="Style 73 5 3" xfId="6229"/>
    <cellStyle name="Style 73 5 3 2" xfId="6230"/>
    <cellStyle name="Style 73 5 3 2 2" xfId="22040"/>
    <cellStyle name="Style 73 5 3 3" xfId="22127"/>
    <cellStyle name="Style 73 5 4" xfId="6231"/>
    <cellStyle name="Style 73 5 4 2" xfId="6232"/>
    <cellStyle name="Style 73 5 4 2 2" xfId="21366"/>
    <cellStyle name="Style 73 5 5" xfId="6233"/>
    <cellStyle name="Style 73 5 5 2" xfId="21114"/>
    <cellStyle name="Style 73 5 6" xfId="6234"/>
    <cellStyle name="Style 73 5 6 2" xfId="21068"/>
    <cellStyle name="Style 73 6" xfId="6235"/>
    <cellStyle name="Style 73 6 2" xfId="6236"/>
    <cellStyle name="Style 73 6 2 2" xfId="6237"/>
    <cellStyle name="Style 73 6 2 2 2" xfId="22057"/>
    <cellStyle name="Style 73 6 2 3" xfId="22326"/>
    <cellStyle name="Style 73 6 3" xfId="6238"/>
    <cellStyle name="Style 73 6 3 2" xfId="6239"/>
    <cellStyle name="Style 73 6 3 2 2" xfId="6240"/>
    <cellStyle name="Style 73 6 3 2 2 2" xfId="21041"/>
    <cellStyle name="Style 73 6 3 3" xfId="6241"/>
    <cellStyle name="Style 73 6 3 3 2" xfId="21484"/>
    <cellStyle name="Style 73 6 3 4" xfId="6242"/>
    <cellStyle name="Style 73 6 3 4 2" xfId="21768"/>
    <cellStyle name="Style 73 6 3 5" xfId="6243"/>
    <cellStyle name="Style 73 6 4" xfId="6244"/>
    <cellStyle name="Style 73 6 4 2" xfId="6245"/>
    <cellStyle name="Style 73 6 4 2 2" xfId="6246"/>
    <cellStyle name="Style 73 6 4 2 2 2" xfId="22128"/>
    <cellStyle name="Style 73 6 4 3" xfId="6247"/>
    <cellStyle name="Style 73 6 4 3 2" xfId="22252"/>
    <cellStyle name="Style 73 6 5" xfId="6248"/>
    <cellStyle name="Style 73 6 5 2" xfId="21040"/>
    <cellStyle name="Style 73 6 6" xfId="6249"/>
    <cellStyle name="Style 73 6 6 2" xfId="21847"/>
    <cellStyle name="Style 73 7" xfId="6250"/>
    <cellStyle name="Style 73 7 2" xfId="6251"/>
    <cellStyle name="Style 73 7 2 2" xfId="6252"/>
    <cellStyle name="Style 73 7 2 2 2" xfId="22407"/>
    <cellStyle name="Style 73 7 3" xfId="6253"/>
    <cellStyle name="Style 73 7 3 2" xfId="22138"/>
    <cellStyle name="Style 73 7 4" xfId="6254"/>
    <cellStyle name="Style 73 7 4 2" xfId="21979"/>
    <cellStyle name="Style 73 7 5" xfId="6255"/>
    <cellStyle name="Style 73 8" xfId="6256"/>
    <cellStyle name="Style 73 8 2" xfId="6257"/>
    <cellStyle name="Style 73 8 2 2" xfId="6258"/>
    <cellStyle name="Style 73 8 2 3" xfId="21629"/>
    <cellStyle name="Style 73 8 3" xfId="6259"/>
    <cellStyle name="Style 73 8 3 2" xfId="21724"/>
    <cellStyle name="Style 73 8 4" xfId="6260"/>
    <cellStyle name="Style 73 8 4 2" xfId="21855"/>
    <cellStyle name="Style 73 8 5" xfId="6261"/>
    <cellStyle name="Style 73 9" xfId="6262"/>
    <cellStyle name="Style 73 9 2" xfId="6263"/>
    <cellStyle name="Style 73 9 2 2" xfId="6264"/>
    <cellStyle name="Style 73 9 2 3" xfId="21745"/>
    <cellStyle name="Style 73 9 3" xfId="6265"/>
    <cellStyle name="Style 73_ADDON" xfId="6266"/>
    <cellStyle name="Style 74" xfId="6267"/>
    <cellStyle name="Style 74 2" xfId="6268"/>
    <cellStyle name="Style 74 2 2" xfId="6269"/>
    <cellStyle name="Style 74 2 2 2" xfId="6270"/>
    <cellStyle name="Style 74 2 2 2 2" xfId="6271"/>
    <cellStyle name="Style 74 2 2 2 2 2" xfId="6272"/>
    <cellStyle name="Style 74 2 2 2 2 3" xfId="21010"/>
    <cellStyle name="Style 74 2 2 2 3" xfId="6273"/>
    <cellStyle name="Style 74 2 2 2 3 2" xfId="22215"/>
    <cellStyle name="Style 74 2 2 3" xfId="6274"/>
    <cellStyle name="Style 74 2 2 3 2" xfId="6275"/>
    <cellStyle name="Style 74 2 2 3 2 2" xfId="21552"/>
    <cellStyle name="Style 74 2 2 4" xfId="6276"/>
    <cellStyle name="Style 74 2 2 4 2" xfId="21638"/>
    <cellStyle name="Style 74 2 3" xfId="6277"/>
    <cellStyle name="Style 74 2 3 2" xfId="6278"/>
    <cellStyle name="Style 74 2 3 2 2" xfId="6279"/>
    <cellStyle name="Style 74 2 3 2 3" xfId="21604"/>
    <cellStyle name="Style 74 2 3 3" xfId="6280"/>
    <cellStyle name="Style 74 2 3 3 2" xfId="22314"/>
    <cellStyle name="Style 74 2 4" xfId="6281"/>
    <cellStyle name="Style 74 2 4 2" xfId="6282"/>
    <cellStyle name="Style 74 2 4 2 2" xfId="21571"/>
    <cellStyle name="Style 74 2 5" xfId="6283"/>
    <cellStyle name="Style 74 2 5 2" xfId="22176"/>
    <cellStyle name="Style 74 2 6" xfId="21391"/>
    <cellStyle name="Style 74 3" xfId="6284"/>
    <cellStyle name="Style 74 3 2" xfId="6285"/>
    <cellStyle name="Style 74 3 2 2" xfId="6286"/>
    <cellStyle name="Style 74 3 2 2 2" xfId="6287"/>
    <cellStyle name="Style 74 3 2 2 2 2" xfId="6288"/>
    <cellStyle name="Style 74 3 2 2 2 3" xfId="21748"/>
    <cellStyle name="Style 74 3 2 2 3" xfId="6289"/>
    <cellStyle name="Style 74 3 2 2 3 2" xfId="22019"/>
    <cellStyle name="Style 74 3 2 3" xfId="6290"/>
    <cellStyle name="Style 74 3 2 3 2" xfId="6291"/>
    <cellStyle name="Style 74 3 2 3 2 2" xfId="22186"/>
    <cellStyle name="Style 74 3 2 4" xfId="6292"/>
    <cellStyle name="Style 74 3 2 4 2" xfId="22377"/>
    <cellStyle name="Style 74 3 3" xfId="6293"/>
    <cellStyle name="Style 74 3 3 2" xfId="6294"/>
    <cellStyle name="Style 74 3 3 2 2" xfId="6295"/>
    <cellStyle name="Style 74 3 3 2 2 2" xfId="6296"/>
    <cellStyle name="Style 74 3 3 2 2 3" xfId="22291"/>
    <cellStyle name="Style 74 3 3 2 3" xfId="6297"/>
    <cellStyle name="Style 74 3 3 2 3 2" xfId="21009"/>
    <cellStyle name="Style 74 3 3 3" xfId="6298"/>
    <cellStyle name="Style 74 3 3 3 2" xfId="21829"/>
    <cellStyle name="Style 74 3 3 4" xfId="6299"/>
    <cellStyle name="Style 74 3 3 4 2" xfId="21827"/>
    <cellStyle name="Style 74 3 4" xfId="6300"/>
    <cellStyle name="Style 74 3 4 2" xfId="6301"/>
    <cellStyle name="Style 74 3 4 2 2" xfId="21655"/>
    <cellStyle name="Style 74 3 5" xfId="6302"/>
    <cellStyle name="Style 74 3 5 2" xfId="20713"/>
    <cellStyle name="Style 74 4" xfId="6303"/>
    <cellStyle name="Style 74 4 2" xfId="6304"/>
    <cellStyle name="Style 74 4 2 2" xfId="6305"/>
    <cellStyle name="Style 74 4 2 2 2" xfId="6306"/>
    <cellStyle name="Style 74 4 2 2 3" xfId="6307"/>
    <cellStyle name="Style 74 4 2 2 4" xfId="21385"/>
    <cellStyle name="Style 74 4 2 3" xfId="6308"/>
    <cellStyle name="Style 74 4 2 3 2" xfId="21647"/>
    <cellStyle name="Style 74 4 3" xfId="6309"/>
    <cellStyle name="Style 74 4 3 2" xfId="6310"/>
    <cellStyle name="Style 74 4 3 2 2" xfId="21713"/>
    <cellStyle name="Style 74 4 4" xfId="6311"/>
    <cellStyle name="Style 74 4 4 2" xfId="20926"/>
    <cellStyle name="Style 74 5" xfId="6312"/>
    <cellStyle name="Style 74 5 2" xfId="6313"/>
    <cellStyle name="Style 74 5 2 2" xfId="20704"/>
    <cellStyle name="Style 74 5 3" xfId="6314"/>
    <cellStyle name="Style 74 6" xfId="6315"/>
    <cellStyle name="Style 74 6 2" xfId="6316"/>
    <cellStyle name="Style 74 6 2 2" xfId="6317"/>
    <cellStyle name="Style 74 6 2 3" xfId="20750"/>
    <cellStyle name="Style 74 6 3" xfId="6318"/>
    <cellStyle name="Style 74 7" xfId="6319"/>
    <cellStyle name="Style 74 7 2" xfId="6320"/>
    <cellStyle name="Style 74 7 3" xfId="6321"/>
    <cellStyle name="Style 74 7 4" xfId="6322"/>
    <cellStyle name="Style 74 7 5" xfId="21420"/>
    <cellStyle name="Style 74 8" xfId="6323"/>
    <cellStyle name="Style 74 8 2" xfId="21550"/>
    <cellStyle name="Style 74_ADDON" xfId="6324"/>
    <cellStyle name="Style 75" xfId="6325"/>
    <cellStyle name="Style 75 10" xfId="6326"/>
    <cellStyle name="Style 75 2" xfId="6327"/>
    <cellStyle name="Style 75 2 2" xfId="6328"/>
    <cellStyle name="Style 75 2 2 2" xfId="6329"/>
    <cellStyle name="Style 75 2 2 2 2" xfId="6330"/>
    <cellStyle name="Style 75 2 2 2 2 2" xfId="6331"/>
    <cellStyle name="Style 75 2 2 2 2 2 2" xfId="6332"/>
    <cellStyle name="Style 75 2 2 2 2 3" xfId="6333"/>
    <cellStyle name="Style 75 2 2 2 2 4" xfId="22295"/>
    <cellStyle name="Style 75 2 2 2 3" xfId="6334"/>
    <cellStyle name="Style 75 2 2 2 3 2" xfId="6335"/>
    <cellStyle name="Style 75 2 2 2 3 3" xfId="21717"/>
    <cellStyle name="Style 75 2 2 2 4" xfId="6336"/>
    <cellStyle name="Style 75 2 2 3" xfId="6337"/>
    <cellStyle name="Style 75 2 2 3 2" xfId="6338"/>
    <cellStyle name="Style 75 2 2 3 2 2" xfId="6339"/>
    <cellStyle name="Style 75 2 2 3 2 3" xfId="22230"/>
    <cellStyle name="Style 75 2 2 3 3" xfId="6340"/>
    <cellStyle name="Style 75 2 2 4" xfId="6341"/>
    <cellStyle name="Style 75 2 2 4 2" xfId="6342"/>
    <cellStyle name="Style 75 2 2 4 3" xfId="21903"/>
    <cellStyle name="Style 75 2 2 5" xfId="6343"/>
    <cellStyle name="Style 75 2 3" xfId="6344"/>
    <cellStyle name="Style 75 2 3 2" xfId="6345"/>
    <cellStyle name="Style 75 2 3 2 2" xfId="6346"/>
    <cellStyle name="Style 75 2 3 2 2 2" xfId="6347"/>
    <cellStyle name="Style 75 2 3 2 3" xfId="6348"/>
    <cellStyle name="Style 75 2 3 2 4" xfId="21651"/>
    <cellStyle name="Style 75 2 3 3" xfId="6349"/>
    <cellStyle name="Style 75 2 3 3 2" xfId="6350"/>
    <cellStyle name="Style 75 2 3 3 3" xfId="20739"/>
    <cellStyle name="Style 75 2 3 4" xfId="6351"/>
    <cellStyle name="Style 75 2 4" xfId="6352"/>
    <cellStyle name="Style 75 2 4 2" xfId="6353"/>
    <cellStyle name="Style 75 2 4 2 2" xfId="6354"/>
    <cellStyle name="Style 75 2 4 2 3" xfId="22350"/>
    <cellStyle name="Style 75 2 4 3" xfId="6355"/>
    <cellStyle name="Style 75 2 5" xfId="6356"/>
    <cellStyle name="Style 75 2 5 2" xfId="6357"/>
    <cellStyle name="Style 75 2 5 2 2" xfId="22209"/>
    <cellStyle name="Style 75 2 6" xfId="6358"/>
    <cellStyle name="Style 75 2 6 2" xfId="21008"/>
    <cellStyle name="Style 75 3" xfId="6359"/>
    <cellStyle name="Style 75 3 2" xfId="6360"/>
    <cellStyle name="Style 75 3 2 2" xfId="6361"/>
    <cellStyle name="Style 75 3 2 2 2" xfId="6362"/>
    <cellStyle name="Style 75 3 2 2 2 2" xfId="6363"/>
    <cellStyle name="Style 75 3 2 2 2 2 2" xfId="6364"/>
    <cellStyle name="Style 75 3 2 2 2 3" xfId="6365"/>
    <cellStyle name="Style 75 3 2 2 2 4" xfId="21007"/>
    <cellStyle name="Style 75 3 2 2 3" xfId="6366"/>
    <cellStyle name="Style 75 3 2 2 3 2" xfId="6367"/>
    <cellStyle name="Style 75 3 2 2 3 3" xfId="21893"/>
    <cellStyle name="Style 75 3 2 2 4" xfId="6368"/>
    <cellStyle name="Style 75 3 2 3" xfId="6369"/>
    <cellStyle name="Style 75 3 2 3 2" xfId="6370"/>
    <cellStyle name="Style 75 3 2 3 2 2" xfId="6371"/>
    <cellStyle name="Style 75 3 2 3 2 3" xfId="21395"/>
    <cellStyle name="Style 75 3 2 3 3" xfId="6372"/>
    <cellStyle name="Style 75 3 2 4" xfId="6373"/>
    <cellStyle name="Style 75 3 2 4 2" xfId="6374"/>
    <cellStyle name="Style 75 3 2 4 3" xfId="22034"/>
    <cellStyle name="Style 75 3 2 5" xfId="6375"/>
    <cellStyle name="Style 75 3 3" xfId="6376"/>
    <cellStyle name="Style 75 3 3 2" xfId="6377"/>
    <cellStyle name="Style 75 3 3 2 2" xfId="6378"/>
    <cellStyle name="Style 75 3 3 2 2 2" xfId="6379"/>
    <cellStyle name="Style 75 3 3 2 2 2 2" xfId="6380"/>
    <cellStyle name="Style 75 3 3 2 2 3" xfId="6381"/>
    <cellStyle name="Style 75 3 3 2 2 4" xfId="21955"/>
    <cellStyle name="Style 75 3 3 2 3" xfId="6382"/>
    <cellStyle name="Style 75 3 3 2 3 2" xfId="6383"/>
    <cellStyle name="Style 75 3 3 2 3 3" xfId="22099"/>
    <cellStyle name="Style 75 3 3 2 4" xfId="6384"/>
    <cellStyle name="Style 75 3 3 3" xfId="6385"/>
    <cellStyle name="Style 75 3 3 3 2" xfId="6386"/>
    <cellStyle name="Style 75 3 3 3 2 2" xfId="21805"/>
    <cellStyle name="Style 75 3 3 3 3" xfId="6387"/>
    <cellStyle name="Style 75 3 3 4" xfId="6388"/>
    <cellStyle name="Style 75 3 3 4 2" xfId="21516"/>
    <cellStyle name="Style 75 3 3 5" xfId="6389"/>
    <cellStyle name="Style 75 3 3 6" xfId="6390"/>
    <cellStyle name="Style 75 3 4" xfId="6391"/>
    <cellStyle name="Style 75 3 4 2" xfId="6392"/>
    <cellStyle name="Style 75 3 4 2 2" xfId="6393"/>
    <cellStyle name="Style 75 3 4 2 2 2" xfId="21541"/>
    <cellStyle name="Style 75 3 4 3" xfId="6394"/>
    <cellStyle name="Style 75 3 5" xfId="6395"/>
    <cellStyle name="Style 75 3 5 2" xfId="6396"/>
    <cellStyle name="Style 75 3 5 2 2" xfId="21428"/>
    <cellStyle name="Style 75 3 6" xfId="6397"/>
    <cellStyle name="Style 75 3 7" xfId="6398"/>
    <cellStyle name="Style 75 4" xfId="6399"/>
    <cellStyle name="Style 75 4 2" xfId="6400"/>
    <cellStyle name="Style 75 4 2 2" xfId="6401"/>
    <cellStyle name="Style 75 4 2 2 2" xfId="6402"/>
    <cellStyle name="Style 75 4 2 2 2 2" xfId="6403"/>
    <cellStyle name="Style 75 4 2 2 3" xfId="6404"/>
    <cellStyle name="Style 75 4 2 2 4" xfId="21992"/>
    <cellStyle name="Style 75 4 2 3" xfId="6405"/>
    <cellStyle name="Style 75 4 2 3 2" xfId="6406"/>
    <cellStyle name="Style 75 4 2 3 3" xfId="21818"/>
    <cellStyle name="Style 75 4 2 4" xfId="6407"/>
    <cellStyle name="Style 75 4 3" xfId="6408"/>
    <cellStyle name="Style 75 4 3 2" xfId="6409"/>
    <cellStyle name="Style 75 4 3 2 2" xfId="21534"/>
    <cellStyle name="Style 75 4 3 3" xfId="6410"/>
    <cellStyle name="Style 75 4 4" xfId="6411"/>
    <cellStyle name="Style 75 4 4 2" xfId="20780"/>
    <cellStyle name="Style 75 4 5" xfId="6412"/>
    <cellStyle name="Style 75 4 6" xfId="6413"/>
    <cellStyle name="Style 75 5" xfId="6414"/>
    <cellStyle name="Style 75 5 2" xfId="6415"/>
    <cellStyle name="Style 75 5 2 2" xfId="6416"/>
    <cellStyle name="Style 75 5 2 3" xfId="22205"/>
    <cellStyle name="Style 75 5 3" xfId="6417"/>
    <cellStyle name="Style 75 6" xfId="6418"/>
    <cellStyle name="Style 75 6 2" xfId="6419"/>
    <cellStyle name="Style 75 6 2 2" xfId="6420"/>
    <cellStyle name="Style 75 6 2 3" xfId="21006"/>
    <cellStyle name="Style 75 6 3" xfId="6421"/>
    <cellStyle name="Style 75 6 4" xfId="6422"/>
    <cellStyle name="Style 75 7" xfId="6423"/>
    <cellStyle name="Style 75 7 2" xfId="6424"/>
    <cellStyle name="Style 75 7 3" xfId="6425"/>
    <cellStyle name="Style 75 7 4" xfId="6426"/>
    <cellStyle name="Style 75 7 5" xfId="21556"/>
    <cellStyle name="Style 75 8" xfId="6427"/>
    <cellStyle name="Style 75 8 2" xfId="22282"/>
    <cellStyle name="Style 75 9" xfId="6428"/>
    <cellStyle name="Style 75_ADDON" xfId="6429"/>
    <cellStyle name="Style 80" xfId="6430"/>
    <cellStyle name="Style 80 10" xfId="6431"/>
    <cellStyle name="Style 80 10 2" xfId="6432"/>
    <cellStyle name="Style 80 10 2 2" xfId="6433"/>
    <cellStyle name="Style 80 10 2 3" xfId="21704"/>
    <cellStyle name="Style 80 10 3" xfId="6434"/>
    <cellStyle name="Style 80 10 3 2" xfId="6435"/>
    <cellStyle name="Style 80 10 4" xfId="6436"/>
    <cellStyle name="Style 80 11" xfId="6437"/>
    <cellStyle name="Style 80 11 2" xfId="6438"/>
    <cellStyle name="Style 80 11 2 2" xfId="6439"/>
    <cellStyle name="Style 80 11 2 3" xfId="21667"/>
    <cellStyle name="Style 80 11 3" xfId="6440"/>
    <cellStyle name="Style 80 11 4" xfId="6441"/>
    <cellStyle name="Style 80 12" xfId="6442"/>
    <cellStyle name="Style 80 12 2" xfId="6443"/>
    <cellStyle name="Style 80 12 2 2" xfId="21400"/>
    <cellStyle name="Style 80 13" xfId="6444"/>
    <cellStyle name="Style 80 13 2" xfId="21739"/>
    <cellStyle name="Style 80 14" xfId="6445"/>
    <cellStyle name="Style 80 2" xfId="6446"/>
    <cellStyle name="Style 80 2 2" xfId="6447"/>
    <cellStyle name="Style 80 2 2 2" xfId="22114"/>
    <cellStyle name="Style 80 2 2 3" xfId="12098"/>
    <cellStyle name="Style 80 2 3" xfId="6448"/>
    <cellStyle name="Style 80 2 3 2" xfId="20721"/>
    <cellStyle name="Style 80 2 4" xfId="6449"/>
    <cellStyle name="Style 80 3" xfId="6450"/>
    <cellStyle name="Style 80 3 2" xfId="6451"/>
    <cellStyle name="Style 80 3 2 2" xfId="6452"/>
    <cellStyle name="Style 80 3 2 2 2" xfId="6453"/>
    <cellStyle name="Style 80 3 2 2 2 2" xfId="21802"/>
    <cellStyle name="Style 80 3 2 2 3" xfId="6454"/>
    <cellStyle name="Style 80 3 2 3" xfId="6455"/>
    <cellStyle name="Style 80 3 2 3 2" xfId="22048"/>
    <cellStyle name="Style 80 3 2 3 3" xfId="12099"/>
    <cellStyle name="Style 80 3 2 4" xfId="6456"/>
    <cellStyle name="Style 80 3 2 5" xfId="6457"/>
    <cellStyle name="Style 80 3 3" xfId="6458"/>
    <cellStyle name="Style 80 3 3 2" xfId="6459"/>
    <cellStyle name="Style 80 3 3 2 2" xfId="6460"/>
    <cellStyle name="Style 80 3 3 2 2 2" xfId="21729"/>
    <cellStyle name="Style 80 3 3 2 2 3" xfId="12100"/>
    <cellStyle name="Style 80 3 3 2 3" xfId="6461"/>
    <cellStyle name="Style 80 3 3 2 3 2" xfId="21005"/>
    <cellStyle name="Style 80 3 3 3" xfId="6462"/>
    <cellStyle name="Style 80 3 3 3 2" xfId="6463"/>
    <cellStyle name="Style 80 3 3 3 2 2" xfId="6464"/>
    <cellStyle name="Style 80 3 3 3 2 2 2" xfId="21643"/>
    <cellStyle name="Style 80 3 3 3 2 3" xfId="6465"/>
    <cellStyle name="Style 80 3 3 3 3" xfId="6466"/>
    <cellStyle name="Style 80 3 3 3 3 2" xfId="6467"/>
    <cellStyle name="Style 80 3 3 3 3 2 2" xfId="22325"/>
    <cellStyle name="Style 80 3 3 3 3 3" xfId="12101"/>
    <cellStyle name="Style 80 3 3 3 4" xfId="6468"/>
    <cellStyle name="Style 80 3 3 3 4 2" xfId="21632"/>
    <cellStyle name="Style 80 3 3 3 5" xfId="6469"/>
    <cellStyle name="Style 80 3 3 3 6" xfId="6470"/>
    <cellStyle name="Style 80 3 3 4" xfId="6471"/>
    <cellStyle name="Style 80 3 3 4 2" xfId="6472"/>
    <cellStyle name="Style 80 3 3 4 2 2" xfId="6473"/>
    <cellStyle name="Style 80 3 3 4 2 2 2" xfId="21890"/>
    <cellStyle name="Style 80 3 3 4 2 3" xfId="6474"/>
    <cellStyle name="Style 80 3 3 4 3" xfId="6475"/>
    <cellStyle name="Style 80 3 3 4 3 2" xfId="21652"/>
    <cellStyle name="Style 80 3 3 4 4" xfId="6476"/>
    <cellStyle name="Style 80 3 3 5" xfId="6477"/>
    <cellStyle name="Style 80 3 3 5 2" xfId="21911"/>
    <cellStyle name="Style 80 3 3 5 3" xfId="12102"/>
    <cellStyle name="Style 80 3 3 6" xfId="6478"/>
    <cellStyle name="Style 80 3 3 6 2" xfId="21722"/>
    <cellStyle name="Style 80 3 3 7" xfId="6479"/>
    <cellStyle name="Style 80 3 4" xfId="6480"/>
    <cellStyle name="Style 80 3 4 2" xfId="6481"/>
    <cellStyle name="Style 80 3 4 2 2" xfId="6482"/>
    <cellStyle name="Style 80 3 4 2 3" xfId="22200"/>
    <cellStyle name="Style 80 3 4 3" xfId="6483"/>
    <cellStyle name="Style 80 3 4 3 2" xfId="21408"/>
    <cellStyle name="Style 80 3 4 4" xfId="6484"/>
    <cellStyle name="Style 80 3 4 5" xfId="6485"/>
    <cellStyle name="Style 80 3 5" xfId="6486"/>
    <cellStyle name="Style 80 3 5 2" xfId="6487"/>
    <cellStyle name="Style 80 3 5 2 2" xfId="21374"/>
    <cellStyle name="Style 80 3 5 3" xfId="12103"/>
    <cellStyle name="Style 80 3 6" xfId="6488"/>
    <cellStyle name="Style 80 3 6 2" xfId="22361"/>
    <cellStyle name="Style 80 3 7" xfId="6489"/>
    <cellStyle name="Style 80 3 8" xfId="6490"/>
    <cellStyle name="Style 80 4" xfId="6491"/>
    <cellStyle name="Style 80 4 2" xfId="6492"/>
    <cellStyle name="Style 80 4 2 2" xfId="6493"/>
    <cellStyle name="Style 80 4 2 2 2" xfId="6494"/>
    <cellStyle name="Style 80 4 2 2 2 2" xfId="21521"/>
    <cellStyle name="Style 80 4 2 2 2 3" xfId="12104"/>
    <cellStyle name="Style 80 4 2 2 3" xfId="6495"/>
    <cellStyle name="Style 80 4 2 2 3 2" xfId="21623"/>
    <cellStyle name="Style 80 4 2 3" xfId="6496"/>
    <cellStyle name="Style 80 4 2 3 2" xfId="6497"/>
    <cellStyle name="Style 80 4 2 3 2 2" xfId="6498"/>
    <cellStyle name="Style 80 4 2 3 2 2 2" xfId="22056"/>
    <cellStyle name="Style 80 4 2 3 2 3" xfId="6499"/>
    <cellStyle name="Style 80 4 2 3 3" xfId="6500"/>
    <cellStyle name="Style 80 4 2 3 3 2" xfId="6501"/>
    <cellStyle name="Style 80 4 2 3 3 2 2" xfId="21923"/>
    <cellStyle name="Style 80 4 2 3 3 3" xfId="12105"/>
    <cellStyle name="Style 80 4 2 3 4" xfId="6502"/>
    <cellStyle name="Style 80 4 2 3 4 2" xfId="21816"/>
    <cellStyle name="Style 80 4 2 3 5" xfId="6503"/>
    <cellStyle name="Style 80 4 2 3 6" xfId="6504"/>
    <cellStyle name="Style 80 4 2 4" xfId="6505"/>
    <cellStyle name="Style 80 4 2 4 2" xfId="6506"/>
    <cellStyle name="Style 80 4 2 4 2 2" xfId="6507"/>
    <cellStyle name="Style 80 4 2 4 2 2 2" xfId="21514"/>
    <cellStyle name="Style 80 4 2 4 2 3" xfId="6508"/>
    <cellStyle name="Style 80 4 2 4 3" xfId="6509"/>
    <cellStyle name="Style 80 4 2 4 3 2" xfId="21944"/>
    <cellStyle name="Style 80 4 2 4 4" xfId="6510"/>
    <cellStyle name="Style 80 4 2 5" xfId="6511"/>
    <cellStyle name="Style 80 4 2 5 2" xfId="22214"/>
    <cellStyle name="Style 80 4 2 5 3" xfId="12106"/>
    <cellStyle name="Style 80 4 2 6" xfId="6512"/>
    <cellStyle name="Style 80 4 2 6 2" xfId="21004"/>
    <cellStyle name="Style 80 4 2 7" xfId="6513"/>
    <cellStyle name="Style 80 4 3" xfId="6514"/>
    <cellStyle name="Style 80 4 3 2" xfId="6515"/>
    <cellStyle name="Style 80 4 3 2 2" xfId="20772"/>
    <cellStyle name="Style 80 4 3 2 3" xfId="12107"/>
    <cellStyle name="Style 80 4 3 3" xfId="6516"/>
    <cellStyle name="Style 80 4 3 3 2" xfId="22101"/>
    <cellStyle name="Style 80 4 4" xfId="6517"/>
    <cellStyle name="Style 80 4 4 2" xfId="6518"/>
    <cellStyle name="Style 80 4 4 2 2" xfId="21003"/>
    <cellStyle name="Style 80 4 4 3" xfId="6519"/>
    <cellStyle name="Style 80 4 4 3 2" xfId="21360"/>
    <cellStyle name="Style 80 4 4 4" xfId="12108"/>
    <cellStyle name="Style 80 4 5" xfId="6520"/>
    <cellStyle name="Style 80 4 5 2" xfId="21793"/>
    <cellStyle name="Style 80 4 5 3" xfId="12109"/>
    <cellStyle name="Style 80 4 6" xfId="6521"/>
    <cellStyle name="Style 80 4 6 2" xfId="22002"/>
    <cellStyle name="Style 80 4 7" xfId="6522"/>
    <cellStyle name="Style 80 5" xfId="6523"/>
    <cellStyle name="Style 80 5 2" xfId="6524"/>
    <cellStyle name="Style 80 5 2 2" xfId="6525"/>
    <cellStyle name="Style 80 5 2 2 2" xfId="6526"/>
    <cellStyle name="Style 80 5 2 2 2 2" xfId="21084"/>
    <cellStyle name="Style 80 5 2 2 2 3" xfId="12110"/>
    <cellStyle name="Style 80 5 2 2 3" xfId="6527"/>
    <cellStyle name="Style 80 5 2 2 3 2" xfId="21767"/>
    <cellStyle name="Style 80 5 2 3" xfId="6528"/>
    <cellStyle name="Style 80 5 2 3 2" xfId="6529"/>
    <cellStyle name="Style 80 5 2 3 2 2" xfId="6530"/>
    <cellStyle name="Style 80 5 2 3 2 2 2" xfId="21039"/>
    <cellStyle name="Style 80 5 2 3 2 3" xfId="6531"/>
    <cellStyle name="Style 80 5 2 3 3" xfId="6532"/>
    <cellStyle name="Style 80 5 2 3 3 2" xfId="6533"/>
    <cellStyle name="Style 80 5 2 3 3 2 2" xfId="21145"/>
    <cellStyle name="Style 80 5 2 3 3 3" xfId="12111"/>
    <cellStyle name="Style 80 5 2 3 4" xfId="6534"/>
    <cellStyle name="Style 80 5 2 3 4 2" xfId="20961"/>
    <cellStyle name="Style 80 5 2 3 5" xfId="6535"/>
    <cellStyle name="Style 80 5 2 3 6" xfId="6536"/>
    <cellStyle name="Style 80 5 2 4" xfId="6537"/>
    <cellStyle name="Style 80 5 2 4 2" xfId="6538"/>
    <cellStyle name="Style 80 5 2 4 2 2" xfId="6539"/>
    <cellStyle name="Style 80 5 2 4 2 3" xfId="6540"/>
    <cellStyle name="Style 80 5 2 4 2 4" xfId="22366"/>
    <cellStyle name="Style 80 5 2 4 3" xfId="6541"/>
    <cellStyle name="Style 80 5 2 4 3 2" xfId="20990"/>
    <cellStyle name="Style 80 5 2 4 4" xfId="6542"/>
    <cellStyle name="Style 80 5 2 5" xfId="6543"/>
    <cellStyle name="Style 80 5 2 5 2" xfId="22091"/>
    <cellStyle name="Style 80 5 2 5 3" xfId="12112"/>
    <cellStyle name="Style 80 5 2 6" xfId="6544"/>
    <cellStyle name="Style 80 5 2 7" xfId="6545"/>
    <cellStyle name="Style 80 5 3" xfId="6546"/>
    <cellStyle name="Style 80 5 3 2" xfId="6547"/>
    <cellStyle name="Style 80 5 3 2 2" xfId="21933"/>
    <cellStyle name="Style 80 5 3 2 3" xfId="12113"/>
    <cellStyle name="Style 80 5 3 3" xfId="6548"/>
    <cellStyle name="Style 80 5 3 3 2" xfId="21830"/>
    <cellStyle name="Style 80 5 4" xfId="6549"/>
    <cellStyle name="Style 80 5 4 2" xfId="6550"/>
    <cellStyle name="Style 80 5 4 2 2" xfId="20752"/>
    <cellStyle name="Style 80 5 4 3" xfId="6551"/>
    <cellStyle name="Style 80 5 4 4" xfId="12114"/>
    <cellStyle name="Style 80 5 5" xfId="6552"/>
    <cellStyle name="Style 80 5 5 2" xfId="22356"/>
    <cellStyle name="Style 80 5 5 3" xfId="12115"/>
    <cellStyle name="Style 80 5 6" xfId="6553"/>
    <cellStyle name="Style 80 5 6 2" xfId="21379"/>
    <cellStyle name="Style 80 5 7" xfId="6554"/>
    <cellStyle name="Style 80 6" xfId="6555"/>
    <cellStyle name="Style 80 6 2" xfId="6556"/>
    <cellStyle name="Style 80 6 2 2" xfId="6557"/>
    <cellStyle name="Style 80 6 2 2 2" xfId="21002"/>
    <cellStyle name="Style 80 6 2 2 3" xfId="12116"/>
    <cellStyle name="Style 80 6 2 3" xfId="6558"/>
    <cellStyle name="Style 80 6 2 3 2" xfId="21649"/>
    <cellStyle name="Style 80 6 3" xfId="6559"/>
    <cellStyle name="Style 80 6 3 2" xfId="6560"/>
    <cellStyle name="Style 80 6 3 2 2" xfId="6561"/>
    <cellStyle name="Style 80 6 3 2 2 2" xfId="21746"/>
    <cellStyle name="Style 80 6 3 2 3" xfId="6562"/>
    <cellStyle name="Style 80 6 3 3" xfId="6563"/>
    <cellStyle name="Style 80 6 3 3 2" xfId="6564"/>
    <cellStyle name="Style 80 6 3 3 2 2" xfId="21365"/>
    <cellStyle name="Style 80 6 3 3 3" xfId="12117"/>
    <cellStyle name="Style 80 6 3 4" xfId="6565"/>
    <cellStyle name="Style 80 6 3 4 2" xfId="21846"/>
    <cellStyle name="Style 80 6 3 5" xfId="6566"/>
    <cellStyle name="Style 80 6 3 6" xfId="6567"/>
    <cellStyle name="Style 80 6 4" xfId="6568"/>
    <cellStyle name="Style 80 6 4 2" xfId="6569"/>
    <cellStyle name="Style 80 6 4 2 2" xfId="6570"/>
    <cellStyle name="Style 80 6 4 2 2 2" xfId="20696"/>
    <cellStyle name="Style 80 6 4 2 3" xfId="6571"/>
    <cellStyle name="Style 80 6 4 3" xfId="6572"/>
    <cellStyle name="Style 80 6 4 3 2" xfId="21483"/>
    <cellStyle name="Style 80 6 4 4" xfId="6573"/>
    <cellStyle name="Style 80 6 5" xfId="6574"/>
    <cellStyle name="Style 80 6 5 2" xfId="21718"/>
    <cellStyle name="Style 80 6 5 3" xfId="12118"/>
    <cellStyle name="Style 80 6 6" xfId="6575"/>
    <cellStyle name="Style 80 6 6 2" xfId="21445"/>
    <cellStyle name="Style 80 6 7" xfId="6576"/>
    <cellStyle name="Style 80 7" xfId="6577"/>
    <cellStyle name="Style 80 7 2" xfId="6578"/>
    <cellStyle name="Style 80 7 2 2" xfId="6579"/>
    <cellStyle name="Style 80 7 2 2 2" xfId="21715"/>
    <cellStyle name="Style 80 7 2 3" xfId="6580"/>
    <cellStyle name="Style 80 7 3" xfId="6581"/>
    <cellStyle name="Style 80 7 3 2" xfId="6582"/>
    <cellStyle name="Style 80 7 3 2 2" xfId="21455"/>
    <cellStyle name="Style 80 7 3 3" xfId="12119"/>
    <cellStyle name="Style 80 7 4" xfId="6583"/>
    <cellStyle name="Style 80 7 4 2" xfId="21631"/>
    <cellStyle name="Style 80 7 5" xfId="6584"/>
    <cellStyle name="Style 80 7 6" xfId="6585"/>
    <cellStyle name="Style 80 8" xfId="6586"/>
    <cellStyle name="Style 80 8 2" xfId="6587"/>
    <cellStyle name="Style 80 8 2 2" xfId="6588"/>
    <cellStyle name="Style 80 8 2 3" xfId="6589"/>
    <cellStyle name="Style 80 8 2 4" xfId="20742"/>
    <cellStyle name="Style 80 8 3" xfId="6590"/>
    <cellStyle name="Style 80 8 3 2" xfId="6591"/>
    <cellStyle name="Style 80 8 3 3" xfId="21464"/>
    <cellStyle name="Style 80 8 4" xfId="6592"/>
    <cellStyle name="Style 80 8 4 2" xfId="22182"/>
    <cellStyle name="Style 80 8 5" xfId="6593"/>
    <cellStyle name="Style 80 8 6" xfId="6594"/>
    <cellStyle name="Style 80 9" xfId="6595"/>
    <cellStyle name="Style 80 9 2" xfId="6596"/>
    <cellStyle name="Style 80 9 2 2" xfId="6597"/>
    <cellStyle name="Style 80 9 2 3" xfId="20760"/>
    <cellStyle name="Style 80 9 3" xfId="6598"/>
    <cellStyle name="Style 80 9 3 2" xfId="6599"/>
    <cellStyle name="Style 80 9 4" xfId="6600"/>
    <cellStyle name="Style 80_ADDON" xfId="6601"/>
    <cellStyle name="Style 81" xfId="6602"/>
    <cellStyle name="Style 81 10" xfId="6603"/>
    <cellStyle name="Style 81 10 2" xfId="6604"/>
    <cellStyle name="Style 81 10 2 2" xfId="6605"/>
    <cellStyle name="Style 81 10 2 3" xfId="22039"/>
    <cellStyle name="Style 81 10 3" xfId="6606"/>
    <cellStyle name="Style 81 10 3 2" xfId="6607"/>
    <cellStyle name="Style 81 10 4" xfId="6608"/>
    <cellStyle name="Style 81 11" xfId="6609"/>
    <cellStyle name="Style 81 11 2" xfId="6610"/>
    <cellStyle name="Style 81 11 2 2" xfId="6611"/>
    <cellStyle name="Style 81 11 2 3" xfId="21042"/>
    <cellStyle name="Style 81 11 3" xfId="6612"/>
    <cellStyle name="Style 81 11 4" xfId="6613"/>
    <cellStyle name="Style 81 12" xfId="6614"/>
    <cellStyle name="Style 81 12 2" xfId="6615"/>
    <cellStyle name="Style 81 12 2 2" xfId="22406"/>
    <cellStyle name="Style 81 13" xfId="6616"/>
    <cellStyle name="Style 81 13 2" xfId="22108"/>
    <cellStyle name="Style 81 14" xfId="6617"/>
    <cellStyle name="Style 81 2" xfId="6618"/>
    <cellStyle name="Style 81 2 2" xfId="6619"/>
    <cellStyle name="Style 81 2 2 2" xfId="21997"/>
    <cellStyle name="Style 81 2 2 3" xfId="12120"/>
    <cellStyle name="Style 81 2 3" xfId="6620"/>
    <cellStyle name="Style 81 2 3 2" xfId="21945"/>
    <cellStyle name="Style 81 2 4" xfId="6621"/>
    <cellStyle name="Style 81 3" xfId="6622"/>
    <cellStyle name="Style 81 3 2" xfId="6623"/>
    <cellStyle name="Style 81 3 2 2" xfId="6624"/>
    <cellStyle name="Style 81 3 2 2 2" xfId="6625"/>
    <cellStyle name="Style 81 3 2 2 2 2" xfId="21029"/>
    <cellStyle name="Style 81 3 2 2 3" xfId="6626"/>
    <cellStyle name="Style 81 3 2 3" xfId="6627"/>
    <cellStyle name="Style 81 3 2 3 2" xfId="20698"/>
    <cellStyle name="Style 81 3 2 3 3" xfId="12121"/>
    <cellStyle name="Style 81 3 2 4" xfId="6628"/>
    <cellStyle name="Style 81 3 2 5" xfId="6629"/>
    <cellStyle name="Style 81 3 3" xfId="6630"/>
    <cellStyle name="Style 81 3 3 2" xfId="6631"/>
    <cellStyle name="Style 81 3 3 2 2" xfId="6632"/>
    <cellStyle name="Style 81 3 3 2 2 2" xfId="21731"/>
    <cellStyle name="Style 81 3 3 2 2 3" xfId="12122"/>
    <cellStyle name="Style 81 3 3 2 3" xfId="6633"/>
    <cellStyle name="Style 81 3 3 2 3 2" xfId="22363"/>
    <cellStyle name="Style 81 3 3 3" xfId="6634"/>
    <cellStyle name="Style 81 3 3 3 2" xfId="6635"/>
    <cellStyle name="Style 81 3 3 3 2 2" xfId="6636"/>
    <cellStyle name="Style 81 3 3 3 2 2 2" xfId="21907"/>
    <cellStyle name="Style 81 3 3 3 2 3" xfId="6637"/>
    <cellStyle name="Style 81 3 3 3 3" xfId="6638"/>
    <cellStyle name="Style 81 3 3 3 3 2" xfId="6639"/>
    <cellStyle name="Style 81 3 3 3 3 2 2" xfId="22293"/>
    <cellStyle name="Style 81 3 3 3 3 3" xfId="12123"/>
    <cellStyle name="Style 81 3 3 3 4" xfId="6640"/>
    <cellStyle name="Style 81 3 3 3 4 2" xfId="20731"/>
    <cellStyle name="Style 81 3 3 3 5" xfId="6641"/>
    <cellStyle name="Style 81 3 3 3 6" xfId="6642"/>
    <cellStyle name="Style 81 3 3 4" xfId="6643"/>
    <cellStyle name="Style 81 3 3 4 2" xfId="6644"/>
    <cellStyle name="Style 81 3 3 4 2 2" xfId="6645"/>
    <cellStyle name="Style 81 3 3 4 2 2 2" xfId="22137"/>
    <cellStyle name="Style 81 3 3 4 2 3" xfId="6646"/>
    <cellStyle name="Style 81 3 3 4 3" xfId="6647"/>
    <cellStyle name="Style 81 3 3 4 3 2" xfId="20957"/>
    <cellStyle name="Style 81 3 3 4 4" xfId="6648"/>
    <cellStyle name="Style 81 3 3 5" xfId="6649"/>
    <cellStyle name="Style 81 3 3 5 2" xfId="20991"/>
    <cellStyle name="Style 81 3 3 5 3" xfId="12124"/>
    <cellStyle name="Style 81 3 3 6" xfId="6650"/>
    <cellStyle name="Style 81 3 3 6 2" xfId="21990"/>
    <cellStyle name="Style 81 3 3 7" xfId="6651"/>
    <cellStyle name="Style 81 3 4" xfId="6652"/>
    <cellStyle name="Style 81 3 4 2" xfId="6653"/>
    <cellStyle name="Style 81 3 4 2 2" xfId="6654"/>
    <cellStyle name="Style 81 3 4 2 3" xfId="21102"/>
    <cellStyle name="Style 81 3 4 3" xfId="6655"/>
    <cellStyle name="Style 81 3 4 3 2" xfId="20960"/>
    <cellStyle name="Style 81 3 4 4" xfId="6656"/>
    <cellStyle name="Style 81 3 4 5" xfId="6657"/>
    <cellStyle name="Style 81 3 5" xfId="6658"/>
    <cellStyle name="Style 81 3 5 2" xfId="6659"/>
    <cellStyle name="Style 81 3 5 2 2" xfId="21101"/>
    <cellStyle name="Style 81 3 5 3" xfId="12125"/>
    <cellStyle name="Style 81 3 6" xfId="6660"/>
    <cellStyle name="Style 81 3 6 2" xfId="21900"/>
    <cellStyle name="Style 81 3 7" xfId="6661"/>
    <cellStyle name="Style 81 3 8" xfId="6662"/>
    <cellStyle name="Style 81 4" xfId="6663"/>
    <cellStyle name="Style 81 4 2" xfId="6664"/>
    <cellStyle name="Style 81 4 2 2" xfId="6665"/>
    <cellStyle name="Style 81 4 2 2 2" xfId="6666"/>
    <cellStyle name="Style 81 4 2 2 2 2" xfId="21375"/>
    <cellStyle name="Style 81 4 2 2 2 3" xfId="12126"/>
    <cellStyle name="Style 81 4 2 2 3" xfId="6667"/>
    <cellStyle name="Style 81 4 2 2 3 2" xfId="20759"/>
    <cellStyle name="Style 81 4 2 3" xfId="6668"/>
    <cellStyle name="Style 81 4 2 3 2" xfId="6669"/>
    <cellStyle name="Style 81 4 2 3 2 2" xfId="6670"/>
    <cellStyle name="Style 81 4 2 3 2 2 2" xfId="21014"/>
    <cellStyle name="Style 81 4 2 3 2 3" xfId="6671"/>
    <cellStyle name="Style 81 4 2 3 3" xfId="6672"/>
    <cellStyle name="Style 81 4 2 3 3 2" xfId="6673"/>
    <cellStyle name="Style 81 4 2 3 3 2 2" xfId="21908"/>
    <cellStyle name="Style 81 4 2 3 3 3" xfId="12127"/>
    <cellStyle name="Style 81 4 2 3 4" xfId="6674"/>
    <cellStyle name="Style 81 4 2 3 4 2" xfId="22273"/>
    <cellStyle name="Style 81 4 2 3 5" xfId="6675"/>
    <cellStyle name="Style 81 4 2 3 6" xfId="6676"/>
    <cellStyle name="Style 81 4 2 4" xfId="6677"/>
    <cellStyle name="Style 81 4 2 4 2" xfId="6678"/>
    <cellStyle name="Style 81 4 2 4 2 2" xfId="6679"/>
    <cellStyle name="Style 81 4 2 4 2 2 2" xfId="22103"/>
    <cellStyle name="Style 81 4 2 4 2 3" xfId="6680"/>
    <cellStyle name="Style 81 4 2 4 3" xfId="6681"/>
    <cellStyle name="Style 81 4 2 4 3 2" xfId="21803"/>
    <cellStyle name="Style 81 4 2 4 4" xfId="6682"/>
    <cellStyle name="Style 81 4 2 5" xfId="6683"/>
    <cellStyle name="Style 81 4 2 5 2" xfId="20977"/>
    <cellStyle name="Style 81 4 2 5 3" xfId="12128"/>
    <cellStyle name="Style 81 4 2 6" xfId="6684"/>
    <cellStyle name="Style 81 4 2 6 2" xfId="21409"/>
    <cellStyle name="Style 81 4 2 7" xfId="6685"/>
    <cellStyle name="Style 81 4 3" xfId="6686"/>
    <cellStyle name="Style 81 4 3 2" xfId="6687"/>
    <cellStyle name="Style 81 4 3 2 2" xfId="21570"/>
    <cellStyle name="Style 81 4 3 2 3" xfId="12129"/>
    <cellStyle name="Style 81 4 3 3" xfId="6688"/>
    <cellStyle name="Style 81 4 3 3 2" xfId="21854"/>
    <cellStyle name="Style 81 4 4" xfId="6689"/>
    <cellStyle name="Style 81 4 4 2" xfId="6690"/>
    <cellStyle name="Style 81 4 4 2 2" xfId="20989"/>
    <cellStyle name="Style 81 4 4 3" xfId="6691"/>
    <cellStyle name="Style 81 4 4 3 2" xfId="20741"/>
    <cellStyle name="Style 81 4 4 4" xfId="12130"/>
    <cellStyle name="Style 81 4 5" xfId="6692"/>
    <cellStyle name="Style 81 4 5 2" xfId="20925"/>
    <cellStyle name="Style 81 4 5 3" xfId="12131"/>
    <cellStyle name="Style 81 4 6" xfId="6693"/>
    <cellStyle name="Style 81 4 6 2" xfId="22210"/>
    <cellStyle name="Style 81 4 7" xfId="6694"/>
    <cellStyle name="Style 81 5" xfId="6695"/>
    <cellStyle name="Style 81 5 2" xfId="6696"/>
    <cellStyle name="Style 81 5 2 2" xfId="6697"/>
    <cellStyle name="Style 81 5 2 2 2" xfId="6698"/>
    <cellStyle name="Style 81 5 2 2 2 2" xfId="20974"/>
    <cellStyle name="Style 81 5 2 2 2 3" xfId="12132"/>
    <cellStyle name="Style 81 5 2 2 3" xfId="6699"/>
    <cellStyle name="Style 81 5 2 2 3 2" xfId="22229"/>
    <cellStyle name="Style 81 5 2 3" xfId="6700"/>
    <cellStyle name="Style 81 5 2 3 2" xfId="6701"/>
    <cellStyle name="Style 81 5 2 3 2 2" xfId="6702"/>
    <cellStyle name="Style 81 5 2 3 2 2 2" xfId="22169"/>
    <cellStyle name="Style 81 5 2 3 2 3" xfId="6703"/>
    <cellStyle name="Style 81 5 2 3 3" xfId="6704"/>
    <cellStyle name="Style 81 5 2 3 3 2" xfId="6705"/>
    <cellStyle name="Style 81 5 2 3 3 2 2" xfId="20725"/>
    <cellStyle name="Style 81 5 2 3 3 3" xfId="12133"/>
    <cellStyle name="Style 81 5 2 3 4" xfId="6706"/>
    <cellStyle name="Style 81 5 2 3 4 2" xfId="21940"/>
    <cellStyle name="Style 81 5 2 3 5" xfId="6707"/>
    <cellStyle name="Style 81 5 2 3 6" xfId="6708"/>
    <cellStyle name="Style 81 5 2 4" xfId="6709"/>
    <cellStyle name="Style 81 5 2 4 2" xfId="6710"/>
    <cellStyle name="Style 81 5 2 4 2 2" xfId="6711"/>
    <cellStyle name="Style 81 5 2 4 2 3" xfId="6712"/>
    <cellStyle name="Style 81 5 2 4 2 4" xfId="21116"/>
    <cellStyle name="Style 81 5 2 4 3" xfId="6713"/>
    <cellStyle name="Style 81 5 2 4 3 2" xfId="21117"/>
    <cellStyle name="Style 81 5 2 4 4" xfId="6714"/>
    <cellStyle name="Style 81 5 2 5" xfId="6715"/>
    <cellStyle name="Style 81 5 2 5 2" xfId="20987"/>
    <cellStyle name="Style 81 5 2 5 3" xfId="12134"/>
    <cellStyle name="Style 81 5 2 6" xfId="6716"/>
    <cellStyle name="Style 81 5 2 7" xfId="6717"/>
    <cellStyle name="Style 81 5 3" xfId="6718"/>
    <cellStyle name="Style 81 5 3 2" xfId="6719"/>
    <cellStyle name="Style 81 5 3 2 2" xfId="21954"/>
    <cellStyle name="Style 81 5 3 2 3" xfId="12135"/>
    <cellStyle name="Style 81 5 3 3" xfId="6720"/>
    <cellStyle name="Style 81 5 3 3 2" xfId="20976"/>
    <cellStyle name="Style 81 5 4" xfId="6721"/>
    <cellStyle name="Style 81 5 4 2" xfId="6722"/>
    <cellStyle name="Style 81 5 4 2 2" xfId="21831"/>
    <cellStyle name="Style 81 5 4 3" xfId="6723"/>
    <cellStyle name="Style 81 5 4 4" xfId="12136"/>
    <cellStyle name="Style 81 5 5" xfId="6724"/>
    <cellStyle name="Style 81 5 5 2" xfId="21645"/>
    <cellStyle name="Style 81 5 5 3" xfId="12137"/>
    <cellStyle name="Style 81 5 6" xfId="6725"/>
    <cellStyle name="Style 81 5 6 2" xfId="20988"/>
    <cellStyle name="Style 81 5 7" xfId="6726"/>
    <cellStyle name="Style 81 6" xfId="6727"/>
    <cellStyle name="Style 81 6 2" xfId="6728"/>
    <cellStyle name="Style 81 6 2 2" xfId="6729"/>
    <cellStyle name="Style 81 6 2 2 2" xfId="22092"/>
    <cellStyle name="Style 81 6 2 2 3" xfId="12138"/>
    <cellStyle name="Style 81 6 2 3" xfId="6730"/>
    <cellStyle name="Style 81 6 2 3 2" xfId="20787"/>
    <cellStyle name="Style 81 6 3" xfId="6731"/>
    <cellStyle name="Style 81 6 3 2" xfId="6732"/>
    <cellStyle name="Style 81 6 3 2 2" xfId="6733"/>
    <cellStyle name="Style 81 6 3 2 2 2" xfId="20691"/>
    <cellStyle name="Style 81 6 3 2 3" xfId="6734"/>
    <cellStyle name="Style 81 6 3 3" xfId="6735"/>
    <cellStyle name="Style 81 6 3 3 2" xfId="6736"/>
    <cellStyle name="Style 81 6 3 3 2 2" xfId="20723"/>
    <cellStyle name="Style 81 6 3 3 3" xfId="12139"/>
    <cellStyle name="Style 81 6 3 4" xfId="6737"/>
    <cellStyle name="Style 81 6 3 4 2" xfId="20785"/>
    <cellStyle name="Style 81 6 3 5" xfId="6738"/>
    <cellStyle name="Style 81 6 3 6" xfId="6739"/>
    <cellStyle name="Style 81 6 4" xfId="6740"/>
    <cellStyle name="Style 81 6 4 2" xfId="6741"/>
    <cellStyle name="Style 81 6 4 2 2" xfId="6742"/>
    <cellStyle name="Style 81 6 4 2 2 2" xfId="22082"/>
    <cellStyle name="Style 81 6 4 2 3" xfId="6743"/>
    <cellStyle name="Style 81 6 4 3" xfId="6744"/>
    <cellStyle name="Style 81 6 4 3 2" xfId="21611"/>
    <cellStyle name="Style 81 6 4 4" xfId="6745"/>
    <cellStyle name="Style 81 6 5" xfId="6746"/>
    <cellStyle name="Style 81 6 5 2" xfId="20715"/>
    <cellStyle name="Style 81 6 5 3" xfId="12140"/>
    <cellStyle name="Style 81 6 6" xfId="6747"/>
    <cellStyle name="Style 81 6 6 2" xfId="21370"/>
    <cellStyle name="Style 81 6 7" xfId="6748"/>
    <cellStyle name="Style 81 7" xfId="6749"/>
    <cellStyle name="Style 81 7 2" xfId="6750"/>
    <cellStyle name="Style 81 7 2 2" xfId="6751"/>
    <cellStyle name="Style 81 7 2 2 2" xfId="22287"/>
    <cellStyle name="Style 81 7 2 3" xfId="6752"/>
    <cellStyle name="Style 81 7 3" xfId="6753"/>
    <cellStyle name="Style 81 7 3 2" xfId="6754"/>
    <cellStyle name="Style 81 7 3 2 2" xfId="21439"/>
    <cellStyle name="Style 81 7 3 3" xfId="12141"/>
    <cellStyle name="Style 81 7 4" xfId="6755"/>
    <cellStyle name="Style 81 7 4 2" xfId="21666"/>
    <cellStyle name="Style 81 7 5" xfId="6756"/>
    <cellStyle name="Style 81 7 6" xfId="6757"/>
    <cellStyle name="Style 81 8" xfId="6758"/>
    <cellStyle name="Style 81 8 2" xfId="6759"/>
    <cellStyle name="Style 81 8 2 2" xfId="6760"/>
    <cellStyle name="Style 81 8 2 3" xfId="6761"/>
    <cellStyle name="Style 81 8 2 4" xfId="20764"/>
    <cellStyle name="Style 81 8 3" xfId="6762"/>
    <cellStyle name="Style 81 8 3 2" xfId="6763"/>
    <cellStyle name="Style 81 8 3 3" xfId="21390"/>
    <cellStyle name="Style 81 8 4" xfId="6764"/>
    <cellStyle name="Style 81 8 4 2" xfId="21459"/>
    <cellStyle name="Style 81 8 5" xfId="6765"/>
    <cellStyle name="Style 81 8 6" xfId="6766"/>
    <cellStyle name="Style 81 9" xfId="6767"/>
    <cellStyle name="Style 81 9 2" xfId="6768"/>
    <cellStyle name="Style 81 9 2 2" xfId="6769"/>
    <cellStyle name="Style 81 9 2 3" xfId="22296"/>
    <cellStyle name="Style 81 9 3" xfId="6770"/>
    <cellStyle name="Style 81 9 3 2" xfId="6771"/>
    <cellStyle name="Style 81 9 4" xfId="6772"/>
    <cellStyle name="Style 81_ADDON" xfId="6773"/>
    <cellStyle name="Style 82" xfId="6774"/>
    <cellStyle name="Style 82 10" xfId="6775"/>
    <cellStyle name="Style 82 2" xfId="6776"/>
    <cellStyle name="Style 82 2 2" xfId="6777"/>
    <cellStyle name="Style 82 2 2 2" xfId="21993"/>
    <cellStyle name="Style 82 2 3" xfId="6778"/>
    <cellStyle name="Style 82 3" xfId="6779"/>
    <cellStyle name="Style 82 3 2" xfId="6780"/>
    <cellStyle name="Style 82 3 2 2" xfId="6781"/>
    <cellStyle name="Style 82 3 2 2 2" xfId="22046"/>
    <cellStyle name="Style 82 3 2 3" xfId="6782"/>
    <cellStyle name="Style 82 3 3" xfId="6783"/>
    <cellStyle name="Style 82 3 3 2" xfId="6784"/>
    <cellStyle name="Style 82 3 3 2 2" xfId="6785"/>
    <cellStyle name="Style 82 3 3 2 2 2" xfId="22324"/>
    <cellStyle name="Style 82 3 3 2 3" xfId="6786"/>
    <cellStyle name="Style 82 3 3 3" xfId="6787"/>
    <cellStyle name="Style 82 3 3 3 2" xfId="6788"/>
    <cellStyle name="Style 82 3 3 3 3" xfId="20986"/>
    <cellStyle name="Style 82 3 3 4" xfId="6789"/>
    <cellStyle name="Style 82 3 3 4 2" xfId="22263"/>
    <cellStyle name="Style 82 3 3 5" xfId="6790"/>
    <cellStyle name="Style 82 3 3 6" xfId="6791"/>
    <cellStyle name="Style 82 3 4" xfId="6792"/>
    <cellStyle name="Style 82 3 4 2" xfId="6793"/>
    <cellStyle name="Style 82 3 4 2 2" xfId="6794"/>
    <cellStyle name="Style 82 3 4 2 3" xfId="6795"/>
    <cellStyle name="Style 82 3 4 2 4" xfId="20712"/>
    <cellStyle name="Style 82 3 4 3" xfId="6796"/>
    <cellStyle name="Style 82 3 4 3 2" xfId="21897"/>
    <cellStyle name="Style 82 3 4 4" xfId="6797"/>
    <cellStyle name="Style 82 3 5" xfId="6798"/>
    <cellStyle name="Style 82 3 5 2" xfId="20765"/>
    <cellStyle name="Style 82 3 6" xfId="6799"/>
    <cellStyle name="Style 82 3 7" xfId="6800"/>
    <cellStyle name="Style 82 4" xfId="6801"/>
    <cellStyle name="Style 82 4 2" xfId="6802"/>
    <cellStyle name="Style 82 4 2 2" xfId="6803"/>
    <cellStyle name="Style 82 4 2 2 2" xfId="21720"/>
    <cellStyle name="Style 82 4 2 3" xfId="6804"/>
    <cellStyle name="Style 82 4 3" xfId="6805"/>
    <cellStyle name="Style 82 4 3 2" xfId="6806"/>
    <cellStyle name="Style 82 4 3 3" xfId="21462"/>
    <cellStyle name="Style 82 4 4" xfId="6807"/>
    <cellStyle name="Style 82 4 4 2" xfId="22106"/>
    <cellStyle name="Style 82 4 5" xfId="6808"/>
    <cellStyle name="Style 82 4 6" xfId="6809"/>
    <cellStyle name="Style 82 5" xfId="6810"/>
    <cellStyle name="Style 82 5 2" xfId="6811"/>
    <cellStyle name="Style 82 5 2 2" xfId="6812"/>
    <cellStyle name="Style 82 5 2 3" xfId="6813"/>
    <cellStyle name="Style 82 5 2 4" xfId="21545"/>
    <cellStyle name="Style 82 5 3" xfId="6814"/>
    <cellStyle name="Style 82 5 3 2" xfId="21912"/>
    <cellStyle name="Style 82 5 4" xfId="6815"/>
    <cellStyle name="Style 82 6" xfId="6816"/>
    <cellStyle name="Style 82 6 2" xfId="6817"/>
    <cellStyle name="Style 82 6 2 2" xfId="6818"/>
    <cellStyle name="Style 82 6 2 3" xfId="21755"/>
    <cellStyle name="Style 82 6 3" xfId="6819"/>
    <cellStyle name="Style 82 6 3 2" xfId="6820"/>
    <cellStyle name="Style 82 6 4" xfId="6821"/>
    <cellStyle name="Style 82 7" xfId="6822"/>
    <cellStyle name="Style 82 7 2" xfId="6823"/>
    <cellStyle name="Style 82 7 2 2" xfId="22025"/>
    <cellStyle name="Style 82 7 3" xfId="6824"/>
    <cellStyle name="Style 82 7 4" xfId="6825"/>
    <cellStyle name="Style 82 8" xfId="6826"/>
    <cellStyle name="Style 82 8 2" xfId="21942"/>
    <cellStyle name="Style 82 9" xfId="6827"/>
    <cellStyle name="Style 82_ADDON" xfId="6828"/>
    <cellStyle name="Style 83" xfId="6829"/>
    <cellStyle name="Style 83 10" xfId="6830"/>
    <cellStyle name="Style 83 2" xfId="6831"/>
    <cellStyle name="Style 83 2 2" xfId="6832"/>
    <cellStyle name="Style 83 2 2 2" xfId="6833"/>
    <cellStyle name="Style 83 2 2 2 2" xfId="6834"/>
    <cellStyle name="Style 83 2 2 2 2 2" xfId="6835"/>
    <cellStyle name="Style 83 2 2 2 2 2 2" xfId="6836"/>
    <cellStyle name="Style 83 2 2 2 2 3" xfId="6837"/>
    <cellStyle name="Style 83 2 2 2 2 4" xfId="21384"/>
    <cellStyle name="Style 83 2 2 2 3" xfId="6838"/>
    <cellStyle name="Style 83 2 2 2 3 2" xfId="6839"/>
    <cellStyle name="Style 83 2 2 2 3 3" xfId="22304"/>
    <cellStyle name="Style 83 2 2 2 4" xfId="6840"/>
    <cellStyle name="Style 83 2 2 3" xfId="6841"/>
    <cellStyle name="Style 83 2 2 3 2" xfId="6842"/>
    <cellStyle name="Style 83 2 2 3 2 2" xfId="6843"/>
    <cellStyle name="Style 83 2 2 3 2 3" xfId="21427"/>
    <cellStyle name="Style 83 2 2 3 3" xfId="6844"/>
    <cellStyle name="Style 83 2 2 4" xfId="6845"/>
    <cellStyle name="Style 83 2 2 4 2" xfId="6846"/>
    <cellStyle name="Style 83 2 2 4 3" xfId="22055"/>
    <cellStyle name="Style 83 2 2 5" xfId="6847"/>
    <cellStyle name="Style 83 2 3" xfId="6848"/>
    <cellStyle name="Style 83 2 3 2" xfId="6849"/>
    <cellStyle name="Style 83 2 3 2 2" xfId="6850"/>
    <cellStyle name="Style 83 2 3 2 2 2" xfId="6851"/>
    <cellStyle name="Style 83 2 3 2 3" xfId="6852"/>
    <cellStyle name="Style 83 2 3 2 4" xfId="20749"/>
    <cellStyle name="Style 83 2 3 3" xfId="6853"/>
    <cellStyle name="Style 83 2 3 3 2" xfId="6854"/>
    <cellStyle name="Style 83 2 3 3 3" xfId="22177"/>
    <cellStyle name="Style 83 2 3 4" xfId="6855"/>
    <cellStyle name="Style 83 2 4" xfId="6856"/>
    <cellStyle name="Style 83 2 4 2" xfId="6857"/>
    <cellStyle name="Style 83 2 4 2 2" xfId="6858"/>
    <cellStyle name="Style 83 2 4 2 3" xfId="22354"/>
    <cellStyle name="Style 83 2 4 3" xfId="6859"/>
    <cellStyle name="Style 83 2 5" xfId="6860"/>
    <cellStyle name="Style 83 2 5 2" xfId="6861"/>
    <cellStyle name="Style 83 2 5 2 2" xfId="22012"/>
    <cellStyle name="Style 83 2 6" xfId="6862"/>
    <cellStyle name="Style 83 2 6 2" xfId="22313"/>
    <cellStyle name="Style 83 3" xfId="6863"/>
    <cellStyle name="Style 83 3 2" xfId="6864"/>
    <cellStyle name="Style 83 3 2 2" xfId="6865"/>
    <cellStyle name="Style 83 3 2 2 2" xfId="6866"/>
    <cellStyle name="Style 83 3 2 2 2 2" xfId="6867"/>
    <cellStyle name="Style 83 3 2 2 2 2 2" xfId="6868"/>
    <cellStyle name="Style 83 3 2 2 2 3" xfId="6869"/>
    <cellStyle name="Style 83 3 2 2 2 4" xfId="22030"/>
    <cellStyle name="Style 83 3 2 2 3" xfId="6870"/>
    <cellStyle name="Style 83 3 2 2 3 2" xfId="6871"/>
    <cellStyle name="Style 83 3 2 2 3 3" xfId="21432"/>
    <cellStyle name="Style 83 3 2 2 4" xfId="6872"/>
    <cellStyle name="Style 83 3 2 3" xfId="6873"/>
    <cellStyle name="Style 83 3 2 3 2" xfId="6874"/>
    <cellStyle name="Style 83 3 2 3 2 2" xfId="6875"/>
    <cellStyle name="Style 83 3 2 3 2 3" xfId="21766"/>
    <cellStyle name="Style 83 3 2 3 3" xfId="6876"/>
    <cellStyle name="Style 83 3 2 4" xfId="6877"/>
    <cellStyle name="Style 83 3 2 4 2" xfId="6878"/>
    <cellStyle name="Style 83 3 2 4 3" xfId="21616"/>
    <cellStyle name="Style 83 3 2 5" xfId="6879"/>
    <cellStyle name="Style 83 3 3" xfId="6880"/>
    <cellStyle name="Style 83 3 3 2" xfId="6881"/>
    <cellStyle name="Style 83 3 3 2 2" xfId="6882"/>
    <cellStyle name="Style 83 3 3 2 2 2" xfId="6883"/>
    <cellStyle name="Style 83 3 3 2 2 2 2" xfId="6884"/>
    <cellStyle name="Style 83 3 3 2 2 3" xfId="6885"/>
    <cellStyle name="Style 83 3 3 2 2 4" xfId="22081"/>
    <cellStyle name="Style 83 3 3 2 3" xfId="6886"/>
    <cellStyle name="Style 83 3 3 2 3 2" xfId="6887"/>
    <cellStyle name="Style 83 3 3 2 3 3" xfId="22309"/>
    <cellStyle name="Style 83 3 3 2 4" xfId="6888"/>
    <cellStyle name="Style 83 3 3 3" xfId="6889"/>
    <cellStyle name="Style 83 3 3 3 2" xfId="6890"/>
    <cellStyle name="Style 83 3 3 3 2 2" xfId="21935"/>
    <cellStyle name="Style 83 3 3 3 3" xfId="6891"/>
    <cellStyle name="Style 83 3 3 4" xfId="6892"/>
    <cellStyle name="Style 83 3 3 4 2" xfId="22191"/>
    <cellStyle name="Style 83 3 3 5" xfId="6893"/>
    <cellStyle name="Style 83 3 3 6" xfId="6894"/>
    <cellStyle name="Style 83 3 4" xfId="6895"/>
    <cellStyle name="Style 83 3 4 2" xfId="6896"/>
    <cellStyle name="Style 83 3 4 2 2" xfId="6897"/>
    <cellStyle name="Style 83 3 4 2 2 2" xfId="22365"/>
    <cellStyle name="Style 83 3 4 3" xfId="6898"/>
    <cellStyle name="Style 83 3 5" xfId="6899"/>
    <cellStyle name="Style 83 3 5 2" xfId="6900"/>
    <cellStyle name="Style 83 3 5 2 2" xfId="21735"/>
    <cellStyle name="Style 83 3 6" xfId="6901"/>
    <cellStyle name="Style 83 3 7" xfId="6902"/>
    <cellStyle name="Style 83 4" xfId="6903"/>
    <cellStyle name="Style 83 4 2" xfId="6904"/>
    <cellStyle name="Style 83 4 2 2" xfId="6905"/>
    <cellStyle name="Style 83 4 2 2 2" xfId="6906"/>
    <cellStyle name="Style 83 4 2 2 2 2" xfId="6907"/>
    <cellStyle name="Style 83 4 2 2 3" xfId="6908"/>
    <cellStyle name="Style 83 4 2 2 4" xfId="20733"/>
    <cellStyle name="Style 83 4 2 3" xfId="6909"/>
    <cellStyle name="Style 83 4 2 3 2" xfId="6910"/>
    <cellStyle name="Style 83 4 2 3 3" xfId="21608"/>
    <cellStyle name="Style 83 4 2 4" xfId="6911"/>
    <cellStyle name="Style 83 4 3" xfId="6912"/>
    <cellStyle name="Style 83 4 3 2" xfId="6913"/>
    <cellStyle name="Style 83 4 3 2 2" xfId="21394"/>
    <cellStyle name="Style 83 4 3 3" xfId="6914"/>
    <cellStyle name="Style 83 4 4" xfId="6915"/>
    <cellStyle name="Style 83 4 4 2" xfId="21738"/>
    <cellStyle name="Style 83 4 5" xfId="6916"/>
    <cellStyle name="Style 83 4 6" xfId="6917"/>
    <cellStyle name="Style 83 5" xfId="6918"/>
    <cellStyle name="Style 83 5 2" xfId="6919"/>
    <cellStyle name="Style 83 5 2 2" xfId="6920"/>
    <cellStyle name="Style 83 5 2 3" xfId="20702"/>
    <cellStyle name="Style 83 5 3" xfId="6921"/>
    <cellStyle name="Style 83 6" xfId="6922"/>
    <cellStyle name="Style 83 6 2" xfId="6923"/>
    <cellStyle name="Style 83 6 2 2" xfId="6924"/>
    <cellStyle name="Style 83 6 2 3" xfId="21813"/>
    <cellStyle name="Style 83 6 3" xfId="6925"/>
    <cellStyle name="Style 83 6 4" xfId="6926"/>
    <cellStyle name="Style 83 7" xfId="6927"/>
    <cellStyle name="Style 83 7 2" xfId="6928"/>
    <cellStyle name="Style 83 7 3" xfId="6929"/>
    <cellStyle name="Style 83 7 4" xfId="6930"/>
    <cellStyle name="Style 83 7 5" xfId="21482"/>
    <cellStyle name="Style 83 8" xfId="6931"/>
    <cellStyle name="Style 83 8 2" xfId="21547"/>
    <cellStyle name="Style 83 9" xfId="6932"/>
    <cellStyle name="Style 83_ADDON" xfId="6933"/>
    <cellStyle name="Style 84" xfId="6934"/>
    <cellStyle name="Style 84 10" xfId="6935"/>
    <cellStyle name="Style 84 2" xfId="6936"/>
    <cellStyle name="Style 84 2 2" xfId="6937"/>
    <cellStyle name="Style 84 2 2 2" xfId="20745"/>
    <cellStyle name="Style 84 2 3" xfId="6938"/>
    <cellStyle name="Style 84 3" xfId="6939"/>
    <cellStyle name="Style 84 3 2" xfId="6940"/>
    <cellStyle name="Style 84 3 2 2" xfId="6941"/>
    <cellStyle name="Style 84 3 2 2 2" xfId="21535"/>
    <cellStyle name="Style 84 3 2 3" xfId="6942"/>
    <cellStyle name="Style 84 3 3" xfId="6943"/>
    <cellStyle name="Style 84 3 3 2" xfId="6944"/>
    <cellStyle name="Style 84 3 3 2 2" xfId="6945"/>
    <cellStyle name="Style 84 3 3 2 2 2" xfId="20735"/>
    <cellStyle name="Style 84 3 3 2 3" xfId="6946"/>
    <cellStyle name="Style 84 3 3 3" xfId="6947"/>
    <cellStyle name="Style 84 3 3 3 2" xfId="6948"/>
    <cellStyle name="Style 84 3 3 3 3" xfId="21932"/>
    <cellStyle name="Style 84 3 3 4" xfId="6949"/>
    <cellStyle name="Style 84 3 3 4 2" xfId="21701"/>
    <cellStyle name="Style 84 3 3 5" xfId="6950"/>
    <cellStyle name="Style 84 3 3 6" xfId="6951"/>
    <cellStyle name="Style 84 3 4" xfId="6952"/>
    <cellStyle name="Style 84 3 4 2" xfId="6953"/>
    <cellStyle name="Style 84 3 4 2 2" xfId="6954"/>
    <cellStyle name="Style 84 3 4 2 3" xfId="6955"/>
    <cellStyle name="Style 84 3 4 2 4" xfId="20774"/>
    <cellStyle name="Style 84 3 4 3" xfId="6956"/>
    <cellStyle name="Style 84 3 4 3 2" xfId="21423"/>
    <cellStyle name="Style 84 3 4 4" xfId="6957"/>
    <cellStyle name="Style 84 3 5" xfId="6958"/>
    <cellStyle name="Style 84 3 5 2" xfId="20779"/>
    <cellStyle name="Style 84 3 6" xfId="6959"/>
    <cellStyle name="Style 84 3 7" xfId="6960"/>
    <cellStyle name="Style 84 4" xfId="6961"/>
    <cellStyle name="Style 84 4 2" xfId="6962"/>
    <cellStyle name="Style 84 4 2 2" xfId="6963"/>
    <cellStyle name="Style 84 4 2 2 2" xfId="21419"/>
    <cellStyle name="Style 84 4 2 3" xfId="6964"/>
    <cellStyle name="Style 84 4 3" xfId="6965"/>
    <cellStyle name="Style 84 4 3 2" xfId="6966"/>
    <cellStyle name="Style 84 4 3 3" xfId="22405"/>
    <cellStyle name="Style 84 4 4" xfId="6967"/>
    <cellStyle name="Style 84 4 4 2" xfId="21454"/>
    <cellStyle name="Style 84 4 5" xfId="6968"/>
    <cellStyle name="Style 84 4 6" xfId="6969"/>
    <cellStyle name="Style 84 5" xfId="6970"/>
    <cellStyle name="Style 84 5 2" xfId="6971"/>
    <cellStyle name="Style 84 5 2 2" xfId="6972"/>
    <cellStyle name="Style 84 5 2 3" xfId="6973"/>
    <cellStyle name="Style 84 5 2 4" xfId="20720"/>
    <cellStyle name="Style 84 5 3" xfId="6974"/>
    <cellStyle name="Style 84 5 3 2" xfId="21399"/>
    <cellStyle name="Style 84 5 4" xfId="6975"/>
    <cellStyle name="Style 84 6" xfId="6976"/>
    <cellStyle name="Style 84 6 2" xfId="6977"/>
    <cellStyle name="Style 84 6 2 2" xfId="6978"/>
    <cellStyle name="Style 84 6 2 3" xfId="21828"/>
    <cellStyle name="Style 84 6 3" xfId="6979"/>
    <cellStyle name="Style 84 6 3 2" xfId="6980"/>
    <cellStyle name="Style 84 6 4" xfId="6981"/>
    <cellStyle name="Style 84 7" xfId="6982"/>
    <cellStyle name="Style 84 7 2" xfId="6983"/>
    <cellStyle name="Style 84 7 2 2" xfId="22093"/>
    <cellStyle name="Style 84 7 3" xfId="6984"/>
    <cellStyle name="Style 84 7 4" xfId="6985"/>
    <cellStyle name="Style 84 8" xfId="6986"/>
    <cellStyle name="Style 84 8 2" xfId="21523"/>
    <cellStyle name="Style 84 9" xfId="6987"/>
    <cellStyle name="Style 84_ADDON" xfId="6988"/>
    <cellStyle name="Style 85" xfId="6989"/>
    <cellStyle name="Style 85 10" xfId="6990"/>
    <cellStyle name="Style 85 10 2" xfId="6991"/>
    <cellStyle name="Style 85 10 2 2" xfId="6992"/>
    <cellStyle name="Style 85 10 2 3" xfId="21520"/>
    <cellStyle name="Style 85 10 3" xfId="6993"/>
    <cellStyle name="Style 85 10 3 2" xfId="6994"/>
    <cellStyle name="Style 85 10 4" xfId="6995"/>
    <cellStyle name="Style 85 11" xfId="6996"/>
    <cellStyle name="Style 85 11 2" xfId="6997"/>
    <cellStyle name="Style 85 11 2 2" xfId="6998"/>
    <cellStyle name="Style 85 11 2 3" xfId="21437"/>
    <cellStyle name="Style 85 11 3" xfId="6999"/>
    <cellStyle name="Style 85 11 4" xfId="7000"/>
    <cellStyle name="Style 85 12" xfId="7001"/>
    <cellStyle name="Style 85 12 2" xfId="7002"/>
    <cellStyle name="Style 85 12 2 2" xfId="22387"/>
    <cellStyle name="Style 85 13" xfId="7003"/>
    <cellStyle name="Style 85 13 2" xfId="21753"/>
    <cellStyle name="Style 85 14" xfId="7004"/>
    <cellStyle name="Style 85 2" xfId="7005"/>
    <cellStyle name="Style 85 2 2" xfId="7006"/>
    <cellStyle name="Style 85 2 2 2" xfId="22290"/>
    <cellStyle name="Style 85 2 2 3" xfId="12142"/>
    <cellStyle name="Style 85 2 3" xfId="7007"/>
    <cellStyle name="Style 85 2 3 2" xfId="21447"/>
    <cellStyle name="Style 85 2 4" xfId="7008"/>
    <cellStyle name="Style 85 3" xfId="7009"/>
    <cellStyle name="Style 85 3 2" xfId="7010"/>
    <cellStyle name="Style 85 3 2 2" xfId="7011"/>
    <cellStyle name="Style 85 3 2 2 2" xfId="7012"/>
    <cellStyle name="Style 85 3 2 2 2 2" xfId="22310"/>
    <cellStyle name="Style 85 3 2 2 3" xfId="7013"/>
    <cellStyle name="Style 85 3 2 3" xfId="7014"/>
    <cellStyle name="Style 85 3 2 3 2" xfId="22136"/>
    <cellStyle name="Style 85 3 2 3 3" xfId="12143"/>
    <cellStyle name="Style 85 3 2 4" xfId="7015"/>
    <cellStyle name="Style 85 3 2 5" xfId="7016"/>
    <cellStyle name="Style 85 3 3" xfId="7017"/>
    <cellStyle name="Style 85 3 3 2" xfId="7018"/>
    <cellStyle name="Style 85 3 3 2 2" xfId="7019"/>
    <cellStyle name="Style 85 3 3 2 2 2" xfId="21407"/>
    <cellStyle name="Style 85 3 3 2 2 3" xfId="12144"/>
    <cellStyle name="Style 85 3 3 2 3" xfId="7020"/>
    <cellStyle name="Style 85 3 3 2 3 2" xfId="21627"/>
    <cellStyle name="Style 85 3 3 3" xfId="7021"/>
    <cellStyle name="Style 85 3 3 3 2" xfId="7022"/>
    <cellStyle name="Style 85 3 3 3 2 2" xfId="7023"/>
    <cellStyle name="Style 85 3 3 3 2 2 2" xfId="21373"/>
    <cellStyle name="Style 85 3 3 3 2 3" xfId="7024"/>
    <cellStyle name="Style 85 3 3 3 3" xfId="7025"/>
    <cellStyle name="Style 85 3 3 3 3 2" xfId="7026"/>
    <cellStyle name="Style 85 3 3 3 3 2 2" xfId="21708"/>
    <cellStyle name="Style 85 3 3 3 3 3" xfId="12145"/>
    <cellStyle name="Style 85 3 3 3 4" xfId="7027"/>
    <cellStyle name="Style 85 3 3 3 4 2" xfId="21926"/>
    <cellStyle name="Style 85 3 3 3 5" xfId="7028"/>
    <cellStyle name="Style 85 3 3 3 6" xfId="7029"/>
    <cellStyle name="Style 85 3 3 4" xfId="7030"/>
    <cellStyle name="Style 85 3 3 4 2" xfId="7031"/>
    <cellStyle name="Style 85 3 3 4 2 2" xfId="7032"/>
    <cellStyle name="Style 85 3 3 4 2 2 2" xfId="22280"/>
    <cellStyle name="Style 85 3 3 4 2 3" xfId="7033"/>
    <cellStyle name="Style 85 3 3 4 3" xfId="7034"/>
    <cellStyle name="Style 85 3 3 4 3 2" xfId="22026"/>
    <cellStyle name="Style 85 3 3 4 4" xfId="7035"/>
    <cellStyle name="Style 85 3 3 5" xfId="7036"/>
    <cellStyle name="Style 85 3 3 5 2" xfId="20708"/>
    <cellStyle name="Style 85 3 3 5 3" xfId="12146"/>
    <cellStyle name="Style 85 3 3 6" xfId="7037"/>
    <cellStyle name="Style 85 3 3 6 2" xfId="21605"/>
    <cellStyle name="Style 85 3 3 7" xfId="7038"/>
    <cellStyle name="Style 85 3 4" xfId="7039"/>
    <cellStyle name="Style 85 3 4 2" xfId="7040"/>
    <cellStyle name="Style 85 3 4 2 2" xfId="7041"/>
    <cellStyle name="Style 85 3 4 2 3" xfId="21853"/>
    <cellStyle name="Style 85 3 4 3" xfId="7042"/>
    <cellStyle name="Style 85 3 4 3 2" xfId="21533"/>
    <cellStyle name="Style 85 3 4 4" xfId="7043"/>
    <cellStyle name="Style 85 3 4 5" xfId="7044"/>
    <cellStyle name="Style 85 3 5" xfId="7045"/>
    <cellStyle name="Style 85 3 5 2" xfId="7046"/>
    <cellStyle name="Style 85 3 5 2 2" xfId="21635"/>
    <cellStyle name="Style 85 3 5 3" xfId="12147"/>
    <cellStyle name="Style 85 3 6" xfId="7047"/>
    <cellStyle name="Style 85 3 6 2" xfId="22300"/>
    <cellStyle name="Style 85 3 7" xfId="7048"/>
    <cellStyle name="Style 85 3 8" xfId="7049"/>
    <cellStyle name="Style 85 4" xfId="7050"/>
    <cellStyle name="Style 85 4 2" xfId="7051"/>
    <cellStyle name="Style 85 4 2 2" xfId="7052"/>
    <cellStyle name="Style 85 4 2 2 2" xfId="7053"/>
    <cellStyle name="Style 85 4 2 2 2 2" xfId="21815"/>
    <cellStyle name="Style 85 4 2 2 2 3" xfId="12148"/>
    <cellStyle name="Style 85 4 2 2 3" xfId="7054"/>
    <cellStyle name="Style 85 4 2 2 3 2" xfId="21941"/>
    <cellStyle name="Style 85 4 2 3" xfId="7055"/>
    <cellStyle name="Style 85 4 2 3 2" xfId="7056"/>
    <cellStyle name="Style 85 4 2 3 2 2" xfId="7057"/>
    <cellStyle name="Style 85 4 2 3 2 2 2" xfId="21359"/>
    <cellStyle name="Style 85 4 2 3 2 3" xfId="7058"/>
    <cellStyle name="Style 85 4 2 3 3" xfId="7059"/>
    <cellStyle name="Style 85 4 2 3 3 2" xfId="7060"/>
    <cellStyle name="Style 85 4 2 3 3 2 2" xfId="21617"/>
    <cellStyle name="Style 85 4 2 3 3 3" xfId="12149"/>
    <cellStyle name="Style 85 4 2 3 4" xfId="7061"/>
    <cellStyle name="Style 85 4 2 3 4 2" xfId="20771"/>
    <cellStyle name="Style 85 4 2 3 5" xfId="7062"/>
    <cellStyle name="Style 85 4 2 3 6" xfId="7063"/>
    <cellStyle name="Style 85 4 2 4" xfId="7064"/>
    <cellStyle name="Style 85 4 2 4 2" xfId="7065"/>
    <cellStyle name="Style 85 4 2 4 2 2" xfId="7066"/>
    <cellStyle name="Style 85 4 2 4 2 2 2" xfId="21378"/>
    <cellStyle name="Style 85 4 2 4 2 3" xfId="7067"/>
    <cellStyle name="Style 85 4 2 4 3" xfId="7068"/>
    <cellStyle name="Style 85 4 2 4 3 2" xfId="21510"/>
    <cellStyle name="Style 85 4 2 4 4" xfId="7069"/>
    <cellStyle name="Style 85 4 2 5" xfId="7070"/>
    <cellStyle name="Style 85 4 2 5 2" xfId="21801"/>
    <cellStyle name="Style 85 4 2 5 3" xfId="12150"/>
    <cellStyle name="Style 85 4 2 6" xfId="7071"/>
    <cellStyle name="Style 85 4 2 6 2" xfId="20701"/>
    <cellStyle name="Style 85 4 2 7" xfId="7072"/>
    <cellStyle name="Style 85 4 3" xfId="7073"/>
    <cellStyle name="Style 85 4 3 2" xfId="7074"/>
    <cellStyle name="Style 85 4 3 2 2" xfId="20985"/>
    <cellStyle name="Style 85 4 3 2 3" xfId="12151"/>
    <cellStyle name="Style 85 4 3 3" xfId="7075"/>
    <cellStyle name="Style 85 4 3 3 2" xfId="21569"/>
    <cellStyle name="Style 85 4 4" xfId="7076"/>
    <cellStyle name="Style 85 4 4 2" xfId="7077"/>
    <cellStyle name="Style 85 4 4 2 2" xfId="21548"/>
    <cellStyle name="Style 85 4 4 3" xfId="7078"/>
    <cellStyle name="Style 85 4 4 3 2" xfId="22097"/>
    <cellStyle name="Style 85 4 4 4" xfId="12152"/>
    <cellStyle name="Style 85 4 5" xfId="7079"/>
    <cellStyle name="Style 85 4 5 2" xfId="21644"/>
    <cellStyle name="Style 85 4 5 3" xfId="12153"/>
    <cellStyle name="Style 85 4 6" xfId="7080"/>
    <cellStyle name="Style 85 4 6 2" xfId="21657"/>
    <cellStyle name="Style 85 4 7" xfId="7081"/>
    <cellStyle name="Style 85 5" xfId="7082"/>
    <cellStyle name="Style 85 5 2" xfId="7083"/>
    <cellStyle name="Style 85 5 2 2" xfId="7084"/>
    <cellStyle name="Style 85 5 2 2 2" xfId="7085"/>
    <cellStyle name="Style 85 5 2 2 2 2" xfId="22307"/>
    <cellStyle name="Style 85 5 2 2 2 3" xfId="12154"/>
    <cellStyle name="Style 85 5 2 2 3" xfId="7086"/>
    <cellStyle name="Style 85 5 2 2 3 2" xfId="22378"/>
    <cellStyle name="Style 85 5 2 3" xfId="7087"/>
    <cellStyle name="Style 85 5 2 3 2" xfId="7088"/>
    <cellStyle name="Style 85 5 2 3 2 2" xfId="7089"/>
    <cellStyle name="Style 85 5 2 3 2 2 2" xfId="21559"/>
    <cellStyle name="Style 85 5 2 3 2 3" xfId="7090"/>
    <cellStyle name="Style 85 5 2 3 3" xfId="7091"/>
    <cellStyle name="Style 85 5 2 3 3 2" xfId="7092"/>
    <cellStyle name="Style 85 5 2 3 3 2 2" xfId="21460"/>
    <cellStyle name="Style 85 5 2 3 3 3" xfId="12155"/>
    <cellStyle name="Style 85 5 2 3 4" xfId="7093"/>
    <cellStyle name="Style 85 5 2 3 4 2" xfId="21001"/>
    <cellStyle name="Style 85 5 2 3 5" xfId="7094"/>
    <cellStyle name="Style 85 5 2 3 6" xfId="7095"/>
    <cellStyle name="Style 85 5 2 4" xfId="7096"/>
    <cellStyle name="Style 85 5 2 4 2" xfId="7097"/>
    <cellStyle name="Style 85 5 2 4 2 2" xfId="7098"/>
    <cellStyle name="Style 85 5 2 4 2 3" xfId="7099"/>
    <cellStyle name="Style 85 5 2 4 2 4" xfId="20924"/>
    <cellStyle name="Style 85 5 2 4 3" xfId="7100"/>
    <cellStyle name="Style 85 5 2 4 3 2" xfId="21364"/>
    <cellStyle name="Style 85 5 2 4 4" xfId="7101"/>
    <cellStyle name="Style 85 5 2 5" xfId="7102"/>
    <cellStyle name="Style 85 5 2 5 2" xfId="22088"/>
    <cellStyle name="Style 85 5 2 5 3" xfId="12156"/>
    <cellStyle name="Style 85 5 2 6" xfId="7103"/>
    <cellStyle name="Style 85 5 2 7" xfId="7104"/>
    <cellStyle name="Style 85 5 3" xfId="7105"/>
    <cellStyle name="Style 85 5 3 2" xfId="7106"/>
    <cellStyle name="Style 85 5 3 2 2" xfId="21433"/>
    <cellStyle name="Style 85 5 3 2 3" xfId="12157"/>
    <cellStyle name="Style 85 5 3 3" xfId="7107"/>
    <cellStyle name="Style 85 5 3 3 2" xfId="22171"/>
    <cellStyle name="Style 85 5 4" xfId="7108"/>
    <cellStyle name="Style 85 5 4 2" xfId="7109"/>
    <cellStyle name="Style 85 5 4 2 2" xfId="22289"/>
    <cellStyle name="Style 85 5 4 3" xfId="7110"/>
    <cellStyle name="Style 85 5 4 4" xfId="12158"/>
    <cellStyle name="Style 85 5 5" xfId="7111"/>
    <cellStyle name="Style 85 5 5 2" xfId="21430"/>
    <cellStyle name="Style 85 5 5 3" xfId="12159"/>
    <cellStyle name="Style 85 5 6" xfId="7112"/>
    <cellStyle name="Style 85 5 6 2" xfId="22197"/>
    <cellStyle name="Style 85 5 7" xfId="7113"/>
    <cellStyle name="Style 85 6" xfId="7114"/>
    <cellStyle name="Style 85 6 2" xfId="7115"/>
    <cellStyle name="Style 85 6 2 2" xfId="7116"/>
    <cellStyle name="Style 85 6 2 2 2" xfId="22194"/>
    <cellStyle name="Style 85 6 2 2 3" xfId="12160"/>
    <cellStyle name="Style 85 6 2 3" xfId="7117"/>
    <cellStyle name="Style 85 6 2 3 2" xfId="21906"/>
    <cellStyle name="Style 85 6 3" xfId="7118"/>
    <cellStyle name="Style 85 6 3 2" xfId="7119"/>
    <cellStyle name="Style 85 6 3 2 2" xfId="7120"/>
    <cellStyle name="Style 85 6 3 2 2 2" xfId="22201"/>
    <cellStyle name="Style 85 6 3 2 3" xfId="7121"/>
    <cellStyle name="Style 85 6 3 3" xfId="7122"/>
    <cellStyle name="Style 85 6 3 3 2" xfId="7123"/>
    <cellStyle name="Style 85 6 3 3 2 2" xfId="21824"/>
    <cellStyle name="Style 85 6 3 3 3" xfId="12161"/>
    <cellStyle name="Style 85 6 3 4" xfId="7124"/>
    <cellStyle name="Style 85 6 3 4 2" xfId="21000"/>
    <cellStyle name="Style 85 6 3 5" xfId="7125"/>
    <cellStyle name="Style 85 6 3 6" xfId="7126"/>
    <cellStyle name="Style 85 6 4" xfId="7127"/>
    <cellStyle name="Style 85 6 4 2" xfId="7128"/>
    <cellStyle name="Style 85 6 4 2 2" xfId="7129"/>
    <cellStyle name="Style 85 6 4 2 2 2" xfId="22228"/>
    <cellStyle name="Style 85 6 4 2 3" xfId="7130"/>
    <cellStyle name="Style 85 6 4 3" xfId="7131"/>
    <cellStyle name="Style 85 6 4 3 2" xfId="21744"/>
    <cellStyle name="Style 85 6 4 4" xfId="7132"/>
    <cellStyle name="Style 85 6 5" xfId="7133"/>
    <cellStyle name="Style 85 6 5 2" xfId="21658"/>
    <cellStyle name="Style 85 6 5 3" xfId="12162"/>
    <cellStyle name="Style 85 6 6" xfId="7134"/>
    <cellStyle name="Style 85 6 6 2" xfId="22386"/>
    <cellStyle name="Style 85 6 7" xfId="7135"/>
    <cellStyle name="Style 85 7" xfId="7136"/>
    <cellStyle name="Style 85 7 2" xfId="7137"/>
    <cellStyle name="Style 85 7 2 2" xfId="7138"/>
    <cellStyle name="Style 85 7 2 2 2" xfId="21615"/>
    <cellStyle name="Style 85 7 2 3" xfId="7139"/>
    <cellStyle name="Style 85 7 3" xfId="7140"/>
    <cellStyle name="Style 85 7 3 2" xfId="7141"/>
    <cellStyle name="Style 85 7 3 2 2" xfId="20697"/>
    <cellStyle name="Style 85 7 3 3" xfId="12163"/>
    <cellStyle name="Style 85 7 4" xfId="7142"/>
    <cellStyle name="Style 85 7 4 2" xfId="21706"/>
    <cellStyle name="Style 85 7 5" xfId="7143"/>
    <cellStyle name="Style 85 7 6" xfId="7144"/>
    <cellStyle name="Style 85 8" xfId="7145"/>
    <cellStyle name="Style 85 8 2" xfId="7146"/>
    <cellStyle name="Style 85 8 2 2" xfId="7147"/>
    <cellStyle name="Style 85 8 2 3" xfId="7148"/>
    <cellStyle name="Style 85 8 2 4" xfId="21700"/>
    <cellStyle name="Style 85 8 3" xfId="7149"/>
    <cellStyle name="Style 85 8 3 2" xfId="7150"/>
    <cellStyle name="Style 85 8 3 3" xfId="22094"/>
    <cellStyle name="Style 85 8 4" xfId="7151"/>
    <cellStyle name="Style 85 8 4 2" xfId="20738"/>
    <cellStyle name="Style 85 8 5" xfId="7152"/>
    <cellStyle name="Style 85 8 6" xfId="7153"/>
    <cellStyle name="Style 85 9" xfId="7154"/>
    <cellStyle name="Style 85 9 2" xfId="7155"/>
    <cellStyle name="Style 85 9 2 2" xfId="7156"/>
    <cellStyle name="Style 85 9 2 3" xfId="20999"/>
    <cellStyle name="Style 85 9 3" xfId="7157"/>
    <cellStyle name="Style 85 9 3 2" xfId="7158"/>
    <cellStyle name="Style 85 9 4" xfId="7159"/>
    <cellStyle name="Style 85_ADDON" xfId="7160"/>
    <cellStyle name="Style 86" xfId="7161"/>
    <cellStyle name="Style 86 10" xfId="7162"/>
    <cellStyle name="Style 86 2" xfId="7163"/>
    <cellStyle name="Style 86 2 2" xfId="7164"/>
    <cellStyle name="Style 86 2 2 2" xfId="7165"/>
    <cellStyle name="Style 86 2 2 2 2" xfId="7166"/>
    <cellStyle name="Style 86 2 2 2 2 2" xfId="7167"/>
    <cellStyle name="Style 86 2 2 2 2 2 2" xfId="7168"/>
    <cellStyle name="Style 86 2 2 2 2 3" xfId="7169"/>
    <cellStyle name="Style 86 2 2 2 2 4" xfId="21549"/>
    <cellStyle name="Style 86 2 2 2 3" xfId="7170"/>
    <cellStyle name="Style 86 2 2 2 3 2" xfId="7171"/>
    <cellStyle name="Style 86 2 2 2 3 3" xfId="21953"/>
    <cellStyle name="Style 86 2 2 2 4" xfId="7172"/>
    <cellStyle name="Style 86 2 2 3" xfId="7173"/>
    <cellStyle name="Style 86 2 2 3 2" xfId="7174"/>
    <cellStyle name="Style 86 2 2 3 2 2" xfId="7175"/>
    <cellStyle name="Style 86 2 2 3 2 3" xfId="22303"/>
    <cellStyle name="Style 86 2 2 3 3" xfId="7176"/>
    <cellStyle name="Style 86 2 2 4" xfId="7177"/>
    <cellStyle name="Style 86 2 2 4 2" xfId="7178"/>
    <cellStyle name="Style 86 2 2 4 3" xfId="22027"/>
    <cellStyle name="Style 86 2 2 5" xfId="7179"/>
    <cellStyle name="Style 86 2 3" xfId="7180"/>
    <cellStyle name="Style 86 2 3 2" xfId="7181"/>
    <cellStyle name="Style 86 2 3 2 2" xfId="7182"/>
    <cellStyle name="Style 86 2 3 2 2 2" xfId="7183"/>
    <cellStyle name="Style 86 2 3 2 3" xfId="7184"/>
    <cellStyle name="Style 86 2 3 2 4" xfId="22219"/>
    <cellStyle name="Style 86 2 3 3" xfId="7185"/>
    <cellStyle name="Style 86 2 3 3 2" xfId="7186"/>
    <cellStyle name="Style 86 2 3 3 3" xfId="21369"/>
    <cellStyle name="Style 86 2 3 4" xfId="7187"/>
    <cellStyle name="Style 86 2 4" xfId="7188"/>
    <cellStyle name="Style 86 2 4 2" xfId="7189"/>
    <cellStyle name="Style 86 2 4 2 2" xfId="7190"/>
    <cellStyle name="Style 86 2 4 2 3" xfId="21804"/>
    <cellStyle name="Style 86 2 4 3" xfId="7191"/>
    <cellStyle name="Style 86 2 5" xfId="7192"/>
    <cellStyle name="Style 86 2 5 2" xfId="7193"/>
    <cellStyle name="Style 86 2 5 2 2" xfId="20784"/>
    <cellStyle name="Style 86 2 5 3" xfId="7194"/>
    <cellStyle name="Style 86 2 6" xfId="7195"/>
    <cellStyle name="Style 86 2 6 2" xfId="21622"/>
    <cellStyle name="Style 86 2 7" xfId="7196"/>
    <cellStyle name="Style 86 3" xfId="7197"/>
    <cellStyle name="Style 86 3 2" xfId="7198"/>
    <cellStyle name="Style 86 3 2 2" xfId="7199"/>
    <cellStyle name="Style 86 3 2 2 2" xfId="7200"/>
    <cellStyle name="Style 86 3 2 2 2 2" xfId="7201"/>
    <cellStyle name="Style 86 3 2 2 2 2 2" xfId="7202"/>
    <cellStyle name="Style 86 3 2 2 2 3" xfId="7203"/>
    <cellStyle name="Style 86 3 2 2 2 4" xfId="21792"/>
    <cellStyle name="Style 86 3 2 2 3" xfId="7204"/>
    <cellStyle name="Style 86 3 2 2 3 2" xfId="7205"/>
    <cellStyle name="Style 86 3 2 2 3 3" xfId="22268"/>
    <cellStyle name="Style 86 3 2 2 4" xfId="7206"/>
    <cellStyle name="Style 86 3 2 3" xfId="7207"/>
    <cellStyle name="Style 86 3 2 3 2" xfId="7208"/>
    <cellStyle name="Style 86 3 2 3 2 2" xfId="7209"/>
    <cellStyle name="Style 86 3 2 3 2 3" xfId="22181"/>
    <cellStyle name="Style 86 3 2 3 3" xfId="7210"/>
    <cellStyle name="Style 86 3 2 4" xfId="7211"/>
    <cellStyle name="Style 86 3 2 4 2" xfId="7212"/>
    <cellStyle name="Style 86 3 2 4 3" xfId="20998"/>
    <cellStyle name="Style 86 3 2 5" xfId="7213"/>
    <cellStyle name="Style 86 3 3" xfId="7214"/>
    <cellStyle name="Style 86 3 3 2" xfId="7215"/>
    <cellStyle name="Style 86 3 3 2 2" xfId="7216"/>
    <cellStyle name="Style 86 3 3 2 2 2" xfId="7217"/>
    <cellStyle name="Style 86 3 3 2 2 2 2" xfId="7218"/>
    <cellStyle name="Style 86 3 3 2 2 3" xfId="7219"/>
    <cellStyle name="Style 86 3 3 2 2 4" xfId="22018"/>
    <cellStyle name="Style 86 3 3 2 3" xfId="7220"/>
    <cellStyle name="Style 86 3 3 2 3 2" xfId="7221"/>
    <cellStyle name="Style 86 3 3 2 3 3" xfId="20984"/>
    <cellStyle name="Style 86 3 3 2 4" xfId="7222"/>
    <cellStyle name="Style 86 3 3 3" xfId="7223"/>
    <cellStyle name="Style 86 3 3 3 2" xfId="7224"/>
    <cellStyle name="Style 86 3 3 3 2 2" xfId="22375"/>
    <cellStyle name="Style 86 3 3 3 3" xfId="7225"/>
    <cellStyle name="Style 86 3 3 4" xfId="7226"/>
    <cellStyle name="Style 86 3 3 4 2" xfId="21665"/>
    <cellStyle name="Style 86 3 3 5" xfId="7227"/>
    <cellStyle name="Style 86 3 3 6" xfId="7228"/>
    <cellStyle name="Style 86 3 4" xfId="7229"/>
    <cellStyle name="Style 86 3 4 2" xfId="7230"/>
    <cellStyle name="Style 86 3 4 2 2" xfId="7231"/>
    <cellStyle name="Style 86 3 4 2 2 2" xfId="22391"/>
    <cellStyle name="Style 86 3 4 3" xfId="7232"/>
    <cellStyle name="Style 86 3 5" xfId="7233"/>
    <cellStyle name="Style 86 3 5 2" xfId="7234"/>
    <cellStyle name="Style 86 3 5 2 2" xfId="22168"/>
    <cellStyle name="Style 86 3 6" xfId="7235"/>
    <cellStyle name="Style 86 3 7" xfId="7236"/>
    <cellStyle name="Style 86 4" xfId="7237"/>
    <cellStyle name="Style 86 4 2" xfId="7238"/>
    <cellStyle name="Style 86 4 2 2" xfId="7239"/>
    <cellStyle name="Style 86 4 2 2 2" xfId="7240"/>
    <cellStyle name="Style 86 4 2 2 2 2" xfId="7241"/>
    <cellStyle name="Style 86 4 2 2 3" xfId="7242"/>
    <cellStyle name="Style 86 4 2 2 4" xfId="22031"/>
    <cellStyle name="Style 86 4 2 3" xfId="7243"/>
    <cellStyle name="Style 86 4 2 3 2" xfId="7244"/>
    <cellStyle name="Style 86 4 2 3 3" xfId="21389"/>
    <cellStyle name="Style 86 4 2 4" xfId="7245"/>
    <cellStyle name="Style 86 4 3" xfId="7246"/>
    <cellStyle name="Style 86 4 3 2" xfId="7247"/>
    <cellStyle name="Style 86 4 3 2 2" xfId="21654"/>
    <cellStyle name="Style 86 4 3 3" xfId="7248"/>
    <cellStyle name="Style 86 4 4" xfId="7249"/>
    <cellStyle name="Style 86 4 4 2" xfId="22203"/>
    <cellStyle name="Style 86 4 5" xfId="7250"/>
    <cellStyle name="Style 86 4 6" xfId="7251"/>
    <cellStyle name="Style 86 5" xfId="7252"/>
    <cellStyle name="Style 86 5 2" xfId="7253"/>
    <cellStyle name="Style 86 5 2 2" xfId="7254"/>
    <cellStyle name="Style 86 5 2 3" xfId="20997"/>
    <cellStyle name="Style 86 5 3" xfId="7255"/>
    <cellStyle name="Style 86 6" xfId="7256"/>
    <cellStyle name="Style 86 6 2" xfId="7257"/>
    <cellStyle name="Style 86 6 2 2" xfId="7258"/>
    <cellStyle name="Style 86 6 2 3" xfId="22208"/>
    <cellStyle name="Style 86 6 3" xfId="7259"/>
    <cellStyle name="Style 86 6 4" xfId="7260"/>
    <cellStyle name="Style 86 7" xfId="7261"/>
    <cellStyle name="Style 86 7 2" xfId="7262"/>
    <cellStyle name="Style 86 7 3" xfId="7263"/>
    <cellStyle name="Style 86 7 4" xfId="7264"/>
    <cellStyle name="Style 86 7 5" xfId="21752"/>
    <cellStyle name="Style 86 8" xfId="7265"/>
    <cellStyle name="Style 86 8 2" xfId="20730"/>
    <cellStyle name="Style 86 9" xfId="7266"/>
    <cellStyle name="Style 86_ADDON" xfId="7267"/>
    <cellStyle name="Style 87" xfId="7268"/>
    <cellStyle name="Style 87 10" xfId="7269"/>
    <cellStyle name="Style 87 2" xfId="7270"/>
    <cellStyle name="Style 87 2 2" xfId="7271"/>
    <cellStyle name="Style 87 2 2 2" xfId="7272"/>
    <cellStyle name="Style 87 2 2 2 2" xfId="7273"/>
    <cellStyle name="Style 87 2 2 2 2 2" xfId="7274"/>
    <cellStyle name="Style 87 2 2 2 2 2 2" xfId="7275"/>
    <cellStyle name="Style 87 2 2 2 2 3" xfId="7276"/>
    <cellStyle name="Style 87 2 2 2 2 4" xfId="21822"/>
    <cellStyle name="Style 87 2 2 2 3" xfId="7277"/>
    <cellStyle name="Style 87 2 2 2 3 2" xfId="7278"/>
    <cellStyle name="Style 87 2 2 2 3 3" xfId="20711"/>
    <cellStyle name="Style 87 2 2 2 4" xfId="7279"/>
    <cellStyle name="Style 87 2 2 3" xfId="7280"/>
    <cellStyle name="Style 87 2 2 3 2" xfId="7281"/>
    <cellStyle name="Style 87 2 2 3 2 2" xfId="7282"/>
    <cellStyle name="Style 87 2 2 3 2 3" xfId="21435"/>
    <cellStyle name="Style 87 2 2 3 3" xfId="7283"/>
    <cellStyle name="Style 87 2 2 4" xfId="7284"/>
    <cellStyle name="Style 87 2 2 4 2" xfId="7285"/>
    <cellStyle name="Style 87 2 2 4 3" xfId="21612"/>
    <cellStyle name="Style 87 2 2 5" xfId="7286"/>
    <cellStyle name="Style 87 2 3" xfId="7287"/>
    <cellStyle name="Style 87 2 3 2" xfId="7288"/>
    <cellStyle name="Style 87 2 3 2 2" xfId="7289"/>
    <cellStyle name="Style 87 2 3 2 2 2" xfId="7290"/>
    <cellStyle name="Style 87 2 3 2 3" xfId="7291"/>
    <cellStyle name="Style 87 2 3 2 4" xfId="21628"/>
    <cellStyle name="Style 87 2 3 3" xfId="7292"/>
    <cellStyle name="Style 87 2 3 3 2" xfId="7293"/>
    <cellStyle name="Style 87 2 3 3 3" xfId="22393"/>
    <cellStyle name="Style 87 2 3 4" xfId="7294"/>
    <cellStyle name="Style 87 2 4" xfId="7295"/>
    <cellStyle name="Style 87 2 4 2" xfId="7296"/>
    <cellStyle name="Style 87 2 4 2 2" xfId="7297"/>
    <cellStyle name="Style 87 2 4 2 3" xfId="20753"/>
    <cellStyle name="Style 87 2 4 3" xfId="7298"/>
    <cellStyle name="Style 87 2 5" xfId="7299"/>
    <cellStyle name="Style 87 2 5 2" xfId="7300"/>
    <cellStyle name="Style 87 2 5 2 2" xfId="20996"/>
    <cellStyle name="Style 87 2 6" xfId="7301"/>
    <cellStyle name="Style 87 2 6 2" xfId="22323"/>
    <cellStyle name="Style 87 3" xfId="7302"/>
    <cellStyle name="Style 87 3 2" xfId="7303"/>
    <cellStyle name="Style 87 3 2 2" xfId="7304"/>
    <cellStyle name="Style 87 3 2 2 2" xfId="7305"/>
    <cellStyle name="Style 87 3 2 2 2 2" xfId="7306"/>
    <cellStyle name="Style 87 3 2 2 2 2 2" xfId="7307"/>
    <cellStyle name="Style 87 3 2 2 2 3" xfId="7308"/>
    <cellStyle name="Style 87 3 2 2 2 4" xfId="22054"/>
    <cellStyle name="Style 87 3 2 2 3" xfId="7309"/>
    <cellStyle name="Style 87 3 2 2 3 2" xfId="7310"/>
    <cellStyle name="Style 87 3 2 2 3 3" xfId="22045"/>
    <cellStyle name="Style 87 3 2 2 4" xfId="7311"/>
    <cellStyle name="Style 87 3 2 3" xfId="7312"/>
    <cellStyle name="Style 87 3 2 3 2" xfId="7313"/>
    <cellStyle name="Style 87 3 2 3 2 2" xfId="7314"/>
    <cellStyle name="Style 87 3 2 3 2 3" xfId="22037"/>
    <cellStyle name="Style 87 3 2 3 3" xfId="7315"/>
    <cellStyle name="Style 87 3 2 4" xfId="7316"/>
    <cellStyle name="Style 87 3 2 4 2" xfId="7317"/>
    <cellStyle name="Style 87 3 2 4 3" xfId="20756"/>
    <cellStyle name="Style 87 3 2 5" xfId="7318"/>
    <cellStyle name="Style 87 3 3" xfId="7319"/>
    <cellStyle name="Style 87 3 3 2" xfId="7320"/>
    <cellStyle name="Style 87 3 3 2 2" xfId="7321"/>
    <cellStyle name="Style 87 3 3 2 2 2" xfId="7322"/>
    <cellStyle name="Style 87 3 3 2 2 2 2" xfId="7323"/>
    <cellStyle name="Style 87 3 3 2 2 3" xfId="7324"/>
    <cellStyle name="Style 87 3 3 2 2 4" xfId="21898"/>
    <cellStyle name="Style 87 3 3 2 3" xfId="7325"/>
    <cellStyle name="Style 87 3 3 2 3 2" xfId="7326"/>
    <cellStyle name="Style 87 3 3 2 3 3" xfId="22364"/>
    <cellStyle name="Style 87 3 3 2 4" xfId="7327"/>
    <cellStyle name="Style 87 3 3 3" xfId="7328"/>
    <cellStyle name="Style 87 3 3 3 2" xfId="7329"/>
    <cellStyle name="Style 87 3 3 3 2 2" xfId="20748"/>
    <cellStyle name="Style 87 3 3 3 3" xfId="7330"/>
    <cellStyle name="Style 87 3 3 4" xfId="7331"/>
    <cellStyle name="Style 87 3 3 4 2" xfId="21383"/>
    <cellStyle name="Style 87 3 3 5" xfId="7332"/>
    <cellStyle name="Style 87 3 3 6" xfId="7333"/>
    <cellStyle name="Style 87 3 4" xfId="7334"/>
    <cellStyle name="Style 87 3 4 2" xfId="7335"/>
    <cellStyle name="Style 87 3 4 2 2" xfId="7336"/>
    <cellStyle name="Style 87 3 4 2 2 2" xfId="22087"/>
    <cellStyle name="Style 87 3 4 3" xfId="7337"/>
    <cellStyle name="Style 87 3 5" xfId="7338"/>
    <cellStyle name="Style 87 3 5 2" xfId="7339"/>
    <cellStyle name="Style 87 3 5 2 2" xfId="21725"/>
    <cellStyle name="Style 87 3 6" xfId="7340"/>
    <cellStyle name="Style 87 3 7" xfId="7341"/>
    <cellStyle name="Style 87 4" xfId="7342"/>
    <cellStyle name="Style 87 4 2" xfId="7343"/>
    <cellStyle name="Style 87 4 2 2" xfId="7344"/>
    <cellStyle name="Style 87 4 2 2 2" xfId="7345"/>
    <cellStyle name="Style 87 4 2 2 2 2" xfId="7346"/>
    <cellStyle name="Style 87 4 2 2 3" xfId="7347"/>
    <cellStyle name="Style 87 4 2 2 4" xfId="22275"/>
    <cellStyle name="Style 87 4 2 3" xfId="7348"/>
    <cellStyle name="Style 87 4 2 3 2" xfId="7349"/>
    <cellStyle name="Style 87 4 2 3 3" xfId="20995"/>
    <cellStyle name="Style 87 4 2 4" xfId="7350"/>
    <cellStyle name="Style 87 4 3" xfId="7351"/>
    <cellStyle name="Style 87 4 3 2" xfId="7352"/>
    <cellStyle name="Style 87 4 3 2 2" xfId="22369"/>
    <cellStyle name="Style 87 4 3 3" xfId="7353"/>
    <cellStyle name="Style 87 4 4" xfId="7354"/>
    <cellStyle name="Style 87 4 4 2" xfId="21716"/>
    <cellStyle name="Style 87 4 5" xfId="7355"/>
    <cellStyle name="Style 87 4 6" xfId="7356"/>
    <cellStyle name="Style 87 5" xfId="7357"/>
    <cellStyle name="Style 87 5 2" xfId="7358"/>
    <cellStyle name="Style 87 5 2 2" xfId="7359"/>
    <cellStyle name="Style 87 5 2 3" xfId="21733"/>
    <cellStyle name="Style 87 5 3" xfId="7360"/>
    <cellStyle name="Style 87 6" xfId="7361"/>
    <cellStyle name="Style 87 6 2" xfId="7362"/>
    <cellStyle name="Style 87 6 2 2" xfId="7363"/>
    <cellStyle name="Style 87 6 2 3" xfId="21083"/>
    <cellStyle name="Style 87 6 3" xfId="7364"/>
    <cellStyle name="Style 87 6 4" xfId="7365"/>
    <cellStyle name="Style 87 7" xfId="7366"/>
    <cellStyle name="Style 87 7 2" xfId="7367"/>
    <cellStyle name="Style 87 7 3" xfId="7368"/>
    <cellStyle name="Style 87 7 4" xfId="7369"/>
    <cellStyle name="Style 87 7 5" xfId="21919"/>
    <cellStyle name="Style 87 8" xfId="7370"/>
    <cellStyle name="Style 87 8 2" xfId="21989"/>
    <cellStyle name="Style 87 9" xfId="7371"/>
    <cellStyle name="Style 87_ADDON" xfId="7372"/>
    <cellStyle name="Style 93" xfId="7373"/>
    <cellStyle name="Style 93 10" xfId="7374"/>
    <cellStyle name="Style 93 10 2" xfId="7375"/>
    <cellStyle name="Style 93 10 2 2" xfId="7376"/>
    <cellStyle name="Style 93 10 2 3" xfId="21791"/>
    <cellStyle name="Style 93 10 3" xfId="7377"/>
    <cellStyle name="Style 93 10 3 2" xfId="7378"/>
    <cellStyle name="Style 93 10 4" xfId="7379"/>
    <cellStyle name="Style 93 11" xfId="7380"/>
    <cellStyle name="Style 93 11 2" xfId="7381"/>
    <cellStyle name="Style 93 11 2 2" xfId="7382"/>
    <cellStyle name="Style 93 11 2 3" xfId="21648"/>
    <cellStyle name="Style 93 11 3" xfId="7383"/>
    <cellStyle name="Style 93 11 4" xfId="7384"/>
    <cellStyle name="Style 93 12" xfId="7385"/>
    <cellStyle name="Style 93 12 2" xfId="7386"/>
    <cellStyle name="Style 93 12 2 2" xfId="22096"/>
    <cellStyle name="Style 93 13" xfId="7387"/>
    <cellStyle name="Style 93 13 2" xfId="22041"/>
    <cellStyle name="Style 93 14" xfId="7388"/>
    <cellStyle name="Style 93 2" xfId="7389"/>
    <cellStyle name="Style 93 2 2" xfId="7390"/>
    <cellStyle name="Style 93 2 2 2" xfId="22266"/>
    <cellStyle name="Style 93 2 2 3" xfId="12164"/>
    <cellStyle name="Style 93 2 3" xfId="7391"/>
    <cellStyle name="Style 93 2 3 2" xfId="21453"/>
    <cellStyle name="Style 93 2 4" xfId="7392"/>
    <cellStyle name="Style 93 3" xfId="7393"/>
    <cellStyle name="Style 93 3 2" xfId="7394"/>
    <cellStyle name="Style 93 3 2 2" xfId="7395"/>
    <cellStyle name="Style 93 3 2 2 2" xfId="7396"/>
    <cellStyle name="Style 93 3 2 2 2 2" xfId="22174"/>
    <cellStyle name="Style 93 3 2 2 3" xfId="7397"/>
    <cellStyle name="Style 93 3 2 3" xfId="7398"/>
    <cellStyle name="Style 93 3 2 3 2" xfId="21393"/>
    <cellStyle name="Style 93 3 2 3 3" xfId="12165"/>
    <cellStyle name="Style 93 3 2 4" xfId="7399"/>
    <cellStyle name="Style 93 3 2 5" xfId="7400"/>
    <cellStyle name="Style 93 3 3" xfId="7401"/>
    <cellStyle name="Style 93 3 3 2" xfId="7402"/>
    <cellStyle name="Style 93 3 3 2 2" xfId="7403"/>
    <cellStyle name="Style 93 3 3 2 2 2" xfId="20714"/>
    <cellStyle name="Style 93 3 3 2 2 3" xfId="12166"/>
    <cellStyle name="Style 93 3 3 2 3" xfId="7404"/>
    <cellStyle name="Style 93 3 3 2 3 2" xfId="21765"/>
    <cellStyle name="Style 93 3 3 3" xfId="7405"/>
    <cellStyle name="Style 93 3 3 3 2" xfId="7406"/>
    <cellStyle name="Style 93 3 3 3 2 2" xfId="7407"/>
    <cellStyle name="Style 93 3 3 3 2 2 2" xfId="20778"/>
    <cellStyle name="Style 93 3 3 3 2 3" xfId="7408"/>
    <cellStyle name="Style 93 3 3 3 3" xfId="7409"/>
    <cellStyle name="Style 93 3 3 3 3 2" xfId="7410"/>
    <cellStyle name="Style 93 3 3 3 3 2 2" xfId="20740"/>
    <cellStyle name="Style 93 3 3 3 3 3" xfId="12167"/>
    <cellStyle name="Style 93 3 3 3 4" xfId="7411"/>
    <cellStyle name="Style 93 3 3 3 4 2" xfId="22195"/>
    <cellStyle name="Style 93 3 3 3 5" xfId="7412"/>
    <cellStyle name="Style 93 3 3 3 6" xfId="7413"/>
    <cellStyle name="Style 93 3 3 4" xfId="7414"/>
    <cellStyle name="Style 93 3 3 4 2" xfId="7415"/>
    <cellStyle name="Style 93 3 3 4 2 2" xfId="7416"/>
    <cellStyle name="Style 93 3 3 4 2 2 2" xfId="22190"/>
    <cellStyle name="Style 93 3 3 4 2 3" xfId="7417"/>
    <cellStyle name="Style 93 3 3 4 3" xfId="7418"/>
    <cellStyle name="Style 93 3 3 4 3 2" xfId="21417"/>
    <cellStyle name="Style 93 3 3 4 4" xfId="7419"/>
    <cellStyle name="Style 93 3 3 5" xfId="7420"/>
    <cellStyle name="Style 93 3 3 5 2" xfId="21642"/>
    <cellStyle name="Style 93 3 3 5 3" xfId="12168"/>
    <cellStyle name="Style 93 3 3 6" xfId="7421"/>
    <cellStyle name="Style 93 3 3 6 2" xfId="21531"/>
    <cellStyle name="Style 93 3 3 7" xfId="7422"/>
    <cellStyle name="Style 93 3 4" xfId="7423"/>
    <cellStyle name="Style 93 3 4 2" xfId="7424"/>
    <cellStyle name="Style 93 3 4 2 2" xfId="7425"/>
    <cellStyle name="Style 93 3 4 2 3" xfId="22213"/>
    <cellStyle name="Style 93 3 4 3" xfId="7426"/>
    <cellStyle name="Style 93 3 4 3 2" xfId="22394"/>
    <cellStyle name="Style 93 3 4 4" xfId="7427"/>
    <cellStyle name="Style 93 3 4 5" xfId="7428"/>
    <cellStyle name="Style 93 3 5" xfId="7429"/>
    <cellStyle name="Style 93 3 5 2" xfId="7430"/>
    <cellStyle name="Style 93 3 5 2 2" xfId="22385"/>
    <cellStyle name="Style 93 3 5 3" xfId="12169"/>
    <cellStyle name="Style 93 3 6" xfId="7431"/>
    <cellStyle name="Style 93 3 6 2" xfId="20994"/>
    <cellStyle name="Style 93 3 7" xfId="7432"/>
    <cellStyle name="Style 93 3 8" xfId="7433"/>
    <cellStyle name="Style 93 4" xfId="7434"/>
    <cellStyle name="Style 93 4 2" xfId="7435"/>
    <cellStyle name="Style 93 4 2 2" xfId="7436"/>
    <cellStyle name="Style 93 4 2 2 2" xfId="7437"/>
    <cellStyle name="Style 93 4 2 2 2 2" xfId="20719"/>
    <cellStyle name="Style 93 4 2 2 2 3" xfId="12170"/>
    <cellStyle name="Style 93 4 2 2 3" xfId="7438"/>
    <cellStyle name="Style 93 4 2 2 3 2" xfId="21398"/>
    <cellStyle name="Style 93 4 2 3" xfId="7439"/>
    <cellStyle name="Style 93 4 2 3 2" xfId="7440"/>
    <cellStyle name="Style 93 4 2 3 2 2" xfId="7441"/>
    <cellStyle name="Style 93 4 2 3 2 2 2" xfId="21806"/>
    <cellStyle name="Style 93 4 2 3 2 3" xfId="7442"/>
    <cellStyle name="Style 93 4 2 3 3" xfId="7443"/>
    <cellStyle name="Style 93 4 2 3 3 2" xfId="7444"/>
    <cellStyle name="Style 93 4 2 3 3 2 2" xfId="21468"/>
    <cellStyle name="Style 93 4 2 3 3 3" xfId="12171"/>
    <cellStyle name="Style 93 4 2 3 4" xfId="7445"/>
    <cellStyle name="Style 93 4 2 3 4 2" xfId="21546"/>
    <cellStyle name="Style 93 4 2 3 5" xfId="7446"/>
    <cellStyle name="Style 93 4 2 3 6" xfId="7447"/>
    <cellStyle name="Style 93 4 2 4" xfId="7448"/>
    <cellStyle name="Style 93 4 2 4 2" xfId="7449"/>
    <cellStyle name="Style 93 4 2 4 2 2" xfId="7450"/>
    <cellStyle name="Style 93 4 2 4 2 2 2" xfId="22374"/>
    <cellStyle name="Style 93 4 2 4 2 3" xfId="7451"/>
    <cellStyle name="Style 93 4 2 4 3" xfId="7452"/>
    <cellStyle name="Style 93 4 2 4 3 2" xfId="20707"/>
    <cellStyle name="Style 93 4 2 4 4" xfId="7453"/>
    <cellStyle name="Style 93 4 2 5" xfId="7454"/>
    <cellStyle name="Style 93 4 2 5 2" xfId="21448"/>
    <cellStyle name="Style 93 4 2 5 3" xfId="12172"/>
    <cellStyle name="Style 93 4 2 6" xfId="7455"/>
    <cellStyle name="Style 93 4 2 6 2" xfId="21481"/>
    <cellStyle name="Style 93 4 2 7" xfId="7456"/>
    <cellStyle name="Style 93 4 3" xfId="7457"/>
    <cellStyle name="Style 93 4 3 2" xfId="7458"/>
    <cellStyle name="Style 93 4 3 2 2" xfId="22023"/>
    <cellStyle name="Style 93 4 3 2 3" xfId="12173"/>
    <cellStyle name="Style 93 4 3 3" xfId="7459"/>
    <cellStyle name="Style 93 4 3 3 2" xfId="22380"/>
    <cellStyle name="Style 93 4 4" xfId="7460"/>
    <cellStyle name="Style 93 4 4 2" xfId="7461"/>
    <cellStyle name="Style 93 4 4 2 2" xfId="22404"/>
    <cellStyle name="Style 93 4 4 3" xfId="7462"/>
    <cellStyle name="Style 93 4 4 3 2" xfId="22032"/>
    <cellStyle name="Style 93 4 4 4" xfId="12174"/>
    <cellStyle name="Style 93 4 5" xfId="7463"/>
    <cellStyle name="Style 93 4 5 2" xfId="22043"/>
    <cellStyle name="Style 93 4 5 3" xfId="12175"/>
    <cellStyle name="Style 93 4 6" xfId="7464"/>
    <cellStyle name="Style 93 4 6 2" xfId="22353"/>
    <cellStyle name="Style 93 4 7" xfId="7465"/>
    <cellStyle name="Style 93 5" xfId="7466"/>
    <cellStyle name="Style 93 5 2" xfId="7467"/>
    <cellStyle name="Style 93 5 2 2" xfId="7468"/>
    <cellStyle name="Style 93 5 2 2 2" xfId="7469"/>
    <cellStyle name="Style 93 5 2 2 2 2" xfId="21639"/>
    <cellStyle name="Style 93 5 2 2 2 3" xfId="12176"/>
    <cellStyle name="Style 93 5 2 2 3" xfId="7470"/>
    <cellStyle name="Style 93 5 2 2 3 2" xfId="21406"/>
    <cellStyle name="Style 93 5 2 3" xfId="7471"/>
    <cellStyle name="Style 93 5 2 3 2" xfId="7472"/>
    <cellStyle name="Style 93 5 2 3 2 2" xfId="7473"/>
    <cellStyle name="Style 93 5 2 3 2 2 2" xfId="21424"/>
    <cellStyle name="Style 93 5 2 3 2 3" xfId="7474"/>
    <cellStyle name="Style 93 5 2 3 3" xfId="7475"/>
    <cellStyle name="Style 93 5 2 3 3 2" xfId="7476"/>
    <cellStyle name="Style 93 5 2 3 3 2 2" xfId="22183"/>
    <cellStyle name="Style 93 5 2 3 3 3" xfId="12177"/>
    <cellStyle name="Style 93 5 2 3 4" xfId="7477"/>
    <cellStyle name="Style 93 5 2 3 4 2" xfId="21372"/>
    <cellStyle name="Style 93 5 2 3 5" xfId="7478"/>
    <cellStyle name="Style 93 5 2 3 6" xfId="7479"/>
    <cellStyle name="Style 93 5 2 4" xfId="7480"/>
    <cellStyle name="Style 93 5 2 4 2" xfId="7481"/>
    <cellStyle name="Style 93 5 2 4 2 2" xfId="7482"/>
    <cellStyle name="Style 93 5 2 4 2 3" xfId="7483"/>
    <cellStyle name="Style 93 5 2 4 2 4" xfId="22178"/>
    <cellStyle name="Style 93 5 2 4 3" xfId="7484"/>
    <cellStyle name="Style 93 5 2 4 3 2" xfId="22008"/>
    <cellStyle name="Style 93 5 2 4 4" xfId="7485"/>
    <cellStyle name="Style 93 5 2 5" xfId="7486"/>
    <cellStyle name="Style 93 5 2 5 2" xfId="22283"/>
    <cellStyle name="Style 93 5 2 5 3" xfId="12178"/>
    <cellStyle name="Style 93 5 2 6" xfId="7487"/>
    <cellStyle name="Style 93 5 2 7" xfId="7488"/>
    <cellStyle name="Style 93 5 3" xfId="7489"/>
    <cellStyle name="Style 93 5 3 2" xfId="7490"/>
    <cellStyle name="Style 93 5 3 2 2" xfId="22135"/>
    <cellStyle name="Style 93 5 3 2 3" xfId="12179"/>
    <cellStyle name="Style 93 5 3 3" xfId="7491"/>
    <cellStyle name="Style 93 5 3 3 2" xfId="20734"/>
    <cellStyle name="Style 93 5 4" xfId="7492"/>
    <cellStyle name="Style 93 5 4 2" xfId="7493"/>
    <cellStyle name="Style 93 5 4 2 2" xfId="22294"/>
    <cellStyle name="Style 93 5 4 3" xfId="7494"/>
    <cellStyle name="Style 93 5 4 4" xfId="12180"/>
    <cellStyle name="Style 93 5 5" xfId="7495"/>
    <cellStyle name="Style 93 5 5 2" xfId="22315"/>
    <cellStyle name="Style 93 5 5 3" xfId="12181"/>
    <cellStyle name="Style 93 5 6" xfId="7496"/>
    <cellStyle name="Style 93 5 6 2" xfId="22264"/>
    <cellStyle name="Style 93 5 7" xfId="7497"/>
    <cellStyle name="Style 93 6" xfId="7498"/>
    <cellStyle name="Style 93 6 2" xfId="7499"/>
    <cellStyle name="Style 93 6 2 2" xfId="7500"/>
    <cellStyle name="Style 93 6 2 2 2" xfId="21532"/>
    <cellStyle name="Style 93 6 2 2 3" xfId="12182"/>
    <cellStyle name="Style 93 6 2 3" xfId="7501"/>
    <cellStyle name="Style 93 6 2 3 2" xfId="21653"/>
    <cellStyle name="Style 93 6 3" xfId="7502"/>
    <cellStyle name="Style 93 6 3 2" xfId="7503"/>
    <cellStyle name="Style 93 6 3 2 2" xfId="7504"/>
    <cellStyle name="Style 93 6 3 2 2 2" xfId="21358"/>
    <cellStyle name="Style 93 6 3 2 3" xfId="7505"/>
    <cellStyle name="Style 93 6 3 3" xfId="7506"/>
    <cellStyle name="Style 93 6 3 3 2" xfId="7507"/>
    <cellStyle name="Style 93 6 3 3 2 2" xfId="21702"/>
    <cellStyle name="Style 93 6 3 3 3" xfId="12183"/>
    <cellStyle name="Style 93 6 3 4" xfId="7508"/>
    <cellStyle name="Style 93 6 3 4 2" xfId="20770"/>
    <cellStyle name="Style 93 6 3 5" xfId="7509"/>
    <cellStyle name="Style 93 6 3 6" xfId="7510"/>
    <cellStyle name="Style 93 6 4" xfId="7511"/>
    <cellStyle name="Style 93 6 4 2" xfId="7512"/>
    <cellStyle name="Style 93 6 4 2 2" xfId="7513"/>
    <cellStyle name="Style 93 6 4 2 2 2" xfId="21377"/>
    <cellStyle name="Style 93 6 4 2 3" xfId="7514"/>
    <cellStyle name="Style 93 6 4 3" xfId="7515"/>
    <cellStyle name="Style 93 6 4 3 2" xfId="20695"/>
    <cellStyle name="Style 93 6 4 4" xfId="7516"/>
    <cellStyle name="Style 93 6 5" xfId="7517"/>
    <cellStyle name="Style 93 6 5 2" xfId="21519"/>
    <cellStyle name="Style 93 6 5 3" xfId="12184"/>
    <cellStyle name="Style 93 6 6" xfId="7518"/>
    <cellStyle name="Style 93 6 6 2" xfId="22173"/>
    <cellStyle name="Style 93 6 7" xfId="7519"/>
    <cellStyle name="Style 93 7" xfId="7520"/>
    <cellStyle name="Style 93 7 2" xfId="7521"/>
    <cellStyle name="Style 93 7 2 2" xfId="7522"/>
    <cellStyle name="Style 93 7 2 2 2" xfId="20983"/>
    <cellStyle name="Style 93 7 2 3" xfId="7523"/>
    <cellStyle name="Style 93 7 3" xfId="7524"/>
    <cellStyle name="Style 93 7 3 2" xfId="7525"/>
    <cellStyle name="Style 93 7 3 2 2" xfId="21812"/>
    <cellStyle name="Style 93 7 3 3" xfId="12185"/>
    <cellStyle name="Style 93 7 4" xfId="7526"/>
    <cellStyle name="Style 93 7 4 2" xfId="21852"/>
    <cellStyle name="Style 93 7 5" xfId="7527"/>
    <cellStyle name="Style 93 7 6" xfId="7528"/>
    <cellStyle name="Style 93 8" xfId="7529"/>
    <cellStyle name="Style 93 8 2" xfId="7530"/>
    <cellStyle name="Style 93 8 2 2" xfId="7531"/>
    <cellStyle name="Style 93 8 2 3" xfId="7532"/>
    <cellStyle name="Style 93 8 2 4" xfId="22301"/>
    <cellStyle name="Style 93 8 3" xfId="7533"/>
    <cellStyle name="Style 93 8 3 2" xfId="7534"/>
    <cellStyle name="Style 93 8 3 3" xfId="21924"/>
    <cellStyle name="Style 93 8 4" xfId="7535"/>
    <cellStyle name="Style 93 8 4 2" xfId="20758"/>
    <cellStyle name="Style 93 8 5" xfId="7536"/>
    <cellStyle name="Style 93 8 6" xfId="7537"/>
    <cellStyle name="Style 93 9" xfId="7538"/>
    <cellStyle name="Style 93 9 2" xfId="7539"/>
    <cellStyle name="Style 93 9 2 2" xfId="7540"/>
    <cellStyle name="Style 93 9 2 3" xfId="21798"/>
    <cellStyle name="Style 93 9 3" xfId="7541"/>
    <cellStyle name="Style 93 9 3 2" xfId="7542"/>
    <cellStyle name="Style 93 9 4" xfId="7543"/>
    <cellStyle name="Style 93_ADDON" xfId="7544"/>
    <cellStyle name="Style 94" xfId="7545"/>
    <cellStyle name="Style 94 10" xfId="7546"/>
    <cellStyle name="Style 94 2" xfId="7547"/>
    <cellStyle name="Style 94 2 2" xfId="7548"/>
    <cellStyle name="Style 94 2 2 2" xfId="22038"/>
    <cellStyle name="Style 94 2 3" xfId="7549"/>
    <cellStyle name="Style 94 3" xfId="7550"/>
    <cellStyle name="Style 94 3 2" xfId="7551"/>
    <cellStyle name="Style 94 3 2 2" xfId="7552"/>
    <cellStyle name="Style 94 3 2 2 2" xfId="20786"/>
    <cellStyle name="Style 94 3 2 3" xfId="7553"/>
    <cellStyle name="Style 94 3 3" xfId="7554"/>
    <cellStyle name="Style 94 3 3 2" xfId="7555"/>
    <cellStyle name="Style 94 3 3 2 2" xfId="7556"/>
    <cellStyle name="Style 94 3 3 2 2 2" xfId="21363"/>
    <cellStyle name="Style 94 3 3 2 3" xfId="7557"/>
    <cellStyle name="Style 94 3 3 3" xfId="7558"/>
    <cellStyle name="Style 94 3 3 3 2" xfId="7559"/>
    <cellStyle name="Style 94 3 3 3 3" xfId="21568"/>
    <cellStyle name="Style 94 3 3 4" xfId="7560"/>
    <cellStyle name="Style 94 3 3 4 2" xfId="22392"/>
    <cellStyle name="Style 94 3 3 5" xfId="7561"/>
    <cellStyle name="Style 94 3 3 6" xfId="7562"/>
    <cellStyle name="Style 94 3 4" xfId="7563"/>
    <cellStyle name="Style 94 3 4 2" xfId="7564"/>
    <cellStyle name="Style 94 3 4 2 2" xfId="7565"/>
    <cellStyle name="Style 94 3 4 2 3" xfId="7566"/>
    <cellStyle name="Style 94 3 4 2 4" xfId="22370"/>
    <cellStyle name="Style 94 3 4 3" xfId="7567"/>
    <cellStyle name="Style 94 3 4 3 2" xfId="21891"/>
    <cellStyle name="Style 94 3 4 4" xfId="7568"/>
    <cellStyle name="Style 94 3 5" xfId="7569"/>
    <cellStyle name="Style 94 3 5 2" xfId="21469"/>
    <cellStyle name="Style 94 3 6" xfId="7570"/>
    <cellStyle name="Style 94 3 7" xfId="7571"/>
    <cellStyle name="Style 94 4" xfId="7572"/>
    <cellStyle name="Style 94 4 2" xfId="7573"/>
    <cellStyle name="Style 94 4 2 2" xfId="7574"/>
    <cellStyle name="Style 94 4 2 2 2" xfId="22367"/>
    <cellStyle name="Style 94 4 2 3" xfId="7575"/>
    <cellStyle name="Style 94 4 3" xfId="7576"/>
    <cellStyle name="Style 94 4 3 2" xfId="7577"/>
    <cellStyle name="Style 94 4 3 3" xfId="22118"/>
    <cellStyle name="Style 94 4 4" xfId="7578"/>
    <cellStyle name="Style 94 4 4 2" xfId="22022"/>
    <cellStyle name="Style 94 4 5" xfId="7579"/>
    <cellStyle name="Style 94 4 6" xfId="7580"/>
    <cellStyle name="Style 94 5" xfId="7581"/>
    <cellStyle name="Style 94 5 2" xfId="7582"/>
    <cellStyle name="Style 94 5 2 2" xfId="7583"/>
    <cellStyle name="Style 94 5 2 3" xfId="7584"/>
    <cellStyle name="Style 94 5 2 4" xfId="21920"/>
    <cellStyle name="Style 94 5 3" xfId="7585"/>
    <cellStyle name="Style 94 5 3 2" xfId="21621"/>
    <cellStyle name="Style 94 5 4" xfId="7586"/>
    <cellStyle name="Style 94 6" xfId="7587"/>
    <cellStyle name="Style 94 6 2" xfId="7588"/>
    <cellStyle name="Style 94 6 2 2" xfId="7589"/>
    <cellStyle name="Style 94 6 2 3" xfId="21452"/>
    <cellStyle name="Style 94 6 3" xfId="7590"/>
    <cellStyle name="Style 94 6 3 2" xfId="7591"/>
    <cellStyle name="Style 94 6 4" xfId="7592"/>
    <cellStyle name="Style 94 7" xfId="7593"/>
    <cellStyle name="Style 94 7 2" xfId="7594"/>
    <cellStyle name="Style 94 7 2 2" xfId="21927"/>
    <cellStyle name="Style 94 7 3" xfId="7595"/>
    <cellStyle name="Style 94 7 4" xfId="7596"/>
    <cellStyle name="Style 94 8" xfId="7597"/>
    <cellStyle name="Style 94 8 2" xfId="22107"/>
    <cellStyle name="Style 94 9" xfId="7598"/>
    <cellStyle name="Style 94_ADDON" xfId="7599"/>
    <cellStyle name="Style 95" xfId="7600"/>
    <cellStyle name="Style 95 10" xfId="7601"/>
    <cellStyle name="Style 95 2" xfId="7602"/>
    <cellStyle name="Style 95 2 2" xfId="7603"/>
    <cellStyle name="Style 95 2 2 2" xfId="7604"/>
    <cellStyle name="Style 95 2 2 2 2" xfId="7605"/>
    <cellStyle name="Style 95 2 2 2 2 2" xfId="7606"/>
    <cellStyle name="Style 95 2 2 2 2 2 2" xfId="7607"/>
    <cellStyle name="Style 95 2 2 2 2 3" xfId="7608"/>
    <cellStyle name="Style 95 2 2 2 2 4" xfId="21421"/>
    <cellStyle name="Style 95 2 2 2 3" xfId="7609"/>
    <cellStyle name="Style 95 2 2 2 3 2" xfId="7610"/>
    <cellStyle name="Style 95 2 2 2 3 3" xfId="22316"/>
    <cellStyle name="Style 95 2 2 2 4" xfId="7611"/>
    <cellStyle name="Style 95 2 2 3" xfId="7612"/>
    <cellStyle name="Style 95 2 2 3 2" xfId="7613"/>
    <cellStyle name="Style 95 2 2 3 2 2" xfId="7614"/>
    <cellStyle name="Style 95 2 2 3 2 3" xfId="22274"/>
    <cellStyle name="Style 95 2 2 3 3" xfId="7615"/>
    <cellStyle name="Style 95 2 2 4" xfId="7616"/>
    <cellStyle name="Style 95 2 2 4 2" xfId="7617"/>
    <cellStyle name="Style 95 2 2 4 3" xfId="20923"/>
    <cellStyle name="Style 95 2 2 5" xfId="7618"/>
    <cellStyle name="Style 95 2 3" xfId="7619"/>
    <cellStyle name="Style 95 2 3 2" xfId="7620"/>
    <cellStyle name="Style 95 2 3 2 2" xfId="7621"/>
    <cellStyle name="Style 95 2 3 2 2 2" xfId="7622"/>
    <cellStyle name="Style 95 2 3 2 3" xfId="7623"/>
    <cellStyle name="Style 95 2 3 2 4" xfId="20737"/>
    <cellStyle name="Style 95 2 3 3" xfId="7624"/>
    <cellStyle name="Style 95 2 3 3 2" xfId="7625"/>
    <cellStyle name="Style 95 2 3 3 3" xfId="22172"/>
    <cellStyle name="Style 95 2 3 4" xfId="7626"/>
    <cellStyle name="Style 95 2 4" xfId="7627"/>
    <cellStyle name="Style 95 2 4 2" xfId="7628"/>
    <cellStyle name="Style 95 2 4 2 2" xfId="7629"/>
    <cellStyle name="Style 95 2 4 2 3" xfId="21415"/>
    <cellStyle name="Style 95 2 4 3" xfId="7630"/>
    <cellStyle name="Style 95 2 5" xfId="7631"/>
    <cellStyle name="Style 95 2 5 2" xfId="7632"/>
    <cellStyle name="Style 95 2 5 2 2" xfId="21807"/>
    <cellStyle name="Style 95 2 6" xfId="7633"/>
    <cellStyle name="Style 95 2 6 2" xfId="21458"/>
    <cellStyle name="Style 95 3" xfId="7634"/>
    <cellStyle name="Style 95 3 2" xfId="7635"/>
    <cellStyle name="Style 95 3 2 2" xfId="7636"/>
    <cellStyle name="Style 95 3 2 2 2" xfId="7637"/>
    <cellStyle name="Style 95 3 2 2 2 2" xfId="7638"/>
    <cellStyle name="Style 95 3 2 2 2 2 2" xfId="7639"/>
    <cellStyle name="Style 95 3 2 2 2 3" xfId="7640"/>
    <cellStyle name="Style 95 3 2 2 2 4" xfId="21727"/>
    <cellStyle name="Style 95 3 2 2 3" xfId="7641"/>
    <cellStyle name="Style 95 3 2 2 3 2" xfId="7642"/>
    <cellStyle name="Style 95 3 2 2 3 3" xfId="22279"/>
    <cellStyle name="Style 95 3 2 2 4" xfId="7643"/>
    <cellStyle name="Style 95 3 2 3" xfId="7644"/>
    <cellStyle name="Style 95 3 2 3 2" xfId="7645"/>
    <cellStyle name="Style 95 3 2 3 2 2" xfId="7646"/>
    <cellStyle name="Style 95 3 2 3 2 3" xfId="22227"/>
    <cellStyle name="Style 95 3 2 3 3" xfId="7647"/>
    <cellStyle name="Style 95 3 2 4" xfId="7648"/>
    <cellStyle name="Style 95 3 2 4 2" xfId="7649"/>
    <cellStyle name="Style 95 3 2 4 3" xfId="20729"/>
    <cellStyle name="Style 95 3 2 5" xfId="7650"/>
    <cellStyle name="Style 95 3 3" xfId="7651"/>
    <cellStyle name="Style 95 3 3 2" xfId="7652"/>
    <cellStyle name="Style 95 3 3 2 2" xfId="7653"/>
    <cellStyle name="Style 95 3 3 2 2 2" xfId="7654"/>
    <cellStyle name="Style 95 3 3 2 2 2 2" xfId="7655"/>
    <cellStyle name="Style 95 3 3 2 2 3" xfId="7656"/>
    <cellStyle name="Style 95 3 3 2 2 4" xfId="21368"/>
    <cellStyle name="Style 95 3 3 2 3" xfId="7657"/>
    <cellStyle name="Style 95 3 3 2 3 2" xfId="7658"/>
    <cellStyle name="Style 95 3 3 2 3 3" xfId="22036"/>
    <cellStyle name="Style 95 3 3 2 4" xfId="7659"/>
    <cellStyle name="Style 95 3 3 3" xfId="7660"/>
    <cellStyle name="Style 95 3 3 3 2" xfId="7661"/>
    <cellStyle name="Style 95 3 3 3 2 2" xfId="21946"/>
    <cellStyle name="Style 95 3 3 3 3" xfId="7662"/>
    <cellStyle name="Style 95 3 3 4" xfId="7663"/>
    <cellStyle name="Style 95 3 3 4 2" xfId="20763"/>
    <cellStyle name="Style 95 3 3 5" xfId="7664"/>
    <cellStyle name="Style 95 3 3 6" xfId="7665"/>
    <cellStyle name="Style 95 3 4" xfId="7666"/>
    <cellStyle name="Style 95 3 4 2" xfId="7667"/>
    <cellStyle name="Style 95 3 4 2 2" xfId="7668"/>
    <cellStyle name="Style 95 3 4 2 2 2" xfId="21522"/>
    <cellStyle name="Style 95 3 4 3" xfId="7669"/>
    <cellStyle name="Style 95 3 5" xfId="7670"/>
    <cellStyle name="Style 95 3 5 2" xfId="7671"/>
    <cellStyle name="Style 95 3 5 2 2" xfId="22187"/>
    <cellStyle name="Style 95 3 6" xfId="7672"/>
    <cellStyle name="Style 95 3 7" xfId="7673"/>
    <cellStyle name="Style 95 4" xfId="7674"/>
    <cellStyle name="Style 95 4 2" xfId="7675"/>
    <cellStyle name="Style 95 4 2 2" xfId="7676"/>
    <cellStyle name="Style 95 4 2 2 2" xfId="7677"/>
    <cellStyle name="Style 95 4 2 2 2 2" xfId="7678"/>
    <cellStyle name="Style 95 4 2 2 3" xfId="7679"/>
    <cellStyle name="Style 95 4 2 2 4" xfId="22357"/>
    <cellStyle name="Style 95 4 2 3" xfId="7680"/>
    <cellStyle name="Style 95 4 2 3 2" xfId="7681"/>
    <cellStyle name="Style 95 4 2 3 3" xfId="21888"/>
    <cellStyle name="Style 95 4 2 4" xfId="7682"/>
    <cellStyle name="Style 95 4 3" xfId="7683"/>
    <cellStyle name="Style 95 4 3 2" xfId="7684"/>
    <cellStyle name="Style 95 4 3 2 2" xfId="21998"/>
    <cellStyle name="Style 95 4 3 3" xfId="7685"/>
    <cellStyle name="Style 95 4 4" xfId="7686"/>
    <cellStyle name="Style 95 4 4 2" xfId="20783"/>
    <cellStyle name="Style 95 4 5" xfId="7687"/>
    <cellStyle name="Style 95 4 6" xfId="7688"/>
    <cellStyle name="Style 95 5" xfId="7689"/>
    <cellStyle name="Style 95 5 2" xfId="7690"/>
    <cellStyle name="Style 95 5 2 2" xfId="7691"/>
    <cellStyle name="Style 95 5 2 3" xfId="21509"/>
    <cellStyle name="Style 95 5 3" xfId="7692"/>
    <cellStyle name="Style 95 6" xfId="7693"/>
    <cellStyle name="Style 95 6 2" xfId="7694"/>
    <cellStyle name="Style 95 6 2 2" xfId="7695"/>
    <cellStyle name="Style 95 6 2 3" xfId="21905"/>
    <cellStyle name="Style 95 6 3" xfId="7696"/>
    <cellStyle name="Style 95 6 4" xfId="7697"/>
    <cellStyle name="Style 95 7" xfId="7698"/>
    <cellStyle name="Style 95 7 2" xfId="7699"/>
    <cellStyle name="Style 95 7 3" xfId="7700"/>
    <cellStyle name="Style 95 7 4" xfId="7701"/>
    <cellStyle name="Style 95 7 5" xfId="21952"/>
    <cellStyle name="Style 95 8" xfId="7702"/>
    <cellStyle name="Style 95 8 2" xfId="21540"/>
    <cellStyle name="Style 95 9" xfId="7703"/>
    <cellStyle name="Style 95_ADDON" xfId="7704"/>
    <cellStyle name="Style 96" xfId="7705"/>
    <cellStyle name="Style 96 10" xfId="7706"/>
    <cellStyle name="Style 96 2" xfId="7707"/>
    <cellStyle name="Style 96 2 2" xfId="7708"/>
    <cellStyle name="Style 96 2 2 2" xfId="22104"/>
    <cellStyle name="Style 96 2 3" xfId="7709"/>
    <cellStyle name="Style 96 3" xfId="7710"/>
    <cellStyle name="Style 96 3 2" xfId="7711"/>
    <cellStyle name="Style 96 3 2 2" xfId="7712"/>
    <cellStyle name="Style 96 3 2 2 2" xfId="21929"/>
    <cellStyle name="Style 96 3 2 3" xfId="7713"/>
    <cellStyle name="Style 96 3 3" xfId="7714"/>
    <cellStyle name="Style 96 3 3 2" xfId="7715"/>
    <cellStyle name="Style 96 3 3 2 2" xfId="7716"/>
    <cellStyle name="Style 96 3 3 2 2 2" xfId="21734"/>
    <cellStyle name="Style 96 3 3 2 3" xfId="7717"/>
    <cellStyle name="Style 96 3 3 3" xfId="7718"/>
    <cellStyle name="Style 96 3 3 3 2" xfId="7719"/>
    <cellStyle name="Style 96 3 3 3 3" xfId="22312"/>
    <cellStyle name="Style 96 3 3 4" xfId="7720"/>
    <cellStyle name="Style 96 3 3 4 2" xfId="21388"/>
    <cellStyle name="Style 96 3 3 5" xfId="7721"/>
    <cellStyle name="Style 96 3 3 6" xfId="7722"/>
    <cellStyle name="Style 96 3 4" xfId="7723"/>
    <cellStyle name="Style 96 3 4 2" xfId="7724"/>
    <cellStyle name="Style 96 3 4 2 2" xfId="7725"/>
    <cellStyle name="Style 96 3 4 2 3" xfId="7726"/>
    <cellStyle name="Style 96 3 4 2 4" xfId="21934"/>
    <cellStyle name="Style 96 3 4 3" xfId="7727"/>
    <cellStyle name="Style 96 3 4 3 2" xfId="22119"/>
    <cellStyle name="Style 96 3 4 4" xfId="7728"/>
    <cellStyle name="Style 96 3 5" xfId="7729"/>
    <cellStyle name="Style 96 3 5 2" xfId="22121"/>
    <cellStyle name="Style 96 3 6" xfId="7730"/>
    <cellStyle name="Style 96 3 7" xfId="7731"/>
    <cellStyle name="Style 96 4" xfId="7732"/>
    <cellStyle name="Style 96 4 2" xfId="7733"/>
    <cellStyle name="Style 96 4 2 2" xfId="7734"/>
    <cellStyle name="Style 96 4 2 2 2" xfId="21699"/>
    <cellStyle name="Style 96 4 2 3" xfId="7735"/>
    <cellStyle name="Style 96 4 3" xfId="7736"/>
    <cellStyle name="Style 96 4 3 2" xfId="7737"/>
    <cellStyle name="Style 96 4 3 3" xfId="21664"/>
    <cellStyle name="Style 96 4 4" xfId="7738"/>
    <cellStyle name="Style 96 4 4 2" xfId="21467"/>
    <cellStyle name="Style 96 4 5" xfId="7739"/>
    <cellStyle name="Style 96 4 6" xfId="7740"/>
    <cellStyle name="Style 96 5" xfId="7741"/>
    <cellStyle name="Style 96 5 2" xfId="7742"/>
    <cellStyle name="Style 96 5 2 2" xfId="7743"/>
    <cellStyle name="Style 96 5 2 3" xfId="7744"/>
    <cellStyle name="Style 96 5 2 4" xfId="20710"/>
    <cellStyle name="Style 96 5 3" xfId="7745"/>
    <cellStyle name="Style 96 5 3 2" xfId="22269"/>
    <cellStyle name="Style 96 5 4" xfId="7746"/>
    <cellStyle name="Style 96 6" xfId="7747"/>
    <cellStyle name="Style 96 6 2" xfId="7748"/>
    <cellStyle name="Style 96 6 2 2" xfId="7749"/>
    <cellStyle name="Style 96 6 2 3" xfId="21539"/>
    <cellStyle name="Style 96 6 3" xfId="7750"/>
    <cellStyle name="Style 96 6 3 2" xfId="7751"/>
    <cellStyle name="Style 96 6 4" xfId="7752"/>
    <cellStyle name="Style 96 7" xfId="7753"/>
    <cellStyle name="Style 96 7 2" xfId="7754"/>
    <cellStyle name="Style 96 7 2 2" xfId="22373"/>
    <cellStyle name="Style 96 7 3" xfId="7755"/>
    <cellStyle name="Style 96 7 4" xfId="7756"/>
    <cellStyle name="Style 96 8" xfId="7757"/>
    <cellStyle name="Style 96 8 2" xfId="21719"/>
    <cellStyle name="Style 96 9" xfId="7758"/>
    <cellStyle name="Style 96_ADDON" xfId="7759"/>
    <cellStyle name="Style 97" xfId="7760"/>
    <cellStyle name="Style 97 10" xfId="7761"/>
    <cellStyle name="Style 97 10 2" xfId="7762"/>
    <cellStyle name="Style 97 10 2 2" xfId="7763"/>
    <cellStyle name="Style 97 10 2 3" xfId="22285"/>
    <cellStyle name="Style 97 10 3" xfId="7764"/>
    <cellStyle name="Style 97 10 3 2" xfId="7765"/>
    <cellStyle name="Style 97 10 4" xfId="7766"/>
    <cellStyle name="Style 97 11" xfId="7767"/>
    <cellStyle name="Style 97 11 2" xfId="7768"/>
    <cellStyle name="Style 97 11 2 2" xfId="7769"/>
    <cellStyle name="Style 97 11 2 3" xfId="22198"/>
    <cellStyle name="Style 97 11 3" xfId="7770"/>
    <cellStyle name="Style 97 11 4" xfId="7771"/>
    <cellStyle name="Style 97 12" xfId="7772"/>
    <cellStyle name="Style 97 12 2" xfId="7773"/>
    <cellStyle name="Style 97 12 2 2" xfId="21726"/>
    <cellStyle name="Style 97 13" xfId="7774"/>
    <cellStyle name="Style 97 13 2" xfId="22123"/>
    <cellStyle name="Style 97 14" xfId="7775"/>
    <cellStyle name="Style 97 2" xfId="7776"/>
    <cellStyle name="Style 97 2 2" xfId="7777"/>
    <cellStyle name="Style 97 2 2 2" xfId="20755"/>
    <cellStyle name="Style 97 2 2 3" xfId="12186"/>
    <cellStyle name="Style 97 2 3" xfId="7778"/>
    <cellStyle name="Style 97 2 3 2" xfId="21440"/>
    <cellStyle name="Style 97 2 4" xfId="7779"/>
    <cellStyle name="Style 97 3" xfId="7780"/>
    <cellStyle name="Style 97 3 2" xfId="7781"/>
    <cellStyle name="Style 97 3 2 2" xfId="7782"/>
    <cellStyle name="Style 97 3 2 2 2" xfId="7783"/>
    <cellStyle name="Style 97 3 2 2 2 2" xfId="21742"/>
    <cellStyle name="Style 97 3 2 2 3" xfId="7784"/>
    <cellStyle name="Style 97 3 2 3" xfId="7785"/>
    <cellStyle name="Style 97 3 2 3 2" xfId="22322"/>
    <cellStyle name="Style 97 3 2 3 3" xfId="12187"/>
    <cellStyle name="Style 97 3 2 4" xfId="7786"/>
    <cellStyle name="Style 97 3 2 5" xfId="7787"/>
    <cellStyle name="Style 97 3 3" xfId="7788"/>
    <cellStyle name="Style 97 3 3 2" xfId="7789"/>
    <cellStyle name="Style 97 3 3 2 2" xfId="7790"/>
    <cellStyle name="Style 97 3 3 2 2 2" xfId="20703"/>
    <cellStyle name="Style 97 3 3 2 2 3" xfId="12188"/>
    <cellStyle name="Style 97 3 3 2 3" xfId="7791"/>
    <cellStyle name="Style 97 3 3 2 3 2" xfId="22095"/>
    <cellStyle name="Style 97 3 3 3" xfId="7792"/>
    <cellStyle name="Style 97 3 3 3 2" xfId="7793"/>
    <cellStyle name="Style 97 3 3 3 2 2" xfId="7794"/>
    <cellStyle name="Style 97 3 3 3 2 2 2" xfId="21796"/>
    <cellStyle name="Style 97 3 3 3 2 3" xfId="7795"/>
    <cellStyle name="Style 97 3 3 3 3" xfId="7796"/>
    <cellStyle name="Style 97 3 3 3 3 2" xfId="7797"/>
    <cellStyle name="Style 97 3 3 3 3 2 2" xfId="21431"/>
    <cellStyle name="Style 97 3 3 3 3 3" xfId="12189"/>
    <cellStyle name="Style 97 3 3 3 4" xfId="7798"/>
    <cellStyle name="Style 97 3 3 3 4 2" xfId="20747"/>
    <cellStyle name="Style 97 3 3 3 5" xfId="7799"/>
    <cellStyle name="Style 97 3 3 3 6" xfId="7800"/>
    <cellStyle name="Style 97 3 3 4" xfId="7801"/>
    <cellStyle name="Style 97 3 3 4 2" xfId="7802"/>
    <cellStyle name="Style 97 3 3 4 2 2" xfId="7803"/>
    <cellStyle name="Style 97 3 3 4 2 2 2" xfId="22004"/>
    <cellStyle name="Style 97 3 3 4 2 3" xfId="7804"/>
    <cellStyle name="Style 97 3 3 4 3" xfId="7805"/>
    <cellStyle name="Style 97 3 3 4 3 2" xfId="22276"/>
    <cellStyle name="Style 97 3 3 4 4" xfId="7806"/>
    <cellStyle name="Style 97 3 3 5" xfId="7807"/>
    <cellStyle name="Style 97 3 3 5 2" xfId="22100"/>
    <cellStyle name="Style 97 3 3 5 3" xfId="12190"/>
    <cellStyle name="Style 97 3 3 6" xfId="7808"/>
    <cellStyle name="Style 97 3 3 6 2" xfId="21382"/>
    <cellStyle name="Style 97 3 3 7" xfId="7809"/>
    <cellStyle name="Style 97 3 4" xfId="7810"/>
    <cellStyle name="Style 97 3 4 2" xfId="7811"/>
    <cellStyle name="Style 97 3 4 2 2" xfId="7812"/>
    <cellStyle name="Style 97 3 4 2 3" xfId="22053"/>
    <cellStyle name="Style 97 3 4 3" xfId="7813"/>
    <cellStyle name="Style 97 3 4 3 2" xfId="21450"/>
    <cellStyle name="Style 97 3 4 4" xfId="7814"/>
    <cellStyle name="Style 97 3 4 5" xfId="7815"/>
    <cellStyle name="Style 97 3 5" xfId="7816"/>
    <cellStyle name="Style 97 3 5 2" xfId="7817"/>
    <cellStyle name="Style 97 3 5 2 2" xfId="21634"/>
    <cellStyle name="Style 97 3 5 3" xfId="12191"/>
    <cellStyle name="Style 97 3 6" xfId="7818"/>
    <cellStyle name="Style 97 3 6 2" xfId="21751"/>
    <cellStyle name="Style 97 3 7" xfId="7819"/>
    <cellStyle name="Style 97 3 8" xfId="7820"/>
    <cellStyle name="Style 97 4" xfId="7821"/>
    <cellStyle name="Style 97 4 2" xfId="7822"/>
    <cellStyle name="Style 97 4 2 2" xfId="7823"/>
    <cellStyle name="Style 97 4 2 2 2" xfId="7824"/>
    <cellStyle name="Style 97 4 2 2 2 2" xfId="21811"/>
    <cellStyle name="Style 97 4 2 2 2 3" xfId="12192"/>
    <cellStyle name="Style 97 4 2 2 3" xfId="7825"/>
    <cellStyle name="Style 97 4 2 2 3 2" xfId="22305"/>
    <cellStyle name="Style 97 4 2 3" xfId="7826"/>
    <cellStyle name="Style 97 4 2 3 2" xfId="7827"/>
    <cellStyle name="Style 97 4 2 3 2 2" xfId="7828"/>
    <cellStyle name="Style 97 4 2 3 2 2 2" xfId="21995"/>
    <cellStyle name="Style 97 4 2 3 2 3" xfId="7829"/>
    <cellStyle name="Style 97 4 2 3 3" xfId="7830"/>
    <cellStyle name="Style 97 4 2 3 3 2" xfId="7831"/>
    <cellStyle name="Style 97 4 2 3 3 2 2" xfId="20993"/>
    <cellStyle name="Style 97 4 2 3 3 3" xfId="12193"/>
    <cellStyle name="Style 97 4 2 3 4" xfId="7832"/>
    <cellStyle name="Style 97 4 2 3 4 2" xfId="22384"/>
    <cellStyle name="Style 97 4 2 3 5" xfId="7833"/>
    <cellStyle name="Style 97 4 2 3 6" xfId="7834"/>
    <cellStyle name="Style 97 4 2 4" xfId="7835"/>
    <cellStyle name="Style 97 4 2 4 2" xfId="7836"/>
    <cellStyle name="Style 97 4 2 4 2 2" xfId="7837"/>
    <cellStyle name="Style 97 4 2 4 2 2 2" xfId="21896"/>
    <cellStyle name="Style 97 4 2 4 2 3" xfId="7838"/>
    <cellStyle name="Style 97 4 2 4 3" xfId="7839"/>
    <cellStyle name="Style 97 4 2 4 3 2" xfId="21392"/>
    <cellStyle name="Style 97 4 2 4 4" xfId="7840"/>
    <cellStyle name="Style 97 4 2 5" xfId="7841"/>
    <cellStyle name="Style 97 4 2 5 2" xfId="22185"/>
    <cellStyle name="Style 97 4 2 5 3" xfId="12194"/>
    <cellStyle name="Style 97 4 2 6" xfId="7842"/>
    <cellStyle name="Style 97 4 2 6 2" xfId="21508"/>
    <cellStyle name="Style 97 4 2 7" xfId="7843"/>
    <cellStyle name="Style 97 4 3" xfId="7844"/>
    <cellStyle name="Style 97 4 3 2" xfId="7845"/>
    <cellStyle name="Style 97 4 3 2 2" xfId="20982"/>
    <cellStyle name="Style 97 4 3 2 3" xfId="12195"/>
    <cellStyle name="Style 97 4 3 3" xfId="7846"/>
    <cellStyle name="Style 97 4 3 3 2" xfId="21764"/>
    <cellStyle name="Style 97 4 4" xfId="7847"/>
    <cellStyle name="Style 97 4 4 2" xfId="7848"/>
    <cellStyle name="Style 97 4 4 2 2" xfId="22180"/>
    <cellStyle name="Style 97 4 4 3" xfId="7849"/>
    <cellStyle name="Style 97 4 4 3 2" xfId="20981"/>
    <cellStyle name="Style 97 4 4 4" xfId="12196"/>
    <cellStyle name="Style 97 4 5" xfId="7850"/>
    <cellStyle name="Style 97 4 5 2" xfId="21922"/>
    <cellStyle name="Style 97 4 5 3" xfId="12197"/>
    <cellStyle name="Style 97 4 6" xfId="7851"/>
    <cellStyle name="Style 97 4 6 2" xfId="21747"/>
    <cellStyle name="Style 97 4 7" xfId="7852"/>
    <cellStyle name="Style 97 5" xfId="7853"/>
    <cellStyle name="Style 97 5 2" xfId="7854"/>
    <cellStyle name="Style 97 5 2 2" xfId="7855"/>
    <cellStyle name="Style 97 5 2 2 2" xfId="7856"/>
    <cellStyle name="Style 97 5 2 2 2 2" xfId="21917"/>
    <cellStyle name="Style 97 5 2 2 2 3" xfId="12198"/>
    <cellStyle name="Style 97 5 2 2 3" xfId="7857"/>
    <cellStyle name="Style 97 5 2 2 3 2" xfId="22352"/>
    <cellStyle name="Style 97 5 2 3" xfId="7858"/>
    <cellStyle name="Style 97 5 2 3 2" xfId="7859"/>
    <cellStyle name="Style 97 5 2 3 2 2" xfId="7860"/>
    <cellStyle name="Style 97 5 2 3 2 2 2" xfId="22125"/>
    <cellStyle name="Style 97 5 2 3 2 3" xfId="7861"/>
    <cellStyle name="Style 97 5 2 3 3" xfId="7862"/>
    <cellStyle name="Style 97 5 2 3 3 2" xfId="7863"/>
    <cellStyle name="Style 97 5 2 3 3 2 2" xfId="21939"/>
    <cellStyle name="Style 97 5 2 3 3 3" xfId="12199"/>
    <cellStyle name="Style 97 5 2 3 4" xfId="7864"/>
    <cellStyle name="Style 97 5 2 3 4 2" xfId="22299"/>
    <cellStyle name="Style 97 5 2 3 5" xfId="7865"/>
    <cellStyle name="Style 97 5 2 3 6" xfId="7866"/>
    <cellStyle name="Style 97 5 2 4" xfId="7867"/>
    <cellStyle name="Style 97 5 2 4 2" xfId="7868"/>
    <cellStyle name="Style 97 5 2 4 2 2" xfId="7869"/>
    <cellStyle name="Style 97 5 2 4 2 3" xfId="7870"/>
    <cellStyle name="Style 97 5 2 4 2 4" xfId="22086"/>
    <cellStyle name="Style 97 5 2 4 3" xfId="7871"/>
    <cellStyle name="Style 97 5 2 4 3 2" xfId="22117"/>
    <cellStyle name="Style 97 5 2 4 4" xfId="7872"/>
    <cellStyle name="Style 97 5 2 5" xfId="7873"/>
    <cellStyle name="Style 97 5 2 5 2" xfId="22192"/>
    <cellStyle name="Style 97 5 2 5 3" xfId="12200"/>
    <cellStyle name="Style 97 5 2 6" xfId="7874"/>
    <cellStyle name="Style 97 5 2 7" xfId="7875"/>
    <cellStyle name="Style 97 5 3" xfId="7876"/>
    <cellStyle name="Style 97 5 3 2" xfId="7877"/>
    <cellStyle name="Style 97 5 3 2 2" xfId="21397"/>
    <cellStyle name="Style 97 5 3 2 3" xfId="12201"/>
    <cellStyle name="Style 97 5 3 3" xfId="7878"/>
    <cellStyle name="Style 97 5 3 3 2" xfId="21480"/>
    <cellStyle name="Style 97 5 4" xfId="7879"/>
    <cellStyle name="Style 97 5 4 2" xfId="7880"/>
    <cellStyle name="Style 97 5 4 2 2" xfId="20718"/>
    <cellStyle name="Style 97 5 4 3" xfId="7881"/>
    <cellStyle name="Style 97 5 4 4" xfId="12202"/>
    <cellStyle name="Style 97 5 5" xfId="7882"/>
    <cellStyle name="Style 97 5 5 2" xfId="20754"/>
    <cellStyle name="Style 97 5 5 3" xfId="12203"/>
    <cellStyle name="Style 97 5 6" xfId="7883"/>
    <cellStyle name="Style 97 5 6 2" xfId="22216"/>
    <cellStyle name="Style 97 5 7" xfId="7884"/>
    <cellStyle name="Style 97 6" xfId="7885"/>
    <cellStyle name="Style 97 6 2" xfId="7886"/>
    <cellStyle name="Style 97 6 2 2" xfId="7887"/>
    <cellStyle name="Style 97 6 2 2 2" xfId="21901"/>
    <cellStyle name="Style 97 6 2 2 3" xfId="12204"/>
    <cellStyle name="Style 97 6 2 3" xfId="7888"/>
    <cellStyle name="Style 97 6 2 3 2" xfId="22396"/>
    <cellStyle name="Style 97 6 3" xfId="7889"/>
    <cellStyle name="Style 97 6 3 2" xfId="7890"/>
    <cellStyle name="Style 97 6 3 2 2" xfId="7891"/>
    <cellStyle name="Style 97 6 3 2 2 2" xfId="22381"/>
    <cellStyle name="Style 97 6 3 2 3" xfId="7892"/>
    <cellStyle name="Style 97 6 3 3" xfId="7893"/>
    <cellStyle name="Style 97 6 3 3 2" xfId="7894"/>
    <cellStyle name="Style 97 6 3 3 2 2" xfId="22110"/>
    <cellStyle name="Style 97 6 3 3 3" xfId="12205"/>
    <cellStyle name="Style 97 6 3 4" xfId="7895"/>
    <cellStyle name="Style 97 6 3 4 2" xfId="22102"/>
    <cellStyle name="Style 97 6 3 5" xfId="7896"/>
    <cellStyle name="Style 97 6 3 6" xfId="7897"/>
    <cellStyle name="Style 97 6 4" xfId="7898"/>
    <cellStyle name="Style 97 6 4 2" xfId="7899"/>
    <cellStyle name="Style 97 6 4 2 2" xfId="7900"/>
    <cellStyle name="Style 97 6 4 2 2 2" xfId="21736"/>
    <cellStyle name="Style 97 6 4 2 3" xfId="7901"/>
    <cellStyle name="Style 97 6 4 3" xfId="7902"/>
    <cellStyle name="Style 97 6 4 3 2" xfId="21723"/>
    <cellStyle name="Style 97 6 4 4" xfId="7903"/>
    <cellStyle name="Style 97 6 5" xfId="7904"/>
    <cellStyle name="Style 97 6 5 2" xfId="22403"/>
    <cellStyle name="Style 97 6 5 3" xfId="12206"/>
    <cellStyle name="Style 97 6 6" xfId="7905"/>
    <cellStyle name="Style 97 6 6 2" xfId="21524"/>
    <cellStyle name="Style 97 6 7" xfId="7906"/>
    <cellStyle name="Style 97 7" xfId="7907"/>
    <cellStyle name="Style 97 7 2" xfId="7908"/>
    <cellStyle name="Style 97 7 2 2" xfId="7909"/>
    <cellStyle name="Style 97 7 2 2 2" xfId="21991"/>
    <cellStyle name="Style 97 7 2 3" xfId="7910"/>
    <cellStyle name="Style 97 7 3" xfId="7911"/>
    <cellStyle name="Style 97 7 3 2" xfId="7912"/>
    <cellStyle name="Style 97 7 3 2 2" xfId="22013"/>
    <cellStyle name="Style 97 7 3 3" xfId="12207"/>
    <cellStyle name="Style 97 7 4" xfId="7913"/>
    <cellStyle name="Style 97 7 4 2" xfId="21749"/>
    <cellStyle name="Style 97 7 5" xfId="7914"/>
    <cellStyle name="Style 97 7 6" xfId="7915"/>
    <cellStyle name="Style 97 8" xfId="7916"/>
    <cellStyle name="Style 97 8 2" xfId="7917"/>
    <cellStyle name="Style 97 8 2 2" xfId="7918"/>
    <cellStyle name="Style 97 8 2 3" xfId="7919"/>
    <cellStyle name="Style 97 8 2 4" xfId="22297"/>
    <cellStyle name="Style 97 8 3" xfId="7920"/>
    <cellStyle name="Style 97 8 3 2" xfId="7921"/>
    <cellStyle name="Style 97 8 3 3" xfId="21371"/>
    <cellStyle name="Style 97 8 4" xfId="7922"/>
    <cellStyle name="Style 97 8 4 2" xfId="21405"/>
    <cellStyle name="Style 97 8 5" xfId="7923"/>
    <cellStyle name="Style 97 8 6" xfId="7924"/>
    <cellStyle name="Style 97 9" xfId="7925"/>
    <cellStyle name="Style 97 9 2" xfId="7926"/>
    <cellStyle name="Style 97 9 2 2" xfId="7927"/>
    <cellStyle name="Style 97 9 2 3" xfId="22359"/>
    <cellStyle name="Style 97 9 3" xfId="7928"/>
    <cellStyle name="Style 97 9 3 2" xfId="7929"/>
    <cellStyle name="Style 97 9 4" xfId="7930"/>
    <cellStyle name="Style 97_ADDON" xfId="7931"/>
    <cellStyle name="Style 98" xfId="7932"/>
    <cellStyle name="Style 98 10" xfId="7933"/>
    <cellStyle name="Style 98 2" xfId="7934"/>
    <cellStyle name="Style 98 2 2" xfId="7935"/>
    <cellStyle name="Style 98 2 2 2" xfId="7936"/>
    <cellStyle name="Style 98 2 2 2 2" xfId="7937"/>
    <cellStyle name="Style 98 2 2 2 2 2" xfId="7938"/>
    <cellStyle name="Style 98 2 2 2 2 2 2" xfId="7939"/>
    <cellStyle name="Style 98 2 2 2 2 3" xfId="7940"/>
    <cellStyle name="Style 98 2 2 2 2 4" xfId="22134"/>
    <cellStyle name="Style 98 2 2 2 3" xfId="7941"/>
    <cellStyle name="Style 98 2 2 2 3 2" xfId="7942"/>
    <cellStyle name="Style 98 2 2 2 3 3" xfId="22189"/>
    <cellStyle name="Style 98 2 2 2 4" xfId="7943"/>
    <cellStyle name="Style 98 2 2 3" xfId="7944"/>
    <cellStyle name="Style 98 2 2 3 2" xfId="7945"/>
    <cellStyle name="Style 98 2 2 3 2 2" xfId="7946"/>
    <cellStyle name="Style 98 2 2 3 2 3" xfId="22028"/>
    <cellStyle name="Style 98 2 2 3 3" xfId="7947"/>
    <cellStyle name="Style 98 2 2 4" xfId="7948"/>
    <cellStyle name="Style 98 2 2 4 2" xfId="7949"/>
    <cellStyle name="Style 98 2 2 4 3" xfId="21902"/>
    <cellStyle name="Style 98 2 2 5" xfId="7950"/>
    <cellStyle name="Style 98 2 3" xfId="7951"/>
    <cellStyle name="Style 98 2 3 2" xfId="7952"/>
    <cellStyle name="Style 98 2 3 2 2" xfId="7953"/>
    <cellStyle name="Style 98 2 3 2 2 2" xfId="7954"/>
    <cellStyle name="Style 98 2 3 2 3" xfId="7955"/>
    <cellStyle name="Style 98 2 3 2 4" xfId="21894"/>
    <cellStyle name="Style 98 2 3 3" xfId="7956"/>
    <cellStyle name="Style 98 2 3 3 2" xfId="7957"/>
    <cellStyle name="Style 98 2 3 3 3" xfId="22047"/>
    <cellStyle name="Style 98 2 3 4" xfId="7958"/>
    <cellStyle name="Style 98 2 4" xfId="7959"/>
    <cellStyle name="Style 98 2 4 2" xfId="7960"/>
    <cellStyle name="Style 98 2 4 2 2" xfId="7961"/>
    <cellStyle name="Style 98 2 4 2 3" xfId="21404"/>
    <cellStyle name="Style 98 2 4 3" xfId="7962"/>
    <cellStyle name="Style 98 2 5" xfId="7963"/>
    <cellStyle name="Style 98 2 5 2" xfId="7964"/>
    <cellStyle name="Style 98 2 5 2 2" xfId="20727"/>
    <cellStyle name="Style 98 2 5 3" xfId="7965"/>
    <cellStyle name="Style 98 2 6" xfId="7966"/>
    <cellStyle name="Style 98 2 6 2" xfId="21714"/>
    <cellStyle name="Style 98 2 7" xfId="7967"/>
    <cellStyle name="Style 98 3" xfId="7968"/>
    <cellStyle name="Style 98 3 2" xfId="7969"/>
    <cellStyle name="Style 98 3 2 2" xfId="7970"/>
    <cellStyle name="Style 98 3 2 2 2" xfId="7971"/>
    <cellStyle name="Style 98 3 2 2 2 2" xfId="7972"/>
    <cellStyle name="Style 98 3 2 2 2 2 2" xfId="7973"/>
    <cellStyle name="Style 98 3 2 2 2 3" xfId="7974"/>
    <cellStyle name="Style 98 3 2 2 2 4" xfId="22170"/>
    <cellStyle name="Style 98 3 2 2 3" xfId="7975"/>
    <cellStyle name="Style 98 3 2 2 3 2" xfId="7976"/>
    <cellStyle name="Style 98 3 2 2 3 3" xfId="21418"/>
    <cellStyle name="Style 98 3 2 2 4" xfId="7977"/>
    <cellStyle name="Style 98 3 2 3" xfId="7978"/>
    <cellStyle name="Style 98 3 2 3 2" xfId="7979"/>
    <cellStyle name="Style 98 3 2 3 2 2" xfId="7980"/>
    <cellStyle name="Style 98 3 2 3 2 3" xfId="21376"/>
    <cellStyle name="Style 98 3 2 3 3" xfId="7981"/>
    <cellStyle name="Style 98 3 2 4" xfId="7982"/>
    <cellStyle name="Style 98 3 2 4 2" xfId="7983"/>
    <cellStyle name="Style 98 3 2 4 3" xfId="21357"/>
    <cellStyle name="Style 98 3 2 5" xfId="7984"/>
    <cellStyle name="Style 98 3 3" xfId="7985"/>
    <cellStyle name="Style 98 3 3 2" xfId="7986"/>
    <cellStyle name="Style 98 3 3 2 2" xfId="7987"/>
    <cellStyle name="Style 98 3 3 2 2 2" xfId="7988"/>
    <cellStyle name="Style 98 3 3 2 2 2 2" xfId="7989"/>
    <cellStyle name="Style 98 3 3 2 2 3" xfId="7990"/>
    <cellStyle name="Style 98 3 3 2 2 4" xfId="21528"/>
    <cellStyle name="Style 98 3 3 2 3" xfId="7991"/>
    <cellStyle name="Style 98 3 3 2 3 2" xfId="7992"/>
    <cellStyle name="Style 98 3 3 2 3 3" xfId="21851"/>
    <cellStyle name="Style 98 3 3 2 4" xfId="7993"/>
    <cellStyle name="Style 98 3 3 3" xfId="7994"/>
    <cellStyle name="Style 98 3 3 3 2" xfId="7995"/>
    <cellStyle name="Style 98 3 3 3 2 2" xfId="20757"/>
    <cellStyle name="Style 98 3 3 3 3" xfId="7996"/>
    <cellStyle name="Style 98 3 3 4" xfId="7997"/>
    <cellStyle name="Style 98 3 3 4 2" xfId="20706"/>
    <cellStyle name="Style 98 3 3 5" xfId="7998"/>
    <cellStyle name="Style 98 3 3 6" xfId="7999"/>
    <cellStyle name="Style 98 3 4" xfId="8000"/>
    <cellStyle name="Style 98 3 4 2" xfId="8001"/>
    <cellStyle name="Style 98 3 4 2 2" xfId="8002"/>
    <cellStyle name="Style 98 3 4 2 2 2" xfId="22033"/>
    <cellStyle name="Style 98 3 4 3" xfId="8003"/>
    <cellStyle name="Style 98 3 5" xfId="8004"/>
    <cellStyle name="Style 98 3 5 2" xfId="8005"/>
    <cellStyle name="Style 98 3 5 2 2" xfId="20769"/>
    <cellStyle name="Style 98 3 6" xfId="8006"/>
    <cellStyle name="Style 98 3 7" xfId="8007"/>
    <cellStyle name="Style 98 4" xfId="8008"/>
    <cellStyle name="Style 98 4 2" xfId="8009"/>
    <cellStyle name="Style 98 4 2 2" xfId="8010"/>
    <cellStyle name="Style 98 4 2 2 2" xfId="8011"/>
    <cellStyle name="Style 98 4 2 2 2 2" xfId="8012"/>
    <cellStyle name="Style 98 4 2 2 3" xfId="8013"/>
    <cellStyle name="Style 98 4 2 2 4" xfId="21823"/>
    <cellStyle name="Style 98 4 2 3" xfId="8014"/>
    <cellStyle name="Style 98 4 2 3 2" xfId="8015"/>
    <cellStyle name="Style 98 4 2 3 3" xfId="21517"/>
    <cellStyle name="Style 98 4 2 4" xfId="8016"/>
    <cellStyle name="Style 98 4 3" xfId="8017"/>
    <cellStyle name="Style 98 4 3 2" xfId="8018"/>
    <cellStyle name="Style 98 4 3 2 2" xfId="21743"/>
    <cellStyle name="Style 98 4 3 3" xfId="8019"/>
    <cellStyle name="Style 98 4 4" xfId="8020"/>
    <cellStyle name="Style 98 4 4 2" xfId="21403"/>
    <cellStyle name="Style 98 4 5" xfId="8021"/>
    <cellStyle name="Style 98 4 6" xfId="8022"/>
    <cellStyle name="Style 98 5" xfId="8023"/>
    <cellStyle name="Style 98 5 2" xfId="8024"/>
    <cellStyle name="Style 98 5 2 2" xfId="8025"/>
    <cellStyle name="Style 98 5 2 3" xfId="22397"/>
    <cellStyle name="Style 98 5 3" xfId="8026"/>
    <cellStyle name="Style 98 6" xfId="8027"/>
    <cellStyle name="Style 98 6 2" xfId="8028"/>
    <cellStyle name="Style 98 6 2 2" xfId="8029"/>
    <cellStyle name="Style 98 6 2 3" xfId="22218"/>
    <cellStyle name="Style 98 6 3" xfId="8030"/>
    <cellStyle name="Style 98 6 4" xfId="8031"/>
    <cellStyle name="Style 98 7" xfId="8032"/>
    <cellStyle name="Style 98 7 2" xfId="8033"/>
    <cellStyle name="Style 98 7 3" xfId="8034"/>
    <cellStyle name="Style 98 7 4" xfId="8035"/>
    <cellStyle name="Style 98 7 5" xfId="22122"/>
    <cellStyle name="Style 98 8" xfId="8036"/>
    <cellStyle name="Style 98 8 2" xfId="21909"/>
    <cellStyle name="Style 98 9" xfId="8037"/>
    <cellStyle name="Style 98_ADDON" xfId="8038"/>
    <cellStyle name="Style 99" xfId="8039"/>
    <cellStyle name="Style 99 10" xfId="8040"/>
    <cellStyle name="Style 99 2" xfId="8041"/>
    <cellStyle name="Style 99 2 2" xfId="8042"/>
    <cellStyle name="Style 99 2 2 2" xfId="8043"/>
    <cellStyle name="Style 99 2 2 2 2" xfId="8044"/>
    <cellStyle name="Style 99 2 2 2 2 2" xfId="8045"/>
    <cellStyle name="Style 99 2 2 2 2 2 2" xfId="8046"/>
    <cellStyle name="Style 99 2 2 2 2 3" xfId="8047"/>
    <cellStyle name="Style 99 2 2 2 2 4" xfId="20979"/>
    <cellStyle name="Style 99 2 2 2 3" xfId="8048"/>
    <cellStyle name="Style 99 2 2 2 3 2" xfId="8049"/>
    <cellStyle name="Style 99 2 2 2 3 3" xfId="20980"/>
    <cellStyle name="Style 99 2 2 2 4" xfId="8050"/>
    <cellStyle name="Style 99 2 2 3" xfId="8051"/>
    <cellStyle name="Style 99 2 2 3 2" xfId="8052"/>
    <cellStyle name="Style 99 2 2 3 2 2" xfId="8053"/>
    <cellStyle name="Style 99 2 2 3 2 3" xfId="21606"/>
    <cellStyle name="Style 99 2 2 3 3" xfId="8054"/>
    <cellStyle name="Style 99 2 2 4" xfId="8055"/>
    <cellStyle name="Style 99 2 2 4 2" xfId="8056"/>
    <cellStyle name="Style 99 2 2 5" xfId="8057"/>
    <cellStyle name="Style 99 2 3" xfId="8058"/>
    <cellStyle name="Style 99 2 3 2" xfId="8059"/>
    <cellStyle name="Style 99 2 3 2 2" xfId="8060"/>
    <cellStyle name="Style 99 2 3 2 2 2" xfId="8061"/>
    <cellStyle name="Style 99 2 3 2 3" xfId="8062"/>
    <cellStyle name="Style 99 2 3 3" xfId="8063"/>
    <cellStyle name="Style 99 2 3 3 2" xfId="8064"/>
    <cellStyle name="Style 99 2 3 4" xfId="8065"/>
    <cellStyle name="Style 99 2 3 5" xfId="8066"/>
    <cellStyle name="Style 99 2 4" xfId="8067"/>
    <cellStyle name="Style 99 2 4 2" xfId="8068"/>
    <cellStyle name="Style 99 2 4 2 2" xfId="8069"/>
    <cellStyle name="Style 99 2 4 3" xfId="8070"/>
    <cellStyle name="Style 99 2 4 4" xfId="8071"/>
    <cellStyle name="Style 99 2 5" xfId="8072"/>
    <cellStyle name="Style 99 2 5 2" xfId="8073"/>
    <cellStyle name="Style 99 2 5 2 2" xfId="21835"/>
    <cellStyle name="Style 99 2 5 3" xfId="12208"/>
    <cellStyle name="Style 99 2 6" xfId="8074"/>
    <cellStyle name="Style 99 2 6 2" xfId="21567"/>
    <cellStyle name="Style 99 3" xfId="8075"/>
    <cellStyle name="Style 99 3 2" xfId="8076"/>
    <cellStyle name="Style 99 3 2 2" xfId="8077"/>
    <cellStyle name="Style 99 3 2 2 2" xfId="8078"/>
    <cellStyle name="Style 99 3 2 2 2 2" xfId="8079"/>
    <cellStyle name="Style 99 3 2 2 2 2 2" xfId="8080"/>
    <cellStyle name="Style 99 3 2 2 2 3" xfId="8081"/>
    <cellStyle name="Style 99 3 2 2 3" xfId="8082"/>
    <cellStyle name="Style 99 3 2 2 3 2" xfId="8083"/>
    <cellStyle name="Style 99 3 2 2 4" xfId="8084"/>
    <cellStyle name="Style 99 3 2 2 5" xfId="8085"/>
    <cellStyle name="Style 99 3 2 3" xfId="8086"/>
    <cellStyle name="Style 99 3 2 3 2" xfId="8087"/>
    <cellStyle name="Style 99 3 2 3 2 2" xfId="8088"/>
    <cellStyle name="Style 99 3 2 3 3" xfId="8089"/>
    <cellStyle name="Style 99 3 2 3 4" xfId="12209"/>
    <cellStyle name="Style 99 3 2 4" xfId="8090"/>
    <cellStyle name="Style 99 3 2 4 2" xfId="8091"/>
    <cellStyle name="Style 99 3 2 5" xfId="8092"/>
    <cellStyle name="Style 99 3 2 6" xfId="8093"/>
    <cellStyle name="Style 99 3 3" xfId="8094"/>
    <cellStyle name="Style 99 3 3 2" xfId="8095"/>
    <cellStyle name="Style 99 3 3 2 2" xfId="8096"/>
    <cellStyle name="Style 99 3 3 2 2 2" xfId="8097"/>
    <cellStyle name="Style 99 3 3 2 2 2 2" xfId="8098"/>
    <cellStyle name="Style 99 3 3 2 2 3" xfId="8099"/>
    <cellStyle name="Style 99 3 3 2 3" xfId="8100"/>
    <cellStyle name="Style 99 3 3 2 3 2" xfId="8101"/>
    <cellStyle name="Style 99 3 3 2 4" xfId="8102"/>
    <cellStyle name="Style 99 3 3 2 5" xfId="8103"/>
    <cellStyle name="Style 99 3 3 3" xfId="8104"/>
    <cellStyle name="Style 99 3 3 3 2" xfId="8105"/>
    <cellStyle name="Style 99 3 3 3 2 2" xfId="22226"/>
    <cellStyle name="Style 99 3 3 3 3" xfId="8106"/>
    <cellStyle name="Style 99 3 3 3 4" xfId="12210"/>
    <cellStyle name="Style 99 3 3 4" xfId="8107"/>
    <cellStyle name="Style 99 3 3 4 2" xfId="8108"/>
    <cellStyle name="Style 99 3 3 4 3" xfId="22390"/>
    <cellStyle name="Style 99 3 3 5" xfId="8109"/>
    <cellStyle name="Style 99 3 3 6" xfId="8110"/>
    <cellStyle name="Style 99 3 4" xfId="8111"/>
    <cellStyle name="Style 99 3 4 2" xfId="8112"/>
    <cellStyle name="Style 99 3 4 2 2" xfId="8113"/>
    <cellStyle name="Style 99 3 4 2 2 2" xfId="21951"/>
    <cellStyle name="Style 99 3 4 2 3" xfId="12211"/>
    <cellStyle name="Style 99 3 4 3" xfId="8114"/>
    <cellStyle name="Style 99 3 4 4" xfId="8115"/>
    <cellStyle name="Style 99 3 5" xfId="8116"/>
    <cellStyle name="Style 99 3 5 2" xfId="8117"/>
    <cellStyle name="Style 99 3 5 2 2" xfId="22278"/>
    <cellStyle name="Style 99 3 5 3" xfId="12212"/>
    <cellStyle name="Style 99 3 6" xfId="8118"/>
    <cellStyle name="Style 99 3 6 2" xfId="8119"/>
    <cellStyle name="Style 99 3 7" xfId="8120"/>
    <cellStyle name="Style 99 4" xfId="8121"/>
    <cellStyle name="Style 99 4 2" xfId="8122"/>
    <cellStyle name="Style 99 4 2 2" xfId="8123"/>
    <cellStyle name="Style 99 4 2 2 2" xfId="8124"/>
    <cellStyle name="Style 99 4 2 2 2 2" xfId="8125"/>
    <cellStyle name="Style 99 4 2 2 3" xfId="8126"/>
    <cellStyle name="Style 99 4 2 3" xfId="8127"/>
    <cellStyle name="Style 99 4 2 3 2" xfId="8128"/>
    <cellStyle name="Style 99 4 2 4" xfId="8129"/>
    <cellStyle name="Style 99 4 2 5" xfId="8130"/>
    <cellStyle name="Style 99 4 3" xfId="8131"/>
    <cellStyle name="Style 99 4 3 2" xfId="8132"/>
    <cellStyle name="Style 99 4 3 2 2" xfId="21763"/>
    <cellStyle name="Style 99 4 3 3" xfId="8133"/>
    <cellStyle name="Style 99 4 3 4" xfId="12213"/>
    <cellStyle name="Style 99 4 4" xfId="8134"/>
    <cellStyle name="Style 99 4 4 2" xfId="8135"/>
    <cellStyle name="Style 99 4 4 3" xfId="21663"/>
    <cellStyle name="Style 99 4 5" xfId="8136"/>
    <cellStyle name="Style 99 4 6" xfId="8137"/>
    <cellStyle name="Style 99 5" xfId="8138"/>
    <cellStyle name="Style 99 5 2" xfId="8139"/>
    <cellStyle name="Style 99 5 2 2" xfId="8140"/>
    <cellStyle name="Style 99 5 3" xfId="8141"/>
    <cellStyle name="Style 99 5 4" xfId="8142"/>
    <cellStyle name="Style 99 6" xfId="8143"/>
    <cellStyle name="Style 99 6 2" xfId="8144"/>
    <cellStyle name="Style 99 6 2 2" xfId="8145"/>
    <cellStyle name="Style 99 6 2 3" xfId="22355"/>
    <cellStyle name="Style 99 6 3" xfId="8146"/>
    <cellStyle name="Style 99 6 4" xfId="8147"/>
    <cellStyle name="Style 99 7" xfId="8148"/>
    <cellStyle name="Style 99 7 2" xfId="8149"/>
    <cellStyle name="Style 99 7 3" xfId="8150"/>
    <cellStyle name="Style 99 7 4" xfId="8151"/>
    <cellStyle name="Style 99 7 5" xfId="22003"/>
    <cellStyle name="Style 99 8" xfId="8152"/>
    <cellStyle name="Style 99 8 2" xfId="21362"/>
    <cellStyle name="Style 99 9" xfId="8153"/>
    <cellStyle name="Style 99_ADDON" xfId="8154"/>
    <cellStyle name="Sub Total" xfId="40215"/>
    <cellStyle name="Table Heading" xfId="40216"/>
    <cellStyle name="TableStyleLight1" xfId="8155"/>
    <cellStyle name="Texte explicatif" xfId="8156"/>
    <cellStyle name="Texte explicatif 2" xfId="8157"/>
    <cellStyle name="Texte explicatif 2 2" xfId="8158"/>
    <cellStyle name="Texte explicatif 2 3" xfId="22311"/>
    <cellStyle name="Texte explicatif 3" xfId="8159"/>
    <cellStyle name="Title 10" xfId="11894"/>
    <cellStyle name="Title 11" xfId="11895"/>
    <cellStyle name="Title 12" xfId="11896"/>
    <cellStyle name="Title 13" xfId="11897"/>
    <cellStyle name="Title 14" xfId="11898"/>
    <cellStyle name="Title 15" xfId="11899"/>
    <cellStyle name="Title 16" xfId="11900"/>
    <cellStyle name="Title 17" xfId="11901"/>
    <cellStyle name="Title 18" xfId="11902"/>
    <cellStyle name="Title 19" xfId="11903"/>
    <cellStyle name="Title 2" xfId="8160"/>
    <cellStyle name="Title 2 10" xfId="11905"/>
    <cellStyle name="Title 2 11" xfId="11906"/>
    <cellStyle name="Title 2 12" xfId="11907"/>
    <cellStyle name="Title 2 13" xfId="11908"/>
    <cellStyle name="Title 2 14" xfId="11909"/>
    <cellStyle name="Title 2 15" xfId="11910"/>
    <cellStyle name="Title 2 16" xfId="11911"/>
    <cellStyle name="Title 2 17" xfId="11904"/>
    <cellStyle name="Title 2 2" xfId="8161"/>
    <cellStyle name="Title 2 2 2" xfId="8162"/>
    <cellStyle name="Title 2 2 2 2" xfId="11912"/>
    <cellStyle name="Title 2 2 3" xfId="11913"/>
    <cellStyle name="Title 2 2 4" xfId="11914"/>
    <cellStyle name="Title 2 2 5" xfId="11915"/>
    <cellStyle name="Title 2 2 6" xfId="20736"/>
    <cellStyle name="Title 2 3" xfId="8163"/>
    <cellStyle name="Title 2 3 2" xfId="11916"/>
    <cellStyle name="Title 2 4" xfId="11917"/>
    <cellStyle name="Title 2 5" xfId="11918"/>
    <cellStyle name="Title 2 6" xfId="11919"/>
    <cellStyle name="Title 2 7" xfId="11920"/>
    <cellStyle name="Title 2 8" xfId="11921"/>
    <cellStyle name="Title 2 9" xfId="11922"/>
    <cellStyle name="Title 20" xfId="11923"/>
    <cellStyle name="Title 21" xfId="11924"/>
    <cellStyle name="Title 22" xfId="11925"/>
    <cellStyle name="Title 3" xfId="8164"/>
    <cellStyle name="Title 3 2" xfId="11927"/>
    <cellStyle name="Title 3 3" xfId="11928"/>
    <cellStyle name="Title 3 4" xfId="11929"/>
    <cellStyle name="Title 3 5" xfId="11930"/>
    <cellStyle name="Title 3 6" xfId="11931"/>
    <cellStyle name="Title 3 7" xfId="11926"/>
    <cellStyle name="Title 4" xfId="11932"/>
    <cellStyle name="Title 4 2" xfId="11933"/>
    <cellStyle name="Title 5" xfId="11934"/>
    <cellStyle name="Title 5 2" xfId="11935"/>
    <cellStyle name="Title 6" xfId="11936"/>
    <cellStyle name="Title 7" xfId="11937"/>
    <cellStyle name="Title 8" xfId="11938"/>
    <cellStyle name="Title 9" xfId="11939"/>
    <cellStyle name="Titre" xfId="8165"/>
    <cellStyle name="Titre 2" xfId="8166"/>
    <cellStyle name="Titre 2 2" xfId="8167"/>
    <cellStyle name="Titre 2 3" xfId="22351"/>
    <cellStyle name="Titre 3" xfId="8168"/>
    <cellStyle name="Titre 1" xfId="8169"/>
    <cellStyle name="Titre 1 2" xfId="8170"/>
    <cellStyle name="Titre 1 2 2" xfId="8171"/>
    <cellStyle name="Titre 1 2 3" xfId="21526"/>
    <cellStyle name="Titre 1 3" xfId="8172"/>
    <cellStyle name="Titre 2" xfId="8173"/>
    <cellStyle name="Titre 2 2" xfId="8174"/>
    <cellStyle name="Titre 2 2 2" xfId="8175"/>
    <cellStyle name="Titre 2 2 3" xfId="21913"/>
    <cellStyle name="Titre 2 3" xfId="8176"/>
    <cellStyle name="Titre 3" xfId="8177"/>
    <cellStyle name="Titre 3 2" xfId="8178"/>
    <cellStyle name="Titre 3 2 2" xfId="8179"/>
    <cellStyle name="Titre 3 2 3" xfId="20728"/>
    <cellStyle name="Titre 3 3" xfId="8180"/>
    <cellStyle name="Titre 4" xfId="8181"/>
    <cellStyle name="Titre 4 2" xfId="8182"/>
    <cellStyle name="Titre 4 2 2" xfId="8183"/>
    <cellStyle name="Titre 4 2 3" xfId="22007"/>
    <cellStyle name="Titre 4 3" xfId="8184"/>
    <cellStyle name="To_Financials" xfId="11940"/>
    <cellStyle name="Total 10" xfId="11941"/>
    <cellStyle name="Total 11" xfId="11942"/>
    <cellStyle name="Total 12" xfId="11943"/>
    <cellStyle name="Total 13" xfId="11944"/>
    <cellStyle name="Total 14" xfId="11945"/>
    <cellStyle name="Total 15" xfId="11946"/>
    <cellStyle name="Total 16" xfId="11947"/>
    <cellStyle name="Total 17" xfId="11948"/>
    <cellStyle name="Total 18" xfId="11949"/>
    <cellStyle name="Total 19" xfId="11950"/>
    <cellStyle name="Total 2" xfId="8185"/>
    <cellStyle name="Total 2 10" xfId="11952"/>
    <cellStyle name="Total 2 11" xfId="11953"/>
    <cellStyle name="Total 2 12" xfId="11954"/>
    <cellStyle name="Total 2 13" xfId="11955"/>
    <cellStyle name="Total 2 14" xfId="11956"/>
    <cellStyle name="Total 2 15" xfId="11957"/>
    <cellStyle name="Total 2 16" xfId="11958"/>
    <cellStyle name="Total 2 17" xfId="11959"/>
    <cellStyle name="Total 2 18" xfId="11960"/>
    <cellStyle name="Total 2 19" xfId="11951"/>
    <cellStyle name="Total 2 2" xfId="8186"/>
    <cellStyle name="Total 2 2 2" xfId="8187"/>
    <cellStyle name="Total 2 2 2 2" xfId="11961"/>
    <cellStyle name="Total 2 2 3" xfId="11962"/>
    <cellStyle name="Total 2 2 4" xfId="11963"/>
    <cellStyle name="Total 2 2 5" xfId="11964"/>
    <cellStyle name="Total 2 2 6" xfId="21444"/>
    <cellStyle name="Total 2 3" xfId="8188"/>
    <cellStyle name="Total 2 3 2" xfId="11965"/>
    <cellStyle name="Total 2 4" xfId="11966"/>
    <cellStyle name="Total 2 5" xfId="11967"/>
    <cellStyle name="Total 2 6" xfId="11968"/>
    <cellStyle name="Total 2 7" xfId="11969"/>
    <cellStyle name="Total 2 8" xfId="11970"/>
    <cellStyle name="Total 2 9" xfId="11971"/>
    <cellStyle name="Total 20" xfId="11972"/>
    <cellStyle name="Total 21" xfId="11973"/>
    <cellStyle name="Total 22" xfId="11974"/>
    <cellStyle name="Total 23" xfId="11975"/>
    <cellStyle name="Total 24" xfId="11976"/>
    <cellStyle name="Total 25" xfId="40217"/>
    <cellStyle name="Total 3" xfId="8189"/>
    <cellStyle name="Total 3 2" xfId="11978"/>
    <cellStyle name="Total 3 3" xfId="11979"/>
    <cellStyle name="Total 3 4" xfId="11980"/>
    <cellStyle name="Total 3 5" xfId="11981"/>
    <cellStyle name="Total 3 6" xfId="11982"/>
    <cellStyle name="Total 3 7" xfId="11983"/>
    <cellStyle name="Total 3 8" xfId="11977"/>
    <cellStyle name="Total 4" xfId="11984"/>
    <cellStyle name="Total 4 2" xfId="11985"/>
    <cellStyle name="Total 5" xfId="11986"/>
    <cellStyle name="Total 5 2" xfId="11987"/>
    <cellStyle name="Total 6" xfId="11988"/>
    <cellStyle name="Total 7" xfId="11989"/>
    <cellStyle name="Total 8" xfId="11990"/>
    <cellStyle name="Total 9" xfId="11991"/>
    <cellStyle name="Überschrift" xfId="8190"/>
    <cellStyle name="Überschrift 1" xfId="8191"/>
    <cellStyle name="Überschrift 1 2" xfId="8192"/>
    <cellStyle name="Überschrift 1 2 2" xfId="8193"/>
    <cellStyle name="Überschrift 1 2 3" xfId="21100"/>
    <cellStyle name="Überschrift 1 3" xfId="8194"/>
    <cellStyle name="Überschrift 2" xfId="8195"/>
    <cellStyle name="Überschrift 2 2" xfId="8196"/>
    <cellStyle name="Überschrift 2 2 2" xfId="8197"/>
    <cellStyle name="Überschrift 2 2 3" xfId="22402"/>
    <cellStyle name="Überschrift 2 3" xfId="8198"/>
    <cellStyle name="Überschrift 3" xfId="8199"/>
    <cellStyle name="Überschrift 3 2" xfId="8200"/>
    <cellStyle name="Überschrift 3 2 2" xfId="8201"/>
    <cellStyle name="Überschrift 3 2 3" xfId="22133"/>
    <cellStyle name="Überschrift 3 3" xfId="8202"/>
    <cellStyle name="Überschrift 4" xfId="8203"/>
    <cellStyle name="Überschrift 4 2" xfId="8204"/>
    <cellStyle name="Überschrift 4 2 2" xfId="8205"/>
    <cellStyle name="Überschrift 4 2 3" xfId="21850"/>
    <cellStyle name="Überschrift 4 3" xfId="8206"/>
    <cellStyle name="Überschrift 5" xfId="8207"/>
    <cellStyle name="Überschrift 5 2" xfId="8208"/>
    <cellStyle name="Überschrift 5 3" xfId="21479"/>
    <cellStyle name="Überschrift 6" xfId="8209"/>
    <cellStyle name="Überschrift_Energy cost" xfId="8210"/>
    <cellStyle name="Vérification" xfId="8211"/>
    <cellStyle name="Vérification 2" xfId="8212"/>
    <cellStyle name="Vérification 2 2" xfId="8213"/>
    <cellStyle name="Vérification 2 3" xfId="21566"/>
    <cellStyle name="Vérification 3" xfId="8214"/>
    <cellStyle name="Verknüpfte Zelle" xfId="8215"/>
    <cellStyle name="Verknüpfte Zelle 2" xfId="8216"/>
    <cellStyle name="Verknüpfte Zelle 2 2" xfId="8217"/>
    <cellStyle name="Verknüpfte Zelle 2 3" xfId="22202"/>
    <cellStyle name="Verknüpfte Zelle 3" xfId="8218"/>
    <cellStyle name="Warnender Text" xfId="8219"/>
    <cellStyle name="Warnender Text 2" xfId="8220"/>
    <cellStyle name="Warnender Text 2 2" xfId="8221"/>
    <cellStyle name="Warnender Text 2 3" xfId="21740"/>
    <cellStyle name="Warnender Text 3" xfId="8222"/>
    <cellStyle name="Warning Text 10" xfId="11992"/>
    <cellStyle name="Warning Text 11" xfId="11993"/>
    <cellStyle name="Warning Text 12" xfId="11994"/>
    <cellStyle name="Warning Text 13" xfId="11995"/>
    <cellStyle name="Warning Text 2" xfId="8223"/>
    <cellStyle name="Warning Text 2 10" xfId="11996"/>
    <cellStyle name="Warning Text 2 11" xfId="11997"/>
    <cellStyle name="Warning Text 2 12" xfId="11998"/>
    <cellStyle name="Warning Text 2 13" xfId="11999"/>
    <cellStyle name="Warning Text 2 14" xfId="12000"/>
    <cellStyle name="Warning Text 2 15" xfId="12001"/>
    <cellStyle name="Warning Text 2 16" xfId="12002"/>
    <cellStyle name="Warning Text 2 2" xfId="8224"/>
    <cellStyle name="Warning Text 2 2 2" xfId="8225"/>
    <cellStyle name="Warning Text 2 2 2 2" xfId="12003"/>
    <cellStyle name="Warning Text 2 2 3" xfId="12004"/>
    <cellStyle name="Warning Text 2 2 4" xfId="12005"/>
    <cellStyle name="Warning Text 2 2 5" xfId="12006"/>
    <cellStyle name="Warning Text 2 2 6" xfId="21367"/>
    <cellStyle name="Warning Text 2 3" xfId="8226"/>
    <cellStyle name="Warning Text 2 3 2" xfId="12007"/>
    <cellStyle name="Warning Text 2 4" xfId="12008"/>
    <cellStyle name="Warning Text 2 5" xfId="12009"/>
    <cellStyle name="Warning Text 2 6" xfId="12010"/>
    <cellStyle name="Warning Text 2 7" xfId="12011"/>
    <cellStyle name="Warning Text 2 8" xfId="12012"/>
    <cellStyle name="Warning Text 2 9" xfId="12013"/>
    <cellStyle name="Warning Text 3" xfId="8227"/>
    <cellStyle name="Warning Text 3 10" xfId="12015"/>
    <cellStyle name="Warning Text 3 11" xfId="12014"/>
    <cellStyle name="Warning Text 3 2" xfId="12016"/>
    <cellStyle name="Warning Text 3 2 2" xfId="12017"/>
    <cellStyle name="Warning Text 3 2 3" xfId="12018"/>
    <cellStyle name="Warning Text 3 2 4" xfId="12019"/>
    <cellStyle name="Warning Text 3 2 5" xfId="12020"/>
    <cellStyle name="Warning Text 3 3" xfId="12021"/>
    <cellStyle name="Warning Text 3 4" xfId="12022"/>
    <cellStyle name="Warning Text 3 5" xfId="12023"/>
    <cellStyle name="Warning Text 3 6" xfId="12024"/>
    <cellStyle name="Warning Text 3 7" xfId="12025"/>
    <cellStyle name="Warning Text 3 8" xfId="12026"/>
    <cellStyle name="Warning Text 3 9" xfId="12027"/>
    <cellStyle name="Warning Text 4" xfId="12028"/>
    <cellStyle name="Warning Text 4 2" xfId="12029"/>
    <cellStyle name="Warning Text 4 3" xfId="12030"/>
    <cellStyle name="Warning Text 4 4" xfId="12031"/>
    <cellStyle name="Warning Text 4 5" xfId="12032"/>
    <cellStyle name="Warning Text 4 6" xfId="12033"/>
    <cellStyle name="Warning Text 4 7" xfId="12034"/>
    <cellStyle name="Warning Text 5" xfId="12035"/>
    <cellStyle name="Warning Text 5 2" xfId="12036"/>
    <cellStyle name="Warning Text 6" xfId="12037"/>
    <cellStyle name="Warning Text 7" xfId="12038"/>
    <cellStyle name="Warning Text 8" xfId="12039"/>
    <cellStyle name="Warning Text 9" xfId="12040"/>
    <cellStyle name="xHeading" xfId="12041"/>
    <cellStyle name="xHeading 2" xfId="12042"/>
    <cellStyle name="xHeading 3" xfId="12043"/>
    <cellStyle name="xHeadingCen" xfId="12044"/>
    <cellStyle name="xHeadingCen 2" xfId="12045"/>
    <cellStyle name="xHeadingCen 3" xfId="12046"/>
    <cellStyle name="xHeadingVer" xfId="12047"/>
    <cellStyle name="xHeadingVer 2" xfId="12048"/>
    <cellStyle name="xHeadingVer 3" xfId="12049"/>
    <cellStyle name="xRangeName" xfId="12050"/>
    <cellStyle name="xTitle" xfId="12051"/>
    <cellStyle name="xTitle B&amp;W" xfId="12052"/>
    <cellStyle name="xTitle Colour" xfId="12053"/>
    <cellStyle name="xTitle_Attrition Rate Scorecard - October 2008" xfId="12054"/>
    <cellStyle name="Year" xfId="12055"/>
    <cellStyle name="Year 2" xfId="12056"/>
    <cellStyle name="Year 3" xfId="12057"/>
    <cellStyle name="Year 4" xfId="40218"/>
    <cellStyle name="Zelle überprüfen" xfId="8228"/>
    <cellStyle name="Zelle überprüfen 2" xfId="8229"/>
    <cellStyle name="Zelle überprüfen 2 2" xfId="8230"/>
    <cellStyle name="Zelle überprüfen 2 3" xfId="21636"/>
    <cellStyle name="Zelle überprüfen 3" xfId="8231"/>
    <cellStyle name="Обычный_CRF2002 (1)" xfId="8232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20201019%20Industrial%20Energy%20Demand%20V6.1_B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Options"/>
      <sheetName val="NewTech-modinp"/>
      <sheetName val="CurrentUse"/>
      <sheetName val="Mod_Inp_sheet_Processes"/>
      <sheetName val="Mod_Inp_sheet_IND"/>
      <sheetName val="DemandScenarios"/>
      <sheetName val="Mod_Inp_demands"/>
      <sheetName val="DemandGrowth"/>
      <sheetName val="NI_SI Splits"/>
      <sheetName val="Efficiencies_EEUD"/>
      <sheetName val="Efficiencies_UoW"/>
      <sheetName val="PricesCoal"/>
      <sheetName val="PricesBiomass"/>
    </sheetNames>
    <sheetDataSet>
      <sheetData sheetId="0" refreshError="1">
        <row r="2">
          <cell r="E2">
            <v>0.9</v>
          </cell>
          <cell r="F2">
            <v>2020</v>
          </cell>
          <cell r="G2">
            <v>25</v>
          </cell>
          <cell r="H2">
            <v>0.8</v>
          </cell>
          <cell r="I2">
            <v>0.8</v>
          </cell>
          <cell r="J2">
            <v>0.8</v>
          </cell>
          <cell r="K2">
            <v>0.8</v>
          </cell>
          <cell r="L2">
            <v>0.8</v>
          </cell>
          <cell r="M2">
            <v>0.8</v>
          </cell>
          <cell r="N2">
            <v>0.8</v>
          </cell>
          <cell r="O2">
            <v>0.8</v>
          </cell>
          <cell r="P2">
            <v>0.8</v>
          </cell>
          <cell r="Q2">
            <v>0.8</v>
          </cell>
          <cell r="R2">
            <v>63</v>
          </cell>
          <cell r="S2">
            <v>63</v>
          </cell>
          <cell r="T2">
            <v>63</v>
          </cell>
          <cell r="U2">
            <v>63</v>
          </cell>
          <cell r="V2">
            <v>63</v>
          </cell>
          <cell r="W2">
            <v>63</v>
          </cell>
          <cell r="X2">
            <v>63</v>
          </cell>
          <cell r="Y2">
            <v>63</v>
          </cell>
          <cell r="Z2">
            <v>63</v>
          </cell>
          <cell r="AA2">
            <v>63</v>
          </cell>
          <cell r="AL2">
            <v>1</v>
          </cell>
        </row>
        <row r="3">
          <cell r="E3">
            <v>0.09</v>
          </cell>
          <cell r="F3">
            <v>2020</v>
          </cell>
          <cell r="G3">
            <v>20</v>
          </cell>
          <cell r="H3">
            <v>0.18</v>
          </cell>
          <cell r="I3">
            <v>0.18</v>
          </cell>
          <cell r="J3">
            <v>0.18</v>
          </cell>
          <cell r="K3">
            <v>0.18</v>
          </cell>
          <cell r="L3">
            <v>0.18</v>
          </cell>
          <cell r="M3">
            <v>0.18</v>
          </cell>
          <cell r="N3">
            <v>0.18</v>
          </cell>
          <cell r="O3">
            <v>0.18</v>
          </cell>
          <cell r="P3">
            <v>0.18</v>
          </cell>
          <cell r="Q3">
            <v>0.18</v>
          </cell>
          <cell r="R3">
            <v>2388</v>
          </cell>
          <cell r="S3">
            <v>2388</v>
          </cell>
          <cell r="T3">
            <v>2388</v>
          </cell>
          <cell r="U3">
            <v>2388</v>
          </cell>
          <cell r="V3">
            <v>2388</v>
          </cell>
          <cell r="W3">
            <v>2388</v>
          </cell>
          <cell r="X3">
            <v>2388</v>
          </cell>
          <cell r="Y3">
            <v>2388</v>
          </cell>
          <cell r="Z3">
            <v>2388</v>
          </cell>
          <cell r="AA3">
            <v>2388</v>
          </cell>
          <cell r="AL3">
            <v>1</v>
          </cell>
        </row>
        <row r="4">
          <cell r="E4">
            <v>0.09</v>
          </cell>
          <cell r="F4">
            <v>2020</v>
          </cell>
          <cell r="G4">
            <v>20</v>
          </cell>
          <cell r="H4">
            <v>0.13</v>
          </cell>
          <cell r="I4">
            <v>0.13</v>
          </cell>
          <cell r="J4">
            <v>0.13</v>
          </cell>
          <cell r="K4">
            <v>0.13</v>
          </cell>
          <cell r="L4">
            <v>0.13</v>
          </cell>
          <cell r="M4">
            <v>0.13</v>
          </cell>
          <cell r="N4">
            <v>0.13</v>
          </cell>
          <cell r="O4">
            <v>0.13</v>
          </cell>
          <cell r="P4">
            <v>0.13</v>
          </cell>
          <cell r="Q4">
            <v>0.13</v>
          </cell>
          <cell r="R4">
            <v>2723</v>
          </cell>
          <cell r="S4">
            <v>2723</v>
          </cell>
          <cell r="T4">
            <v>2723</v>
          </cell>
          <cell r="U4">
            <v>2723</v>
          </cell>
          <cell r="V4">
            <v>2723</v>
          </cell>
          <cell r="W4">
            <v>2723</v>
          </cell>
          <cell r="X4">
            <v>2723</v>
          </cell>
          <cell r="Y4">
            <v>2723</v>
          </cell>
          <cell r="Z4">
            <v>2723</v>
          </cell>
          <cell r="AA4">
            <v>2723</v>
          </cell>
          <cell r="AL4">
            <v>0.05</v>
          </cell>
        </row>
        <row r="5">
          <cell r="E5">
            <v>0.09</v>
          </cell>
          <cell r="F5">
            <v>2025</v>
          </cell>
          <cell r="G5">
            <v>15</v>
          </cell>
          <cell r="H5">
            <v>0.15</v>
          </cell>
          <cell r="I5">
            <v>0.15</v>
          </cell>
          <cell r="J5">
            <v>0.15</v>
          </cell>
          <cell r="K5">
            <v>0.15</v>
          </cell>
          <cell r="L5">
            <v>0.15</v>
          </cell>
          <cell r="M5">
            <v>0.15</v>
          </cell>
          <cell r="N5">
            <v>0.15</v>
          </cell>
          <cell r="O5">
            <v>0.15</v>
          </cell>
          <cell r="P5">
            <v>0.15</v>
          </cell>
          <cell r="Q5">
            <v>0.15</v>
          </cell>
          <cell r="R5">
            <v>2015</v>
          </cell>
          <cell r="S5">
            <v>2015</v>
          </cell>
          <cell r="T5">
            <v>2015</v>
          </cell>
          <cell r="U5">
            <v>2015</v>
          </cell>
          <cell r="V5">
            <v>2015</v>
          </cell>
          <cell r="W5">
            <v>2015</v>
          </cell>
          <cell r="X5">
            <v>2015</v>
          </cell>
          <cell r="Y5">
            <v>2015</v>
          </cell>
          <cell r="Z5">
            <v>2015</v>
          </cell>
          <cell r="AA5">
            <v>2015</v>
          </cell>
          <cell r="AL5">
            <v>0.02</v>
          </cell>
        </row>
        <row r="6">
          <cell r="E6">
            <v>0.09</v>
          </cell>
          <cell r="F6">
            <v>2025</v>
          </cell>
          <cell r="G6">
            <v>20</v>
          </cell>
          <cell r="H6">
            <v>0.13</v>
          </cell>
          <cell r="I6">
            <v>0.13</v>
          </cell>
          <cell r="J6">
            <v>0.13</v>
          </cell>
          <cell r="K6">
            <v>0.13</v>
          </cell>
          <cell r="L6">
            <v>0.13</v>
          </cell>
          <cell r="M6">
            <v>0.13</v>
          </cell>
          <cell r="N6">
            <v>0.13</v>
          </cell>
          <cell r="O6">
            <v>0.13</v>
          </cell>
          <cell r="P6">
            <v>0.13</v>
          </cell>
          <cell r="Q6">
            <v>0.13</v>
          </cell>
          <cell r="R6">
            <v>2675</v>
          </cell>
          <cell r="S6">
            <v>2675</v>
          </cell>
          <cell r="T6">
            <v>2675</v>
          </cell>
          <cell r="U6">
            <v>2675</v>
          </cell>
          <cell r="V6">
            <v>2675</v>
          </cell>
          <cell r="W6">
            <v>2675</v>
          </cell>
          <cell r="X6">
            <v>2675</v>
          </cell>
          <cell r="Y6">
            <v>2675</v>
          </cell>
          <cell r="Z6">
            <v>2675</v>
          </cell>
          <cell r="AA6">
            <v>2675</v>
          </cell>
          <cell r="AL6">
            <v>0.11</v>
          </cell>
        </row>
        <row r="7">
          <cell r="E7">
            <v>0.5</v>
          </cell>
          <cell r="F7">
            <v>2020</v>
          </cell>
          <cell r="G7">
            <v>20</v>
          </cell>
          <cell r="H7">
            <v>0.22</v>
          </cell>
          <cell r="I7">
            <v>0.22</v>
          </cell>
          <cell r="J7">
            <v>0.22</v>
          </cell>
          <cell r="K7">
            <v>0.22</v>
          </cell>
          <cell r="L7">
            <v>0.22</v>
          </cell>
          <cell r="M7">
            <v>0.22</v>
          </cell>
          <cell r="N7">
            <v>0.22</v>
          </cell>
          <cell r="O7">
            <v>0.22</v>
          </cell>
          <cell r="P7">
            <v>0.22</v>
          </cell>
          <cell r="Q7">
            <v>0.22</v>
          </cell>
          <cell r="R7">
            <v>455</v>
          </cell>
          <cell r="S7">
            <v>455</v>
          </cell>
          <cell r="T7">
            <v>455</v>
          </cell>
          <cell r="U7">
            <v>455</v>
          </cell>
          <cell r="V7">
            <v>455</v>
          </cell>
          <cell r="W7">
            <v>455</v>
          </cell>
          <cell r="X7">
            <v>455</v>
          </cell>
          <cell r="Y7">
            <v>455</v>
          </cell>
          <cell r="Z7">
            <v>455</v>
          </cell>
          <cell r="AA7">
            <v>455</v>
          </cell>
          <cell r="AL7">
            <v>1</v>
          </cell>
        </row>
        <row r="8">
          <cell r="E8">
            <v>0.5</v>
          </cell>
          <cell r="F8">
            <v>2025</v>
          </cell>
          <cell r="G8">
            <v>15</v>
          </cell>
          <cell r="H8">
            <v>0.18</v>
          </cell>
          <cell r="I8">
            <v>0.18</v>
          </cell>
          <cell r="J8">
            <v>0.18</v>
          </cell>
          <cell r="K8">
            <v>0.18</v>
          </cell>
          <cell r="L8">
            <v>0.18</v>
          </cell>
          <cell r="M8">
            <v>0.18</v>
          </cell>
          <cell r="N8">
            <v>0.18</v>
          </cell>
          <cell r="O8">
            <v>0.18</v>
          </cell>
          <cell r="P8">
            <v>0.18</v>
          </cell>
          <cell r="Q8">
            <v>0.18</v>
          </cell>
          <cell r="R8">
            <v>350</v>
          </cell>
          <cell r="S8">
            <v>350</v>
          </cell>
          <cell r="T8">
            <v>350</v>
          </cell>
          <cell r="U8">
            <v>350</v>
          </cell>
          <cell r="V8">
            <v>350</v>
          </cell>
          <cell r="W8">
            <v>350</v>
          </cell>
          <cell r="X8">
            <v>350</v>
          </cell>
          <cell r="Y8">
            <v>350</v>
          </cell>
          <cell r="Z8">
            <v>350</v>
          </cell>
          <cell r="AA8">
            <v>350</v>
          </cell>
          <cell r="AL8">
            <v>1</v>
          </cell>
        </row>
        <row r="9">
          <cell r="E9">
            <v>0.5</v>
          </cell>
          <cell r="F9">
            <v>2020</v>
          </cell>
          <cell r="G9">
            <v>10</v>
          </cell>
          <cell r="H9">
            <v>0.67500000000000004</v>
          </cell>
          <cell r="I9">
            <v>0.67500000000000004</v>
          </cell>
          <cell r="J9">
            <v>0.67500000000000004</v>
          </cell>
          <cell r="K9">
            <v>0.67500000000000004</v>
          </cell>
          <cell r="L9">
            <v>0.67500000000000004</v>
          </cell>
          <cell r="M9">
            <v>0.67500000000000004</v>
          </cell>
          <cell r="N9">
            <v>0.67500000000000004</v>
          </cell>
          <cell r="O9">
            <v>0.67500000000000004</v>
          </cell>
          <cell r="P9">
            <v>0.67500000000000004</v>
          </cell>
          <cell r="Q9">
            <v>0.67500000000000004</v>
          </cell>
          <cell r="R9">
            <v>280</v>
          </cell>
          <cell r="S9">
            <v>280</v>
          </cell>
          <cell r="T9">
            <v>280</v>
          </cell>
          <cell r="U9">
            <v>280</v>
          </cell>
          <cell r="V9">
            <v>280</v>
          </cell>
          <cell r="W9">
            <v>280</v>
          </cell>
          <cell r="X9">
            <v>280</v>
          </cell>
          <cell r="Y9">
            <v>280</v>
          </cell>
          <cell r="Z9">
            <v>280</v>
          </cell>
          <cell r="AA9">
            <v>280</v>
          </cell>
          <cell r="AL9">
            <v>1</v>
          </cell>
        </row>
        <row r="10">
          <cell r="E10">
            <v>0.5</v>
          </cell>
          <cell r="F10">
            <v>2025</v>
          </cell>
          <cell r="G10">
            <v>10</v>
          </cell>
          <cell r="H10">
            <v>0.9</v>
          </cell>
          <cell r="I10">
            <v>0.9</v>
          </cell>
          <cell r="J10">
            <v>0.9</v>
          </cell>
          <cell r="K10">
            <v>0.9</v>
          </cell>
          <cell r="L10">
            <v>0.9</v>
          </cell>
          <cell r="M10">
            <v>0.9</v>
          </cell>
          <cell r="N10">
            <v>0.9</v>
          </cell>
          <cell r="O10">
            <v>0.9</v>
          </cell>
          <cell r="P10">
            <v>0.9</v>
          </cell>
          <cell r="Q10">
            <v>0.9</v>
          </cell>
          <cell r="R10">
            <v>336</v>
          </cell>
          <cell r="S10">
            <v>336</v>
          </cell>
          <cell r="T10">
            <v>336</v>
          </cell>
          <cell r="U10">
            <v>336</v>
          </cell>
          <cell r="V10">
            <v>336</v>
          </cell>
          <cell r="W10">
            <v>336</v>
          </cell>
          <cell r="X10">
            <v>336</v>
          </cell>
          <cell r="Y10">
            <v>336</v>
          </cell>
          <cell r="Z10">
            <v>336</v>
          </cell>
          <cell r="AA10">
            <v>336</v>
          </cell>
          <cell r="AL10">
            <v>0.5</v>
          </cell>
        </row>
        <row r="11">
          <cell r="E11">
            <v>0.68</v>
          </cell>
          <cell r="F11">
            <v>2020</v>
          </cell>
          <cell r="G11">
            <v>25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L11">
            <v>1</v>
          </cell>
        </row>
        <row r="12">
          <cell r="E12">
            <v>0.5</v>
          </cell>
          <cell r="F12">
            <v>2025</v>
          </cell>
          <cell r="G12">
            <v>15</v>
          </cell>
          <cell r="H12">
            <v>0.18</v>
          </cell>
          <cell r="I12">
            <v>0.18</v>
          </cell>
          <cell r="J12">
            <v>0.18</v>
          </cell>
          <cell r="K12">
            <v>0.18</v>
          </cell>
          <cell r="L12">
            <v>0.18</v>
          </cell>
          <cell r="M12">
            <v>0.18</v>
          </cell>
          <cell r="N12">
            <v>0.18</v>
          </cell>
          <cell r="O12">
            <v>0.18</v>
          </cell>
          <cell r="P12">
            <v>0.18</v>
          </cell>
          <cell r="Q12">
            <v>0.18</v>
          </cell>
          <cell r="R12">
            <v>350</v>
          </cell>
          <cell r="S12">
            <v>350</v>
          </cell>
          <cell r="T12">
            <v>350</v>
          </cell>
          <cell r="U12">
            <v>350</v>
          </cell>
          <cell r="V12">
            <v>350</v>
          </cell>
          <cell r="W12">
            <v>350</v>
          </cell>
          <cell r="X12">
            <v>350</v>
          </cell>
          <cell r="Y12">
            <v>350</v>
          </cell>
          <cell r="Z12">
            <v>350</v>
          </cell>
          <cell r="AA12">
            <v>350</v>
          </cell>
          <cell r="AL12">
            <v>1</v>
          </cell>
        </row>
        <row r="13">
          <cell r="E13">
            <v>0.5</v>
          </cell>
          <cell r="F13">
            <v>2025</v>
          </cell>
          <cell r="G13">
            <v>20</v>
          </cell>
          <cell r="H13">
            <v>0.22</v>
          </cell>
          <cell r="I13">
            <v>0.22</v>
          </cell>
          <cell r="J13">
            <v>0.22</v>
          </cell>
          <cell r="K13">
            <v>0.22</v>
          </cell>
          <cell r="L13">
            <v>0.22</v>
          </cell>
          <cell r="M13">
            <v>0.22</v>
          </cell>
          <cell r="N13">
            <v>0.22</v>
          </cell>
          <cell r="O13">
            <v>0.22</v>
          </cell>
          <cell r="P13">
            <v>0.22</v>
          </cell>
          <cell r="Q13">
            <v>0.22</v>
          </cell>
          <cell r="R13">
            <v>455</v>
          </cell>
          <cell r="S13">
            <v>455</v>
          </cell>
          <cell r="T13">
            <v>455</v>
          </cell>
          <cell r="U13">
            <v>455</v>
          </cell>
          <cell r="V13">
            <v>455</v>
          </cell>
          <cell r="W13">
            <v>455</v>
          </cell>
          <cell r="X13">
            <v>455</v>
          </cell>
          <cell r="Y13">
            <v>455</v>
          </cell>
          <cell r="Z13">
            <v>455</v>
          </cell>
          <cell r="AA13">
            <v>455</v>
          </cell>
          <cell r="AL13">
            <v>1</v>
          </cell>
        </row>
        <row r="14">
          <cell r="E14">
            <v>0.5</v>
          </cell>
          <cell r="F14">
            <v>2020</v>
          </cell>
          <cell r="G14">
            <v>10</v>
          </cell>
          <cell r="H14">
            <v>0.67500000000000004</v>
          </cell>
          <cell r="I14">
            <v>0.67500000000000004</v>
          </cell>
          <cell r="J14">
            <v>0.67500000000000004</v>
          </cell>
          <cell r="K14">
            <v>0.67500000000000004</v>
          </cell>
          <cell r="L14">
            <v>0.67500000000000004</v>
          </cell>
          <cell r="M14">
            <v>0.67500000000000004</v>
          </cell>
          <cell r="N14">
            <v>0.67500000000000004</v>
          </cell>
          <cell r="O14">
            <v>0.67500000000000004</v>
          </cell>
          <cell r="P14">
            <v>0.67500000000000004</v>
          </cell>
          <cell r="Q14">
            <v>0.67500000000000004</v>
          </cell>
          <cell r="R14">
            <v>280</v>
          </cell>
          <cell r="S14">
            <v>280</v>
          </cell>
          <cell r="T14">
            <v>280</v>
          </cell>
          <cell r="U14">
            <v>280</v>
          </cell>
          <cell r="V14">
            <v>280</v>
          </cell>
          <cell r="W14">
            <v>280</v>
          </cell>
          <cell r="X14">
            <v>280</v>
          </cell>
          <cell r="Y14">
            <v>280</v>
          </cell>
          <cell r="Z14">
            <v>280</v>
          </cell>
          <cell r="AA14">
            <v>280</v>
          </cell>
          <cell r="AL14">
            <v>1</v>
          </cell>
        </row>
        <row r="15">
          <cell r="E15">
            <v>0.5</v>
          </cell>
          <cell r="F15">
            <v>2025</v>
          </cell>
          <cell r="G15">
            <v>10</v>
          </cell>
          <cell r="H15">
            <v>0.9</v>
          </cell>
          <cell r="I15">
            <v>0.9</v>
          </cell>
          <cell r="J15">
            <v>0.9</v>
          </cell>
          <cell r="K15">
            <v>0.9</v>
          </cell>
          <cell r="L15">
            <v>0.9</v>
          </cell>
          <cell r="M15">
            <v>0.9</v>
          </cell>
          <cell r="N15">
            <v>0.9</v>
          </cell>
          <cell r="O15">
            <v>0.9</v>
          </cell>
          <cell r="P15">
            <v>0.9</v>
          </cell>
          <cell r="Q15">
            <v>0.9</v>
          </cell>
          <cell r="R15">
            <v>336</v>
          </cell>
          <cell r="S15">
            <v>336</v>
          </cell>
          <cell r="T15">
            <v>336</v>
          </cell>
          <cell r="U15">
            <v>336</v>
          </cell>
          <cell r="V15">
            <v>336</v>
          </cell>
          <cell r="W15">
            <v>336</v>
          </cell>
          <cell r="X15">
            <v>336</v>
          </cell>
          <cell r="Y15">
            <v>336</v>
          </cell>
          <cell r="Z15">
            <v>336</v>
          </cell>
          <cell r="AA15">
            <v>336</v>
          </cell>
          <cell r="AL15">
            <v>0.5</v>
          </cell>
        </row>
        <row r="16">
          <cell r="E16">
            <v>0.68493150684931503</v>
          </cell>
          <cell r="F16">
            <v>2025</v>
          </cell>
          <cell r="G16">
            <v>20</v>
          </cell>
          <cell r="H16">
            <v>3</v>
          </cell>
          <cell r="I16">
            <v>3</v>
          </cell>
          <cell r="J16">
            <v>3</v>
          </cell>
          <cell r="K16">
            <v>3</v>
          </cell>
          <cell r="L16">
            <v>3</v>
          </cell>
          <cell r="M16">
            <v>3</v>
          </cell>
          <cell r="N16">
            <v>3</v>
          </cell>
          <cell r="O16">
            <v>3</v>
          </cell>
          <cell r="P16">
            <v>3</v>
          </cell>
          <cell r="Q16">
            <v>3</v>
          </cell>
          <cell r="AL16">
            <v>0.26700000000000002</v>
          </cell>
        </row>
        <row r="17">
          <cell r="E17">
            <v>0.68493150684931503</v>
          </cell>
          <cell r="F17">
            <v>2025</v>
          </cell>
          <cell r="G17">
            <v>20</v>
          </cell>
          <cell r="H17">
            <v>28.075078208162523</v>
          </cell>
          <cell r="I17">
            <v>28.075078208162523</v>
          </cell>
          <cell r="J17">
            <v>28.075078208162523</v>
          </cell>
          <cell r="K17">
            <v>28.075078208162523</v>
          </cell>
          <cell r="L17">
            <v>28.075078208162523</v>
          </cell>
          <cell r="M17">
            <v>28.075078208162523</v>
          </cell>
          <cell r="N17">
            <v>28.075078208162523</v>
          </cell>
          <cell r="O17">
            <v>28.075078208162523</v>
          </cell>
          <cell r="P17">
            <v>28.075078208162523</v>
          </cell>
          <cell r="Q17">
            <v>28.075078208162523</v>
          </cell>
          <cell r="R17">
            <v>16350</v>
          </cell>
          <cell r="S17">
            <v>16350</v>
          </cell>
          <cell r="T17">
            <v>16350</v>
          </cell>
          <cell r="U17">
            <v>16350</v>
          </cell>
          <cell r="V17">
            <v>16350</v>
          </cell>
          <cell r="W17">
            <v>16350</v>
          </cell>
          <cell r="X17">
            <v>16350</v>
          </cell>
          <cell r="Y17">
            <v>16350</v>
          </cell>
          <cell r="Z17">
            <v>16350</v>
          </cell>
          <cell r="AA17">
            <v>16350</v>
          </cell>
          <cell r="AL17">
            <v>0.14599999999999999</v>
          </cell>
        </row>
        <row r="18">
          <cell r="E18">
            <v>0.68493150684931503</v>
          </cell>
          <cell r="F18">
            <v>2020</v>
          </cell>
          <cell r="G18">
            <v>25</v>
          </cell>
          <cell r="H18">
            <v>0.8</v>
          </cell>
          <cell r="I18">
            <v>0.8</v>
          </cell>
          <cell r="J18">
            <v>0.8</v>
          </cell>
          <cell r="K18">
            <v>0.8</v>
          </cell>
          <cell r="L18">
            <v>0.8</v>
          </cell>
          <cell r="M18">
            <v>0.8</v>
          </cell>
          <cell r="N18">
            <v>0.8</v>
          </cell>
          <cell r="O18">
            <v>0.8</v>
          </cell>
          <cell r="P18">
            <v>0.8</v>
          </cell>
          <cell r="Q18">
            <v>0.8</v>
          </cell>
          <cell r="R18">
            <v>750</v>
          </cell>
          <cell r="S18">
            <v>750</v>
          </cell>
          <cell r="T18">
            <v>750</v>
          </cell>
          <cell r="U18">
            <v>750</v>
          </cell>
          <cell r="V18">
            <v>750</v>
          </cell>
          <cell r="W18">
            <v>750</v>
          </cell>
          <cell r="X18">
            <v>750</v>
          </cell>
          <cell r="Y18">
            <v>750</v>
          </cell>
          <cell r="Z18">
            <v>750</v>
          </cell>
          <cell r="AA18">
            <v>750</v>
          </cell>
          <cell r="AL18">
            <v>1</v>
          </cell>
        </row>
        <row r="19">
          <cell r="E19">
            <v>0.68493150684931503</v>
          </cell>
          <cell r="F19">
            <v>2020</v>
          </cell>
          <cell r="G19">
            <v>25</v>
          </cell>
          <cell r="H19">
            <v>0.87</v>
          </cell>
          <cell r="I19">
            <v>0.87</v>
          </cell>
          <cell r="J19">
            <v>0.87</v>
          </cell>
          <cell r="K19">
            <v>0.87</v>
          </cell>
          <cell r="L19">
            <v>0.87</v>
          </cell>
          <cell r="M19">
            <v>0.87</v>
          </cell>
          <cell r="N19">
            <v>0.87</v>
          </cell>
          <cell r="O19">
            <v>0.87</v>
          </cell>
          <cell r="P19">
            <v>0.87</v>
          </cell>
          <cell r="Q19">
            <v>0.87</v>
          </cell>
          <cell r="R19">
            <v>250</v>
          </cell>
          <cell r="S19">
            <v>250</v>
          </cell>
          <cell r="T19">
            <v>250</v>
          </cell>
          <cell r="U19">
            <v>250</v>
          </cell>
          <cell r="V19">
            <v>250</v>
          </cell>
          <cell r="W19">
            <v>250</v>
          </cell>
          <cell r="X19">
            <v>250</v>
          </cell>
          <cell r="Y19">
            <v>250</v>
          </cell>
          <cell r="Z19">
            <v>250</v>
          </cell>
          <cell r="AA19">
            <v>250</v>
          </cell>
          <cell r="AL19">
            <v>1</v>
          </cell>
        </row>
        <row r="20">
          <cell r="E20">
            <v>0.68493150684931503</v>
          </cell>
          <cell r="F20">
            <v>2025</v>
          </cell>
          <cell r="G20">
            <v>25</v>
          </cell>
          <cell r="H20">
            <v>0.85</v>
          </cell>
          <cell r="I20">
            <v>0.85</v>
          </cell>
          <cell r="J20">
            <v>0.85</v>
          </cell>
          <cell r="K20">
            <v>0.85</v>
          </cell>
          <cell r="L20">
            <v>0.85</v>
          </cell>
          <cell r="M20">
            <v>0.85</v>
          </cell>
          <cell r="N20">
            <v>0.85</v>
          </cell>
          <cell r="O20">
            <v>0.85</v>
          </cell>
          <cell r="P20">
            <v>0.85</v>
          </cell>
          <cell r="Q20">
            <v>0.85</v>
          </cell>
          <cell r="R20">
            <v>1100</v>
          </cell>
          <cell r="S20">
            <v>1100</v>
          </cell>
          <cell r="T20">
            <v>1100</v>
          </cell>
          <cell r="U20">
            <v>1100</v>
          </cell>
          <cell r="V20">
            <v>1100</v>
          </cell>
          <cell r="W20">
            <v>1100</v>
          </cell>
          <cell r="X20">
            <v>1100</v>
          </cell>
          <cell r="Y20">
            <v>1100</v>
          </cell>
          <cell r="Z20">
            <v>1100</v>
          </cell>
          <cell r="AA20">
            <v>1100</v>
          </cell>
          <cell r="AL20">
            <v>1</v>
          </cell>
        </row>
        <row r="21">
          <cell r="E21">
            <v>0.68493150684931503</v>
          </cell>
          <cell r="F21">
            <v>2025</v>
          </cell>
          <cell r="G21">
            <v>25</v>
          </cell>
          <cell r="H21">
            <v>0.99</v>
          </cell>
          <cell r="I21">
            <v>0.99</v>
          </cell>
          <cell r="J21">
            <v>0.99</v>
          </cell>
          <cell r="K21">
            <v>0.99</v>
          </cell>
          <cell r="L21">
            <v>0.99</v>
          </cell>
          <cell r="M21">
            <v>0.99</v>
          </cell>
          <cell r="N21">
            <v>0.99</v>
          </cell>
          <cell r="O21">
            <v>0.99</v>
          </cell>
          <cell r="P21">
            <v>0.99</v>
          </cell>
          <cell r="Q21">
            <v>0.99</v>
          </cell>
          <cell r="U21">
            <v>250</v>
          </cell>
          <cell r="V21">
            <v>250</v>
          </cell>
          <cell r="W21">
            <v>250</v>
          </cell>
          <cell r="X21">
            <v>250</v>
          </cell>
          <cell r="Y21">
            <v>250</v>
          </cell>
          <cell r="Z21">
            <v>250</v>
          </cell>
          <cell r="AA21">
            <v>250</v>
          </cell>
          <cell r="AL21">
            <v>1</v>
          </cell>
        </row>
        <row r="22">
          <cell r="E22">
            <v>0.68493150684931503</v>
          </cell>
          <cell r="F22">
            <v>2020</v>
          </cell>
          <cell r="G22">
            <v>25</v>
          </cell>
          <cell r="H22">
            <v>0.8</v>
          </cell>
          <cell r="I22">
            <v>0.8</v>
          </cell>
          <cell r="J22">
            <v>0.8</v>
          </cell>
          <cell r="K22">
            <v>0.8</v>
          </cell>
          <cell r="L22">
            <v>0.8</v>
          </cell>
          <cell r="M22">
            <v>0.8</v>
          </cell>
          <cell r="N22">
            <v>0.8</v>
          </cell>
          <cell r="O22">
            <v>0.8</v>
          </cell>
          <cell r="P22">
            <v>0.8</v>
          </cell>
          <cell r="Q22">
            <v>0.8</v>
          </cell>
          <cell r="R22">
            <v>750</v>
          </cell>
          <cell r="S22">
            <v>750</v>
          </cell>
          <cell r="T22">
            <v>750</v>
          </cell>
          <cell r="U22">
            <v>750</v>
          </cell>
          <cell r="V22">
            <v>750</v>
          </cell>
          <cell r="W22">
            <v>750</v>
          </cell>
          <cell r="X22">
            <v>750</v>
          </cell>
          <cell r="Y22">
            <v>750</v>
          </cell>
          <cell r="Z22">
            <v>750</v>
          </cell>
          <cell r="AA22">
            <v>750</v>
          </cell>
          <cell r="AL22">
            <v>1</v>
          </cell>
        </row>
        <row r="23">
          <cell r="E23">
            <v>0.68493150684931503</v>
          </cell>
          <cell r="F23">
            <v>2020</v>
          </cell>
          <cell r="G23">
            <v>25</v>
          </cell>
          <cell r="H23">
            <v>0.87</v>
          </cell>
          <cell r="I23">
            <v>0.87</v>
          </cell>
          <cell r="J23">
            <v>0.87</v>
          </cell>
          <cell r="K23">
            <v>0.87</v>
          </cell>
          <cell r="L23">
            <v>0.87</v>
          </cell>
          <cell r="M23">
            <v>0.87</v>
          </cell>
          <cell r="N23">
            <v>0.87</v>
          </cell>
          <cell r="O23">
            <v>0.87</v>
          </cell>
          <cell r="P23">
            <v>0.87</v>
          </cell>
          <cell r="Q23">
            <v>0.87</v>
          </cell>
          <cell r="R23">
            <v>250</v>
          </cell>
          <cell r="S23">
            <v>250</v>
          </cell>
          <cell r="T23">
            <v>250</v>
          </cell>
          <cell r="U23">
            <v>250</v>
          </cell>
          <cell r="V23">
            <v>250</v>
          </cell>
          <cell r="W23">
            <v>250</v>
          </cell>
          <cell r="X23">
            <v>250</v>
          </cell>
          <cell r="Y23">
            <v>250</v>
          </cell>
          <cell r="Z23">
            <v>250</v>
          </cell>
          <cell r="AA23">
            <v>250</v>
          </cell>
          <cell r="AL23">
            <v>1</v>
          </cell>
        </row>
        <row r="24">
          <cell r="E24">
            <v>0.68493150684931503</v>
          </cell>
          <cell r="F24">
            <v>2025</v>
          </cell>
          <cell r="G24">
            <v>25</v>
          </cell>
          <cell r="H24">
            <v>0.85</v>
          </cell>
          <cell r="I24">
            <v>0.85</v>
          </cell>
          <cell r="J24">
            <v>0.85</v>
          </cell>
          <cell r="K24">
            <v>0.85</v>
          </cell>
          <cell r="L24">
            <v>0.85</v>
          </cell>
          <cell r="M24">
            <v>0.85</v>
          </cell>
          <cell r="N24">
            <v>0.85</v>
          </cell>
          <cell r="O24">
            <v>0.85</v>
          </cell>
          <cell r="P24">
            <v>0.85</v>
          </cell>
          <cell r="Q24">
            <v>0.85</v>
          </cell>
          <cell r="R24">
            <v>1100</v>
          </cell>
          <cell r="S24">
            <v>1100</v>
          </cell>
          <cell r="T24">
            <v>1100</v>
          </cell>
          <cell r="U24">
            <v>1100</v>
          </cell>
          <cell r="V24">
            <v>1100</v>
          </cell>
          <cell r="W24">
            <v>1100</v>
          </cell>
          <cell r="X24">
            <v>1100</v>
          </cell>
          <cell r="Y24">
            <v>1100</v>
          </cell>
          <cell r="Z24">
            <v>1100</v>
          </cell>
          <cell r="AA24">
            <v>1100</v>
          </cell>
          <cell r="AL24">
            <v>1</v>
          </cell>
        </row>
        <row r="25">
          <cell r="E25">
            <v>0.68493150684931503</v>
          </cell>
          <cell r="F25">
            <v>2025</v>
          </cell>
          <cell r="G25">
            <v>25</v>
          </cell>
          <cell r="H25">
            <v>0.99</v>
          </cell>
          <cell r="I25">
            <v>0.99</v>
          </cell>
          <cell r="J25">
            <v>0.99</v>
          </cell>
          <cell r="K25">
            <v>0.99</v>
          </cell>
          <cell r="L25">
            <v>0.99</v>
          </cell>
          <cell r="M25">
            <v>0.99</v>
          </cell>
          <cell r="N25">
            <v>0.99</v>
          </cell>
          <cell r="O25">
            <v>0.99</v>
          </cell>
          <cell r="P25">
            <v>0.99</v>
          </cell>
          <cell r="Q25">
            <v>0.99</v>
          </cell>
          <cell r="AL25">
            <v>1</v>
          </cell>
        </row>
        <row r="26">
          <cell r="E26">
            <v>0.68493150684931503</v>
          </cell>
          <cell r="F26">
            <v>2025</v>
          </cell>
          <cell r="G26">
            <v>25</v>
          </cell>
          <cell r="H26">
            <v>51.77</v>
          </cell>
          <cell r="I26">
            <v>51.77</v>
          </cell>
          <cell r="J26">
            <v>51.77</v>
          </cell>
          <cell r="K26">
            <v>51.77</v>
          </cell>
          <cell r="L26">
            <v>51.77</v>
          </cell>
          <cell r="M26">
            <v>51.77</v>
          </cell>
          <cell r="N26">
            <v>51.77</v>
          </cell>
          <cell r="O26">
            <v>51.77</v>
          </cell>
          <cell r="P26">
            <v>51.77</v>
          </cell>
          <cell r="Q26">
            <v>51.77</v>
          </cell>
          <cell r="R26">
            <v>27761</v>
          </cell>
          <cell r="S26">
            <v>27761</v>
          </cell>
          <cell r="T26">
            <v>27761</v>
          </cell>
          <cell r="U26">
            <v>27761</v>
          </cell>
          <cell r="V26">
            <v>27761</v>
          </cell>
          <cell r="W26">
            <v>27761</v>
          </cell>
          <cell r="X26">
            <v>27761</v>
          </cell>
          <cell r="Y26">
            <v>27761</v>
          </cell>
          <cell r="Z26">
            <v>27761</v>
          </cell>
          <cell r="AA26">
            <v>27761</v>
          </cell>
          <cell r="AL26">
            <v>0.45300000000000001</v>
          </cell>
        </row>
        <row r="27">
          <cell r="E27">
            <v>0.68493150684931503</v>
          </cell>
          <cell r="F27">
            <v>2020</v>
          </cell>
          <cell r="G27">
            <v>25</v>
          </cell>
          <cell r="H27">
            <v>0.8</v>
          </cell>
          <cell r="I27">
            <v>0.8</v>
          </cell>
          <cell r="J27">
            <v>0.8</v>
          </cell>
          <cell r="K27">
            <v>0.8</v>
          </cell>
          <cell r="L27">
            <v>0.8</v>
          </cell>
          <cell r="M27">
            <v>0.8</v>
          </cell>
          <cell r="N27">
            <v>0.8</v>
          </cell>
          <cell r="O27">
            <v>0.8</v>
          </cell>
          <cell r="P27">
            <v>0.8</v>
          </cell>
          <cell r="Q27">
            <v>0.8</v>
          </cell>
          <cell r="R27">
            <v>750</v>
          </cell>
          <cell r="S27">
            <v>750</v>
          </cell>
          <cell r="T27">
            <v>750</v>
          </cell>
          <cell r="U27">
            <v>750</v>
          </cell>
          <cell r="V27">
            <v>750</v>
          </cell>
          <cell r="W27">
            <v>750</v>
          </cell>
          <cell r="X27">
            <v>750</v>
          </cell>
          <cell r="Y27">
            <v>750</v>
          </cell>
          <cell r="Z27">
            <v>750</v>
          </cell>
          <cell r="AA27">
            <v>750</v>
          </cell>
          <cell r="AL27">
            <v>1</v>
          </cell>
        </row>
        <row r="28">
          <cell r="E28">
            <v>0.68493150684931503</v>
          </cell>
          <cell r="F28">
            <v>2020</v>
          </cell>
          <cell r="G28">
            <v>25</v>
          </cell>
          <cell r="H28">
            <v>0.87</v>
          </cell>
          <cell r="I28">
            <v>0.87</v>
          </cell>
          <cell r="J28">
            <v>0.87</v>
          </cell>
          <cell r="K28">
            <v>0.87</v>
          </cell>
          <cell r="L28">
            <v>0.87</v>
          </cell>
          <cell r="M28">
            <v>0.87</v>
          </cell>
          <cell r="N28">
            <v>0.87</v>
          </cell>
          <cell r="O28">
            <v>0.87</v>
          </cell>
          <cell r="P28">
            <v>0.87</v>
          </cell>
          <cell r="Q28">
            <v>0.87</v>
          </cell>
          <cell r="R28">
            <v>250</v>
          </cell>
          <cell r="S28">
            <v>250</v>
          </cell>
          <cell r="T28">
            <v>250</v>
          </cell>
          <cell r="U28">
            <v>250</v>
          </cell>
          <cell r="V28">
            <v>250</v>
          </cell>
          <cell r="W28">
            <v>250</v>
          </cell>
          <cell r="X28">
            <v>250</v>
          </cell>
          <cell r="Y28">
            <v>250</v>
          </cell>
          <cell r="Z28">
            <v>250</v>
          </cell>
          <cell r="AA28">
            <v>250</v>
          </cell>
          <cell r="AL28">
            <v>1</v>
          </cell>
        </row>
        <row r="29">
          <cell r="E29">
            <v>0.68493150684931503</v>
          </cell>
          <cell r="F29">
            <v>2025</v>
          </cell>
          <cell r="G29">
            <v>25</v>
          </cell>
          <cell r="H29">
            <v>4.04</v>
          </cell>
          <cell r="I29">
            <v>4.04</v>
          </cell>
          <cell r="J29">
            <v>4.04</v>
          </cell>
          <cell r="K29">
            <v>4.04</v>
          </cell>
          <cell r="L29">
            <v>4.04</v>
          </cell>
          <cell r="M29">
            <v>4.04</v>
          </cell>
          <cell r="N29">
            <v>4.04</v>
          </cell>
          <cell r="O29">
            <v>4.04</v>
          </cell>
          <cell r="P29">
            <v>4.04</v>
          </cell>
          <cell r="Q29">
            <v>4.04</v>
          </cell>
          <cell r="R29">
            <v>2872</v>
          </cell>
          <cell r="S29">
            <v>2872</v>
          </cell>
          <cell r="T29">
            <v>2872</v>
          </cell>
          <cell r="U29">
            <v>2872</v>
          </cell>
          <cell r="V29">
            <v>2872</v>
          </cell>
          <cell r="W29">
            <v>2872</v>
          </cell>
          <cell r="X29">
            <v>2872</v>
          </cell>
          <cell r="Y29">
            <v>2872</v>
          </cell>
          <cell r="Z29">
            <v>2872</v>
          </cell>
          <cell r="AA29">
            <v>2872</v>
          </cell>
          <cell r="AL29">
            <v>0.89300000000000002</v>
          </cell>
        </row>
        <row r="30">
          <cell r="E30">
            <v>0.68493150684931503</v>
          </cell>
          <cell r="F30">
            <v>2025</v>
          </cell>
          <cell r="G30">
            <v>25</v>
          </cell>
          <cell r="H30">
            <v>0.85</v>
          </cell>
          <cell r="I30">
            <v>0.85</v>
          </cell>
          <cell r="J30">
            <v>0.85</v>
          </cell>
          <cell r="K30">
            <v>0.85</v>
          </cell>
          <cell r="L30">
            <v>0.85</v>
          </cell>
          <cell r="M30">
            <v>0.85</v>
          </cell>
          <cell r="N30">
            <v>0.85</v>
          </cell>
          <cell r="O30">
            <v>0.85</v>
          </cell>
          <cell r="P30">
            <v>0.85</v>
          </cell>
          <cell r="Q30">
            <v>0.85</v>
          </cell>
          <cell r="R30">
            <v>1100</v>
          </cell>
          <cell r="S30">
            <v>1100</v>
          </cell>
          <cell r="T30">
            <v>1100</v>
          </cell>
          <cell r="U30">
            <v>1100</v>
          </cell>
          <cell r="V30">
            <v>1100</v>
          </cell>
          <cell r="W30">
            <v>1100</v>
          </cell>
          <cell r="X30">
            <v>1100</v>
          </cell>
          <cell r="Y30">
            <v>1100</v>
          </cell>
          <cell r="Z30">
            <v>1100</v>
          </cell>
          <cell r="AA30">
            <v>1100</v>
          </cell>
          <cell r="AL30">
            <v>1</v>
          </cell>
        </row>
        <row r="31">
          <cell r="E31">
            <v>0.68493150684931503</v>
          </cell>
          <cell r="F31">
            <v>2025</v>
          </cell>
          <cell r="G31">
            <v>25</v>
          </cell>
          <cell r="H31">
            <v>0.99</v>
          </cell>
          <cell r="I31">
            <v>0.99</v>
          </cell>
          <cell r="J31">
            <v>0.99</v>
          </cell>
          <cell r="K31">
            <v>0.99</v>
          </cell>
          <cell r="L31">
            <v>0.99</v>
          </cell>
          <cell r="M31">
            <v>0.99</v>
          </cell>
          <cell r="N31">
            <v>0.99</v>
          </cell>
          <cell r="O31">
            <v>0.99</v>
          </cell>
          <cell r="P31">
            <v>0.99</v>
          </cell>
          <cell r="Q31">
            <v>0.99</v>
          </cell>
        </row>
        <row r="32">
          <cell r="E32">
            <v>0.68493150684931503</v>
          </cell>
          <cell r="F32">
            <v>2025</v>
          </cell>
          <cell r="G32">
            <v>25</v>
          </cell>
          <cell r="H32">
            <v>0.85</v>
          </cell>
          <cell r="I32">
            <v>0.85</v>
          </cell>
          <cell r="J32">
            <v>0.85</v>
          </cell>
          <cell r="K32">
            <v>0.85</v>
          </cell>
          <cell r="L32">
            <v>0.85</v>
          </cell>
          <cell r="M32">
            <v>0.85</v>
          </cell>
          <cell r="N32">
            <v>0.85</v>
          </cell>
          <cell r="O32">
            <v>0.85</v>
          </cell>
          <cell r="P32">
            <v>0.85</v>
          </cell>
          <cell r="Q32">
            <v>0.85</v>
          </cell>
          <cell r="R32">
            <v>1100</v>
          </cell>
          <cell r="S32">
            <v>1100</v>
          </cell>
          <cell r="T32">
            <v>1100</v>
          </cell>
          <cell r="U32">
            <v>1100</v>
          </cell>
          <cell r="V32">
            <v>1100</v>
          </cell>
          <cell r="W32">
            <v>1100</v>
          </cell>
          <cell r="X32">
            <v>1100</v>
          </cell>
          <cell r="Y32">
            <v>1100</v>
          </cell>
          <cell r="Z32">
            <v>1100</v>
          </cell>
          <cell r="AA32">
            <v>1100</v>
          </cell>
          <cell r="AL32">
            <v>1</v>
          </cell>
        </row>
        <row r="33">
          <cell r="E33">
            <v>0.68493150684931503</v>
          </cell>
          <cell r="F33">
            <v>2025</v>
          </cell>
          <cell r="G33">
            <v>25</v>
          </cell>
          <cell r="H33">
            <v>0.99</v>
          </cell>
          <cell r="I33">
            <v>0.99</v>
          </cell>
          <cell r="J33">
            <v>0.99</v>
          </cell>
          <cell r="K33">
            <v>0.99</v>
          </cell>
          <cell r="L33">
            <v>0.99</v>
          </cell>
          <cell r="M33">
            <v>0.99</v>
          </cell>
          <cell r="N33">
            <v>0.99</v>
          </cell>
          <cell r="O33">
            <v>0.99</v>
          </cell>
          <cell r="P33">
            <v>0.99</v>
          </cell>
          <cell r="Q33">
            <v>0.99</v>
          </cell>
          <cell r="AL33">
            <v>1</v>
          </cell>
        </row>
        <row r="34">
          <cell r="E34">
            <v>0.68493150684931503</v>
          </cell>
          <cell r="F34">
            <v>2025</v>
          </cell>
          <cell r="G34">
            <v>20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</v>
          </cell>
          <cell r="P34">
            <v>3</v>
          </cell>
          <cell r="Q34">
            <v>3</v>
          </cell>
          <cell r="S34">
            <v>6843</v>
          </cell>
          <cell r="T34">
            <v>6843</v>
          </cell>
          <cell r="U34">
            <v>6843</v>
          </cell>
          <cell r="V34">
            <v>6843</v>
          </cell>
          <cell r="W34">
            <v>6843</v>
          </cell>
          <cell r="X34">
            <v>6843</v>
          </cell>
          <cell r="Y34">
            <v>6843</v>
          </cell>
          <cell r="Z34">
            <v>6843</v>
          </cell>
          <cell r="AA34">
            <v>6843</v>
          </cell>
          <cell r="AL34">
            <v>0.29799999999999999</v>
          </cell>
        </row>
        <row r="35">
          <cell r="E35">
            <v>0.68493150684931503</v>
          </cell>
          <cell r="F35">
            <v>2025</v>
          </cell>
          <cell r="G35">
            <v>20</v>
          </cell>
          <cell r="H35">
            <v>9.64</v>
          </cell>
          <cell r="I35">
            <v>9.64</v>
          </cell>
          <cell r="J35">
            <v>9.64</v>
          </cell>
          <cell r="K35">
            <v>9.64</v>
          </cell>
          <cell r="L35">
            <v>9.64</v>
          </cell>
          <cell r="M35">
            <v>9.64</v>
          </cell>
          <cell r="N35">
            <v>9.64</v>
          </cell>
          <cell r="O35">
            <v>9.64</v>
          </cell>
          <cell r="P35">
            <v>9.64</v>
          </cell>
          <cell r="Q35">
            <v>9.64</v>
          </cell>
          <cell r="R35">
            <v>427</v>
          </cell>
          <cell r="S35">
            <v>427</v>
          </cell>
          <cell r="T35">
            <v>427</v>
          </cell>
          <cell r="U35">
            <v>427</v>
          </cell>
          <cell r="V35">
            <v>427</v>
          </cell>
          <cell r="W35">
            <v>427</v>
          </cell>
          <cell r="X35">
            <v>427</v>
          </cell>
          <cell r="Y35">
            <v>427</v>
          </cell>
          <cell r="Z35">
            <v>427</v>
          </cell>
          <cell r="AA35">
            <v>427</v>
          </cell>
          <cell r="AL35">
            <v>0.42399999999999999</v>
          </cell>
        </row>
        <row r="36">
          <cell r="E36">
            <v>0.68493150684931503</v>
          </cell>
          <cell r="F36">
            <v>2020</v>
          </cell>
          <cell r="G36">
            <v>25</v>
          </cell>
          <cell r="H36">
            <v>0.8</v>
          </cell>
          <cell r="I36">
            <v>0.8</v>
          </cell>
          <cell r="J36">
            <v>0.8</v>
          </cell>
          <cell r="K36">
            <v>0.8</v>
          </cell>
          <cell r="L36">
            <v>0.8</v>
          </cell>
          <cell r="M36">
            <v>0.8</v>
          </cell>
          <cell r="N36">
            <v>0.8</v>
          </cell>
          <cell r="O36">
            <v>0.8</v>
          </cell>
          <cell r="P36">
            <v>0.8</v>
          </cell>
          <cell r="Q36">
            <v>0.8</v>
          </cell>
          <cell r="R36">
            <v>750</v>
          </cell>
          <cell r="S36">
            <v>750</v>
          </cell>
          <cell r="T36">
            <v>750</v>
          </cell>
          <cell r="U36">
            <v>750</v>
          </cell>
          <cell r="V36">
            <v>750</v>
          </cell>
          <cell r="W36">
            <v>750</v>
          </cell>
          <cell r="X36">
            <v>750</v>
          </cell>
          <cell r="Y36">
            <v>750</v>
          </cell>
          <cell r="Z36">
            <v>750</v>
          </cell>
          <cell r="AA36">
            <v>750</v>
          </cell>
          <cell r="AL36">
            <v>1</v>
          </cell>
        </row>
        <row r="37">
          <cell r="E37">
            <v>0.68493150684931503</v>
          </cell>
          <cell r="F37">
            <v>2020</v>
          </cell>
          <cell r="G37">
            <v>25</v>
          </cell>
          <cell r="H37">
            <v>0.87</v>
          </cell>
          <cell r="I37">
            <v>0.87</v>
          </cell>
          <cell r="J37">
            <v>0.87</v>
          </cell>
          <cell r="K37">
            <v>0.87</v>
          </cell>
          <cell r="L37">
            <v>0.87</v>
          </cell>
          <cell r="M37">
            <v>0.87</v>
          </cell>
          <cell r="N37">
            <v>0.87</v>
          </cell>
          <cell r="O37">
            <v>0.87</v>
          </cell>
          <cell r="P37">
            <v>0.87</v>
          </cell>
          <cell r="Q37">
            <v>0.87</v>
          </cell>
          <cell r="R37">
            <v>250</v>
          </cell>
          <cell r="S37">
            <v>250</v>
          </cell>
          <cell r="T37">
            <v>250</v>
          </cell>
          <cell r="U37">
            <v>250</v>
          </cell>
          <cell r="V37">
            <v>250</v>
          </cell>
          <cell r="W37">
            <v>250</v>
          </cell>
          <cell r="X37">
            <v>250</v>
          </cell>
          <cell r="Y37">
            <v>250</v>
          </cell>
          <cell r="Z37">
            <v>250</v>
          </cell>
          <cell r="AA37">
            <v>250</v>
          </cell>
          <cell r="AL37">
            <v>1</v>
          </cell>
        </row>
        <row r="38">
          <cell r="E38">
            <v>0.68493150684931503</v>
          </cell>
          <cell r="F38">
            <v>2020</v>
          </cell>
          <cell r="G38">
            <v>25</v>
          </cell>
          <cell r="H38">
            <v>0.8</v>
          </cell>
          <cell r="I38">
            <v>0.8</v>
          </cell>
          <cell r="J38">
            <v>0.8</v>
          </cell>
          <cell r="K38">
            <v>0.8</v>
          </cell>
          <cell r="L38">
            <v>0.8</v>
          </cell>
          <cell r="M38">
            <v>0.8</v>
          </cell>
          <cell r="N38">
            <v>0.8</v>
          </cell>
          <cell r="O38">
            <v>0.8</v>
          </cell>
          <cell r="P38">
            <v>0.8</v>
          </cell>
          <cell r="Q38">
            <v>0.8</v>
          </cell>
          <cell r="R38">
            <v>750</v>
          </cell>
          <cell r="S38">
            <v>750</v>
          </cell>
          <cell r="T38">
            <v>750</v>
          </cell>
          <cell r="U38">
            <v>750</v>
          </cell>
          <cell r="V38">
            <v>750</v>
          </cell>
          <cell r="W38">
            <v>750</v>
          </cell>
          <cell r="X38">
            <v>750</v>
          </cell>
          <cell r="Y38">
            <v>750</v>
          </cell>
          <cell r="Z38">
            <v>750</v>
          </cell>
          <cell r="AA38">
            <v>750</v>
          </cell>
          <cell r="AL38">
            <v>1</v>
          </cell>
        </row>
        <row r="39">
          <cell r="E39">
            <v>0.68493150684931503</v>
          </cell>
          <cell r="F39">
            <v>2020</v>
          </cell>
          <cell r="G39">
            <v>25</v>
          </cell>
          <cell r="H39">
            <v>0.87</v>
          </cell>
          <cell r="I39">
            <v>0.87</v>
          </cell>
          <cell r="J39">
            <v>0.87</v>
          </cell>
          <cell r="K39">
            <v>0.87</v>
          </cell>
          <cell r="L39">
            <v>0.87</v>
          </cell>
          <cell r="M39">
            <v>0.87</v>
          </cell>
          <cell r="N39">
            <v>0.87</v>
          </cell>
          <cell r="O39">
            <v>0.87</v>
          </cell>
          <cell r="P39">
            <v>0.87</v>
          </cell>
          <cell r="Q39">
            <v>0.87</v>
          </cell>
          <cell r="R39">
            <v>250</v>
          </cell>
          <cell r="S39">
            <v>250</v>
          </cell>
          <cell r="T39">
            <v>250</v>
          </cell>
          <cell r="U39">
            <v>250</v>
          </cell>
          <cell r="V39">
            <v>250</v>
          </cell>
          <cell r="W39">
            <v>250</v>
          </cell>
          <cell r="X39">
            <v>250</v>
          </cell>
          <cell r="Y39">
            <v>250</v>
          </cell>
          <cell r="Z39">
            <v>250</v>
          </cell>
          <cell r="AA39">
            <v>250</v>
          </cell>
          <cell r="AL39">
            <v>1</v>
          </cell>
        </row>
        <row r="40">
          <cell r="E40">
            <v>0.68493150684931503</v>
          </cell>
          <cell r="F40">
            <v>2025</v>
          </cell>
          <cell r="G40">
            <v>25</v>
          </cell>
          <cell r="H40">
            <v>0.85</v>
          </cell>
          <cell r="I40">
            <v>0.85</v>
          </cell>
          <cell r="J40">
            <v>0.85</v>
          </cell>
          <cell r="K40">
            <v>0.85</v>
          </cell>
          <cell r="L40">
            <v>0.85</v>
          </cell>
          <cell r="M40">
            <v>0.85</v>
          </cell>
          <cell r="N40">
            <v>0.85</v>
          </cell>
          <cell r="O40">
            <v>0.85</v>
          </cell>
          <cell r="P40">
            <v>0.85</v>
          </cell>
          <cell r="Q40">
            <v>0.85</v>
          </cell>
          <cell r="R40">
            <v>1100</v>
          </cell>
          <cell r="S40">
            <v>1100</v>
          </cell>
          <cell r="T40">
            <v>1100</v>
          </cell>
          <cell r="U40">
            <v>1100</v>
          </cell>
          <cell r="V40">
            <v>1100</v>
          </cell>
          <cell r="W40">
            <v>1100</v>
          </cell>
          <cell r="X40">
            <v>1100</v>
          </cell>
          <cell r="Y40">
            <v>1100</v>
          </cell>
          <cell r="Z40">
            <v>1100</v>
          </cell>
          <cell r="AA40">
            <v>1100</v>
          </cell>
          <cell r="AL40">
            <v>1</v>
          </cell>
        </row>
        <row r="41">
          <cell r="E41">
            <v>0.68493150684931503</v>
          </cell>
          <cell r="F41">
            <v>2025</v>
          </cell>
          <cell r="G41">
            <v>25</v>
          </cell>
          <cell r="H41">
            <v>0.99</v>
          </cell>
          <cell r="I41">
            <v>0.99</v>
          </cell>
          <cell r="J41">
            <v>0.99</v>
          </cell>
          <cell r="K41">
            <v>0.99</v>
          </cell>
          <cell r="L41">
            <v>0.99</v>
          </cell>
          <cell r="M41">
            <v>0.99</v>
          </cell>
          <cell r="N41">
            <v>0.99</v>
          </cell>
          <cell r="O41">
            <v>0.99</v>
          </cell>
          <cell r="P41">
            <v>0.99</v>
          </cell>
          <cell r="Q41">
            <v>0.99</v>
          </cell>
          <cell r="AL41">
            <v>1</v>
          </cell>
        </row>
        <row r="42">
          <cell r="E42">
            <v>0.68493150684931503</v>
          </cell>
          <cell r="F42">
            <v>2025</v>
          </cell>
          <cell r="G42">
            <v>25</v>
          </cell>
          <cell r="H42">
            <v>18.02</v>
          </cell>
          <cell r="I42">
            <v>18.02</v>
          </cell>
          <cell r="J42">
            <v>18.02</v>
          </cell>
          <cell r="K42">
            <v>18.02</v>
          </cell>
          <cell r="L42">
            <v>18.02</v>
          </cell>
          <cell r="M42">
            <v>18.02</v>
          </cell>
          <cell r="N42">
            <v>18.02</v>
          </cell>
          <cell r="O42">
            <v>18.02</v>
          </cell>
          <cell r="P42">
            <v>18.02</v>
          </cell>
          <cell r="Q42">
            <v>18.02</v>
          </cell>
          <cell r="R42">
            <v>17573</v>
          </cell>
          <cell r="S42">
            <v>17573</v>
          </cell>
          <cell r="T42">
            <v>17573</v>
          </cell>
          <cell r="U42">
            <v>17573</v>
          </cell>
          <cell r="V42">
            <v>17573</v>
          </cell>
          <cell r="W42">
            <v>17573</v>
          </cell>
          <cell r="X42">
            <v>17573</v>
          </cell>
          <cell r="Y42">
            <v>17573</v>
          </cell>
          <cell r="Z42">
            <v>17573</v>
          </cell>
          <cell r="AA42">
            <v>17573</v>
          </cell>
          <cell r="AL42">
            <v>1</v>
          </cell>
        </row>
        <row r="43">
          <cell r="E43">
            <v>0.68493150684931503</v>
          </cell>
          <cell r="F43">
            <v>2020</v>
          </cell>
          <cell r="G43">
            <v>25</v>
          </cell>
          <cell r="H43">
            <v>43.433917555665673</v>
          </cell>
          <cell r="I43">
            <v>43.433917555665673</v>
          </cell>
          <cell r="J43">
            <v>43.433917555665673</v>
          </cell>
          <cell r="K43">
            <v>43.433917555665673</v>
          </cell>
          <cell r="L43">
            <v>43.433917555665673</v>
          </cell>
          <cell r="M43">
            <v>43.433917555665673</v>
          </cell>
          <cell r="N43">
            <v>43.433917555665673</v>
          </cell>
          <cell r="O43">
            <v>43.433917555665673</v>
          </cell>
          <cell r="P43">
            <v>43.433917555665673</v>
          </cell>
          <cell r="Q43">
            <v>43.433917555665673</v>
          </cell>
          <cell r="R43">
            <v>17573</v>
          </cell>
          <cell r="S43">
            <v>17573</v>
          </cell>
          <cell r="T43">
            <v>17573</v>
          </cell>
          <cell r="U43">
            <v>17573</v>
          </cell>
          <cell r="V43">
            <v>17573</v>
          </cell>
          <cell r="W43">
            <v>17573</v>
          </cell>
          <cell r="X43">
            <v>17573</v>
          </cell>
          <cell r="Y43">
            <v>17573</v>
          </cell>
          <cell r="Z43">
            <v>17573</v>
          </cell>
          <cell r="AA43">
            <v>17573</v>
          </cell>
          <cell r="AL43">
            <v>1</v>
          </cell>
        </row>
        <row r="44">
          <cell r="E44">
            <v>0.68493150684931503</v>
          </cell>
          <cell r="F44">
            <v>2020</v>
          </cell>
          <cell r="G44">
            <v>25</v>
          </cell>
          <cell r="H44">
            <v>0.85</v>
          </cell>
          <cell r="I44">
            <v>0.85</v>
          </cell>
          <cell r="J44">
            <v>0.85</v>
          </cell>
          <cell r="K44">
            <v>0.85</v>
          </cell>
          <cell r="L44">
            <v>0.85</v>
          </cell>
          <cell r="M44">
            <v>0.85</v>
          </cell>
          <cell r="N44">
            <v>0.85</v>
          </cell>
          <cell r="O44">
            <v>0.85</v>
          </cell>
          <cell r="P44">
            <v>0.85</v>
          </cell>
          <cell r="Q44">
            <v>0.85</v>
          </cell>
          <cell r="R44">
            <v>300</v>
          </cell>
          <cell r="S44">
            <v>300</v>
          </cell>
          <cell r="T44">
            <v>300</v>
          </cell>
          <cell r="U44">
            <v>300</v>
          </cell>
          <cell r="V44">
            <v>300</v>
          </cell>
          <cell r="W44">
            <v>300</v>
          </cell>
          <cell r="X44">
            <v>300</v>
          </cell>
          <cell r="Y44">
            <v>300</v>
          </cell>
          <cell r="Z44">
            <v>300</v>
          </cell>
          <cell r="AA44">
            <v>300</v>
          </cell>
          <cell r="AL44">
            <v>1</v>
          </cell>
        </row>
        <row r="45">
          <cell r="E45">
            <v>0.68493150684931503</v>
          </cell>
          <cell r="F45">
            <v>2020</v>
          </cell>
          <cell r="G45">
            <v>10</v>
          </cell>
          <cell r="H45">
            <v>0.97012399999999988</v>
          </cell>
          <cell r="I45">
            <v>0.97012399999999988</v>
          </cell>
          <cell r="J45">
            <v>0.97012399999999988</v>
          </cell>
          <cell r="K45">
            <v>0.97012399999999988</v>
          </cell>
          <cell r="L45">
            <v>0.97012399999999988</v>
          </cell>
          <cell r="M45">
            <v>0.97012399999999988</v>
          </cell>
          <cell r="N45">
            <v>0.97012399999999988</v>
          </cell>
          <cell r="O45">
            <v>0.97012399999999988</v>
          </cell>
          <cell r="P45">
            <v>0.97012399999999988</v>
          </cell>
          <cell r="Q45">
            <v>0.97012399999999988</v>
          </cell>
          <cell r="R45">
            <v>100</v>
          </cell>
          <cell r="S45">
            <v>100</v>
          </cell>
          <cell r="T45">
            <v>100</v>
          </cell>
          <cell r="U45">
            <v>100</v>
          </cell>
          <cell r="V45">
            <v>100</v>
          </cell>
          <cell r="W45">
            <v>100</v>
          </cell>
          <cell r="X45">
            <v>100</v>
          </cell>
          <cell r="Y45">
            <v>100</v>
          </cell>
          <cell r="Z45">
            <v>100</v>
          </cell>
          <cell r="AA45">
            <v>100</v>
          </cell>
          <cell r="AL45">
            <v>0.31</v>
          </cell>
        </row>
        <row r="46">
          <cell r="E46">
            <v>0.68493150684931503</v>
          </cell>
          <cell r="F46">
            <v>2020</v>
          </cell>
          <cell r="G46">
            <v>25</v>
          </cell>
          <cell r="H46">
            <v>0.87</v>
          </cell>
          <cell r="I46">
            <v>0.87</v>
          </cell>
          <cell r="J46">
            <v>0.87</v>
          </cell>
          <cell r="K46">
            <v>0.87</v>
          </cell>
          <cell r="L46">
            <v>0.87</v>
          </cell>
          <cell r="M46">
            <v>0.87</v>
          </cell>
          <cell r="N46">
            <v>0.87</v>
          </cell>
          <cell r="O46">
            <v>0.87</v>
          </cell>
          <cell r="P46">
            <v>0.87</v>
          </cell>
          <cell r="Q46">
            <v>0.87</v>
          </cell>
          <cell r="R46">
            <v>350</v>
          </cell>
          <cell r="S46">
            <v>350</v>
          </cell>
          <cell r="T46">
            <v>350</v>
          </cell>
          <cell r="U46">
            <v>350</v>
          </cell>
          <cell r="V46">
            <v>350</v>
          </cell>
          <cell r="W46">
            <v>350</v>
          </cell>
          <cell r="X46">
            <v>350</v>
          </cell>
          <cell r="Y46">
            <v>350</v>
          </cell>
          <cell r="Z46">
            <v>350</v>
          </cell>
          <cell r="AA46">
            <v>350</v>
          </cell>
          <cell r="AL46">
            <v>1</v>
          </cell>
        </row>
        <row r="47">
          <cell r="E47">
            <v>0.5</v>
          </cell>
          <cell r="F47">
            <v>2025</v>
          </cell>
          <cell r="G47">
            <v>25</v>
          </cell>
          <cell r="H47">
            <v>0.99</v>
          </cell>
          <cell r="I47">
            <v>0.99</v>
          </cell>
          <cell r="J47">
            <v>0.99</v>
          </cell>
          <cell r="K47">
            <v>0.99</v>
          </cell>
          <cell r="L47">
            <v>0.99</v>
          </cell>
          <cell r="M47">
            <v>0.99</v>
          </cell>
          <cell r="N47">
            <v>0.99</v>
          </cell>
          <cell r="O47">
            <v>0.99</v>
          </cell>
          <cell r="P47">
            <v>0.99</v>
          </cell>
          <cell r="Q47">
            <v>0.99</v>
          </cell>
        </row>
        <row r="48">
          <cell r="E48">
            <v>0.5</v>
          </cell>
          <cell r="F48">
            <v>2025</v>
          </cell>
          <cell r="G48">
            <v>25</v>
          </cell>
          <cell r="H48">
            <v>0.85</v>
          </cell>
          <cell r="I48">
            <v>0.85</v>
          </cell>
          <cell r="J48">
            <v>0.85</v>
          </cell>
          <cell r="K48">
            <v>0.85</v>
          </cell>
          <cell r="L48">
            <v>0.85</v>
          </cell>
          <cell r="M48">
            <v>0.85</v>
          </cell>
          <cell r="N48">
            <v>0.85</v>
          </cell>
          <cell r="O48">
            <v>0.85</v>
          </cell>
          <cell r="P48">
            <v>0.85</v>
          </cell>
          <cell r="Q48">
            <v>0.85</v>
          </cell>
          <cell r="R48">
            <v>2000</v>
          </cell>
          <cell r="S48">
            <v>2000</v>
          </cell>
          <cell r="T48">
            <v>2000</v>
          </cell>
          <cell r="U48">
            <v>2000</v>
          </cell>
          <cell r="V48">
            <v>2000</v>
          </cell>
          <cell r="W48">
            <v>2000</v>
          </cell>
          <cell r="X48">
            <v>2000</v>
          </cell>
          <cell r="Y48">
            <v>2000</v>
          </cell>
          <cell r="Z48">
            <v>2000</v>
          </cell>
          <cell r="AA48">
            <v>2000</v>
          </cell>
          <cell r="AL48">
            <v>1</v>
          </cell>
        </row>
        <row r="49">
          <cell r="E49">
            <v>0.5</v>
          </cell>
          <cell r="F49">
            <v>2025</v>
          </cell>
          <cell r="G49">
            <v>20</v>
          </cell>
          <cell r="H49">
            <v>3.5</v>
          </cell>
          <cell r="I49">
            <v>3.5</v>
          </cell>
          <cell r="J49">
            <v>3.5</v>
          </cell>
          <cell r="K49">
            <v>3.5</v>
          </cell>
          <cell r="L49">
            <v>3.5</v>
          </cell>
          <cell r="M49">
            <v>3.5</v>
          </cell>
          <cell r="N49">
            <v>3.5</v>
          </cell>
          <cell r="O49">
            <v>3.5</v>
          </cell>
          <cell r="P49">
            <v>3.5</v>
          </cell>
          <cell r="Q49">
            <v>3.5</v>
          </cell>
        </row>
        <row r="50">
          <cell r="E50">
            <v>0.5</v>
          </cell>
          <cell r="F50">
            <v>2020</v>
          </cell>
          <cell r="G50">
            <v>10</v>
          </cell>
          <cell r="H50">
            <v>0.75</v>
          </cell>
          <cell r="I50">
            <v>0.75</v>
          </cell>
          <cell r="J50">
            <v>0.75</v>
          </cell>
          <cell r="K50">
            <v>0.75</v>
          </cell>
          <cell r="L50">
            <v>0.75</v>
          </cell>
          <cell r="M50">
            <v>0.75</v>
          </cell>
          <cell r="N50">
            <v>0.75</v>
          </cell>
          <cell r="O50">
            <v>0.75</v>
          </cell>
          <cell r="P50">
            <v>0.75</v>
          </cell>
          <cell r="Q50">
            <v>0.75</v>
          </cell>
          <cell r="R50">
            <v>2308</v>
          </cell>
          <cell r="S50">
            <v>2308</v>
          </cell>
          <cell r="T50">
            <v>2308</v>
          </cell>
          <cell r="U50">
            <v>2308</v>
          </cell>
          <cell r="V50">
            <v>2308</v>
          </cell>
          <cell r="W50">
            <v>2308</v>
          </cell>
          <cell r="X50">
            <v>2308</v>
          </cell>
          <cell r="Y50">
            <v>2308</v>
          </cell>
          <cell r="Z50">
            <v>2308</v>
          </cell>
          <cell r="AA50">
            <v>2308</v>
          </cell>
          <cell r="AL50">
            <v>1</v>
          </cell>
        </row>
        <row r="51">
          <cell r="E51">
            <v>0.5</v>
          </cell>
          <cell r="F51">
            <v>2025</v>
          </cell>
          <cell r="G51">
            <v>10</v>
          </cell>
          <cell r="H51">
            <v>0.05</v>
          </cell>
          <cell r="I51">
            <v>0.05</v>
          </cell>
          <cell r="J51">
            <v>0.05</v>
          </cell>
          <cell r="K51">
            <v>0.05</v>
          </cell>
          <cell r="L51">
            <v>0.05</v>
          </cell>
          <cell r="M51">
            <v>0.05</v>
          </cell>
          <cell r="N51">
            <v>0.05</v>
          </cell>
          <cell r="O51">
            <v>0.05</v>
          </cell>
          <cell r="P51">
            <v>0.05</v>
          </cell>
          <cell r="Q51">
            <v>0.05</v>
          </cell>
          <cell r="R51">
            <v>462</v>
          </cell>
          <cell r="S51">
            <v>462</v>
          </cell>
          <cell r="T51">
            <v>462</v>
          </cell>
          <cell r="U51">
            <v>462</v>
          </cell>
          <cell r="V51">
            <v>462</v>
          </cell>
          <cell r="W51">
            <v>462</v>
          </cell>
          <cell r="X51">
            <v>462</v>
          </cell>
          <cell r="Y51">
            <v>462</v>
          </cell>
          <cell r="Z51">
            <v>462</v>
          </cell>
          <cell r="AA51">
            <v>462</v>
          </cell>
          <cell r="AL51">
            <v>1</v>
          </cell>
        </row>
        <row r="52">
          <cell r="E52">
            <v>1</v>
          </cell>
          <cell r="F52">
            <v>2020</v>
          </cell>
          <cell r="G52">
            <v>1</v>
          </cell>
          <cell r="H52">
            <v>1</v>
          </cell>
          <cell r="I52">
            <v>1</v>
          </cell>
          <cell r="J52">
            <v>1</v>
          </cell>
          <cell r="K52">
            <v>1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L52">
            <v>1</v>
          </cell>
        </row>
        <row r="53">
          <cell r="E53">
            <v>0.5</v>
          </cell>
          <cell r="F53">
            <v>2025</v>
          </cell>
          <cell r="G53">
            <v>15</v>
          </cell>
          <cell r="H53">
            <v>0.18</v>
          </cell>
          <cell r="I53">
            <v>0.18</v>
          </cell>
          <cell r="J53">
            <v>0.18</v>
          </cell>
          <cell r="K53">
            <v>0.18</v>
          </cell>
          <cell r="L53">
            <v>0.18</v>
          </cell>
          <cell r="M53">
            <v>0.18</v>
          </cell>
          <cell r="N53">
            <v>0.18</v>
          </cell>
          <cell r="O53">
            <v>0.18</v>
          </cell>
          <cell r="P53">
            <v>0.18</v>
          </cell>
          <cell r="Q53">
            <v>0.18</v>
          </cell>
          <cell r="R53">
            <v>350</v>
          </cell>
          <cell r="S53">
            <v>350</v>
          </cell>
          <cell r="T53">
            <v>350</v>
          </cell>
          <cell r="U53">
            <v>350</v>
          </cell>
          <cell r="V53">
            <v>350</v>
          </cell>
          <cell r="W53">
            <v>350</v>
          </cell>
          <cell r="X53">
            <v>350</v>
          </cell>
          <cell r="Y53">
            <v>350</v>
          </cell>
          <cell r="Z53">
            <v>350</v>
          </cell>
          <cell r="AA53">
            <v>350</v>
          </cell>
          <cell r="AL53">
            <v>1</v>
          </cell>
        </row>
        <row r="54">
          <cell r="E54">
            <v>0.5</v>
          </cell>
          <cell r="F54">
            <v>2025</v>
          </cell>
          <cell r="G54">
            <v>20</v>
          </cell>
          <cell r="H54">
            <v>0.22</v>
          </cell>
          <cell r="I54">
            <v>0.22</v>
          </cell>
          <cell r="J54">
            <v>0.22</v>
          </cell>
          <cell r="K54">
            <v>0.22</v>
          </cell>
          <cell r="L54">
            <v>0.22</v>
          </cell>
          <cell r="M54">
            <v>0.22</v>
          </cell>
          <cell r="N54">
            <v>0.22</v>
          </cell>
          <cell r="O54">
            <v>0.22</v>
          </cell>
          <cell r="P54">
            <v>0.22</v>
          </cell>
          <cell r="Q54">
            <v>0.22</v>
          </cell>
          <cell r="R54">
            <v>455</v>
          </cell>
          <cell r="S54">
            <v>455</v>
          </cell>
          <cell r="T54">
            <v>455</v>
          </cell>
          <cell r="U54">
            <v>455</v>
          </cell>
          <cell r="V54">
            <v>455</v>
          </cell>
          <cell r="W54">
            <v>455</v>
          </cell>
          <cell r="X54">
            <v>455</v>
          </cell>
          <cell r="Y54">
            <v>455</v>
          </cell>
          <cell r="Z54">
            <v>455</v>
          </cell>
          <cell r="AA54">
            <v>455</v>
          </cell>
          <cell r="AL54">
            <v>1</v>
          </cell>
        </row>
        <row r="55">
          <cell r="E55">
            <v>0.5</v>
          </cell>
          <cell r="F55">
            <v>2020</v>
          </cell>
          <cell r="G55">
            <v>10</v>
          </cell>
          <cell r="H55">
            <v>0.67500000000000004</v>
          </cell>
          <cell r="I55">
            <v>0.67500000000000004</v>
          </cell>
          <cell r="J55">
            <v>0.67500000000000004</v>
          </cell>
          <cell r="K55">
            <v>0.67500000000000004</v>
          </cell>
          <cell r="L55">
            <v>0.67500000000000004</v>
          </cell>
          <cell r="M55">
            <v>0.67500000000000004</v>
          </cell>
          <cell r="N55">
            <v>0.67500000000000004</v>
          </cell>
          <cell r="O55">
            <v>0.67500000000000004</v>
          </cell>
          <cell r="P55">
            <v>0.67500000000000004</v>
          </cell>
          <cell r="Q55">
            <v>0.67500000000000004</v>
          </cell>
          <cell r="R55">
            <v>280</v>
          </cell>
          <cell r="S55">
            <v>280</v>
          </cell>
          <cell r="T55">
            <v>280</v>
          </cell>
          <cell r="U55">
            <v>280</v>
          </cell>
          <cell r="V55">
            <v>280</v>
          </cell>
          <cell r="W55">
            <v>280</v>
          </cell>
          <cell r="X55">
            <v>280</v>
          </cell>
          <cell r="Y55">
            <v>280</v>
          </cell>
          <cell r="Z55">
            <v>280</v>
          </cell>
          <cell r="AA55">
            <v>280</v>
          </cell>
          <cell r="AL55">
            <v>1</v>
          </cell>
        </row>
        <row r="56">
          <cell r="E56">
            <v>0.5</v>
          </cell>
          <cell r="F56">
            <v>2025</v>
          </cell>
          <cell r="G56">
            <v>10</v>
          </cell>
          <cell r="H56">
            <v>0.9</v>
          </cell>
          <cell r="I56">
            <v>0.9</v>
          </cell>
          <cell r="J56">
            <v>0.9</v>
          </cell>
          <cell r="K56">
            <v>0.9</v>
          </cell>
          <cell r="L56">
            <v>0.9</v>
          </cell>
          <cell r="M56">
            <v>0.9</v>
          </cell>
          <cell r="N56">
            <v>0.9</v>
          </cell>
          <cell r="O56">
            <v>0.9</v>
          </cell>
          <cell r="P56">
            <v>0.9</v>
          </cell>
          <cell r="Q56">
            <v>0.9</v>
          </cell>
          <cell r="R56">
            <v>336</v>
          </cell>
          <cell r="S56">
            <v>336</v>
          </cell>
          <cell r="T56">
            <v>336</v>
          </cell>
          <cell r="U56">
            <v>336</v>
          </cell>
          <cell r="V56">
            <v>336</v>
          </cell>
          <cell r="W56">
            <v>336</v>
          </cell>
          <cell r="X56">
            <v>336</v>
          </cell>
          <cell r="Y56">
            <v>336</v>
          </cell>
          <cell r="Z56">
            <v>336</v>
          </cell>
          <cell r="AA56">
            <v>336</v>
          </cell>
          <cell r="AL56">
            <v>0.5</v>
          </cell>
        </row>
        <row r="57">
          <cell r="E57">
            <v>0.9</v>
          </cell>
          <cell r="F57">
            <v>2025</v>
          </cell>
          <cell r="G57">
            <v>13</v>
          </cell>
          <cell r="H57">
            <v>0.8</v>
          </cell>
          <cell r="I57">
            <v>0.8</v>
          </cell>
          <cell r="J57">
            <v>0.8</v>
          </cell>
          <cell r="K57">
            <v>0.8</v>
          </cell>
          <cell r="L57">
            <v>0.8</v>
          </cell>
          <cell r="M57">
            <v>0.8</v>
          </cell>
          <cell r="N57">
            <v>0.8</v>
          </cell>
          <cell r="O57">
            <v>0.8</v>
          </cell>
          <cell r="P57">
            <v>0.8</v>
          </cell>
          <cell r="Q57">
            <v>0.8</v>
          </cell>
          <cell r="R57">
            <v>313</v>
          </cell>
          <cell r="S57">
            <v>313</v>
          </cell>
          <cell r="T57">
            <v>313</v>
          </cell>
          <cell r="U57">
            <v>313</v>
          </cell>
          <cell r="V57">
            <v>313</v>
          </cell>
          <cell r="W57">
            <v>313</v>
          </cell>
          <cell r="X57">
            <v>313</v>
          </cell>
          <cell r="Y57">
            <v>313</v>
          </cell>
          <cell r="Z57">
            <v>313</v>
          </cell>
          <cell r="AA57">
            <v>313</v>
          </cell>
          <cell r="AL57">
            <v>1</v>
          </cell>
        </row>
        <row r="58">
          <cell r="E58">
            <v>0.9</v>
          </cell>
          <cell r="F58">
            <v>2020</v>
          </cell>
          <cell r="G58">
            <v>3</v>
          </cell>
          <cell r="H58">
            <v>0.99970008997300808</v>
          </cell>
          <cell r="I58">
            <v>0.99970008997300808</v>
          </cell>
          <cell r="J58">
            <v>0.99970008997300808</v>
          </cell>
          <cell r="K58">
            <v>0.99970008997300808</v>
          </cell>
          <cell r="L58">
            <v>0.99970008997300808</v>
          </cell>
          <cell r="M58">
            <v>0.99970008997300808</v>
          </cell>
          <cell r="N58">
            <v>0.99970008997300808</v>
          </cell>
          <cell r="O58">
            <v>0.99970008997300808</v>
          </cell>
          <cell r="P58">
            <v>0.99970008997300808</v>
          </cell>
          <cell r="Q58">
            <v>0.99970008997300808</v>
          </cell>
          <cell r="R58">
            <v>80</v>
          </cell>
          <cell r="S58">
            <v>80</v>
          </cell>
          <cell r="T58">
            <v>80</v>
          </cell>
          <cell r="U58">
            <v>80</v>
          </cell>
          <cell r="V58">
            <v>80</v>
          </cell>
          <cell r="W58">
            <v>80</v>
          </cell>
          <cell r="X58">
            <v>80</v>
          </cell>
          <cell r="Y58">
            <v>80</v>
          </cell>
          <cell r="Z58">
            <v>80</v>
          </cell>
          <cell r="AA58">
            <v>80</v>
          </cell>
          <cell r="AL58">
            <v>0.87</v>
          </cell>
        </row>
        <row r="59">
          <cell r="E59">
            <v>0.9</v>
          </cell>
          <cell r="F59">
            <v>2020</v>
          </cell>
          <cell r="G59">
            <v>10</v>
          </cell>
          <cell r="H59">
            <v>0.5</v>
          </cell>
          <cell r="I59">
            <v>0.5</v>
          </cell>
          <cell r="J59">
            <v>0.5</v>
          </cell>
          <cell r="K59">
            <v>0.5</v>
          </cell>
          <cell r="L59">
            <v>0.5</v>
          </cell>
          <cell r="M59">
            <v>0.5</v>
          </cell>
          <cell r="N59">
            <v>0.5</v>
          </cell>
          <cell r="O59">
            <v>0.5</v>
          </cell>
          <cell r="P59">
            <v>0.5</v>
          </cell>
          <cell r="Q59">
            <v>0.5</v>
          </cell>
          <cell r="R59">
            <v>100</v>
          </cell>
          <cell r="S59">
            <v>100</v>
          </cell>
          <cell r="T59">
            <v>100</v>
          </cell>
          <cell r="U59">
            <v>100</v>
          </cell>
          <cell r="V59">
            <v>100</v>
          </cell>
          <cell r="W59">
            <v>100</v>
          </cell>
          <cell r="X59">
            <v>100</v>
          </cell>
          <cell r="Y59">
            <v>100</v>
          </cell>
          <cell r="Z59">
            <v>100</v>
          </cell>
          <cell r="AA59">
            <v>100</v>
          </cell>
          <cell r="AL59">
            <v>1</v>
          </cell>
        </row>
        <row r="60">
          <cell r="E60">
            <v>0.9</v>
          </cell>
          <cell r="F60">
            <v>2020</v>
          </cell>
          <cell r="G60">
            <v>10</v>
          </cell>
          <cell r="H60">
            <v>0.5</v>
          </cell>
          <cell r="I60">
            <v>0.5</v>
          </cell>
          <cell r="J60">
            <v>0.5</v>
          </cell>
          <cell r="K60">
            <v>0.5</v>
          </cell>
          <cell r="L60">
            <v>0.5</v>
          </cell>
          <cell r="M60">
            <v>0.5</v>
          </cell>
          <cell r="N60">
            <v>0.5</v>
          </cell>
          <cell r="O60">
            <v>0.5</v>
          </cell>
          <cell r="P60">
            <v>0.5</v>
          </cell>
          <cell r="Q60">
            <v>0.5</v>
          </cell>
          <cell r="R60">
            <v>100</v>
          </cell>
          <cell r="S60">
            <v>100</v>
          </cell>
          <cell r="T60">
            <v>100</v>
          </cell>
          <cell r="U60">
            <v>100</v>
          </cell>
          <cell r="V60">
            <v>100</v>
          </cell>
          <cell r="W60">
            <v>100</v>
          </cell>
          <cell r="X60">
            <v>100</v>
          </cell>
          <cell r="Y60">
            <v>100</v>
          </cell>
          <cell r="Z60">
            <v>100</v>
          </cell>
          <cell r="AA60">
            <v>100</v>
          </cell>
          <cell r="AL60">
            <v>1</v>
          </cell>
        </row>
        <row r="61">
          <cell r="E61">
            <v>0.9</v>
          </cell>
          <cell r="F61">
            <v>2020</v>
          </cell>
          <cell r="G61">
            <v>10</v>
          </cell>
          <cell r="H61">
            <v>0.5</v>
          </cell>
          <cell r="I61">
            <v>0.5</v>
          </cell>
          <cell r="J61">
            <v>0.5</v>
          </cell>
          <cell r="K61">
            <v>0.5</v>
          </cell>
          <cell r="L61">
            <v>0.5</v>
          </cell>
          <cell r="M61">
            <v>0.5</v>
          </cell>
          <cell r="N61">
            <v>0.5</v>
          </cell>
          <cell r="O61">
            <v>0.5</v>
          </cell>
          <cell r="P61">
            <v>0.5</v>
          </cell>
          <cell r="Q61">
            <v>0.5</v>
          </cell>
          <cell r="R61">
            <v>100</v>
          </cell>
          <cell r="S61">
            <v>100</v>
          </cell>
          <cell r="T61">
            <v>100</v>
          </cell>
          <cell r="U61">
            <v>100</v>
          </cell>
          <cell r="V61">
            <v>100</v>
          </cell>
          <cell r="W61">
            <v>100</v>
          </cell>
          <cell r="X61">
            <v>100</v>
          </cell>
          <cell r="Y61">
            <v>100</v>
          </cell>
          <cell r="Z61">
            <v>100</v>
          </cell>
          <cell r="AA61">
            <v>100</v>
          </cell>
          <cell r="AL61">
            <v>0.1</v>
          </cell>
        </row>
        <row r="62">
          <cell r="E62">
            <v>0.5</v>
          </cell>
          <cell r="F62">
            <v>2025</v>
          </cell>
          <cell r="G62">
            <v>25</v>
          </cell>
          <cell r="H62">
            <v>0.85</v>
          </cell>
          <cell r="I62">
            <v>0.85</v>
          </cell>
          <cell r="J62">
            <v>0.85</v>
          </cell>
          <cell r="K62">
            <v>0.85</v>
          </cell>
          <cell r="L62">
            <v>0.85</v>
          </cell>
          <cell r="M62">
            <v>0.85</v>
          </cell>
          <cell r="N62">
            <v>0.85</v>
          </cell>
          <cell r="O62">
            <v>0.85</v>
          </cell>
          <cell r="P62">
            <v>0.85</v>
          </cell>
          <cell r="Q62">
            <v>0.85</v>
          </cell>
          <cell r="R62">
            <v>2000</v>
          </cell>
          <cell r="S62">
            <v>2000</v>
          </cell>
          <cell r="T62">
            <v>2000</v>
          </cell>
          <cell r="U62">
            <v>2000</v>
          </cell>
          <cell r="V62">
            <v>2000</v>
          </cell>
          <cell r="W62">
            <v>2000</v>
          </cell>
          <cell r="X62">
            <v>2000</v>
          </cell>
          <cell r="Y62">
            <v>2000</v>
          </cell>
          <cell r="Z62">
            <v>2000</v>
          </cell>
          <cell r="AA62">
            <v>2000</v>
          </cell>
          <cell r="AL62">
            <v>1</v>
          </cell>
        </row>
        <row r="63">
          <cell r="E63">
            <v>0.5</v>
          </cell>
          <cell r="F63">
            <v>2025</v>
          </cell>
          <cell r="G63">
            <v>10</v>
          </cell>
          <cell r="H63">
            <v>0.97012399999999988</v>
          </cell>
          <cell r="I63">
            <v>0.97012399999999988</v>
          </cell>
          <cell r="J63">
            <v>0.97012399999999988</v>
          </cell>
          <cell r="K63">
            <v>0.97012399999999988</v>
          </cell>
          <cell r="L63">
            <v>0.97012399999999988</v>
          </cell>
          <cell r="M63">
            <v>0.97012399999999988</v>
          </cell>
          <cell r="N63">
            <v>0.97012399999999988</v>
          </cell>
          <cell r="O63">
            <v>0.97012399999999988</v>
          </cell>
          <cell r="P63">
            <v>0.97012399999999988</v>
          </cell>
          <cell r="Q63">
            <v>0.97012399999999988</v>
          </cell>
          <cell r="R63">
            <v>100</v>
          </cell>
          <cell r="S63">
            <v>100</v>
          </cell>
          <cell r="T63">
            <v>100</v>
          </cell>
          <cell r="U63">
            <v>100</v>
          </cell>
          <cell r="V63">
            <v>100</v>
          </cell>
          <cell r="W63">
            <v>100</v>
          </cell>
          <cell r="X63">
            <v>100</v>
          </cell>
          <cell r="Y63">
            <v>100</v>
          </cell>
          <cell r="Z63">
            <v>100</v>
          </cell>
          <cell r="AA63">
            <v>100</v>
          </cell>
          <cell r="AL63">
            <v>0.05</v>
          </cell>
        </row>
        <row r="64">
          <cell r="E64">
            <v>0.5</v>
          </cell>
          <cell r="F64">
            <v>2025</v>
          </cell>
          <cell r="G64">
            <v>20</v>
          </cell>
          <cell r="H64">
            <v>3.5</v>
          </cell>
          <cell r="I64">
            <v>3.5</v>
          </cell>
          <cell r="J64">
            <v>3.5</v>
          </cell>
          <cell r="K64">
            <v>3.5</v>
          </cell>
          <cell r="L64">
            <v>3.5</v>
          </cell>
          <cell r="M64">
            <v>3.5</v>
          </cell>
          <cell r="N64">
            <v>3.5</v>
          </cell>
          <cell r="O64">
            <v>3.5</v>
          </cell>
          <cell r="P64">
            <v>3.5</v>
          </cell>
          <cell r="Q64">
            <v>3.5</v>
          </cell>
        </row>
        <row r="65">
          <cell r="E65">
            <v>0.5</v>
          </cell>
          <cell r="F65">
            <v>2025</v>
          </cell>
          <cell r="G65">
            <v>25</v>
          </cell>
          <cell r="H65">
            <v>0.85</v>
          </cell>
          <cell r="I65">
            <v>0.85</v>
          </cell>
          <cell r="J65">
            <v>0.85</v>
          </cell>
          <cell r="K65">
            <v>0.85</v>
          </cell>
          <cell r="L65">
            <v>0.85</v>
          </cell>
          <cell r="M65">
            <v>0.85</v>
          </cell>
          <cell r="N65">
            <v>0.85</v>
          </cell>
          <cell r="O65">
            <v>0.85</v>
          </cell>
          <cell r="P65">
            <v>0.85</v>
          </cell>
          <cell r="Q65">
            <v>0.85</v>
          </cell>
          <cell r="R65">
            <v>300</v>
          </cell>
          <cell r="S65">
            <v>300</v>
          </cell>
          <cell r="T65">
            <v>300</v>
          </cell>
          <cell r="U65">
            <v>300</v>
          </cell>
          <cell r="V65">
            <v>300</v>
          </cell>
          <cell r="W65">
            <v>300</v>
          </cell>
          <cell r="X65">
            <v>300</v>
          </cell>
          <cell r="Y65">
            <v>300</v>
          </cell>
          <cell r="Z65">
            <v>300</v>
          </cell>
          <cell r="AA65">
            <v>300</v>
          </cell>
          <cell r="AL65">
            <v>0.05</v>
          </cell>
        </row>
        <row r="66">
          <cell r="E66">
            <v>0.68493150684931503</v>
          </cell>
          <cell r="F66">
            <v>2025</v>
          </cell>
          <cell r="G66">
            <v>25</v>
          </cell>
          <cell r="H66">
            <v>0.85</v>
          </cell>
          <cell r="I66">
            <v>0.85</v>
          </cell>
          <cell r="J66">
            <v>0.85</v>
          </cell>
          <cell r="K66">
            <v>0.85</v>
          </cell>
          <cell r="L66">
            <v>0.85</v>
          </cell>
          <cell r="M66">
            <v>0.85</v>
          </cell>
          <cell r="N66">
            <v>0.85</v>
          </cell>
          <cell r="O66">
            <v>0.85</v>
          </cell>
          <cell r="P66">
            <v>0.85</v>
          </cell>
          <cell r="Q66">
            <v>0.85</v>
          </cell>
          <cell r="R66">
            <v>300</v>
          </cell>
          <cell r="S66">
            <v>300</v>
          </cell>
          <cell r="T66">
            <v>300</v>
          </cell>
          <cell r="U66">
            <v>300</v>
          </cell>
          <cell r="V66">
            <v>300</v>
          </cell>
          <cell r="W66">
            <v>300</v>
          </cell>
          <cell r="X66">
            <v>300</v>
          </cell>
          <cell r="Y66">
            <v>300</v>
          </cell>
          <cell r="Z66">
            <v>300</v>
          </cell>
          <cell r="AA66">
            <v>300</v>
          </cell>
          <cell r="AL66">
            <v>1</v>
          </cell>
        </row>
        <row r="67">
          <cell r="E67">
            <v>0.5</v>
          </cell>
          <cell r="F67">
            <v>2025</v>
          </cell>
          <cell r="G67">
            <v>25</v>
          </cell>
          <cell r="H67">
            <v>0.87</v>
          </cell>
          <cell r="I67">
            <v>0.87</v>
          </cell>
          <cell r="J67">
            <v>0.87</v>
          </cell>
          <cell r="K67">
            <v>0.87</v>
          </cell>
          <cell r="L67">
            <v>0.87</v>
          </cell>
          <cell r="M67">
            <v>0.87</v>
          </cell>
          <cell r="N67">
            <v>0.87</v>
          </cell>
          <cell r="O67">
            <v>0.87</v>
          </cell>
          <cell r="P67">
            <v>0.87</v>
          </cell>
          <cell r="Q67">
            <v>0.87</v>
          </cell>
          <cell r="R67">
            <v>350</v>
          </cell>
          <cell r="S67">
            <v>350</v>
          </cell>
          <cell r="T67">
            <v>350</v>
          </cell>
          <cell r="U67">
            <v>350</v>
          </cell>
          <cell r="V67">
            <v>350</v>
          </cell>
          <cell r="W67">
            <v>350</v>
          </cell>
          <cell r="X67">
            <v>350</v>
          </cell>
          <cell r="Y67">
            <v>350</v>
          </cell>
          <cell r="Z67">
            <v>350</v>
          </cell>
          <cell r="AA67">
            <v>350</v>
          </cell>
          <cell r="AL67">
            <v>0.05</v>
          </cell>
        </row>
        <row r="68">
          <cell r="E68">
            <v>0.68493150684931503</v>
          </cell>
          <cell r="F68">
            <v>2020</v>
          </cell>
          <cell r="G68">
            <v>25</v>
          </cell>
          <cell r="H68">
            <v>0.8</v>
          </cell>
          <cell r="I68">
            <v>0.8</v>
          </cell>
          <cell r="J68">
            <v>0.8</v>
          </cell>
          <cell r="K68">
            <v>0.8</v>
          </cell>
          <cell r="L68">
            <v>0.8</v>
          </cell>
          <cell r="M68">
            <v>0.8</v>
          </cell>
          <cell r="N68">
            <v>0.8</v>
          </cell>
          <cell r="O68">
            <v>0.8</v>
          </cell>
          <cell r="P68">
            <v>0.8</v>
          </cell>
          <cell r="Q68">
            <v>0.8</v>
          </cell>
          <cell r="R68">
            <v>750</v>
          </cell>
          <cell r="S68">
            <v>750</v>
          </cell>
          <cell r="T68">
            <v>750</v>
          </cell>
          <cell r="U68">
            <v>750</v>
          </cell>
          <cell r="V68">
            <v>750</v>
          </cell>
          <cell r="W68">
            <v>750</v>
          </cell>
          <cell r="X68">
            <v>750</v>
          </cell>
          <cell r="Y68">
            <v>750</v>
          </cell>
          <cell r="Z68">
            <v>750</v>
          </cell>
          <cell r="AA68">
            <v>750</v>
          </cell>
          <cell r="AL68">
            <v>1</v>
          </cell>
        </row>
        <row r="69">
          <cell r="E69">
            <v>0.68493150684931503</v>
          </cell>
          <cell r="F69">
            <v>2020</v>
          </cell>
          <cell r="G69">
            <v>25</v>
          </cell>
          <cell r="H69">
            <v>0.87</v>
          </cell>
          <cell r="I69">
            <v>0.87</v>
          </cell>
          <cell r="J69">
            <v>0.87</v>
          </cell>
          <cell r="K69">
            <v>0.87</v>
          </cell>
          <cell r="L69">
            <v>0.87</v>
          </cell>
          <cell r="M69">
            <v>0.87</v>
          </cell>
          <cell r="N69">
            <v>0.87</v>
          </cell>
          <cell r="O69">
            <v>0.87</v>
          </cell>
          <cell r="P69">
            <v>0.87</v>
          </cell>
          <cell r="Q69">
            <v>0.87</v>
          </cell>
          <cell r="R69">
            <v>250</v>
          </cell>
          <cell r="S69">
            <v>250</v>
          </cell>
          <cell r="T69">
            <v>250</v>
          </cell>
          <cell r="U69">
            <v>250</v>
          </cell>
          <cell r="V69">
            <v>250</v>
          </cell>
          <cell r="W69">
            <v>250</v>
          </cell>
          <cell r="X69">
            <v>250</v>
          </cell>
          <cell r="Y69">
            <v>250</v>
          </cell>
          <cell r="Z69">
            <v>250</v>
          </cell>
          <cell r="AA69">
            <v>250</v>
          </cell>
          <cell r="AL69">
            <v>1</v>
          </cell>
        </row>
        <row r="70">
          <cell r="E70">
            <v>0.5</v>
          </cell>
          <cell r="F70">
            <v>2025</v>
          </cell>
          <cell r="G70">
            <v>25</v>
          </cell>
          <cell r="H70">
            <v>0.99</v>
          </cell>
          <cell r="I70">
            <v>0.99</v>
          </cell>
          <cell r="J70">
            <v>0.99</v>
          </cell>
          <cell r="K70">
            <v>0.99</v>
          </cell>
          <cell r="L70">
            <v>0.99</v>
          </cell>
          <cell r="M70">
            <v>0.99</v>
          </cell>
          <cell r="N70">
            <v>0.99</v>
          </cell>
          <cell r="O70">
            <v>0.99</v>
          </cell>
          <cell r="P70">
            <v>0.99</v>
          </cell>
          <cell r="Q70">
            <v>0.99</v>
          </cell>
        </row>
        <row r="71">
          <cell r="E71">
            <v>0.68493150684931503</v>
          </cell>
          <cell r="F71">
            <v>2025</v>
          </cell>
          <cell r="G71">
            <v>25</v>
          </cell>
          <cell r="H71">
            <v>1.18</v>
          </cell>
          <cell r="I71">
            <v>1.18</v>
          </cell>
          <cell r="J71">
            <v>1.18</v>
          </cell>
          <cell r="K71">
            <v>1.18</v>
          </cell>
          <cell r="L71">
            <v>1.18</v>
          </cell>
          <cell r="M71">
            <v>1.18</v>
          </cell>
          <cell r="N71">
            <v>1.18</v>
          </cell>
          <cell r="O71">
            <v>1.18</v>
          </cell>
          <cell r="P71">
            <v>1.18</v>
          </cell>
          <cell r="Q71">
            <v>1.18</v>
          </cell>
          <cell r="R71">
            <v>3000</v>
          </cell>
          <cell r="S71">
            <v>3000</v>
          </cell>
          <cell r="T71">
            <v>3000</v>
          </cell>
          <cell r="U71">
            <v>3000</v>
          </cell>
          <cell r="V71">
            <v>3000</v>
          </cell>
          <cell r="W71">
            <v>3000</v>
          </cell>
          <cell r="X71">
            <v>3000</v>
          </cell>
          <cell r="Y71">
            <v>3000</v>
          </cell>
          <cell r="Z71">
            <v>3000</v>
          </cell>
          <cell r="AA71">
            <v>3000</v>
          </cell>
          <cell r="AL71">
            <v>0.05</v>
          </cell>
        </row>
        <row r="72">
          <cell r="E72">
            <v>0.68493150684931503</v>
          </cell>
          <cell r="F72">
            <v>2025</v>
          </cell>
          <cell r="G72">
            <v>25</v>
          </cell>
          <cell r="H72">
            <v>1.18</v>
          </cell>
          <cell r="I72">
            <v>1.18</v>
          </cell>
          <cell r="J72">
            <v>1.18</v>
          </cell>
          <cell r="K72">
            <v>1.18</v>
          </cell>
          <cell r="L72">
            <v>1.18</v>
          </cell>
          <cell r="M72">
            <v>1.18</v>
          </cell>
          <cell r="N72">
            <v>1.18</v>
          </cell>
          <cell r="O72">
            <v>1.18</v>
          </cell>
          <cell r="P72">
            <v>1.18</v>
          </cell>
          <cell r="Q72">
            <v>1.18</v>
          </cell>
          <cell r="R72">
            <v>3000</v>
          </cell>
          <cell r="S72">
            <v>3000</v>
          </cell>
          <cell r="T72">
            <v>3000</v>
          </cell>
          <cell r="U72">
            <v>3000</v>
          </cell>
          <cell r="V72">
            <v>3000</v>
          </cell>
          <cell r="W72">
            <v>3000</v>
          </cell>
          <cell r="X72">
            <v>3000</v>
          </cell>
          <cell r="Y72">
            <v>3000</v>
          </cell>
          <cell r="Z72">
            <v>3000</v>
          </cell>
          <cell r="AA72">
            <v>3000</v>
          </cell>
          <cell r="AL72">
            <v>0.05</v>
          </cell>
        </row>
        <row r="73">
          <cell r="E73">
            <v>0.5</v>
          </cell>
          <cell r="F73">
            <v>2020</v>
          </cell>
          <cell r="G73">
            <v>10</v>
          </cell>
          <cell r="H73">
            <v>0.75</v>
          </cell>
          <cell r="I73">
            <v>0.75</v>
          </cell>
          <cell r="J73">
            <v>0.75</v>
          </cell>
          <cell r="K73">
            <v>0.75</v>
          </cell>
          <cell r="L73">
            <v>0.75</v>
          </cell>
          <cell r="M73">
            <v>0.75</v>
          </cell>
          <cell r="N73">
            <v>0.75</v>
          </cell>
          <cell r="O73">
            <v>0.75</v>
          </cell>
          <cell r="P73">
            <v>0.75</v>
          </cell>
          <cell r="Q73">
            <v>0.75</v>
          </cell>
          <cell r="R73">
            <v>2308</v>
          </cell>
          <cell r="S73">
            <v>2308</v>
          </cell>
          <cell r="T73">
            <v>2308</v>
          </cell>
          <cell r="U73">
            <v>2308</v>
          </cell>
          <cell r="V73">
            <v>2308</v>
          </cell>
          <cell r="W73">
            <v>2308</v>
          </cell>
          <cell r="X73">
            <v>2308</v>
          </cell>
          <cell r="Y73">
            <v>2308</v>
          </cell>
          <cell r="Z73">
            <v>2308</v>
          </cell>
          <cell r="AA73">
            <v>2308</v>
          </cell>
          <cell r="AL73">
            <v>1</v>
          </cell>
        </row>
        <row r="74">
          <cell r="E74">
            <v>0.5</v>
          </cell>
          <cell r="F74">
            <v>2025</v>
          </cell>
          <cell r="G74">
            <v>10</v>
          </cell>
          <cell r="H74">
            <v>0.05</v>
          </cell>
          <cell r="I74">
            <v>0.05</v>
          </cell>
          <cell r="J74">
            <v>0.05</v>
          </cell>
          <cell r="K74">
            <v>0.05</v>
          </cell>
          <cell r="L74">
            <v>0.05</v>
          </cell>
          <cell r="M74">
            <v>0.05</v>
          </cell>
          <cell r="N74">
            <v>0.05</v>
          </cell>
          <cell r="O74">
            <v>0.05</v>
          </cell>
          <cell r="P74">
            <v>0.05</v>
          </cell>
          <cell r="Q74">
            <v>0.05</v>
          </cell>
          <cell r="R74">
            <v>462</v>
          </cell>
          <cell r="S74">
            <v>462</v>
          </cell>
          <cell r="T74">
            <v>462</v>
          </cell>
          <cell r="U74">
            <v>462</v>
          </cell>
          <cell r="V74">
            <v>462</v>
          </cell>
          <cell r="W74">
            <v>462</v>
          </cell>
          <cell r="X74">
            <v>462</v>
          </cell>
          <cell r="Y74">
            <v>462</v>
          </cell>
          <cell r="Z74">
            <v>462</v>
          </cell>
          <cell r="AA74">
            <v>462</v>
          </cell>
          <cell r="AL74">
            <v>1</v>
          </cell>
        </row>
        <row r="75">
          <cell r="E75">
            <v>1</v>
          </cell>
          <cell r="F75">
            <v>2020</v>
          </cell>
          <cell r="G75">
            <v>1</v>
          </cell>
          <cell r="H75">
            <v>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L75">
            <v>1</v>
          </cell>
        </row>
        <row r="76">
          <cell r="E76">
            <v>0.9</v>
          </cell>
          <cell r="F76">
            <v>2020</v>
          </cell>
          <cell r="G76">
            <v>100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1</v>
          </cell>
          <cell r="O76">
            <v>1</v>
          </cell>
          <cell r="P76">
            <v>1</v>
          </cell>
          <cell r="Q76">
            <v>1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L76">
            <v>1</v>
          </cell>
        </row>
        <row r="77">
          <cell r="E77">
            <v>0.5</v>
          </cell>
          <cell r="F77">
            <v>2025</v>
          </cell>
          <cell r="G77">
            <v>20</v>
          </cell>
          <cell r="H77">
            <v>0.22</v>
          </cell>
          <cell r="I77">
            <v>0.22</v>
          </cell>
          <cell r="J77">
            <v>0.22</v>
          </cell>
          <cell r="K77">
            <v>0.22</v>
          </cell>
          <cell r="L77">
            <v>0.22</v>
          </cell>
          <cell r="M77">
            <v>0.22</v>
          </cell>
          <cell r="N77">
            <v>0.22</v>
          </cell>
          <cell r="O77">
            <v>0.22</v>
          </cell>
          <cell r="P77">
            <v>0.22</v>
          </cell>
          <cell r="Q77">
            <v>0.22</v>
          </cell>
          <cell r="R77">
            <v>455</v>
          </cell>
          <cell r="S77">
            <v>455</v>
          </cell>
          <cell r="T77">
            <v>455</v>
          </cell>
          <cell r="U77">
            <v>455</v>
          </cell>
          <cell r="V77">
            <v>455</v>
          </cell>
          <cell r="W77">
            <v>455</v>
          </cell>
          <cell r="X77">
            <v>455</v>
          </cell>
          <cell r="Y77">
            <v>455</v>
          </cell>
          <cell r="Z77">
            <v>455</v>
          </cell>
          <cell r="AA77">
            <v>455</v>
          </cell>
          <cell r="AL77">
            <v>1</v>
          </cell>
        </row>
        <row r="78">
          <cell r="E78">
            <v>0.5</v>
          </cell>
          <cell r="F78">
            <v>2020</v>
          </cell>
          <cell r="G78">
            <v>10</v>
          </cell>
          <cell r="H78">
            <v>0.67500000000000004</v>
          </cell>
          <cell r="I78">
            <v>0.67500000000000004</v>
          </cell>
          <cell r="J78">
            <v>0.67500000000000004</v>
          </cell>
          <cell r="K78">
            <v>0.67500000000000004</v>
          </cell>
          <cell r="L78">
            <v>0.67500000000000004</v>
          </cell>
          <cell r="M78">
            <v>0.67500000000000004</v>
          </cell>
          <cell r="N78">
            <v>0.67500000000000004</v>
          </cell>
          <cell r="O78">
            <v>0.67500000000000004</v>
          </cell>
          <cell r="P78">
            <v>0.67500000000000004</v>
          </cell>
          <cell r="Q78">
            <v>0.67500000000000004</v>
          </cell>
          <cell r="R78">
            <v>280</v>
          </cell>
          <cell r="S78">
            <v>280</v>
          </cell>
          <cell r="T78">
            <v>280</v>
          </cell>
          <cell r="U78">
            <v>280</v>
          </cell>
          <cell r="V78">
            <v>280</v>
          </cell>
          <cell r="W78">
            <v>280</v>
          </cell>
          <cell r="X78">
            <v>280</v>
          </cell>
          <cell r="Y78">
            <v>280</v>
          </cell>
          <cell r="Z78">
            <v>280</v>
          </cell>
          <cell r="AA78">
            <v>280</v>
          </cell>
          <cell r="AL78">
            <v>1</v>
          </cell>
        </row>
        <row r="79">
          <cell r="E79">
            <v>0.5</v>
          </cell>
          <cell r="F79">
            <v>2025</v>
          </cell>
          <cell r="G79">
            <v>15</v>
          </cell>
          <cell r="H79">
            <v>0.18</v>
          </cell>
          <cell r="I79">
            <v>0.18</v>
          </cell>
          <cell r="J79">
            <v>0.18</v>
          </cell>
          <cell r="K79">
            <v>0.18</v>
          </cell>
          <cell r="L79">
            <v>0.18</v>
          </cell>
          <cell r="M79">
            <v>0.18</v>
          </cell>
          <cell r="N79">
            <v>0.18</v>
          </cell>
          <cell r="O79">
            <v>0.18</v>
          </cell>
          <cell r="P79">
            <v>0.18</v>
          </cell>
          <cell r="Q79">
            <v>0.18</v>
          </cell>
          <cell r="R79">
            <v>350</v>
          </cell>
          <cell r="S79">
            <v>350</v>
          </cell>
          <cell r="T79">
            <v>350</v>
          </cell>
          <cell r="U79">
            <v>350</v>
          </cell>
          <cell r="V79">
            <v>350</v>
          </cell>
          <cell r="W79">
            <v>350</v>
          </cell>
          <cell r="X79">
            <v>350</v>
          </cell>
          <cell r="Y79">
            <v>350</v>
          </cell>
          <cell r="Z79">
            <v>350</v>
          </cell>
          <cell r="AA79">
            <v>350</v>
          </cell>
          <cell r="AL79">
            <v>1</v>
          </cell>
        </row>
        <row r="80">
          <cell r="E80">
            <v>0.5</v>
          </cell>
          <cell r="F80">
            <v>2025</v>
          </cell>
          <cell r="G80">
            <v>10</v>
          </cell>
          <cell r="H80">
            <v>0.9</v>
          </cell>
          <cell r="I80">
            <v>0.9</v>
          </cell>
          <cell r="J80">
            <v>0.9</v>
          </cell>
          <cell r="K80">
            <v>0.9</v>
          </cell>
          <cell r="L80">
            <v>0.9</v>
          </cell>
          <cell r="M80">
            <v>0.9</v>
          </cell>
          <cell r="N80">
            <v>0.9</v>
          </cell>
          <cell r="O80">
            <v>0.9</v>
          </cell>
          <cell r="P80">
            <v>0.9</v>
          </cell>
          <cell r="Q80">
            <v>0.9</v>
          </cell>
          <cell r="R80">
            <v>336</v>
          </cell>
          <cell r="S80">
            <v>336</v>
          </cell>
          <cell r="T80">
            <v>336</v>
          </cell>
          <cell r="U80">
            <v>336</v>
          </cell>
          <cell r="V80">
            <v>336</v>
          </cell>
          <cell r="W80">
            <v>336</v>
          </cell>
          <cell r="X80">
            <v>336</v>
          </cell>
          <cell r="Y80">
            <v>336</v>
          </cell>
          <cell r="Z80">
            <v>336</v>
          </cell>
          <cell r="AA80">
            <v>336</v>
          </cell>
          <cell r="AL80">
            <v>0.5</v>
          </cell>
        </row>
        <row r="81">
          <cell r="E81">
            <v>0.9</v>
          </cell>
          <cell r="F81">
            <v>2025</v>
          </cell>
          <cell r="G81">
            <v>25</v>
          </cell>
          <cell r="H81">
            <v>0.7</v>
          </cell>
          <cell r="I81">
            <v>0.7</v>
          </cell>
          <cell r="J81">
            <v>0.7</v>
          </cell>
          <cell r="K81">
            <v>0.7</v>
          </cell>
          <cell r="L81">
            <v>0.7</v>
          </cell>
          <cell r="M81">
            <v>0.7</v>
          </cell>
          <cell r="N81">
            <v>0.7</v>
          </cell>
          <cell r="O81">
            <v>0.7</v>
          </cell>
          <cell r="P81">
            <v>0.7</v>
          </cell>
          <cell r="Q81">
            <v>0.7</v>
          </cell>
          <cell r="R81">
            <v>63</v>
          </cell>
          <cell r="S81">
            <v>63</v>
          </cell>
          <cell r="T81">
            <v>63</v>
          </cell>
          <cell r="U81">
            <v>63</v>
          </cell>
          <cell r="V81">
            <v>63</v>
          </cell>
          <cell r="W81">
            <v>63</v>
          </cell>
          <cell r="X81">
            <v>63</v>
          </cell>
          <cell r="Y81">
            <v>63</v>
          </cell>
          <cell r="Z81">
            <v>63</v>
          </cell>
          <cell r="AA81">
            <v>63</v>
          </cell>
          <cell r="AL81">
            <v>0.03</v>
          </cell>
        </row>
        <row r="82">
          <cell r="E82">
            <v>0.9</v>
          </cell>
          <cell r="F82">
            <v>2020</v>
          </cell>
          <cell r="G82">
            <v>25</v>
          </cell>
          <cell r="H82">
            <v>0.8</v>
          </cell>
          <cell r="I82">
            <v>0.8</v>
          </cell>
          <cell r="J82">
            <v>0.8</v>
          </cell>
          <cell r="K82">
            <v>0.8</v>
          </cell>
          <cell r="L82">
            <v>0.8</v>
          </cell>
          <cell r="M82">
            <v>0.8</v>
          </cell>
          <cell r="N82">
            <v>0.8</v>
          </cell>
          <cell r="O82">
            <v>0.8</v>
          </cell>
          <cell r="P82">
            <v>0.8</v>
          </cell>
          <cell r="Q82">
            <v>0.8</v>
          </cell>
          <cell r="R82">
            <v>63</v>
          </cell>
          <cell r="S82">
            <v>63</v>
          </cell>
          <cell r="T82">
            <v>63</v>
          </cell>
          <cell r="U82">
            <v>63</v>
          </cell>
          <cell r="V82">
            <v>63</v>
          </cell>
          <cell r="W82">
            <v>63</v>
          </cell>
          <cell r="X82">
            <v>63</v>
          </cell>
          <cell r="Y82">
            <v>63</v>
          </cell>
          <cell r="Z82">
            <v>63</v>
          </cell>
          <cell r="AA82">
            <v>63</v>
          </cell>
          <cell r="AL82">
            <v>1</v>
          </cell>
        </row>
        <row r="83">
          <cell r="E83">
            <v>0.9</v>
          </cell>
          <cell r="F83">
            <v>2020</v>
          </cell>
          <cell r="G83">
            <v>25</v>
          </cell>
          <cell r="H83">
            <v>0.8</v>
          </cell>
          <cell r="I83">
            <v>0.8</v>
          </cell>
          <cell r="J83">
            <v>0.8</v>
          </cell>
          <cell r="K83">
            <v>0.8</v>
          </cell>
          <cell r="L83">
            <v>0.8</v>
          </cell>
          <cell r="M83">
            <v>0.8</v>
          </cell>
          <cell r="N83">
            <v>0.8</v>
          </cell>
          <cell r="O83">
            <v>0.8</v>
          </cell>
          <cell r="P83">
            <v>0.8</v>
          </cell>
          <cell r="Q83">
            <v>0.8</v>
          </cell>
          <cell r="R83">
            <v>63</v>
          </cell>
          <cell r="S83">
            <v>63</v>
          </cell>
          <cell r="T83">
            <v>63</v>
          </cell>
          <cell r="U83">
            <v>63</v>
          </cell>
          <cell r="V83">
            <v>63</v>
          </cell>
          <cell r="W83">
            <v>63</v>
          </cell>
          <cell r="X83">
            <v>63</v>
          </cell>
          <cell r="Y83">
            <v>63</v>
          </cell>
          <cell r="Z83">
            <v>63</v>
          </cell>
          <cell r="AA83">
            <v>63</v>
          </cell>
          <cell r="AL83">
            <v>0.56000000000000005</v>
          </cell>
        </row>
        <row r="84">
          <cell r="E84">
            <v>0.9</v>
          </cell>
          <cell r="F84">
            <v>2025</v>
          </cell>
          <cell r="G84">
            <v>25</v>
          </cell>
          <cell r="H84">
            <v>0.7</v>
          </cell>
          <cell r="I84">
            <v>0.7</v>
          </cell>
          <cell r="J84">
            <v>0.7</v>
          </cell>
          <cell r="K84">
            <v>0.7</v>
          </cell>
          <cell r="L84">
            <v>0.7</v>
          </cell>
          <cell r="M84">
            <v>0.7</v>
          </cell>
          <cell r="N84">
            <v>0.7</v>
          </cell>
          <cell r="O84">
            <v>0.7</v>
          </cell>
          <cell r="P84">
            <v>0.7</v>
          </cell>
          <cell r="Q84">
            <v>0.7</v>
          </cell>
          <cell r="R84">
            <v>63</v>
          </cell>
          <cell r="S84">
            <v>63</v>
          </cell>
          <cell r="T84">
            <v>63</v>
          </cell>
          <cell r="U84">
            <v>63</v>
          </cell>
          <cell r="V84">
            <v>63</v>
          </cell>
          <cell r="W84">
            <v>63</v>
          </cell>
          <cell r="X84">
            <v>63</v>
          </cell>
          <cell r="Y84">
            <v>63</v>
          </cell>
          <cell r="Z84">
            <v>63</v>
          </cell>
          <cell r="AA84">
            <v>63</v>
          </cell>
          <cell r="AL84">
            <v>0.24</v>
          </cell>
        </row>
        <row r="85">
          <cell r="E85">
            <v>0.9</v>
          </cell>
          <cell r="F85">
            <v>2025</v>
          </cell>
          <cell r="G85">
            <v>25</v>
          </cell>
          <cell r="H85">
            <v>0.8</v>
          </cell>
          <cell r="I85">
            <v>0.8</v>
          </cell>
          <cell r="J85">
            <v>0.8</v>
          </cell>
          <cell r="K85">
            <v>0.8</v>
          </cell>
          <cell r="L85">
            <v>0.8</v>
          </cell>
          <cell r="M85">
            <v>0.8</v>
          </cell>
          <cell r="N85">
            <v>0.8</v>
          </cell>
          <cell r="O85">
            <v>0.8</v>
          </cell>
          <cell r="P85">
            <v>0.8</v>
          </cell>
          <cell r="Q85">
            <v>0.8</v>
          </cell>
          <cell r="R85">
            <v>63</v>
          </cell>
          <cell r="S85">
            <v>63</v>
          </cell>
          <cell r="T85">
            <v>63</v>
          </cell>
          <cell r="U85">
            <v>63</v>
          </cell>
          <cell r="V85">
            <v>63</v>
          </cell>
          <cell r="W85">
            <v>63</v>
          </cell>
          <cell r="X85">
            <v>63</v>
          </cell>
          <cell r="Y85">
            <v>63</v>
          </cell>
          <cell r="Z85">
            <v>63</v>
          </cell>
          <cell r="AA85">
            <v>63</v>
          </cell>
          <cell r="AL85">
            <v>7.0000000000000007E-2</v>
          </cell>
        </row>
        <row r="86">
          <cell r="E86">
            <v>0.5</v>
          </cell>
          <cell r="F86">
            <v>2025</v>
          </cell>
          <cell r="G86">
            <v>20</v>
          </cell>
          <cell r="H86">
            <v>0.22</v>
          </cell>
          <cell r="I86">
            <v>0.22</v>
          </cell>
          <cell r="J86">
            <v>0.22</v>
          </cell>
          <cell r="K86">
            <v>0.22</v>
          </cell>
          <cell r="L86">
            <v>0.22</v>
          </cell>
          <cell r="M86">
            <v>0.22</v>
          </cell>
          <cell r="N86">
            <v>0.22</v>
          </cell>
          <cell r="O86">
            <v>0.22</v>
          </cell>
          <cell r="P86">
            <v>0.22</v>
          </cell>
          <cell r="Q86">
            <v>0.22</v>
          </cell>
          <cell r="R86">
            <v>455</v>
          </cell>
          <cell r="S86">
            <v>455</v>
          </cell>
          <cell r="T86">
            <v>455</v>
          </cell>
          <cell r="U86">
            <v>455</v>
          </cell>
          <cell r="V86">
            <v>455</v>
          </cell>
          <cell r="W86">
            <v>455</v>
          </cell>
          <cell r="X86">
            <v>455</v>
          </cell>
          <cell r="Y86">
            <v>455</v>
          </cell>
          <cell r="Z86">
            <v>455</v>
          </cell>
          <cell r="AA86">
            <v>455</v>
          </cell>
          <cell r="AL86">
            <v>1</v>
          </cell>
        </row>
        <row r="87">
          <cell r="E87">
            <v>0.5</v>
          </cell>
          <cell r="F87">
            <v>2020</v>
          </cell>
          <cell r="G87">
            <v>10</v>
          </cell>
          <cell r="H87">
            <v>0.67500000000000004</v>
          </cell>
          <cell r="I87">
            <v>0.67500000000000004</v>
          </cell>
          <cell r="J87">
            <v>0.67500000000000004</v>
          </cell>
          <cell r="K87">
            <v>0.67500000000000004</v>
          </cell>
          <cell r="L87">
            <v>0.67500000000000004</v>
          </cell>
          <cell r="M87">
            <v>0.67500000000000004</v>
          </cell>
          <cell r="N87">
            <v>0.67500000000000004</v>
          </cell>
          <cell r="O87">
            <v>0.67500000000000004</v>
          </cell>
          <cell r="P87">
            <v>0.67500000000000004</v>
          </cell>
          <cell r="Q87">
            <v>0.67500000000000004</v>
          </cell>
          <cell r="R87">
            <v>280</v>
          </cell>
          <cell r="S87">
            <v>280</v>
          </cell>
          <cell r="T87">
            <v>280</v>
          </cell>
          <cell r="U87">
            <v>280</v>
          </cell>
          <cell r="V87">
            <v>280</v>
          </cell>
          <cell r="W87">
            <v>280</v>
          </cell>
          <cell r="X87">
            <v>280</v>
          </cell>
          <cell r="Y87">
            <v>280</v>
          </cell>
          <cell r="Z87">
            <v>280</v>
          </cell>
          <cell r="AA87">
            <v>280</v>
          </cell>
          <cell r="AL87">
            <v>1</v>
          </cell>
        </row>
        <row r="88">
          <cell r="E88">
            <v>0.5</v>
          </cell>
          <cell r="F88">
            <v>2025</v>
          </cell>
          <cell r="G88">
            <v>15</v>
          </cell>
          <cell r="H88">
            <v>0.18</v>
          </cell>
          <cell r="I88">
            <v>0.18</v>
          </cell>
          <cell r="J88">
            <v>0.18</v>
          </cell>
          <cell r="K88">
            <v>0.18</v>
          </cell>
          <cell r="L88">
            <v>0.18</v>
          </cell>
          <cell r="M88">
            <v>0.18</v>
          </cell>
          <cell r="N88">
            <v>0.18</v>
          </cell>
          <cell r="O88">
            <v>0.18</v>
          </cell>
          <cell r="P88">
            <v>0.18</v>
          </cell>
          <cell r="Q88">
            <v>0.18</v>
          </cell>
          <cell r="R88">
            <v>350</v>
          </cell>
          <cell r="S88">
            <v>350</v>
          </cell>
          <cell r="T88">
            <v>350</v>
          </cell>
          <cell r="U88">
            <v>350</v>
          </cell>
          <cell r="V88">
            <v>350</v>
          </cell>
          <cell r="W88">
            <v>350</v>
          </cell>
          <cell r="X88">
            <v>350</v>
          </cell>
          <cell r="Y88">
            <v>350</v>
          </cell>
          <cell r="Z88">
            <v>350</v>
          </cell>
          <cell r="AA88">
            <v>350</v>
          </cell>
          <cell r="AL88">
            <v>1</v>
          </cell>
        </row>
        <row r="89">
          <cell r="E89">
            <v>0.5</v>
          </cell>
          <cell r="F89">
            <v>2025</v>
          </cell>
          <cell r="G89">
            <v>10</v>
          </cell>
          <cell r="H89">
            <v>0.9</v>
          </cell>
          <cell r="I89">
            <v>0.9</v>
          </cell>
          <cell r="J89">
            <v>0.9</v>
          </cell>
          <cell r="K89">
            <v>0.9</v>
          </cell>
          <cell r="L89">
            <v>0.9</v>
          </cell>
          <cell r="M89">
            <v>0.9</v>
          </cell>
          <cell r="N89">
            <v>0.9</v>
          </cell>
          <cell r="O89">
            <v>0.9</v>
          </cell>
          <cell r="P89">
            <v>0.9</v>
          </cell>
          <cell r="Q89">
            <v>0.9</v>
          </cell>
          <cell r="R89">
            <v>336</v>
          </cell>
          <cell r="S89">
            <v>336</v>
          </cell>
          <cell r="T89">
            <v>336</v>
          </cell>
          <cell r="U89">
            <v>336</v>
          </cell>
          <cell r="V89">
            <v>336</v>
          </cell>
          <cell r="W89">
            <v>336</v>
          </cell>
          <cell r="X89">
            <v>336</v>
          </cell>
          <cell r="Y89">
            <v>336</v>
          </cell>
          <cell r="Z89">
            <v>336</v>
          </cell>
          <cell r="AA89">
            <v>336</v>
          </cell>
          <cell r="AL89">
            <v>0.5</v>
          </cell>
        </row>
        <row r="90">
          <cell r="E90">
            <v>0.34246575342465752</v>
          </cell>
          <cell r="F90">
            <v>2020</v>
          </cell>
          <cell r="G90">
            <v>25</v>
          </cell>
          <cell r="H90">
            <v>0.87</v>
          </cell>
          <cell r="I90">
            <v>0.87</v>
          </cell>
          <cell r="J90">
            <v>0.87</v>
          </cell>
          <cell r="K90">
            <v>0.87</v>
          </cell>
          <cell r="L90">
            <v>0.87</v>
          </cell>
          <cell r="M90">
            <v>0.87</v>
          </cell>
          <cell r="N90">
            <v>0.87</v>
          </cell>
          <cell r="O90">
            <v>0.87</v>
          </cell>
          <cell r="P90">
            <v>0.87</v>
          </cell>
          <cell r="Q90">
            <v>0.87</v>
          </cell>
          <cell r="R90">
            <v>250</v>
          </cell>
          <cell r="S90">
            <v>250</v>
          </cell>
          <cell r="T90">
            <v>250</v>
          </cell>
          <cell r="U90">
            <v>250</v>
          </cell>
          <cell r="V90">
            <v>250</v>
          </cell>
          <cell r="W90">
            <v>250</v>
          </cell>
          <cell r="X90">
            <v>250</v>
          </cell>
          <cell r="Y90">
            <v>250</v>
          </cell>
          <cell r="Z90">
            <v>250</v>
          </cell>
          <cell r="AA90">
            <v>250</v>
          </cell>
          <cell r="AL90">
            <v>1</v>
          </cell>
        </row>
        <row r="91">
          <cell r="E91">
            <v>0.34246575342465752</v>
          </cell>
          <cell r="F91">
            <v>2020</v>
          </cell>
          <cell r="G91">
            <v>25</v>
          </cell>
          <cell r="H91">
            <v>0.8</v>
          </cell>
          <cell r="I91">
            <v>0.8</v>
          </cell>
          <cell r="J91">
            <v>0.8</v>
          </cell>
          <cell r="K91">
            <v>0.8</v>
          </cell>
          <cell r="L91">
            <v>0.8</v>
          </cell>
          <cell r="M91">
            <v>0.8</v>
          </cell>
          <cell r="N91">
            <v>0.8</v>
          </cell>
          <cell r="O91">
            <v>0.8</v>
          </cell>
          <cell r="P91">
            <v>0.8</v>
          </cell>
          <cell r="Q91">
            <v>0.8</v>
          </cell>
          <cell r="R91">
            <v>750</v>
          </cell>
          <cell r="S91">
            <v>750</v>
          </cell>
          <cell r="T91">
            <v>750</v>
          </cell>
          <cell r="U91">
            <v>750</v>
          </cell>
          <cell r="V91">
            <v>750</v>
          </cell>
          <cell r="W91">
            <v>750</v>
          </cell>
          <cell r="X91">
            <v>750</v>
          </cell>
          <cell r="Y91">
            <v>750</v>
          </cell>
          <cell r="Z91">
            <v>750</v>
          </cell>
          <cell r="AA91">
            <v>750</v>
          </cell>
          <cell r="AL91">
            <v>1</v>
          </cell>
        </row>
        <row r="92">
          <cell r="E92">
            <v>0.5</v>
          </cell>
          <cell r="F92">
            <v>2025</v>
          </cell>
          <cell r="G92">
            <v>20</v>
          </cell>
          <cell r="H92">
            <v>3.5</v>
          </cell>
          <cell r="I92">
            <v>3.5</v>
          </cell>
          <cell r="J92">
            <v>3.5</v>
          </cell>
          <cell r="K92">
            <v>3.5</v>
          </cell>
          <cell r="L92">
            <v>3.5</v>
          </cell>
          <cell r="M92">
            <v>3.5</v>
          </cell>
          <cell r="N92">
            <v>3.5</v>
          </cell>
          <cell r="O92">
            <v>3.5</v>
          </cell>
          <cell r="P92">
            <v>3.5</v>
          </cell>
          <cell r="Q92">
            <v>3.5</v>
          </cell>
        </row>
        <row r="93">
          <cell r="E93">
            <v>0.5</v>
          </cell>
          <cell r="F93">
            <v>2025</v>
          </cell>
          <cell r="G93">
            <v>25</v>
          </cell>
          <cell r="H93">
            <v>0.85</v>
          </cell>
          <cell r="I93">
            <v>0.85</v>
          </cell>
          <cell r="J93">
            <v>0.85</v>
          </cell>
          <cell r="K93">
            <v>0.85</v>
          </cell>
          <cell r="L93">
            <v>0.85</v>
          </cell>
          <cell r="M93">
            <v>0.85</v>
          </cell>
          <cell r="N93">
            <v>0.85</v>
          </cell>
          <cell r="O93">
            <v>0.85</v>
          </cell>
          <cell r="P93">
            <v>0.85</v>
          </cell>
          <cell r="Q93">
            <v>0.85</v>
          </cell>
          <cell r="R93">
            <v>300</v>
          </cell>
          <cell r="S93">
            <v>300</v>
          </cell>
          <cell r="T93">
            <v>300</v>
          </cell>
          <cell r="U93">
            <v>300</v>
          </cell>
          <cell r="V93">
            <v>300</v>
          </cell>
          <cell r="W93">
            <v>300</v>
          </cell>
          <cell r="X93">
            <v>300</v>
          </cell>
          <cell r="Y93">
            <v>300</v>
          </cell>
          <cell r="Z93">
            <v>300</v>
          </cell>
          <cell r="AA93">
            <v>300</v>
          </cell>
          <cell r="AL93">
            <v>1</v>
          </cell>
        </row>
        <row r="94">
          <cell r="E94">
            <v>0.5</v>
          </cell>
          <cell r="F94">
            <v>2020</v>
          </cell>
          <cell r="G94">
            <v>25</v>
          </cell>
          <cell r="H94">
            <v>0.85</v>
          </cell>
          <cell r="I94">
            <v>0.85</v>
          </cell>
          <cell r="J94">
            <v>0.85</v>
          </cell>
          <cell r="K94">
            <v>0.85</v>
          </cell>
          <cell r="L94">
            <v>0.85</v>
          </cell>
          <cell r="M94">
            <v>0.85</v>
          </cell>
          <cell r="N94">
            <v>0.85</v>
          </cell>
          <cell r="O94">
            <v>0.85</v>
          </cell>
          <cell r="P94">
            <v>0.85</v>
          </cell>
          <cell r="Q94">
            <v>0.85</v>
          </cell>
          <cell r="R94">
            <v>2000</v>
          </cell>
          <cell r="S94">
            <v>2000</v>
          </cell>
          <cell r="T94">
            <v>2000</v>
          </cell>
          <cell r="U94">
            <v>2000</v>
          </cell>
          <cell r="V94">
            <v>2000</v>
          </cell>
          <cell r="W94">
            <v>2000</v>
          </cell>
          <cell r="X94">
            <v>2000</v>
          </cell>
          <cell r="Y94">
            <v>2000</v>
          </cell>
          <cell r="Z94">
            <v>2000</v>
          </cell>
          <cell r="AA94">
            <v>2000</v>
          </cell>
          <cell r="AL94">
            <v>1</v>
          </cell>
        </row>
        <row r="95">
          <cell r="E95">
            <v>0.34246575342465752</v>
          </cell>
          <cell r="F95">
            <v>2025</v>
          </cell>
          <cell r="G95">
            <v>25</v>
          </cell>
          <cell r="H95">
            <v>1.54</v>
          </cell>
          <cell r="I95">
            <v>1.54</v>
          </cell>
          <cell r="J95">
            <v>1.54</v>
          </cell>
          <cell r="K95">
            <v>1.54</v>
          </cell>
          <cell r="L95">
            <v>1.54</v>
          </cell>
          <cell r="M95">
            <v>1.54</v>
          </cell>
          <cell r="N95">
            <v>1.54</v>
          </cell>
          <cell r="O95">
            <v>1.54</v>
          </cell>
          <cell r="P95">
            <v>1.54</v>
          </cell>
          <cell r="Q95">
            <v>1.54</v>
          </cell>
          <cell r="R95">
            <v>1000</v>
          </cell>
          <cell r="S95">
            <v>1000</v>
          </cell>
          <cell r="T95">
            <v>1000</v>
          </cell>
          <cell r="U95">
            <v>1000</v>
          </cell>
          <cell r="V95">
            <v>1000</v>
          </cell>
          <cell r="W95">
            <v>1000</v>
          </cell>
          <cell r="X95">
            <v>1000</v>
          </cell>
          <cell r="Y95">
            <v>1000</v>
          </cell>
          <cell r="Z95">
            <v>1000</v>
          </cell>
          <cell r="AA95">
            <v>1000</v>
          </cell>
          <cell r="AL95">
            <v>0.1</v>
          </cell>
        </row>
        <row r="96">
          <cell r="E96">
            <v>0.9</v>
          </cell>
          <cell r="F96">
            <v>2025</v>
          </cell>
          <cell r="G96">
            <v>13</v>
          </cell>
          <cell r="H96">
            <v>0.8</v>
          </cell>
          <cell r="I96">
            <v>0.8</v>
          </cell>
          <cell r="J96">
            <v>0.8</v>
          </cell>
          <cell r="K96">
            <v>0.8</v>
          </cell>
          <cell r="L96">
            <v>0.8</v>
          </cell>
          <cell r="M96">
            <v>0.8</v>
          </cell>
          <cell r="N96">
            <v>0.8</v>
          </cell>
          <cell r="O96">
            <v>0.8</v>
          </cell>
          <cell r="P96">
            <v>0.8</v>
          </cell>
          <cell r="Q96">
            <v>0.8</v>
          </cell>
          <cell r="R96">
            <v>313</v>
          </cell>
          <cell r="S96">
            <v>313</v>
          </cell>
          <cell r="T96">
            <v>313</v>
          </cell>
          <cell r="U96">
            <v>313</v>
          </cell>
          <cell r="V96">
            <v>313</v>
          </cell>
          <cell r="W96">
            <v>313</v>
          </cell>
          <cell r="X96">
            <v>313</v>
          </cell>
          <cell r="Y96">
            <v>313</v>
          </cell>
          <cell r="Z96">
            <v>313</v>
          </cell>
          <cell r="AA96">
            <v>313</v>
          </cell>
          <cell r="AL96">
            <v>1</v>
          </cell>
        </row>
        <row r="97">
          <cell r="E97">
            <v>0.9</v>
          </cell>
          <cell r="F97">
            <v>2020</v>
          </cell>
          <cell r="G97">
            <v>3</v>
          </cell>
          <cell r="H97">
            <v>0.99970008997300808</v>
          </cell>
          <cell r="I97">
            <v>0.99970008997300808</v>
          </cell>
          <cell r="J97">
            <v>0.99970008997300808</v>
          </cell>
          <cell r="K97">
            <v>0.99970008997300808</v>
          </cell>
          <cell r="L97">
            <v>0.99970008997300808</v>
          </cell>
          <cell r="M97">
            <v>0.99970008997300808</v>
          </cell>
          <cell r="N97">
            <v>0.99970008997300808</v>
          </cell>
          <cell r="O97">
            <v>0.99970008997300808</v>
          </cell>
          <cell r="P97">
            <v>0.99970008997300808</v>
          </cell>
          <cell r="Q97">
            <v>0.99970008997300808</v>
          </cell>
          <cell r="R97">
            <v>80</v>
          </cell>
          <cell r="S97">
            <v>80</v>
          </cell>
          <cell r="T97">
            <v>80</v>
          </cell>
          <cell r="U97">
            <v>80</v>
          </cell>
          <cell r="V97">
            <v>80</v>
          </cell>
          <cell r="W97">
            <v>80</v>
          </cell>
          <cell r="X97">
            <v>80</v>
          </cell>
          <cell r="Y97">
            <v>80</v>
          </cell>
          <cell r="Z97">
            <v>80</v>
          </cell>
          <cell r="AA97">
            <v>80</v>
          </cell>
          <cell r="AL97">
            <v>0.87</v>
          </cell>
        </row>
        <row r="98">
          <cell r="E98">
            <v>1</v>
          </cell>
          <cell r="F98">
            <v>2020</v>
          </cell>
          <cell r="G98">
            <v>1</v>
          </cell>
          <cell r="H98">
            <v>1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L98">
            <v>1</v>
          </cell>
        </row>
        <row r="99">
          <cell r="E99">
            <v>0.5</v>
          </cell>
          <cell r="F99">
            <v>2025</v>
          </cell>
          <cell r="G99">
            <v>20</v>
          </cell>
          <cell r="H99">
            <v>0.22</v>
          </cell>
          <cell r="I99">
            <v>0.22</v>
          </cell>
          <cell r="J99">
            <v>0.22</v>
          </cell>
          <cell r="K99">
            <v>0.22</v>
          </cell>
          <cell r="L99">
            <v>0.22</v>
          </cell>
          <cell r="M99">
            <v>0.22</v>
          </cell>
          <cell r="N99">
            <v>0.22</v>
          </cell>
          <cell r="O99">
            <v>0.22</v>
          </cell>
          <cell r="P99">
            <v>0.22</v>
          </cell>
          <cell r="Q99">
            <v>0.22</v>
          </cell>
          <cell r="R99">
            <v>455</v>
          </cell>
          <cell r="S99">
            <v>455</v>
          </cell>
          <cell r="T99">
            <v>455</v>
          </cell>
          <cell r="U99">
            <v>455</v>
          </cell>
          <cell r="V99">
            <v>455</v>
          </cell>
          <cell r="W99">
            <v>455</v>
          </cell>
          <cell r="X99">
            <v>455</v>
          </cell>
          <cell r="Y99">
            <v>455</v>
          </cell>
          <cell r="Z99">
            <v>455</v>
          </cell>
          <cell r="AA99">
            <v>455</v>
          </cell>
          <cell r="AL99">
            <v>1</v>
          </cell>
        </row>
        <row r="100">
          <cell r="E100">
            <v>0.5</v>
          </cell>
          <cell r="F100">
            <v>2020</v>
          </cell>
          <cell r="G100">
            <v>10</v>
          </cell>
          <cell r="H100">
            <v>0.67500000000000004</v>
          </cell>
          <cell r="I100">
            <v>0.67500000000000004</v>
          </cell>
          <cell r="J100">
            <v>0.67500000000000004</v>
          </cell>
          <cell r="K100">
            <v>0.67500000000000004</v>
          </cell>
          <cell r="L100">
            <v>0.67500000000000004</v>
          </cell>
          <cell r="M100">
            <v>0.67500000000000004</v>
          </cell>
          <cell r="N100">
            <v>0.67500000000000004</v>
          </cell>
          <cell r="O100">
            <v>0.67500000000000004</v>
          </cell>
          <cell r="P100">
            <v>0.67500000000000004</v>
          </cell>
          <cell r="Q100">
            <v>0.67500000000000004</v>
          </cell>
          <cell r="R100">
            <v>280</v>
          </cell>
          <cell r="S100">
            <v>280</v>
          </cell>
          <cell r="T100">
            <v>280</v>
          </cell>
          <cell r="U100">
            <v>280</v>
          </cell>
          <cell r="V100">
            <v>280</v>
          </cell>
          <cell r="W100">
            <v>280</v>
          </cell>
          <cell r="X100">
            <v>280</v>
          </cell>
          <cell r="Y100">
            <v>280</v>
          </cell>
          <cell r="Z100">
            <v>280</v>
          </cell>
          <cell r="AA100">
            <v>280</v>
          </cell>
          <cell r="AL100">
            <v>1</v>
          </cell>
        </row>
        <row r="101">
          <cell r="E101">
            <v>0.5</v>
          </cell>
          <cell r="F101">
            <v>2025</v>
          </cell>
          <cell r="G101">
            <v>15</v>
          </cell>
          <cell r="H101">
            <v>0.18</v>
          </cell>
          <cell r="I101">
            <v>0.18</v>
          </cell>
          <cell r="J101">
            <v>0.18</v>
          </cell>
          <cell r="K101">
            <v>0.18</v>
          </cell>
          <cell r="L101">
            <v>0.18</v>
          </cell>
          <cell r="M101">
            <v>0.18</v>
          </cell>
          <cell r="N101">
            <v>0.18</v>
          </cell>
          <cell r="O101">
            <v>0.18</v>
          </cell>
          <cell r="P101">
            <v>0.18</v>
          </cell>
          <cell r="Q101">
            <v>0.18</v>
          </cell>
          <cell r="R101">
            <v>350</v>
          </cell>
          <cell r="S101">
            <v>350</v>
          </cell>
          <cell r="T101">
            <v>350</v>
          </cell>
          <cell r="U101">
            <v>350</v>
          </cell>
          <cell r="V101">
            <v>350</v>
          </cell>
          <cell r="W101">
            <v>350</v>
          </cell>
          <cell r="X101">
            <v>350</v>
          </cell>
          <cell r="Y101">
            <v>350</v>
          </cell>
          <cell r="Z101">
            <v>350</v>
          </cell>
          <cell r="AA101">
            <v>350</v>
          </cell>
          <cell r="AL101">
            <v>1</v>
          </cell>
        </row>
        <row r="102">
          <cell r="E102">
            <v>0.5</v>
          </cell>
          <cell r="F102">
            <v>2025</v>
          </cell>
          <cell r="G102">
            <v>10</v>
          </cell>
          <cell r="H102">
            <v>0.9</v>
          </cell>
          <cell r="I102">
            <v>0.9</v>
          </cell>
          <cell r="J102">
            <v>0.9</v>
          </cell>
          <cell r="K102">
            <v>0.9</v>
          </cell>
          <cell r="L102">
            <v>0.9</v>
          </cell>
          <cell r="M102">
            <v>0.9</v>
          </cell>
          <cell r="N102">
            <v>0.9</v>
          </cell>
          <cell r="O102">
            <v>0.9</v>
          </cell>
          <cell r="P102">
            <v>0.9</v>
          </cell>
          <cell r="Q102">
            <v>0.9</v>
          </cell>
          <cell r="R102">
            <v>336</v>
          </cell>
          <cell r="S102">
            <v>336</v>
          </cell>
          <cell r="T102">
            <v>336</v>
          </cell>
          <cell r="U102">
            <v>336</v>
          </cell>
          <cell r="V102">
            <v>336</v>
          </cell>
          <cell r="W102">
            <v>336</v>
          </cell>
          <cell r="X102">
            <v>336</v>
          </cell>
          <cell r="Y102">
            <v>336</v>
          </cell>
          <cell r="Z102">
            <v>336</v>
          </cell>
          <cell r="AA102">
            <v>336</v>
          </cell>
          <cell r="AL102">
            <v>0.5</v>
          </cell>
        </row>
        <row r="103">
          <cell r="E103">
            <v>0.9</v>
          </cell>
          <cell r="F103">
            <v>2020</v>
          </cell>
          <cell r="G103">
            <v>25</v>
          </cell>
          <cell r="H103">
            <v>0.8</v>
          </cell>
          <cell r="I103">
            <v>0.8</v>
          </cell>
          <cell r="J103">
            <v>0.8</v>
          </cell>
          <cell r="K103">
            <v>0.8</v>
          </cell>
          <cell r="L103">
            <v>0.8</v>
          </cell>
          <cell r="M103">
            <v>0.8</v>
          </cell>
          <cell r="N103">
            <v>0.8</v>
          </cell>
          <cell r="O103">
            <v>0.8</v>
          </cell>
          <cell r="P103">
            <v>0.8</v>
          </cell>
          <cell r="Q103">
            <v>0.8</v>
          </cell>
          <cell r="R103">
            <v>63</v>
          </cell>
          <cell r="S103">
            <v>63</v>
          </cell>
          <cell r="T103">
            <v>63</v>
          </cell>
          <cell r="U103">
            <v>63</v>
          </cell>
          <cell r="V103">
            <v>63</v>
          </cell>
          <cell r="W103">
            <v>63</v>
          </cell>
          <cell r="X103">
            <v>63</v>
          </cell>
          <cell r="Y103">
            <v>63</v>
          </cell>
          <cell r="Z103">
            <v>63</v>
          </cell>
          <cell r="AA103">
            <v>63</v>
          </cell>
          <cell r="AL103">
            <v>1</v>
          </cell>
        </row>
        <row r="104">
          <cell r="E104">
            <v>0.9</v>
          </cell>
          <cell r="F104">
            <v>2025</v>
          </cell>
          <cell r="G104">
            <v>25</v>
          </cell>
          <cell r="H104">
            <v>0.7</v>
          </cell>
          <cell r="I104">
            <v>0.7</v>
          </cell>
          <cell r="J104">
            <v>0.7</v>
          </cell>
          <cell r="K104">
            <v>0.7</v>
          </cell>
          <cell r="L104">
            <v>0.7</v>
          </cell>
          <cell r="M104">
            <v>0.7</v>
          </cell>
          <cell r="N104">
            <v>0.7</v>
          </cell>
          <cell r="O104">
            <v>0.7</v>
          </cell>
          <cell r="P104">
            <v>0.7</v>
          </cell>
          <cell r="Q104">
            <v>0.7</v>
          </cell>
          <cell r="R104">
            <v>63</v>
          </cell>
          <cell r="S104">
            <v>63</v>
          </cell>
          <cell r="T104">
            <v>63</v>
          </cell>
          <cell r="U104">
            <v>63</v>
          </cell>
          <cell r="V104">
            <v>63</v>
          </cell>
          <cell r="W104">
            <v>63</v>
          </cell>
          <cell r="X104">
            <v>63</v>
          </cell>
          <cell r="Y104">
            <v>63</v>
          </cell>
          <cell r="Z104">
            <v>63</v>
          </cell>
          <cell r="AA104">
            <v>63</v>
          </cell>
          <cell r="AL104">
            <v>0.03</v>
          </cell>
        </row>
        <row r="105">
          <cell r="E105">
            <v>0.9</v>
          </cell>
          <cell r="F105">
            <v>2020</v>
          </cell>
          <cell r="G105">
            <v>25</v>
          </cell>
          <cell r="H105">
            <v>0.8</v>
          </cell>
          <cell r="I105">
            <v>0.8</v>
          </cell>
          <cell r="J105">
            <v>0.8</v>
          </cell>
          <cell r="K105">
            <v>0.8</v>
          </cell>
          <cell r="L105">
            <v>0.8</v>
          </cell>
          <cell r="M105">
            <v>0.8</v>
          </cell>
          <cell r="N105">
            <v>0.8</v>
          </cell>
          <cell r="O105">
            <v>0.8</v>
          </cell>
          <cell r="P105">
            <v>0.8</v>
          </cell>
          <cell r="Q105">
            <v>0.8</v>
          </cell>
          <cell r="R105">
            <v>63</v>
          </cell>
          <cell r="S105">
            <v>63</v>
          </cell>
          <cell r="T105">
            <v>63</v>
          </cell>
          <cell r="U105">
            <v>63</v>
          </cell>
          <cell r="V105">
            <v>63</v>
          </cell>
          <cell r="W105">
            <v>63</v>
          </cell>
          <cell r="X105">
            <v>63</v>
          </cell>
          <cell r="Y105">
            <v>63</v>
          </cell>
          <cell r="Z105">
            <v>63</v>
          </cell>
          <cell r="AA105">
            <v>63</v>
          </cell>
          <cell r="AL105">
            <v>0.56000000000000005</v>
          </cell>
        </row>
        <row r="106">
          <cell r="E106">
            <v>0.9</v>
          </cell>
          <cell r="F106">
            <v>2025</v>
          </cell>
          <cell r="G106">
            <v>25</v>
          </cell>
          <cell r="H106">
            <v>0.7</v>
          </cell>
          <cell r="I106">
            <v>0.7</v>
          </cell>
          <cell r="J106">
            <v>0.7</v>
          </cell>
          <cell r="K106">
            <v>0.7</v>
          </cell>
          <cell r="L106">
            <v>0.7</v>
          </cell>
          <cell r="M106">
            <v>0.7</v>
          </cell>
          <cell r="N106">
            <v>0.7</v>
          </cell>
          <cell r="O106">
            <v>0.7</v>
          </cell>
          <cell r="P106">
            <v>0.7</v>
          </cell>
          <cell r="Q106">
            <v>0.7</v>
          </cell>
          <cell r="R106">
            <v>63</v>
          </cell>
          <cell r="S106">
            <v>63</v>
          </cell>
          <cell r="T106">
            <v>63</v>
          </cell>
          <cell r="U106">
            <v>63</v>
          </cell>
          <cell r="V106">
            <v>63</v>
          </cell>
          <cell r="W106">
            <v>63</v>
          </cell>
          <cell r="X106">
            <v>63</v>
          </cell>
          <cell r="Y106">
            <v>63</v>
          </cell>
          <cell r="Z106">
            <v>63</v>
          </cell>
          <cell r="AA106">
            <v>63</v>
          </cell>
          <cell r="AL106">
            <v>0.24</v>
          </cell>
        </row>
        <row r="107">
          <cell r="E107">
            <v>0.9</v>
          </cell>
          <cell r="F107">
            <v>2020</v>
          </cell>
          <cell r="G107">
            <v>25</v>
          </cell>
          <cell r="H107">
            <v>0.8</v>
          </cell>
          <cell r="I107">
            <v>0.8</v>
          </cell>
          <cell r="J107">
            <v>0.8</v>
          </cell>
          <cell r="K107">
            <v>0.8</v>
          </cell>
          <cell r="L107">
            <v>0.8</v>
          </cell>
          <cell r="M107">
            <v>0.8</v>
          </cell>
          <cell r="N107">
            <v>0.8</v>
          </cell>
          <cell r="O107">
            <v>0.8</v>
          </cell>
          <cell r="P107">
            <v>0.8</v>
          </cell>
          <cell r="Q107">
            <v>0.8</v>
          </cell>
          <cell r="R107">
            <v>63</v>
          </cell>
          <cell r="S107">
            <v>63</v>
          </cell>
          <cell r="T107">
            <v>63</v>
          </cell>
          <cell r="U107">
            <v>63</v>
          </cell>
          <cell r="V107">
            <v>63</v>
          </cell>
          <cell r="W107">
            <v>63</v>
          </cell>
          <cell r="X107">
            <v>63</v>
          </cell>
          <cell r="Y107">
            <v>63</v>
          </cell>
          <cell r="Z107">
            <v>63</v>
          </cell>
          <cell r="AA107">
            <v>63</v>
          </cell>
          <cell r="AL107">
            <v>1</v>
          </cell>
        </row>
        <row r="108">
          <cell r="E108">
            <v>0.9</v>
          </cell>
          <cell r="F108">
            <v>2025</v>
          </cell>
          <cell r="G108">
            <v>25</v>
          </cell>
          <cell r="H108">
            <v>0.8</v>
          </cell>
          <cell r="I108">
            <v>0.8</v>
          </cell>
          <cell r="J108">
            <v>0.8</v>
          </cell>
          <cell r="K108">
            <v>0.8</v>
          </cell>
          <cell r="L108">
            <v>0.8</v>
          </cell>
          <cell r="M108">
            <v>0.8</v>
          </cell>
          <cell r="N108">
            <v>0.8</v>
          </cell>
          <cell r="O108">
            <v>0.8</v>
          </cell>
          <cell r="P108">
            <v>0.8</v>
          </cell>
          <cell r="Q108">
            <v>0.8</v>
          </cell>
          <cell r="R108">
            <v>63</v>
          </cell>
          <cell r="S108">
            <v>63</v>
          </cell>
          <cell r="T108">
            <v>63</v>
          </cell>
          <cell r="U108">
            <v>63</v>
          </cell>
          <cell r="V108">
            <v>63</v>
          </cell>
          <cell r="W108">
            <v>63</v>
          </cell>
          <cell r="X108">
            <v>63</v>
          </cell>
          <cell r="Y108">
            <v>63</v>
          </cell>
          <cell r="Z108">
            <v>63</v>
          </cell>
          <cell r="AA108">
            <v>63</v>
          </cell>
          <cell r="AL108">
            <v>7.0000000000000007E-2</v>
          </cell>
        </row>
        <row r="109">
          <cell r="E109">
            <v>1</v>
          </cell>
          <cell r="F109">
            <v>2020</v>
          </cell>
          <cell r="G109">
            <v>1</v>
          </cell>
          <cell r="H109">
            <v>1</v>
          </cell>
          <cell r="I109">
            <v>1</v>
          </cell>
          <cell r="J109">
            <v>1</v>
          </cell>
          <cell r="K109">
            <v>1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L109">
            <v>1</v>
          </cell>
        </row>
        <row r="110">
          <cell r="E110">
            <v>0.9</v>
          </cell>
          <cell r="F110">
            <v>2020</v>
          </cell>
          <cell r="G110">
            <v>13</v>
          </cell>
          <cell r="H110">
            <v>0.8</v>
          </cell>
          <cell r="I110">
            <v>0.8</v>
          </cell>
          <cell r="J110">
            <v>0.8</v>
          </cell>
          <cell r="K110">
            <v>0.8</v>
          </cell>
          <cell r="L110">
            <v>0.8</v>
          </cell>
          <cell r="M110">
            <v>0.8</v>
          </cell>
          <cell r="N110">
            <v>0.8</v>
          </cell>
          <cell r="O110">
            <v>0.8</v>
          </cell>
          <cell r="P110">
            <v>0.8</v>
          </cell>
          <cell r="Q110">
            <v>0.8</v>
          </cell>
          <cell r="R110">
            <v>313</v>
          </cell>
          <cell r="S110">
            <v>313</v>
          </cell>
          <cell r="T110">
            <v>313</v>
          </cell>
          <cell r="U110">
            <v>313</v>
          </cell>
          <cell r="V110">
            <v>313</v>
          </cell>
          <cell r="W110">
            <v>313</v>
          </cell>
          <cell r="X110">
            <v>313</v>
          </cell>
          <cell r="Y110">
            <v>313</v>
          </cell>
          <cell r="Z110">
            <v>313</v>
          </cell>
          <cell r="AA110">
            <v>313</v>
          </cell>
          <cell r="AL110">
            <v>1</v>
          </cell>
        </row>
        <row r="111">
          <cell r="E111">
            <v>0.9</v>
          </cell>
          <cell r="F111">
            <v>2025</v>
          </cell>
          <cell r="G111">
            <v>3</v>
          </cell>
          <cell r="H111">
            <v>0.99970008997300808</v>
          </cell>
          <cell r="I111">
            <v>0.99970008997300808</v>
          </cell>
          <cell r="J111">
            <v>0.99970008997300808</v>
          </cell>
          <cell r="K111">
            <v>0.99970008997300808</v>
          </cell>
          <cell r="L111">
            <v>0.99970008997300808</v>
          </cell>
          <cell r="M111">
            <v>0.99970008997300808</v>
          </cell>
          <cell r="N111">
            <v>0.99970008997300808</v>
          </cell>
          <cell r="O111">
            <v>0.99970008997300808</v>
          </cell>
          <cell r="P111">
            <v>0.99970008997300808</v>
          </cell>
          <cell r="Q111">
            <v>0.99970008997300808</v>
          </cell>
          <cell r="R111">
            <v>80</v>
          </cell>
          <cell r="S111">
            <v>80</v>
          </cell>
          <cell r="T111">
            <v>80</v>
          </cell>
          <cell r="U111">
            <v>80</v>
          </cell>
          <cell r="V111">
            <v>80</v>
          </cell>
          <cell r="W111">
            <v>80</v>
          </cell>
          <cell r="X111">
            <v>80</v>
          </cell>
          <cell r="Y111">
            <v>80</v>
          </cell>
          <cell r="Z111">
            <v>80</v>
          </cell>
          <cell r="AA111">
            <v>80</v>
          </cell>
          <cell r="AL111">
            <v>0.87</v>
          </cell>
        </row>
        <row r="112">
          <cell r="E112">
            <v>0.9</v>
          </cell>
          <cell r="F112">
            <v>2020</v>
          </cell>
          <cell r="G112">
            <v>100</v>
          </cell>
          <cell r="H112">
            <v>1</v>
          </cell>
          <cell r="I112">
            <v>1</v>
          </cell>
          <cell r="J112">
            <v>1</v>
          </cell>
          <cell r="K112">
            <v>1</v>
          </cell>
          <cell r="L112">
            <v>1</v>
          </cell>
          <cell r="M112">
            <v>1</v>
          </cell>
          <cell r="N112">
            <v>1</v>
          </cell>
          <cell r="O112">
            <v>1</v>
          </cell>
          <cell r="P112">
            <v>1</v>
          </cell>
          <cell r="Q112">
            <v>1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L112">
            <v>1</v>
          </cell>
        </row>
        <row r="113">
          <cell r="E113">
            <v>0.5</v>
          </cell>
          <cell r="F113">
            <v>2020</v>
          </cell>
          <cell r="G113">
            <v>25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O113">
            <v>1</v>
          </cell>
          <cell r="P113">
            <v>1</v>
          </cell>
          <cell r="Q113">
            <v>1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L113">
            <v>1</v>
          </cell>
        </row>
        <row r="114">
          <cell r="E114">
            <v>0.5</v>
          </cell>
          <cell r="F114">
            <v>2020</v>
          </cell>
          <cell r="G114">
            <v>10</v>
          </cell>
          <cell r="H114">
            <v>0.67500000000000004</v>
          </cell>
          <cell r="I114">
            <v>0.67500000000000004</v>
          </cell>
          <cell r="J114">
            <v>0.67500000000000004</v>
          </cell>
          <cell r="K114">
            <v>0.67500000000000004</v>
          </cell>
          <cell r="L114">
            <v>0.67500000000000004</v>
          </cell>
          <cell r="M114">
            <v>0.67500000000000004</v>
          </cell>
          <cell r="N114">
            <v>0.67500000000000004</v>
          </cell>
          <cell r="O114">
            <v>0.67500000000000004</v>
          </cell>
          <cell r="P114">
            <v>0.67500000000000004</v>
          </cell>
          <cell r="Q114">
            <v>0.67500000000000004</v>
          </cell>
          <cell r="R114">
            <v>280</v>
          </cell>
          <cell r="S114">
            <v>280</v>
          </cell>
          <cell r="T114">
            <v>280</v>
          </cell>
          <cell r="U114">
            <v>280</v>
          </cell>
          <cell r="V114">
            <v>280</v>
          </cell>
          <cell r="W114">
            <v>280</v>
          </cell>
          <cell r="X114">
            <v>280</v>
          </cell>
          <cell r="Y114">
            <v>280</v>
          </cell>
          <cell r="Z114">
            <v>280</v>
          </cell>
          <cell r="AA114">
            <v>280</v>
          </cell>
          <cell r="AL114">
            <v>1</v>
          </cell>
        </row>
        <row r="115">
          <cell r="E115">
            <v>0.5</v>
          </cell>
          <cell r="F115">
            <v>2025</v>
          </cell>
          <cell r="G115">
            <v>15</v>
          </cell>
          <cell r="H115">
            <v>0.18</v>
          </cell>
          <cell r="I115">
            <v>0.18</v>
          </cell>
          <cell r="J115">
            <v>0.18</v>
          </cell>
          <cell r="K115">
            <v>0.18</v>
          </cell>
          <cell r="L115">
            <v>0.18</v>
          </cell>
          <cell r="M115">
            <v>0.18</v>
          </cell>
          <cell r="N115">
            <v>0.18</v>
          </cell>
          <cell r="O115">
            <v>0.18</v>
          </cell>
          <cell r="P115">
            <v>0.18</v>
          </cell>
          <cell r="Q115">
            <v>0.18</v>
          </cell>
          <cell r="R115">
            <v>350</v>
          </cell>
          <cell r="S115">
            <v>350</v>
          </cell>
          <cell r="T115">
            <v>350</v>
          </cell>
          <cell r="U115">
            <v>350</v>
          </cell>
          <cell r="V115">
            <v>350</v>
          </cell>
          <cell r="W115">
            <v>350</v>
          </cell>
          <cell r="X115">
            <v>350</v>
          </cell>
          <cell r="Y115">
            <v>350</v>
          </cell>
          <cell r="Z115">
            <v>350</v>
          </cell>
          <cell r="AA115">
            <v>350</v>
          </cell>
          <cell r="AL115">
            <v>1</v>
          </cell>
        </row>
        <row r="116">
          <cell r="E116">
            <v>0.5</v>
          </cell>
          <cell r="F116">
            <v>2025</v>
          </cell>
          <cell r="G116">
            <v>20</v>
          </cell>
          <cell r="H116">
            <v>0.22</v>
          </cell>
          <cell r="I116">
            <v>0.22</v>
          </cell>
          <cell r="J116">
            <v>0.22</v>
          </cell>
          <cell r="K116">
            <v>0.22</v>
          </cell>
          <cell r="L116">
            <v>0.22</v>
          </cell>
          <cell r="M116">
            <v>0.22</v>
          </cell>
          <cell r="N116">
            <v>0.22</v>
          </cell>
          <cell r="O116">
            <v>0.22</v>
          </cell>
          <cell r="P116">
            <v>0.22</v>
          </cell>
          <cell r="Q116">
            <v>0.22</v>
          </cell>
          <cell r="R116">
            <v>455</v>
          </cell>
          <cell r="S116">
            <v>455</v>
          </cell>
          <cell r="T116">
            <v>455</v>
          </cell>
          <cell r="U116">
            <v>455</v>
          </cell>
          <cell r="V116">
            <v>455</v>
          </cell>
          <cell r="W116">
            <v>455</v>
          </cell>
          <cell r="X116">
            <v>455</v>
          </cell>
          <cell r="Y116">
            <v>455</v>
          </cell>
          <cell r="Z116">
            <v>455</v>
          </cell>
          <cell r="AA116">
            <v>455</v>
          </cell>
          <cell r="AL116">
            <v>1</v>
          </cell>
        </row>
        <row r="117">
          <cell r="E117">
            <v>0.5</v>
          </cell>
          <cell r="F117">
            <v>2025</v>
          </cell>
          <cell r="G117">
            <v>10</v>
          </cell>
          <cell r="H117">
            <v>0.9</v>
          </cell>
          <cell r="I117">
            <v>0.9</v>
          </cell>
          <cell r="J117">
            <v>0.9</v>
          </cell>
          <cell r="K117">
            <v>0.9</v>
          </cell>
          <cell r="L117">
            <v>0.9</v>
          </cell>
          <cell r="M117">
            <v>0.9</v>
          </cell>
          <cell r="N117">
            <v>0.9</v>
          </cell>
          <cell r="O117">
            <v>0.9</v>
          </cell>
          <cell r="P117">
            <v>0.9</v>
          </cell>
          <cell r="Q117">
            <v>0.9</v>
          </cell>
          <cell r="R117">
            <v>336</v>
          </cell>
          <cell r="S117">
            <v>336</v>
          </cell>
          <cell r="T117">
            <v>336</v>
          </cell>
          <cell r="U117">
            <v>336</v>
          </cell>
          <cell r="V117">
            <v>336</v>
          </cell>
          <cell r="W117">
            <v>336</v>
          </cell>
          <cell r="X117">
            <v>336</v>
          </cell>
          <cell r="Y117">
            <v>336</v>
          </cell>
          <cell r="Z117">
            <v>336</v>
          </cell>
          <cell r="AA117">
            <v>336</v>
          </cell>
          <cell r="AL117">
            <v>0.5</v>
          </cell>
        </row>
        <row r="118">
          <cell r="E118">
            <v>0.9</v>
          </cell>
          <cell r="F118">
            <v>2020</v>
          </cell>
          <cell r="G118">
            <v>25</v>
          </cell>
          <cell r="H118">
            <v>0.8</v>
          </cell>
          <cell r="I118">
            <v>0.8</v>
          </cell>
          <cell r="J118">
            <v>0.8</v>
          </cell>
          <cell r="K118">
            <v>0.8</v>
          </cell>
          <cell r="L118">
            <v>0.8</v>
          </cell>
          <cell r="M118">
            <v>0.8</v>
          </cell>
          <cell r="N118">
            <v>0.8</v>
          </cell>
          <cell r="O118">
            <v>0.8</v>
          </cell>
          <cell r="P118">
            <v>0.8</v>
          </cell>
          <cell r="Q118">
            <v>0.8</v>
          </cell>
          <cell r="R118">
            <v>63</v>
          </cell>
          <cell r="S118">
            <v>63</v>
          </cell>
          <cell r="T118">
            <v>63</v>
          </cell>
          <cell r="U118">
            <v>63</v>
          </cell>
          <cell r="V118">
            <v>63</v>
          </cell>
          <cell r="W118">
            <v>63</v>
          </cell>
          <cell r="X118">
            <v>63</v>
          </cell>
          <cell r="Y118">
            <v>63</v>
          </cell>
          <cell r="Z118">
            <v>63</v>
          </cell>
          <cell r="AA118">
            <v>63</v>
          </cell>
          <cell r="AL118">
            <v>1</v>
          </cell>
        </row>
        <row r="119">
          <cell r="E119">
            <v>0.9</v>
          </cell>
          <cell r="F119">
            <v>2020</v>
          </cell>
          <cell r="G119">
            <v>25</v>
          </cell>
          <cell r="H119">
            <v>0.7</v>
          </cell>
          <cell r="I119">
            <v>0.7</v>
          </cell>
          <cell r="J119">
            <v>0.7</v>
          </cell>
          <cell r="K119">
            <v>0.7</v>
          </cell>
          <cell r="L119">
            <v>0.7</v>
          </cell>
          <cell r="M119">
            <v>0.7</v>
          </cell>
          <cell r="N119">
            <v>0.7</v>
          </cell>
          <cell r="O119">
            <v>0.7</v>
          </cell>
          <cell r="P119">
            <v>0.7</v>
          </cell>
          <cell r="Q119">
            <v>0.7</v>
          </cell>
          <cell r="R119">
            <v>63</v>
          </cell>
          <cell r="S119">
            <v>63</v>
          </cell>
          <cell r="T119">
            <v>63</v>
          </cell>
          <cell r="U119">
            <v>63</v>
          </cell>
          <cell r="V119">
            <v>63</v>
          </cell>
          <cell r="W119">
            <v>63</v>
          </cell>
          <cell r="X119">
            <v>63</v>
          </cell>
          <cell r="Y119">
            <v>63</v>
          </cell>
          <cell r="Z119">
            <v>63</v>
          </cell>
          <cell r="AA119">
            <v>63</v>
          </cell>
          <cell r="AL119">
            <v>0.03</v>
          </cell>
        </row>
        <row r="120">
          <cell r="E120">
            <v>0.9</v>
          </cell>
          <cell r="F120">
            <v>2020</v>
          </cell>
          <cell r="G120">
            <v>25</v>
          </cell>
          <cell r="H120">
            <v>0.8</v>
          </cell>
          <cell r="I120">
            <v>0.8</v>
          </cell>
          <cell r="J120">
            <v>0.8</v>
          </cell>
          <cell r="K120">
            <v>0.8</v>
          </cell>
          <cell r="L120">
            <v>0.8</v>
          </cell>
          <cell r="M120">
            <v>0.8</v>
          </cell>
          <cell r="N120">
            <v>0.8</v>
          </cell>
          <cell r="O120">
            <v>0.8</v>
          </cell>
          <cell r="P120">
            <v>0.8</v>
          </cell>
          <cell r="Q120">
            <v>0.8</v>
          </cell>
          <cell r="R120">
            <v>63</v>
          </cell>
          <cell r="S120">
            <v>63</v>
          </cell>
          <cell r="T120">
            <v>63</v>
          </cell>
          <cell r="U120">
            <v>63</v>
          </cell>
          <cell r="V120">
            <v>63</v>
          </cell>
          <cell r="W120">
            <v>63</v>
          </cell>
          <cell r="X120">
            <v>63</v>
          </cell>
          <cell r="Y120">
            <v>63</v>
          </cell>
          <cell r="Z120">
            <v>63</v>
          </cell>
          <cell r="AA120">
            <v>63</v>
          </cell>
          <cell r="AL120">
            <v>0.56000000000000005</v>
          </cell>
        </row>
        <row r="121">
          <cell r="E121">
            <v>0.9</v>
          </cell>
          <cell r="F121">
            <v>2025</v>
          </cell>
          <cell r="G121">
            <v>25</v>
          </cell>
          <cell r="H121">
            <v>0.7</v>
          </cell>
          <cell r="I121">
            <v>0.7</v>
          </cell>
          <cell r="J121">
            <v>0.7</v>
          </cell>
          <cell r="K121">
            <v>0.7</v>
          </cell>
          <cell r="L121">
            <v>0.7</v>
          </cell>
          <cell r="M121">
            <v>0.7</v>
          </cell>
          <cell r="N121">
            <v>0.7</v>
          </cell>
          <cell r="O121">
            <v>0.7</v>
          </cell>
          <cell r="P121">
            <v>0.7</v>
          </cell>
          <cell r="Q121">
            <v>0.7</v>
          </cell>
          <cell r="R121">
            <v>63</v>
          </cell>
          <cell r="S121">
            <v>63</v>
          </cell>
          <cell r="T121">
            <v>63</v>
          </cell>
          <cell r="U121">
            <v>63</v>
          </cell>
          <cell r="V121">
            <v>63</v>
          </cell>
          <cell r="W121">
            <v>63</v>
          </cell>
          <cell r="X121">
            <v>63</v>
          </cell>
          <cell r="Y121">
            <v>63</v>
          </cell>
          <cell r="Z121">
            <v>63</v>
          </cell>
          <cell r="AA121">
            <v>63</v>
          </cell>
          <cell r="AL121">
            <v>0.24</v>
          </cell>
        </row>
        <row r="122">
          <cell r="E122">
            <v>0.9</v>
          </cell>
          <cell r="F122">
            <v>2025</v>
          </cell>
          <cell r="G122">
            <v>25</v>
          </cell>
          <cell r="H122">
            <v>0.8</v>
          </cell>
          <cell r="I122">
            <v>0.8</v>
          </cell>
          <cell r="J122">
            <v>0.8</v>
          </cell>
          <cell r="K122">
            <v>0.8</v>
          </cell>
          <cell r="L122">
            <v>0.8</v>
          </cell>
          <cell r="M122">
            <v>0.8</v>
          </cell>
          <cell r="N122">
            <v>0.8</v>
          </cell>
          <cell r="O122">
            <v>0.8</v>
          </cell>
          <cell r="P122">
            <v>0.8</v>
          </cell>
          <cell r="Q122">
            <v>0.8</v>
          </cell>
          <cell r="R122">
            <v>63</v>
          </cell>
          <cell r="S122">
            <v>63</v>
          </cell>
          <cell r="T122">
            <v>63</v>
          </cell>
          <cell r="U122">
            <v>63</v>
          </cell>
          <cell r="V122">
            <v>63</v>
          </cell>
          <cell r="W122">
            <v>63</v>
          </cell>
          <cell r="X122">
            <v>63</v>
          </cell>
          <cell r="Y122">
            <v>63</v>
          </cell>
          <cell r="Z122">
            <v>63</v>
          </cell>
          <cell r="AA122">
            <v>63</v>
          </cell>
          <cell r="AL122">
            <v>7.0000000000000007E-2</v>
          </cell>
        </row>
        <row r="123">
          <cell r="E123">
            <v>0.5</v>
          </cell>
          <cell r="F123">
            <v>2020</v>
          </cell>
          <cell r="G123">
            <v>25</v>
          </cell>
          <cell r="H123">
            <v>0.87</v>
          </cell>
          <cell r="I123">
            <v>0.87</v>
          </cell>
          <cell r="J123">
            <v>0.87</v>
          </cell>
          <cell r="K123">
            <v>0.87</v>
          </cell>
          <cell r="L123">
            <v>0.87</v>
          </cell>
          <cell r="M123">
            <v>0.87</v>
          </cell>
          <cell r="N123">
            <v>0.87</v>
          </cell>
          <cell r="O123">
            <v>0.87</v>
          </cell>
          <cell r="P123">
            <v>0.87</v>
          </cell>
          <cell r="Q123">
            <v>0.87</v>
          </cell>
          <cell r="R123">
            <v>350</v>
          </cell>
          <cell r="S123">
            <v>350</v>
          </cell>
          <cell r="T123">
            <v>350</v>
          </cell>
          <cell r="U123">
            <v>350</v>
          </cell>
          <cell r="V123">
            <v>350</v>
          </cell>
          <cell r="W123">
            <v>350</v>
          </cell>
          <cell r="X123">
            <v>350</v>
          </cell>
          <cell r="Y123">
            <v>350</v>
          </cell>
          <cell r="Z123">
            <v>350</v>
          </cell>
          <cell r="AA123">
            <v>350</v>
          </cell>
          <cell r="AL123">
            <v>0.2</v>
          </cell>
        </row>
        <row r="124">
          <cell r="E124">
            <v>0.5</v>
          </cell>
          <cell r="F124">
            <v>2025</v>
          </cell>
          <cell r="G124">
            <v>25</v>
          </cell>
          <cell r="H124">
            <v>0.85</v>
          </cell>
          <cell r="I124">
            <v>0.85</v>
          </cell>
          <cell r="J124">
            <v>0.85</v>
          </cell>
          <cell r="K124">
            <v>0.85</v>
          </cell>
          <cell r="L124">
            <v>0.85</v>
          </cell>
          <cell r="M124">
            <v>0.85</v>
          </cell>
          <cell r="N124">
            <v>0.85</v>
          </cell>
          <cell r="O124">
            <v>0.85</v>
          </cell>
          <cell r="P124">
            <v>0.85</v>
          </cell>
          <cell r="Q124">
            <v>0.85</v>
          </cell>
          <cell r="R124">
            <v>300</v>
          </cell>
          <cell r="S124">
            <v>300</v>
          </cell>
          <cell r="T124">
            <v>300</v>
          </cell>
          <cell r="U124">
            <v>300</v>
          </cell>
          <cell r="V124">
            <v>300</v>
          </cell>
          <cell r="W124">
            <v>300</v>
          </cell>
          <cell r="X124">
            <v>300</v>
          </cell>
          <cell r="Y124">
            <v>300</v>
          </cell>
          <cell r="Z124">
            <v>300</v>
          </cell>
          <cell r="AA124">
            <v>300</v>
          </cell>
          <cell r="AL124">
            <v>1</v>
          </cell>
        </row>
        <row r="125">
          <cell r="E125">
            <v>0.5</v>
          </cell>
          <cell r="F125">
            <v>2025</v>
          </cell>
          <cell r="G125">
            <v>20</v>
          </cell>
          <cell r="H125">
            <v>3.5</v>
          </cell>
          <cell r="I125">
            <v>3.5</v>
          </cell>
          <cell r="J125">
            <v>3.5</v>
          </cell>
          <cell r="K125">
            <v>3.5</v>
          </cell>
          <cell r="L125">
            <v>3.5</v>
          </cell>
          <cell r="M125">
            <v>3.5</v>
          </cell>
          <cell r="N125">
            <v>3.5</v>
          </cell>
          <cell r="O125">
            <v>3.5</v>
          </cell>
          <cell r="P125">
            <v>3.5</v>
          </cell>
          <cell r="Q125">
            <v>3.5</v>
          </cell>
        </row>
        <row r="126">
          <cell r="E126">
            <v>0.5</v>
          </cell>
          <cell r="F126">
            <v>2025</v>
          </cell>
          <cell r="G126">
            <v>25</v>
          </cell>
          <cell r="H126">
            <v>0.8</v>
          </cell>
          <cell r="I126">
            <v>0.8</v>
          </cell>
          <cell r="J126">
            <v>0.8</v>
          </cell>
          <cell r="K126">
            <v>0.8</v>
          </cell>
          <cell r="L126">
            <v>0.8</v>
          </cell>
          <cell r="M126">
            <v>0.8</v>
          </cell>
          <cell r="N126">
            <v>0.8</v>
          </cell>
          <cell r="O126">
            <v>0.8</v>
          </cell>
          <cell r="P126">
            <v>0.8</v>
          </cell>
          <cell r="Q126">
            <v>0.8</v>
          </cell>
          <cell r="R126">
            <v>750</v>
          </cell>
          <cell r="S126">
            <v>750</v>
          </cell>
          <cell r="T126">
            <v>750</v>
          </cell>
          <cell r="U126">
            <v>750</v>
          </cell>
          <cell r="V126">
            <v>750</v>
          </cell>
          <cell r="W126">
            <v>750</v>
          </cell>
          <cell r="X126">
            <v>750</v>
          </cell>
          <cell r="Y126">
            <v>750</v>
          </cell>
          <cell r="Z126">
            <v>750</v>
          </cell>
          <cell r="AA126">
            <v>750</v>
          </cell>
          <cell r="AL126">
            <v>1</v>
          </cell>
        </row>
        <row r="127">
          <cell r="E127">
            <v>0.5</v>
          </cell>
          <cell r="F127">
            <v>2025</v>
          </cell>
          <cell r="G127">
            <v>25</v>
          </cell>
          <cell r="H127">
            <v>0.87</v>
          </cell>
          <cell r="I127">
            <v>0.87</v>
          </cell>
          <cell r="J127">
            <v>0.87</v>
          </cell>
          <cell r="K127">
            <v>0.87</v>
          </cell>
          <cell r="L127">
            <v>0.87</v>
          </cell>
          <cell r="M127">
            <v>0.87</v>
          </cell>
          <cell r="N127">
            <v>0.87</v>
          </cell>
          <cell r="O127">
            <v>0.87</v>
          </cell>
          <cell r="P127">
            <v>0.87</v>
          </cell>
          <cell r="Q127">
            <v>0.87</v>
          </cell>
          <cell r="R127">
            <v>350</v>
          </cell>
          <cell r="S127">
            <v>350</v>
          </cell>
          <cell r="T127">
            <v>350</v>
          </cell>
          <cell r="U127">
            <v>350</v>
          </cell>
          <cell r="V127">
            <v>350</v>
          </cell>
          <cell r="W127">
            <v>350</v>
          </cell>
          <cell r="X127">
            <v>350</v>
          </cell>
          <cell r="Y127">
            <v>350</v>
          </cell>
          <cell r="Z127">
            <v>350</v>
          </cell>
          <cell r="AA127">
            <v>350</v>
          </cell>
          <cell r="AL127">
            <v>1</v>
          </cell>
        </row>
        <row r="128">
          <cell r="E128">
            <v>0.5</v>
          </cell>
          <cell r="F128">
            <v>2025</v>
          </cell>
          <cell r="G128">
            <v>25</v>
          </cell>
          <cell r="H128">
            <v>0.85</v>
          </cell>
          <cell r="I128">
            <v>0.85</v>
          </cell>
          <cell r="J128">
            <v>0.85</v>
          </cell>
          <cell r="K128">
            <v>0.85</v>
          </cell>
          <cell r="L128">
            <v>0.85</v>
          </cell>
          <cell r="M128">
            <v>0.85</v>
          </cell>
          <cell r="N128">
            <v>0.85</v>
          </cell>
          <cell r="O128">
            <v>0.85</v>
          </cell>
          <cell r="P128">
            <v>0.85</v>
          </cell>
          <cell r="Q128">
            <v>0.85</v>
          </cell>
          <cell r="R128">
            <v>2000</v>
          </cell>
          <cell r="S128">
            <v>2000</v>
          </cell>
          <cell r="T128">
            <v>2000</v>
          </cell>
          <cell r="U128">
            <v>2000</v>
          </cell>
          <cell r="V128">
            <v>2000</v>
          </cell>
          <cell r="W128">
            <v>2000</v>
          </cell>
          <cell r="X128">
            <v>2000</v>
          </cell>
          <cell r="Y128">
            <v>2000</v>
          </cell>
          <cell r="Z128">
            <v>2000</v>
          </cell>
          <cell r="AA128">
            <v>2000</v>
          </cell>
          <cell r="AL128">
            <v>1</v>
          </cell>
        </row>
        <row r="129">
          <cell r="E129">
            <v>0.5</v>
          </cell>
          <cell r="F129">
            <v>2025</v>
          </cell>
          <cell r="G129">
            <v>25</v>
          </cell>
          <cell r="H129">
            <v>0.99</v>
          </cell>
          <cell r="I129">
            <v>0.99</v>
          </cell>
          <cell r="J129">
            <v>0.99</v>
          </cell>
          <cell r="K129">
            <v>0.99</v>
          </cell>
          <cell r="L129">
            <v>0.99</v>
          </cell>
          <cell r="M129">
            <v>0.99</v>
          </cell>
          <cell r="N129">
            <v>0.99</v>
          </cell>
          <cell r="O129">
            <v>0.99</v>
          </cell>
          <cell r="P129">
            <v>0.99</v>
          </cell>
          <cell r="Q129">
            <v>0.99</v>
          </cell>
        </row>
        <row r="130">
          <cell r="E130">
            <v>0.09</v>
          </cell>
          <cell r="F130">
            <v>2025</v>
          </cell>
          <cell r="G130">
            <v>15</v>
          </cell>
          <cell r="H130">
            <v>0.15</v>
          </cell>
          <cell r="I130">
            <v>0.15</v>
          </cell>
          <cell r="J130">
            <v>0.15</v>
          </cell>
          <cell r="K130">
            <v>0.15</v>
          </cell>
          <cell r="L130">
            <v>0.15</v>
          </cell>
          <cell r="M130">
            <v>0.15</v>
          </cell>
          <cell r="N130">
            <v>0.15</v>
          </cell>
          <cell r="O130">
            <v>0.15</v>
          </cell>
          <cell r="P130">
            <v>0.15</v>
          </cell>
          <cell r="Q130">
            <v>0.15</v>
          </cell>
          <cell r="R130">
            <v>2015</v>
          </cell>
          <cell r="S130">
            <v>2015</v>
          </cell>
          <cell r="T130">
            <v>2015</v>
          </cell>
          <cell r="U130">
            <v>2015</v>
          </cell>
          <cell r="V130">
            <v>2015</v>
          </cell>
          <cell r="W130">
            <v>2015</v>
          </cell>
          <cell r="X130">
            <v>2015</v>
          </cell>
          <cell r="Y130">
            <v>2015</v>
          </cell>
          <cell r="Z130">
            <v>2015</v>
          </cell>
          <cell r="AA130">
            <v>2015</v>
          </cell>
          <cell r="AL130">
            <v>0.02</v>
          </cell>
        </row>
        <row r="131">
          <cell r="E131">
            <v>0.09</v>
          </cell>
          <cell r="F131">
            <v>2020</v>
          </cell>
          <cell r="G131">
            <v>20</v>
          </cell>
          <cell r="H131">
            <v>0.18</v>
          </cell>
          <cell r="I131">
            <v>0.18</v>
          </cell>
          <cell r="J131">
            <v>0.18</v>
          </cell>
          <cell r="K131">
            <v>0.18</v>
          </cell>
          <cell r="L131">
            <v>0.18</v>
          </cell>
          <cell r="M131">
            <v>0.18</v>
          </cell>
          <cell r="N131">
            <v>0.18</v>
          </cell>
          <cell r="O131">
            <v>0.18</v>
          </cell>
          <cell r="P131">
            <v>0.18</v>
          </cell>
          <cell r="Q131">
            <v>0.18</v>
          </cell>
          <cell r="R131">
            <v>2388</v>
          </cell>
          <cell r="S131">
            <v>2388</v>
          </cell>
          <cell r="T131">
            <v>2388</v>
          </cell>
          <cell r="U131">
            <v>2388</v>
          </cell>
          <cell r="V131">
            <v>2388</v>
          </cell>
          <cell r="W131">
            <v>2388</v>
          </cell>
          <cell r="X131">
            <v>2388</v>
          </cell>
          <cell r="Y131">
            <v>2388</v>
          </cell>
          <cell r="Z131">
            <v>2388</v>
          </cell>
          <cell r="AA131">
            <v>2388</v>
          </cell>
          <cell r="AL131">
            <v>1</v>
          </cell>
        </row>
        <row r="132">
          <cell r="E132">
            <v>0.09</v>
          </cell>
          <cell r="F132">
            <v>2025</v>
          </cell>
          <cell r="G132">
            <v>20</v>
          </cell>
          <cell r="H132">
            <v>0.13</v>
          </cell>
          <cell r="I132">
            <v>0.13</v>
          </cell>
          <cell r="J132">
            <v>0.13</v>
          </cell>
          <cell r="K132">
            <v>0.13</v>
          </cell>
          <cell r="L132">
            <v>0.13</v>
          </cell>
          <cell r="M132">
            <v>0.13</v>
          </cell>
          <cell r="N132">
            <v>0.13</v>
          </cell>
          <cell r="O132">
            <v>0.13</v>
          </cell>
          <cell r="P132">
            <v>0.13</v>
          </cell>
          <cell r="Q132">
            <v>0.13</v>
          </cell>
          <cell r="R132">
            <v>2723</v>
          </cell>
          <cell r="S132">
            <v>2723</v>
          </cell>
          <cell r="T132">
            <v>2723</v>
          </cell>
          <cell r="U132">
            <v>2723</v>
          </cell>
          <cell r="V132">
            <v>2723</v>
          </cell>
          <cell r="W132">
            <v>2723</v>
          </cell>
          <cell r="X132">
            <v>2723</v>
          </cell>
          <cell r="Y132">
            <v>2723</v>
          </cell>
          <cell r="Z132">
            <v>2723</v>
          </cell>
          <cell r="AA132">
            <v>2723</v>
          </cell>
          <cell r="AL132">
            <v>0.05</v>
          </cell>
        </row>
        <row r="133">
          <cell r="E133">
            <v>0.5</v>
          </cell>
          <cell r="F133">
            <v>2025</v>
          </cell>
          <cell r="G133">
            <v>10</v>
          </cell>
          <cell r="H133">
            <v>0.9</v>
          </cell>
          <cell r="I133">
            <v>0.9</v>
          </cell>
          <cell r="J133">
            <v>0.9</v>
          </cell>
          <cell r="K133">
            <v>0.9</v>
          </cell>
          <cell r="L133">
            <v>0.9</v>
          </cell>
          <cell r="M133">
            <v>0.9</v>
          </cell>
          <cell r="N133">
            <v>0.9</v>
          </cell>
          <cell r="O133">
            <v>0.9</v>
          </cell>
          <cell r="P133">
            <v>0.9</v>
          </cell>
          <cell r="Q133">
            <v>0.9</v>
          </cell>
          <cell r="R133">
            <v>336</v>
          </cell>
          <cell r="S133">
            <v>336</v>
          </cell>
          <cell r="T133">
            <v>336</v>
          </cell>
          <cell r="U133">
            <v>336</v>
          </cell>
          <cell r="V133">
            <v>336</v>
          </cell>
          <cell r="W133">
            <v>336</v>
          </cell>
          <cell r="X133">
            <v>336</v>
          </cell>
          <cell r="Y133">
            <v>336</v>
          </cell>
          <cell r="Z133">
            <v>336</v>
          </cell>
          <cell r="AA133">
            <v>336</v>
          </cell>
          <cell r="AL133">
            <v>0.5</v>
          </cell>
        </row>
        <row r="134">
          <cell r="E134">
            <v>0.5</v>
          </cell>
          <cell r="F134">
            <v>2025</v>
          </cell>
          <cell r="G134">
            <v>15</v>
          </cell>
          <cell r="H134">
            <v>0.18</v>
          </cell>
          <cell r="I134">
            <v>0.18</v>
          </cell>
          <cell r="J134">
            <v>0.18</v>
          </cell>
          <cell r="K134">
            <v>0.18</v>
          </cell>
          <cell r="L134">
            <v>0.18</v>
          </cell>
          <cell r="M134">
            <v>0.18</v>
          </cell>
          <cell r="N134">
            <v>0.18</v>
          </cell>
          <cell r="O134">
            <v>0.18</v>
          </cell>
          <cell r="P134">
            <v>0.18</v>
          </cell>
          <cell r="Q134">
            <v>0.18</v>
          </cell>
          <cell r="R134">
            <v>350</v>
          </cell>
          <cell r="S134">
            <v>350</v>
          </cell>
          <cell r="T134">
            <v>350</v>
          </cell>
          <cell r="U134">
            <v>350</v>
          </cell>
          <cell r="V134">
            <v>350</v>
          </cell>
          <cell r="W134">
            <v>350</v>
          </cell>
          <cell r="X134">
            <v>350</v>
          </cell>
          <cell r="Y134">
            <v>350</v>
          </cell>
          <cell r="Z134">
            <v>350</v>
          </cell>
          <cell r="AA134">
            <v>350</v>
          </cell>
          <cell r="AL134">
            <v>1</v>
          </cell>
        </row>
        <row r="135">
          <cell r="E135">
            <v>0.5</v>
          </cell>
          <cell r="F135">
            <v>2020</v>
          </cell>
          <cell r="G135">
            <v>10</v>
          </cell>
          <cell r="H135">
            <v>0.67500000000000004</v>
          </cell>
          <cell r="I135">
            <v>0.67500000000000004</v>
          </cell>
          <cell r="J135">
            <v>0.67500000000000004</v>
          </cell>
          <cell r="K135">
            <v>0.67500000000000004</v>
          </cell>
          <cell r="L135">
            <v>0.67500000000000004</v>
          </cell>
          <cell r="M135">
            <v>0.67500000000000004</v>
          </cell>
          <cell r="N135">
            <v>0.67500000000000004</v>
          </cell>
          <cell r="O135">
            <v>0.67500000000000004</v>
          </cell>
          <cell r="P135">
            <v>0.67500000000000004</v>
          </cell>
          <cell r="Q135">
            <v>0.67500000000000004</v>
          </cell>
          <cell r="R135">
            <v>280</v>
          </cell>
          <cell r="S135">
            <v>280</v>
          </cell>
          <cell r="T135">
            <v>280</v>
          </cell>
          <cell r="U135">
            <v>280</v>
          </cell>
          <cell r="V135">
            <v>280</v>
          </cell>
          <cell r="W135">
            <v>280</v>
          </cell>
          <cell r="X135">
            <v>280</v>
          </cell>
          <cell r="Y135">
            <v>280</v>
          </cell>
          <cell r="Z135">
            <v>280</v>
          </cell>
          <cell r="AA135">
            <v>280</v>
          </cell>
          <cell r="AL135">
            <v>1</v>
          </cell>
        </row>
        <row r="136">
          <cell r="E136">
            <v>0.5</v>
          </cell>
          <cell r="F136">
            <v>2020</v>
          </cell>
          <cell r="G136">
            <v>20</v>
          </cell>
          <cell r="H136">
            <v>0.22</v>
          </cell>
          <cell r="I136">
            <v>0.22</v>
          </cell>
          <cell r="J136">
            <v>0.22</v>
          </cell>
          <cell r="K136">
            <v>0.22</v>
          </cell>
          <cell r="L136">
            <v>0.22</v>
          </cell>
          <cell r="M136">
            <v>0.22</v>
          </cell>
          <cell r="N136">
            <v>0.22</v>
          </cell>
          <cell r="O136">
            <v>0.22</v>
          </cell>
          <cell r="P136">
            <v>0.22</v>
          </cell>
          <cell r="Q136">
            <v>0.22</v>
          </cell>
          <cell r="R136">
            <v>455</v>
          </cell>
          <cell r="S136">
            <v>455</v>
          </cell>
          <cell r="T136">
            <v>455</v>
          </cell>
          <cell r="U136">
            <v>455</v>
          </cell>
          <cell r="V136">
            <v>455</v>
          </cell>
          <cell r="W136">
            <v>455</v>
          </cell>
          <cell r="X136">
            <v>455</v>
          </cell>
          <cell r="Y136">
            <v>455</v>
          </cell>
          <cell r="Z136">
            <v>455</v>
          </cell>
          <cell r="AA136">
            <v>455</v>
          </cell>
          <cell r="AL136">
            <v>1</v>
          </cell>
        </row>
        <row r="137">
          <cell r="E137">
            <v>0.5</v>
          </cell>
          <cell r="F137">
            <v>2020</v>
          </cell>
          <cell r="G137">
            <v>25</v>
          </cell>
          <cell r="H137">
            <v>0.87</v>
          </cell>
          <cell r="I137">
            <v>0.87</v>
          </cell>
          <cell r="J137">
            <v>0.87</v>
          </cell>
          <cell r="K137">
            <v>0.87</v>
          </cell>
          <cell r="L137">
            <v>0.87</v>
          </cell>
          <cell r="M137">
            <v>0.87</v>
          </cell>
          <cell r="N137">
            <v>0.87</v>
          </cell>
          <cell r="O137">
            <v>0.87</v>
          </cell>
          <cell r="P137">
            <v>0.87</v>
          </cell>
          <cell r="Q137">
            <v>0.87</v>
          </cell>
          <cell r="R137">
            <v>350</v>
          </cell>
          <cell r="S137">
            <v>350</v>
          </cell>
          <cell r="T137">
            <v>350</v>
          </cell>
          <cell r="U137">
            <v>350</v>
          </cell>
          <cell r="V137">
            <v>350</v>
          </cell>
          <cell r="W137">
            <v>350</v>
          </cell>
          <cell r="X137">
            <v>350</v>
          </cell>
          <cell r="Y137">
            <v>350</v>
          </cell>
          <cell r="Z137">
            <v>350</v>
          </cell>
          <cell r="AA137">
            <v>350</v>
          </cell>
          <cell r="AL137">
            <v>0.2</v>
          </cell>
        </row>
        <row r="138">
          <cell r="E138">
            <v>0.5</v>
          </cell>
          <cell r="F138">
            <v>2025</v>
          </cell>
          <cell r="G138">
            <v>25</v>
          </cell>
          <cell r="H138">
            <v>0.85</v>
          </cell>
          <cell r="I138">
            <v>0.85</v>
          </cell>
          <cell r="J138">
            <v>0.85</v>
          </cell>
          <cell r="K138">
            <v>0.85</v>
          </cell>
          <cell r="L138">
            <v>0.85</v>
          </cell>
          <cell r="M138">
            <v>0.85</v>
          </cell>
          <cell r="N138">
            <v>0.85</v>
          </cell>
          <cell r="O138">
            <v>0.85</v>
          </cell>
          <cell r="P138">
            <v>0.85</v>
          </cell>
          <cell r="Q138">
            <v>0.85</v>
          </cell>
          <cell r="R138">
            <v>300</v>
          </cell>
          <cell r="S138">
            <v>300</v>
          </cell>
          <cell r="T138">
            <v>300</v>
          </cell>
          <cell r="U138">
            <v>300</v>
          </cell>
          <cell r="V138">
            <v>300</v>
          </cell>
          <cell r="W138">
            <v>300</v>
          </cell>
          <cell r="X138">
            <v>300</v>
          </cell>
          <cell r="Y138">
            <v>300</v>
          </cell>
          <cell r="Z138">
            <v>300</v>
          </cell>
          <cell r="AA138">
            <v>300</v>
          </cell>
          <cell r="AL138">
            <v>1</v>
          </cell>
        </row>
        <row r="139">
          <cell r="E139">
            <v>0.5</v>
          </cell>
          <cell r="F139">
            <v>2020</v>
          </cell>
          <cell r="G139">
            <v>25</v>
          </cell>
          <cell r="H139">
            <v>0.85</v>
          </cell>
          <cell r="I139">
            <v>0.85</v>
          </cell>
          <cell r="J139">
            <v>0.85</v>
          </cell>
          <cell r="K139">
            <v>0.85</v>
          </cell>
          <cell r="L139">
            <v>0.85</v>
          </cell>
          <cell r="M139">
            <v>0.85</v>
          </cell>
          <cell r="N139">
            <v>0.85</v>
          </cell>
          <cell r="O139">
            <v>0.85</v>
          </cell>
          <cell r="P139">
            <v>0.85</v>
          </cell>
          <cell r="Q139">
            <v>0.85</v>
          </cell>
          <cell r="R139">
            <v>300</v>
          </cell>
          <cell r="S139">
            <v>300</v>
          </cell>
          <cell r="T139">
            <v>300</v>
          </cell>
          <cell r="U139">
            <v>300</v>
          </cell>
          <cell r="V139">
            <v>300</v>
          </cell>
          <cell r="W139">
            <v>300</v>
          </cell>
          <cell r="X139">
            <v>300</v>
          </cell>
          <cell r="Y139">
            <v>300</v>
          </cell>
          <cell r="Z139">
            <v>300</v>
          </cell>
          <cell r="AA139">
            <v>300</v>
          </cell>
          <cell r="AL139">
            <v>1</v>
          </cell>
        </row>
        <row r="140">
          <cell r="E140">
            <v>0.5</v>
          </cell>
          <cell r="F140">
            <v>2025</v>
          </cell>
          <cell r="G140">
            <v>20</v>
          </cell>
          <cell r="H140">
            <v>3.5</v>
          </cell>
          <cell r="I140">
            <v>3.5</v>
          </cell>
          <cell r="J140">
            <v>3.5</v>
          </cell>
          <cell r="K140">
            <v>3.5</v>
          </cell>
          <cell r="L140">
            <v>3.5</v>
          </cell>
          <cell r="M140">
            <v>3.5</v>
          </cell>
          <cell r="N140">
            <v>3.5</v>
          </cell>
          <cell r="O140">
            <v>3.5</v>
          </cell>
          <cell r="P140">
            <v>3.5</v>
          </cell>
          <cell r="Q140">
            <v>3.5</v>
          </cell>
        </row>
        <row r="141">
          <cell r="E141">
            <v>0.5</v>
          </cell>
          <cell r="F141">
            <v>2025</v>
          </cell>
          <cell r="G141">
            <v>25</v>
          </cell>
          <cell r="H141">
            <v>0.8</v>
          </cell>
          <cell r="I141">
            <v>0.8</v>
          </cell>
          <cell r="J141">
            <v>0.8</v>
          </cell>
          <cell r="K141">
            <v>0.8</v>
          </cell>
          <cell r="L141">
            <v>0.8</v>
          </cell>
          <cell r="M141">
            <v>0.8</v>
          </cell>
          <cell r="N141">
            <v>0.8</v>
          </cell>
          <cell r="O141">
            <v>0.8</v>
          </cell>
          <cell r="P141">
            <v>0.8</v>
          </cell>
          <cell r="Q141">
            <v>0.8</v>
          </cell>
          <cell r="R141">
            <v>750</v>
          </cell>
          <cell r="S141">
            <v>750</v>
          </cell>
          <cell r="T141">
            <v>750</v>
          </cell>
          <cell r="U141">
            <v>750</v>
          </cell>
          <cell r="V141">
            <v>750</v>
          </cell>
          <cell r="W141">
            <v>750</v>
          </cell>
          <cell r="X141">
            <v>750</v>
          </cell>
          <cell r="Y141">
            <v>750</v>
          </cell>
          <cell r="Z141">
            <v>750</v>
          </cell>
          <cell r="AA141">
            <v>750</v>
          </cell>
          <cell r="AL141">
            <v>1</v>
          </cell>
        </row>
        <row r="142">
          <cell r="E142">
            <v>0.5</v>
          </cell>
          <cell r="F142">
            <v>2025</v>
          </cell>
          <cell r="G142">
            <v>25</v>
          </cell>
          <cell r="H142">
            <v>0.87</v>
          </cell>
          <cell r="I142">
            <v>0.87</v>
          </cell>
          <cell r="J142">
            <v>0.87</v>
          </cell>
          <cell r="K142">
            <v>0.87</v>
          </cell>
          <cell r="L142">
            <v>0.87</v>
          </cell>
          <cell r="M142">
            <v>0.87</v>
          </cell>
          <cell r="N142">
            <v>0.87</v>
          </cell>
          <cell r="O142">
            <v>0.87</v>
          </cell>
          <cell r="P142">
            <v>0.87</v>
          </cell>
          <cell r="Q142">
            <v>0.87</v>
          </cell>
          <cell r="R142">
            <v>350</v>
          </cell>
          <cell r="S142">
            <v>350</v>
          </cell>
          <cell r="T142">
            <v>350</v>
          </cell>
          <cell r="U142">
            <v>350</v>
          </cell>
          <cell r="V142">
            <v>350</v>
          </cell>
          <cell r="W142">
            <v>350</v>
          </cell>
          <cell r="X142">
            <v>350</v>
          </cell>
          <cell r="Y142">
            <v>350</v>
          </cell>
          <cell r="Z142">
            <v>350</v>
          </cell>
          <cell r="AA142">
            <v>350</v>
          </cell>
          <cell r="AL142">
            <v>1</v>
          </cell>
        </row>
        <row r="143">
          <cell r="E143">
            <v>0.5</v>
          </cell>
          <cell r="F143">
            <v>2025</v>
          </cell>
          <cell r="G143">
            <v>25</v>
          </cell>
          <cell r="H143">
            <v>0.85</v>
          </cell>
          <cell r="I143">
            <v>0.85</v>
          </cell>
          <cell r="J143">
            <v>0.85</v>
          </cell>
          <cell r="K143">
            <v>0.85</v>
          </cell>
          <cell r="L143">
            <v>0.85</v>
          </cell>
          <cell r="M143">
            <v>0.85</v>
          </cell>
          <cell r="N143">
            <v>0.85</v>
          </cell>
          <cell r="O143">
            <v>0.85</v>
          </cell>
          <cell r="P143">
            <v>0.85</v>
          </cell>
          <cell r="Q143">
            <v>0.85</v>
          </cell>
          <cell r="R143">
            <v>2000</v>
          </cell>
          <cell r="S143">
            <v>2000</v>
          </cell>
          <cell r="T143">
            <v>2000</v>
          </cell>
          <cell r="U143">
            <v>2000</v>
          </cell>
          <cell r="V143">
            <v>2000</v>
          </cell>
          <cell r="W143">
            <v>2000</v>
          </cell>
          <cell r="X143">
            <v>2000</v>
          </cell>
          <cell r="Y143">
            <v>2000</v>
          </cell>
          <cell r="Z143">
            <v>2000</v>
          </cell>
          <cell r="AA143">
            <v>2000</v>
          </cell>
          <cell r="AL143">
            <v>1</v>
          </cell>
        </row>
        <row r="144">
          <cell r="E144">
            <v>0.5</v>
          </cell>
          <cell r="F144">
            <v>2025</v>
          </cell>
          <cell r="G144">
            <v>25</v>
          </cell>
          <cell r="H144">
            <v>0.99</v>
          </cell>
          <cell r="I144">
            <v>0.99</v>
          </cell>
          <cell r="J144">
            <v>0.99</v>
          </cell>
          <cell r="K144">
            <v>0.99</v>
          </cell>
          <cell r="L144">
            <v>0.99</v>
          </cell>
          <cell r="M144">
            <v>0.99</v>
          </cell>
          <cell r="N144">
            <v>0.99</v>
          </cell>
          <cell r="O144">
            <v>0.99</v>
          </cell>
          <cell r="P144">
            <v>0.99</v>
          </cell>
          <cell r="Q144">
            <v>0.99</v>
          </cell>
        </row>
        <row r="145">
          <cell r="E145">
            <v>0.5</v>
          </cell>
          <cell r="F145">
            <v>2020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L145">
            <v>1</v>
          </cell>
        </row>
        <row r="146">
          <cell r="E146">
            <v>0.5</v>
          </cell>
          <cell r="F146">
            <v>2020</v>
          </cell>
          <cell r="G146">
            <v>1</v>
          </cell>
          <cell r="H146">
            <v>1</v>
          </cell>
          <cell r="I146">
            <v>1</v>
          </cell>
          <cell r="J146">
            <v>1</v>
          </cell>
          <cell r="K146">
            <v>1</v>
          </cell>
          <cell r="L146">
            <v>1</v>
          </cell>
          <cell r="M146">
            <v>1</v>
          </cell>
          <cell r="N146">
            <v>1</v>
          </cell>
          <cell r="O146">
            <v>1</v>
          </cell>
          <cell r="P146">
            <v>1</v>
          </cell>
          <cell r="Q146">
            <v>1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L146">
            <v>1</v>
          </cell>
        </row>
        <row r="147">
          <cell r="E147">
            <v>0.5</v>
          </cell>
          <cell r="F147">
            <v>2020</v>
          </cell>
          <cell r="G147">
            <v>25</v>
          </cell>
          <cell r="H147">
            <v>1</v>
          </cell>
          <cell r="I147">
            <v>1</v>
          </cell>
          <cell r="J147">
            <v>1</v>
          </cell>
          <cell r="K147">
            <v>1</v>
          </cell>
          <cell r="L147">
            <v>1</v>
          </cell>
          <cell r="M147">
            <v>1</v>
          </cell>
          <cell r="N147">
            <v>1</v>
          </cell>
          <cell r="O147">
            <v>1</v>
          </cell>
          <cell r="P147">
            <v>1</v>
          </cell>
          <cell r="Q147">
            <v>1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L147">
            <v>1</v>
          </cell>
        </row>
        <row r="148">
          <cell r="E148">
            <v>0.5</v>
          </cell>
          <cell r="F148">
            <v>2020</v>
          </cell>
          <cell r="G148">
            <v>1</v>
          </cell>
          <cell r="H148">
            <v>1</v>
          </cell>
          <cell r="I148">
            <v>1</v>
          </cell>
          <cell r="J148">
            <v>1</v>
          </cell>
          <cell r="K148">
            <v>1</v>
          </cell>
          <cell r="L148">
            <v>1</v>
          </cell>
          <cell r="M148">
            <v>1</v>
          </cell>
          <cell r="N148">
            <v>1</v>
          </cell>
          <cell r="O148">
            <v>1</v>
          </cell>
          <cell r="P148">
            <v>1</v>
          </cell>
          <cell r="Q148">
            <v>1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L148">
            <v>1</v>
          </cell>
        </row>
        <row r="149">
          <cell r="E149">
            <v>0.5</v>
          </cell>
          <cell r="F149">
            <v>2020</v>
          </cell>
          <cell r="G149">
            <v>1</v>
          </cell>
          <cell r="H149">
            <v>1</v>
          </cell>
          <cell r="I149">
            <v>1</v>
          </cell>
          <cell r="J149">
            <v>1</v>
          </cell>
          <cell r="K149">
            <v>1</v>
          </cell>
          <cell r="L149">
            <v>1</v>
          </cell>
          <cell r="M149">
            <v>1</v>
          </cell>
          <cell r="N149">
            <v>1</v>
          </cell>
          <cell r="O149">
            <v>1</v>
          </cell>
          <cell r="P149">
            <v>1</v>
          </cell>
          <cell r="Q149">
            <v>1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L149">
            <v>1</v>
          </cell>
        </row>
        <row r="150">
          <cell r="E150">
            <v>0.5</v>
          </cell>
          <cell r="F150">
            <v>2020</v>
          </cell>
          <cell r="G150">
            <v>1</v>
          </cell>
          <cell r="H150">
            <v>1</v>
          </cell>
          <cell r="I150">
            <v>1</v>
          </cell>
          <cell r="J150">
            <v>1</v>
          </cell>
          <cell r="K150">
            <v>1</v>
          </cell>
          <cell r="L150">
            <v>1</v>
          </cell>
          <cell r="M150">
            <v>1</v>
          </cell>
          <cell r="N150">
            <v>1</v>
          </cell>
          <cell r="O150">
            <v>1</v>
          </cell>
          <cell r="P150">
            <v>1</v>
          </cell>
          <cell r="Q150">
            <v>1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L150">
            <v>1</v>
          </cell>
        </row>
        <row r="151">
          <cell r="E151">
            <v>0.5</v>
          </cell>
          <cell r="F151">
            <v>2020</v>
          </cell>
          <cell r="G151">
            <v>25</v>
          </cell>
          <cell r="H151">
            <v>1</v>
          </cell>
          <cell r="I151">
            <v>1</v>
          </cell>
          <cell r="J151">
            <v>1</v>
          </cell>
          <cell r="K151">
            <v>1</v>
          </cell>
          <cell r="L151">
            <v>1</v>
          </cell>
          <cell r="M151">
            <v>1</v>
          </cell>
          <cell r="N151">
            <v>1</v>
          </cell>
          <cell r="O151">
            <v>1</v>
          </cell>
          <cell r="P151">
            <v>1</v>
          </cell>
          <cell r="Q151">
            <v>1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L151">
            <v>1</v>
          </cell>
        </row>
        <row r="152">
          <cell r="E152">
            <v>0.5</v>
          </cell>
          <cell r="F152">
            <v>2020</v>
          </cell>
          <cell r="G152">
            <v>25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1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L152">
            <v>1</v>
          </cell>
        </row>
        <row r="153">
          <cell r="E153">
            <v>0.5</v>
          </cell>
          <cell r="F153">
            <v>2025</v>
          </cell>
          <cell r="G153">
            <v>20</v>
          </cell>
          <cell r="H153">
            <v>0.22</v>
          </cell>
          <cell r="I153">
            <v>0.22</v>
          </cell>
          <cell r="J153">
            <v>0.22</v>
          </cell>
          <cell r="K153">
            <v>0.22</v>
          </cell>
          <cell r="L153">
            <v>0.22</v>
          </cell>
          <cell r="M153">
            <v>0.22</v>
          </cell>
          <cell r="N153">
            <v>0.22</v>
          </cell>
          <cell r="O153">
            <v>0.22</v>
          </cell>
          <cell r="P153">
            <v>0.22</v>
          </cell>
          <cell r="Q153">
            <v>0.22</v>
          </cell>
          <cell r="R153">
            <v>455</v>
          </cell>
          <cell r="S153">
            <v>455</v>
          </cell>
          <cell r="T153">
            <v>455</v>
          </cell>
          <cell r="U153">
            <v>455</v>
          </cell>
          <cell r="V153">
            <v>455</v>
          </cell>
          <cell r="W153">
            <v>455</v>
          </cell>
          <cell r="X153">
            <v>455</v>
          </cell>
          <cell r="Y153">
            <v>455</v>
          </cell>
          <cell r="Z153">
            <v>455</v>
          </cell>
          <cell r="AA153">
            <v>455</v>
          </cell>
          <cell r="AL153">
            <v>1</v>
          </cell>
        </row>
        <row r="154">
          <cell r="E154">
            <v>0.5</v>
          </cell>
          <cell r="F154">
            <v>2020</v>
          </cell>
          <cell r="G154">
            <v>10</v>
          </cell>
          <cell r="H154">
            <v>0.67500000000000004</v>
          </cell>
          <cell r="I154">
            <v>0.67500000000000004</v>
          </cell>
          <cell r="J154">
            <v>0.67500000000000004</v>
          </cell>
          <cell r="K154">
            <v>0.67500000000000004</v>
          </cell>
          <cell r="L154">
            <v>0.67500000000000004</v>
          </cell>
          <cell r="M154">
            <v>0.67500000000000004</v>
          </cell>
          <cell r="N154">
            <v>0.67500000000000004</v>
          </cell>
          <cell r="O154">
            <v>0.67500000000000004</v>
          </cell>
          <cell r="P154">
            <v>0.67500000000000004</v>
          </cell>
          <cell r="Q154">
            <v>0.67500000000000004</v>
          </cell>
          <cell r="R154">
            <v>280</v>
          </cell>
          <cell r="S154">
            <v>280</v>
          </cell>
          <cell r="T154">
            <v>280</v>
          </cell>
          <cell r="U154">
            <v>280</v>
          </cell>
          <cell r="V154">
            <v>280</v>
          </cell>
          <cell r="W154">
            <v>280</v>
          </cell>
          <cell r="X154">
            <v>280</v>
          </cell>
          <cell r="Y154">
            <v>280</v>
          </cell>
          <cell r="Z154">
            <v>280</v>
          </cell>
          <cell r="AA154">
            <v>280</v>
          </cell>
          <cell r="AL154">
            <v>1</v>
          </cell>
        </row>
        <row r="155">
          <cell r="E155">
            <v>0.5</v>
          </cell>
          <cell r="F155">
            <v>2025</v>
          </cell>
          <cell r="G155">
            <v>15</v>
          </cell>
          <cell r="H155">
            <v>0.18</v>
          </cell>
          <cell r="I155">
            <v>0.18</v>
          </cell>
          <cell r="J155">
            <v>0.18</v>
          </cell>
          <cell r="K155">
            <v>0.18</v>
          </cell>
          <cell r="L155">
            <v>0.18</v>
          </cell>
          <cell r="M155">
            <v>0.18</v>
          </cell>
          <cell r="N155">
            <v>0.18</v>
          </cell>
          <cell r="O155">
            <v>0.18</v>
          </cell>
          <cell r="P155">
            <v>0.18</v>
          </cell>
          <cell r="Q155">
            <v>0.18</v>
          </cell>
          <cell r="R155">
            <v>350</v>
          </cell>
          <cell r="S155">
            <v>350</v>
          </cell>
          <cell r="T155">
            <v>350</v>
          </cell>
          <cell r="U155">
            <v>350</v>
          </cell>
          <cell r="V155">
            <v>350</v>
          </cell>
          <cell r="W155">
            <v>350</v>
          </cell>
          <cell r="X155">
            <v>350</v>
          </cell>
          <cell r="Y155">
            <v>350</v>
          </cell>
          <cell r="Z155">
            <v>350</v>
          </cell>
          <cell r="AA155">
            <v>350</v>
          </cell>
          <cell r="AL155">
            <v>1</v>
          </cell>
        </row>
        <row r="156">
          <cell r="E156">
            <v>0.5</v>
          </cell>
          <cell r="F156">
            <v>2025</v>
          </cell>
          <cell r="G156">
            <v>10</v>
          </cell>
          <cell r="H156">
            <v>0.9</v>
          </cell>
          <cell r="I156">
            <v>0.9</v>
          </cell>
          <cell r="J156">
            <v>0.9</v>
          </cell>
          <cell r="K156">
            <v>0.9</v>
          </cell>
          <cell r="L156">
            <v>0.9</v>
          </cell>
          <cell r="M156">
            <v>0.9</v>
          </cell>
          <cell r="N156">
            <v>0.9</v>
          </cell>
          <cell r="O156">
            <v>0.9</v>
          </cell>
          <cell r="P156">
            <v>0.9</v>
          </cell>
          <cell r="Q156">
            <v>0.9</v>
          </cell>
          <cell r="R156">
            <v>336</v>
          </cell>
          <cell r="S156">
            <v>336</v>
          </cell>
          <cell r="T156">
            <v>336</v>
          </cell>
          <cell r="U156">
            <v>336</v>
          </cell>
          <cell r="V156">
            <v>336</v>
          </cell>
          <cell r="W156">
            <v>336</v>
          </cell>
          <cell r="X156">
            <v>336</v>
          </cell>
          <cell r="Y156">
            <v>336</v>
          </cell>
          <cell r="Z156">
            <v>336</v>
          </cell>
          <cell r="AA156">
            <v>336</v>
          </cell>
          <cell r="AL156">
            <v>0.5</v>
          </cell>
        </row>
        <row r="157">
          <cell r="E157">
            <v>0.9</v>
          </cell>
          <cell r="F157">
            <v>2020</v>
          </cell>
          <cell r="G157">
            <v>13</v>
          </cell>
          <cell r="H157">
            <v>0.8</v>
          </cell>
          <cell r="I157">
            <v>0.8</v>
          </cell>
          <cell r="J157">
            <v>0.8</v>
          </cell>
          <cell r="K157">
            <v>0.8</v>
          </cell>
          <cell r="L157">
            <v>0.8</v>
          </cell>
          <cell r="M157">
            <v>0.8</v>
          </cell>
          <cell r="N157">
            <v>0.8</v>
          </cell>
          <cell r="O157">
            <v>0.8</v>
          </cell>
          <cell r="P157">
            <v>0.8</v>
          </cell>
          <cell r="Q157">
            <v>0.8</v>
          </cell>
          <cell r="R157">
            <v>313</v>
          </cell>
          <cell r="S157">
            <v>313</v>
          </cell>
          <cell r="T157">
            <v>313</v>
          </cell>
          <cell r="U157">
            <v>313</v>
          </cell>
          <cell r="V157">
            <v>313</v>
          </cell>
          <cell r="W157">
            <v>313</v>
          </cell>
          <cell r="X157">
            <v>313</v>
          </cell>
          <cell r="Y157">
            <v>313</v>
          </cell>
          <cell r="Z157">
            <v>313</v>
          </cell>
          <cell r="AA157">
            <v>313</v>
          </cell>
          <cell r="AL157">
            <v>1</v>
          </cell>
        </row>
        <row r="158">
          <cell r="E158">
            <v>0.9</v>
          </cell>
          <cell r="F158">
            <v>2020</v>
          </cell>
          <cell r="G158">
            <v>3</v>
          </cell>
          <cell r="H158">
            <v>0.99970008997300808</v>
          </cell>
          <cell r="I158">
            <v>0.99970008997300808</v>
          </cell>
          <cell r="J158">
            <v>0.99970008997300808</v>
          </cell>
          <cell r="K158">
            <v>0.99970008997300808</v>
          </cell>
          <cell r="L158">
            <v>0.99970008997300808</v>
          </cell>
          <cell r="M158">
            <v>0.99970008997300808</v>
          </cell>
          <cell r="N158">
            <v>0.99970008997300808</v>
          </cell>
          <cell r="O158">
            <v>0.99970008997300808</v>
          </cell>
          <cell r="P158">
            <v>0.99970008997300808</v>
          </cell>
          <cell r="Q158">
            <v>0.99970008997300808</v>
          </cell>
          <cell r="R158">
            <v>80</v>
          </cell>
          <cell r="S158">
            <v>80</v>
          </cell>
          <cell r="T158">
            <v>80</v>
          </cell>
          <cell r="U158">
            <v>80</v>
          </cell>
          <cell r="V158">
            <v>80</v>
          </cell>
          <cell r="W158">
            <v>80</v>
          </cell>
          <cell r="X158">
            <v>80</v>
          </cell>
          <cell r="Y158">
            <v>80</v>
          </cell>
          <cell r="Z158">
            <v>80</v>
          </cell>
          <cell r="AA158">
            <v>80</v>
          </cell>
          <cell r="AL158">
            <v>0.87</v>
          </cell>
        </row>
        <row r="159">
          <cell r="E159">
            <v>0.5</v>
          </cell>
          <cell r="F159">
            <v>2020</v>
          </cell>
          <cell r="G159">
            <v>25</v>
          </cell>
          <cell r="H159">
            <v>0.87</v>
          </cell>
          <cell r="I159">
            <v>0.87</v>
          </cell>
          <cell r="J159">
            <v>0.87</v>
          </cell>
          <cell r="K159">
            <v>0.87</v>
          </cell>
          <cell r="L159">
            <v>0.87</v>
          </cell>
          <cell r="M159">
            <v>0.87</v>
          </cell>
          <cell r="N159">
            <v>0.87</v>
          </cell>
          <cell r="O159">
            <v>0.87</v>
          </cell>
          <cell r="P159">
            <v>0.87</v>
          </cell>
          <cell r="Q159">
            <v>0.87</v>
          </cell>
          <cell r="R159">
            <v>350</v>
          </cell>
          <cell r="S159">
            <v>350</v>
          </cell>
          <cell r="T159">
            <v>350</v>
          </cell>
          <cell r="U159">
            <v>350</v>
          </cell>
          <cell r="V159">
            <v>350</v>
          </cell>
          <cell r="W159">
            <v>350</v>
          </cell>
          <cell r="X159">
            <v>350</v>
          </cell>
          <cell r="Y159">
            <v>350</v>
          </cell>
          <cell r="Z159">
            <v>350</v>
          </cell>
          <cell r="AA159">
            <v>350</v>
          </cell>
          <cell r="AL159">
            <v>0.2</v>
          </cell>
        </row>
        <row r="160">
          <cell r="E160">
            <v>0.5</v>
          </cell>
          <cell r="F160">
            <v>2020</v>
          </cell>
          <cell r="G160">
            <v>25</v>
          </cell>
          <cell r="H160">
            <v>0.85</v>
          </cell>
          <cell r="I160">
            <v>0.85</v>
          </cell>
          <cell r="J160">
            <v>0.85</v>
          </cell>
          <cell r="K160">
            <v>0.85</v>
          </cell>
          <cell r="L160">
            <v>0.85</v>
          </cell>
          <cell r="M160">
            <v>0.85</v>
          </cell>
          <cell r="N160">
            <v>0.85</v>
          </cell>
          <cell r="O160">
            <v>0.85</v>
          </cell>
          <cell r="P160">
            <v>0.85</v>
          </cell>
          <cell r="Q160">
            <v>0.85</v>
          </cell>
          <cell r="R160">
            <v>300</v>
          </cell>
          <cell r="S160">
            <v>300</v>
          </cell>
          <cell r="T160">
            <v>300</v>
          </cell>
          <cell r="U160">
            <v>300</v>
          </cell>
          <cell r="V160">
            <v>300</v>
          </cell>
          <cell r="W160">
            <v>300</v>
          </cell>
          <cell r="X160">
            <v>300</v>
          </cell>
          <cell r="Y160">
            <v>300</v>
          </cell>
          <cell r="Z160">
            <v>300</v>
          </cell>
          <cell r="AA160">
            <v>300</v>
          </cell>
          <cell r="AL160">
            <v>1</v>
          </cell>
        </row>
        <row r="161">
          <cell r="E161">
            <v>0.5</v>
          </cell>
          <cell r="F161">
            <v>2025</v>
          </cell>
          <cell r="G161">
            <v>25</v>
          </cell>
          <cell r="H161">
            <v>0.85</v>
          </cell>
          <cell r="I161">
            <v>0.85</v>
          </cell>
          <cell r="J161">
            <v>0.85</v>
          </cell>
          <cell r="K161">
            <v>0.85</v>
          </cell>
          <cell r="L161">
            <v>0.85</v>
          </cell>
          <cell r="M161">
            <v>0.85</v>
          </cell>
          <cell r="N161">
            <v>0.85</v>
          </cell>
          <cell r="O161">
            <v>0.85</v>
          </cell>
          <cell r="P161">
            <v>0.85</v>
          </cell>
          <cell r="Q161">
            <v>0.85</v>
          </cell>
          <cell r="R161">
            <v>300</v>
          </cell>
          <cell r="S161">
            <v>300</v>
          </cell>
          <cell r="T161">
            <v>300</v>
          </cell>
          <cell r="U161">
            <v>300</v>
          </cell>
          <cell r="V161">
            <v>300</v>
          </cell>
          <cell r="W161">
            <v>300</v>
          </cell>
          <cell r="X161">
            <v>300</v>
          </cell>
          <cell r="Y161">
            <v>300</v>
          </cell>
          <cell r="Z161">
            <v>300</v>
          </cell>
          <cell r="AA161">
            <v>300</v>
          </cell>
          <cell r="AL161">
            <v>1</v>
          </cell>
        </row>
        <row r="162">
          <cell r="E162">
            <v>0.5</v>
          </cell>
          <cell r="F162">
            <v>2025</v>
          </cell>
          <cell r="G162">
            <v>20</v>
          </cell>
          <cell r="H162">
            <v>3.5</v>
          </cell>
          <cell r="I162">
            <v>3.5</v>
          </cell>
          <cell r="J162">
            <v>3.5</v>
          </cell>
          <cell r="K162">
            <v>3.5</v>
          </cell>
          <cell r="L162">
            <v>3.5</v>
          </cell>
          <cell r="M162">
            <v>3.5</v>
          </cell>
          <cell r="N162">
            <v>3.5</v>
          </cell>
          <cell r="O162">
            <v>3.5</v>
          </cell>
          <cell r="P162">
            <v>3.5</v>
          </cell>
          <cell r="Q162">
            <v>3.5</v>
          </cell>
        </row>
        <row r="163">
          <cell r="E163">
            <v>0.5</v>
          </cell>
          <cell r="F163">
            <v>2025</v>
          </cell>
          <cell r="G163">
            <v>25</v>
          </cell>
          <cell r="H163">
            <v>0.8</v>
          </cell>
          <cell r="I163">
            <v>0.8</v>
          </cell>
          <cell r="J163">
            <v>0.8</v>
          </cell>
          <cell r="K163">
            <v>0.8</v>
          </cell>
          <cell r="L163">
            <v>0.8</v>
          </cell>
          <cell r="M163">
            <v>0.8</v>
          </cell>
          <cell r="N163">
            <v>0.8</v>
          </cell>
          <cell r="O163">
            <v>0.8</v>
          </cell>
          <cell r="P163">
            <v>0.8</v>
          </cell>
          <cell r="Q163">
            <v>0.8</v>
          </cell>
          <cell r="R163">
            <v>750</v>
          </cell>
          <cell r="S163">
            <v>750</v>
          </cell>
          <cell r="T163">
            <v>750</v>
          </cell>
          <cell r="U163">
            <v>750</v>
          </cell>
          <cell r="V163">
            <v>750</v>
          </cell>
          <cell r="W163">
            <v>750</v>
          </cell>
          <cell r="X163">
            <v>750</v>
          </cell>
          <cell r="Y163">
            <v>750</v>
          </cell>
          <cell r="Z163">
            <v>750</v>
          </cell>
          <cell r="AA163">
            <v>750</v>
          </cell>
          <cell r="AL163">
            <v>1</v>
          </cell>
        </row>
        <row r="164">
          <cell r="E164">
            <v>0.5</v>
          </cell>
          <cell r="F164">
            <v>2025</v>
          </cell>
          <cell r="G164">
            <v>25</v>
          </cell>
          <cell r="H164">
            <v>0.87</v>
          </cell>
          <cell r="I164">
            <v>0.87</v>
          </cell>
          <cell r="J164">
            <v>0.87</v>
          </cell>
          <cell r="K164">
            <v>0.87</v>
          </cell>
          <cell r="L164">
            <v>0.87</v>
          </cell>
          <cell r="M164">
            <v>0.87</v>
          </cell>
          <cell r="N164">
            <v>0.87</v>
          </cell>
          <cell r="O164">
            <v>0.87</v>
          </cell>
          <cell r="P164">
            <v>0.87</v>
          </cell>
          <cell r="Q164">
            <v>0.87</v>
          </cell>
          <cell r="R164">
            <v>350</v>
          </cell>
          <cell r="S164">
            <v>350</v>
          </cell>
          <cell r="T164">
            <v>350</v>
          </cell>
          <cell r="U164">
            <v>350</v>
          </cell>
          <cell r="V164">
            <v>350</v>
          </cell>
          <cell r="W164">
            <v>350</v>
          </cell>
          <cell r="X164">
            <v>350</v>
          </cell>
          <cell r="Y164">
            <v>350</v>
          </cell>
          <cell r="Z164">
            <v>350</v>
          </cell>
          <cell r="AA164">
            <v>350</v>
          </cell>
          <cell r="AL164">
            <v>1</v>
          </cell>
        </row>
        <row r="165">
          <cell r="E165">
            <v>0.5</v>
          </cell>
          <cell r="F165">
            <v>2025</v>
          </cell>
          <cell r="G165">
            <v>25</v>
          </cell>
          <cell r="H165">
            <v>0.85</v>
          </cell>
          <cell r="I165">
            <v>0.85</v>
          </cell>
          <cell r="J165">
            <v>0.85</v>
          </cell>
          <cell r="K165">
            <v>0.85</v>
          </cell>
          <cell r="L165">
            <v>0.85</v>
          </cell>
          <cell r="M165">
            <v>0.85</v>
          </cell>
          <cell r="N165">
            <v>0.85</v>
          </cell>
          <cell r="O165">
            <v>0.85</v>
          </cell>
          <cell r="P165">
            <v>0.85</v>
          </cell>
          <cell r="Q165">
            <v>0.85</v>
          </cell>
          <cell r="R165">
            <v>2000</v>
          </cell>
          <cell r="S165">
            <v>2000</v>
          </cell>
          <cell r="T165">
            <v>2000</v>
          </cell>
          <cell r="U165">
            <v>2000</v>
          </cell>
          <cell r="V165">
            <v>2000</v>
          </cell>
          <cell r="W165">
            <v>2000</v>
          </cell>
          <cell r="X165">
            <v>2000</v>
          </cell>
          <cell r="Y165">
            <v>2000</v>
          </cell>
          <cell r="Z165">
            <v>2000</v>
          </cell>
          <cell r="AA165">
            <v>2000</v>
          </cell>
          <cell r="AL165">
            <v>1</v>
          </cell>
        </row>
        <row r="166">
          <cell r="E166">
            <v>0.5</v>
          </cell>
          <cell r="F166">
            <v>2025</v>
          </cell>
          <cell r="G166">
            <v>25</v>
          </cell>
          <cell r="H166">
            <v>0.99</v>
          </cell>
          <cell r="I166">
            <v>0.99</v>
          </cell>
          <cell r="J166">
            <v>0.99</v>
          </cell>
          <cell r="K166">
            <v>0.99</v>
          </cell>
          <cell r="L166">
            <v>0.99</v>
          </cell>
          <cell r="M166">
            <v>0.99</v>
          </cell>
          <cell r="N166">
            <v>0.99</v>
          </cell>
          <cell r="O166">
            <v>0.99</v>
          </cell>
          <cell r="P166">
            <v>0.99</v>
          </cell>
          <cell r="Q166">
            <v>0.99</v>
          </cell>
        </row>
        <row r="167">
          <cell r="E167">
            <v>0.5</v>
          </cell>
          <cell r="F167">
            <v>2020</v>
          </cell>
          <cell r="G167">
            <v>25</v>
          </cell>
          <cell r="H167">
            <v>1</v>
          </cell>
          <cell r="I167">
            <v>1</v>
          </cell>
          <cell r="J167">
            <v>1</v>
          </cell>
          <cell r="K167">
            <v>1</v>
          </cell>
          <cell r="L167">
            <v>1</v>
          </cell>
          <cell r="M167">
            <v>1</v>
          </cell>
          <cell r="N167">
            <v>1</v>
          </cell>
          <cell r="O167">
            <v>1</v>
          </cell>
          <cell r="P167">
            <v>1</v>
          </cell>
          <cell r="Q167">
            <v>1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L167">
            <v>1</v>
          </cell>
        </row>
        <row r="168">
          <cell r="E168">
            <v>0.5</v>
          </cell>
          <cell r="F168">
            <v>2025</v>
          </cell>
          <cell r="G168">
            <v>10</v>
          </cell>
          <cell r="H168">
            <v>0.1</v>
          </cell>
          <cell r="I168">
            <v>0.1</v>
          </cell>
          <cell r="J168">
            <v>0.1</v>
          </cell>
          <cell r="K168">
            <v>0.1</v>
          </cell>
          <cell r="L168">
            <v>0.1</v>
          </cell>
          <cell r="M168">
            <v>0.1</v>
          </cell>
          <cell r="N168">
            <v>0.1</v>
          </cell>
          <cell r="O168">
            <v>0.1</v>
          </cell>
          <cell r="P168">
            <v>0.1</v>
          </cell>
          <cell r="Q168">
            <v>0.1</v>
          </cell>
          <cell r="R168">
            <v>462</v>
          </cell>
          <cell r="S168">
            <v>462</v>
          </cell>
          <cell r="T168">
            <v>462</v>
          </cell>
          <cell r="U168">
            <v>462</v>
          </cell>
          <cell r="V168">
            <v>462</v>
          </cell>
          <cell r="W168">
            <v>462</v>
          </cell>
          <cell r="X168">
            <v>462</v>
          </cell>
          <cell r="Y168">
            <v>462</v>
          </cell>
          <cell r="Z168">
            <v>462</v>
          </cell>
          <cell r="AA168">
            <v>462</v>
          </cell>
          <cell r="AL168">
            <v>1</v>
          </cell>
        </row>
        <row r="169">
          <cell r="E169">
            <v>0.9</v>
          </cell>
          <cell r="F169">
            <v>2025</v>
          </cell>
          <cell r="G169">
            <v>25</v>
          </cell>
          <cell r="H169">
            <v>0.8</v>
          </cell>
          <cell r="I169">
            <v>0.8</v>
          </cell>
          <cell r="J169">
            <v>0.8</v>
          </cell>
          <cell r="K169">
            <v>0.8</v>
          </cell>
          <cell r="L169">
            <v>0.8</v>
          </cell>
          <cell r="M169">
            <v>0.8</v>
          </cell>
          <cell r="N169">
            <v>0.8</v>
          </cell>
          <cell r="O169">
            <v>0.8</v>
          </cell>
          <cell r="P169">
            <v>0.8</v>
          </cell>
          <cell r="Q169">
            <v>0.8</v>
          </cell>
          <cell r="R169">
            <v>63</v>
          </cell>
          <cell r="S169">
            <v>63</v>
          </cell>
          <cell r="T169">
            <v>63</v>
          </cell>
          <cell r="U169">
            <v>63</v>
          </cell>
          <cell r="V169">
            <v>63</v>
          </cell>
          <cell r="W169">
            <v>63</v>
          </cell>
          <cell r="X169">
            <v>63</v>
          </cell>
          <cell r="Y169">
            <v>63</v>
          </cell>
          <cell r="Z169">
            <v>63</v>
          </cell>
          <cell r="AA169">
            <v>63</v>
          </cell>
          <cell r="AL169">
            <v>1</v>
          </cell>
        </row>
        <row r="170">
          <cell r="E170">
            <v>0.9</v>
          </cell>
          <cell r="F170">
            <v>2025</v>
          </cell>
          <cell r="G170">
            <v>25</v>
          </cell>
          <cell r="H170">
            <v>0.7</v>
          </cell>
          <cell r="I170">
            <v>0.7</v>
          </cell>
          <cell r="J170">
            <v>0.7</v>
          </cell>
          <cell r="K170">
            <v>0.7</v>
          </cell>
          <cell r="L170">
            <v>0.7</v>
          </cell>
          <cell r="M170">
            <v>0.7</v>
          </cell>
          <cell r="N170">
            <v>0.7</v>
          </cell>
          <cell r="O170">
            <v>0.7</v>
          </cell>
          <cell r="P170">
            <v>0.7</v>
          </cell>
          <cell r="Q170">
            <v>0.7</v>
          </cell>
          <cell r="R170">
            <v>63</v>
          </cell>
          <cell r="S170">
            <v>63</v>
          </cell>
          <cell r="T170">
            <v>63</v>
          </cell>
          <cell r="U170">
            <v>63</v>
          </cell>
          <cell r="V170">
            <v>63</v>
          </cell>
          <cell r="W170">
            <v>63</v>
          </cell>
          <cell r="X170">
            <v>63</v>
          </cell>
          <cell r="Y170">
            <v>63</v>
          </cell>
          <cell r="Z170">
            <v>63</v>
          </cell>
          <cell r="AA170">
            <v>63</v>
          </cell>
          <cell r="AL170">
            <v>0.03</v>
          </cell>
        </row>
        <row r="171">
          <cell r="E171">
            <v>0.9</v>
          </cell>
          <cell r="F171">
            <v>2020</v>
          </cell>
          <cell r="G171">
            <v>25</v>
          </cell>
          <cell r="H171">
            <v>0.8</v>
          </cell>
          <cell r="I171">
            <v>0.8</v>
          </cell>
          <cell r="J171">
            <v>0.8</v>
          </cell>
          <cell r="K171">
            <v>0.8</v>
          </cell>
          <cell r="L171">
            <v>0.8</v>
          </cell>
          <cell r="M171">
            <v>0.8</v>
          </cell>
          <cell r="N171">
            <v>0.8</v>
          </cell>
          <cell r="O171">
            <v>0.8</v>
          </cell>
          <cell r="P171">
            <v>0.8</v>
          </cell>
          <cell r="Q171">
            <v>0.8</v>
          </cell>
          <cell r="R171">
            <v>63</v>
          </cell>
          <cell r="S171">
            <v>63</v>
          </cell>
          <cell r="T171">
            <v>63</v>
          </cell>
          <cell r="U171">
            <v>63</v>
          </cell>
          <cell r="V171">
            <v>63</v>
          </cell>
          <cell r="W171">
            <v>63</v>
          </cell>
          <cell r="X171">
            <v>63</v>
          </cell>
          <cell r="Y171">
            <v>63</v>
          </cell>
          <cell r="Z171">
            <v>63</v>
          </cell>
          <cell r="AA171">
            <v>63</v>
          </cell>
          <cell r="AL171">
            <v>1</v>
          </cell>
        </row>
        <row r="172">
          <cell r="E172">
            <v>0.9</v>
          </cell>
          <cell r="F172">
            <v>2020</v>
          </cell>
          <cell r="G172">
            <v>25</v>
          </cell>
          <cell r="H172">
            <v>0.8</v>
          </cell>
          <cell r="I172">
            <v>0.8</v>
          </cell>
          <cell r="J172">
            <v>0.8</v>
          </cell>
          <cell r="K172">
            <v>0.8</v>
          </cell>
          <cell r="L172">
            <v>0.8</v>
          </cell>
          <cell r="M172">
            <v>0.8</v>
          </cell>
          <cell r="N172">
            <v>0.8</v>
          </cell>
          <cell r="O172">
            <v>0.8</v>
          </cell>
          <cell r="P172">
            <v>0.8</v>
          </cell>
          <cell r="Q172">
            <v>0.8</v>
          </cell>
          <cell r="R172">
            <v>63</v>
          </cell>
          <cell r="S172">
            <v>63</v>
          </cell>
          <cell r="T172">
            <v>63</v>
          </cell>
          <cell r="U172">
            <v>63</v>
          </cell>
          <cell r="V172">
            <v>63</v>
          </cell>
          <cell r="W172">
            <v>63</v>
          </cell>
          <cell r="X172">
            <v>63</v>
          </cell>
          <cell r="Y172">
            <v>63</v>
          </cell>
          <cell r="Z172">
            <v>63</v>
          </cell>
          <cell r="AA172">
            <v>63</v>
          </cell>
          <cell r="AL172">
            <v>0.56000000000000005</v>
          </cell>
        </row>
        <row r="173">
          <cell r="E173">
            <v>0.9</v>
          </cell>
          <cell r="F173">
            <v>2025</v>
          </cell>
          <cell r="G173">
            <v>25</v>
          </cell>
          <cell r="H173">
            <v>0.7</v>
          </cell>
          <cell r="I173">
            <v>0.7</v>
          </cell>
          <cell r="J173">
            <v>0.7</v>
          </cell>
          <cell r="K173">
            <v>0.7</v>
          </cell>
          <cell r="L173">
            <v>0.7</v>
          </cell>
          <cell r="M173">
            <v>0.7</v>
          </cell>
          <cell r="N173">
            <v>0.7</v>
          </cell>
          <cell r="O173">
            <v>0.7</v>
          </cell>
          <cell r="P173">
            <v>0.7</v>
          </cell>
          <cell r="Q173">
            <v>0.7</v>
          </cell>
          <cell r="R173">
            <v>63</v>
          </cell>
          <cell r="S173">
            <v>63</v>
          </cell>
          <cell r="T173">
            <v>63</v>
          </cell>
          <cell r="U173">
            <v>63</v>
          </cell>
          <cell r="V173">
            <v>63</v>
          </cell>
          <cell r="W173">
            <v>63</v>
          </cell>
          <cell r="X173">
            <v>63</v>
          </cell>
          <cell r="Y173">
            <v>63</v>
          </cell>
          <cell r="Z173">
            <v>63</v>
          </cell>
          <cell r="AA173">
            <v>63</v>
          </cell>
          <cell r="AL173">
            <v>0.24</v>
          </cell>
        </row>
        <row r="174">
          <cell r="E174">
            <v>0.9</v>
          </cell>
          <cell r="F174">
            <v>2025</v>
          </cell>
          <cell r="G174">
            <v>25</v>
          </cell>
          <cell r="H174">
            <v>0.8</v>
          </cell>
          <cell r="I174">
            <v>0.8</v>
          </cell>
          <cell r="J174">
            <v>0.8</v>
          </cell>
          <cell r="K174">
            <v>0.8</v>
          </cell>
          <cell r="L174">
            <v>0.8</v>
          </cell>
          <cell r="M174">
            <v>0.8</v>
          </cell>
          <cell r="N174">
            <v>0.8</v>
          </cell>
          <cell r="O174">
            <v>0.8</v>
          </cell>
          <cell r="P174">
            <v>0.8</v>
          </cell>
          <cell r="Q174">
            <v>0.8</v>
          </cell>
          <cell r="R174">
            <v>63</v>
          </cell>
          <cell r="S174">
            <v>63</v>
          </cell>
          <cell r="T174">
            <v>63</v>
          </cell>
          <cell r="U174">
            <v>63</v>
          </cell>
          <cell r="V174">
            <v>63</v>
          </cell>
          <cell r="W174">
            <v>63</v>
          </cell>
          <cell r="X174">
            <v>63</v>
          </cell>
          <cell r="Y174">
            <v>63</v>
          </cell>
          <cell r="Z174">
            <v>63</v>
          </cell>
          <cell r="AA174">
            <v>63</v>
          </cell>
          <cell r="AL174">
            <v>7.0000000000000007E-2</v>
          </cell>
        </row>
        <row r="175">
          <cell r="E175">
            <v>0.5</v>
          </cell>
          <cell r="F175">
            <v>2025</v>
          </cell>
          <cell r="G175">
            <v>15</v>
          </cell>
          <cell r="H175">
            <v>0.18</v>
          </cell>
          <cell r="I175">
            <v>0.18</v>
          </cell>
          <cell r="J175">
            <v>0.18</v>
          </cell>
          <cell r="K175">
            <v>0.18</v>
          </cell>
          <cell r="L175">
            <v>0.18</v>
          </cell>
          <cell r="M175">
            <v>0.18</v>
          </cell>
          <cell r="N175">
            <v>0.18</v>
          </cell>
          <cell r="O175">
            <v>0.18</v>
          </cell>
          <cell r="P175">
            <v>0.18</v>
          </cell>
          <cell r="Q175">
            <v>0.18</v>
          </cell>
          <cell r="R175">
            <v>350</v>
          </cell>
          <cell r="S175">
            <v>350</v>
          </cell>
          <cell r="T175">
            <v>350</v>
          </cell>
          <cell r="U175">
            <v>350</v>
          </cell>
          <cell r="V175">
            <v>350</v>
          </cell>
          <cell r="W175">
            <v>350</v>
          </cell>
          <cell r="X175">
            <v>350</v>
          </cell>
          <cell r="Y175">
            <v>350</v>
          </cell>
          <cell r="Z175">
            <v>350</v>
          </cell>
          <cell r="AA175">
            <v>350</v>
          </cell>
          <cell r="AL175">
            <v>1</v>
          </cell>
        </row>
        <row r="176">
          <cell r="E176">
            <v>0.5</v>
          </cell>
          <cell r="F176">
            <v>2020</v>
          </cell>
          <cell r="G176">
            <v>10</v>
          </cell>
          <cell r="H176">
            <v>0.67500000000000004</v>
          </cell>
          <cell r="I176">
            <v>0.67500000000000004</v>
          </cell>
          <cell r="J176">
            <v>0.67500000000000004</v>
          </cell>
          <cell r="K176">
            <v>0.67500000000000004</v>
          </cell>
          <cell r="L176">
            <v>0.67500000000000004</v>
          </cell>
          <cell r="M176">
            <v>0.67500000000000004</v>
          </cell>
          <cell r="N176">
            <v>0.67500000000000004</v>
          </cell>
          <cell r="O176">
            <v>0.67500000000000004</v>
          </cell>
          <cell r="P176">
            <v>0.67500000000000004</v>
          </cell>
          <cell r="Q176">
            <v>0.67500000000000004</v>
          </cell>
          <cell r="R176">
            <v>280</v>
          </cell>
          <cell r="S176">
            <v>280</v>
          </cell>
          <cell r="T176">
            <v>280</v>
          </cell>
          <cell r="U176">
            <v>280</v>
          </cell>
          <cell r="V176">
            <v>280</v>
          </cell>
          <cell r="W176">
            <v>280</v>
          </cell>
          <cell r="X176">
            <v>280</v>
          </cell>
          <cell r="Y176">
            <v>280</v>
          </cell>
          <cell r="Z176">
            <v>280</v>
          </cell>
          <cell r="AA176">
            <v>280</v>
          </cell>
          <cell r="AL176">
            <v>1</v>
          </cell>
        </row>
        <row r="177">
          <cell r="E177">
            <v>0.5</v>
          </cell>
          <cell r="F177">
            <v>2025</v>
          </cell>
          <cell r="G177">
            <v>20</v>
          </cell>
          <cell r="H177">
            <v>0.22</v>
          </cell>
          <cell r="I177">
            <v>0.22</v>
          </cell>
          <cell r="J177">
            <v>0.22</v>
          </cell>
          <cell r="K177">
            <v>0.22</v>
          </cell>
          <cell r="L177">
            <v>0.22</v>
          </cell>
          <cell r="M177">
            <v>0.22</v>
          </cell>
          <cell r="N177">
            <v>0.22</v>
          </cell>
          <cell r="O177">
            <v>0.22</v>
          </cell>
          <cell r="P177">
            <v>0.22</v>
          </cell>
          <cell r="Q177">
            <v>0.22</v>
          </cell>
          <cell r="R177">
            <v>455</v>
          </cell>
          <cell r="S177">
            <v>455</v>
          </cell>
          <cell r="T177">
            <v>455</v>
          </cell>
          <cell r="U177">
            <v>455</v>
          </cell>
          <cell r="V177">
            <v>455</v>
          </cell>
          <cell r="W177">
            <v>455</v>
          </cell>
          <cell r="X177">
            <v>455</v>
          </cell>
          <cell r="Y177">
            <v>455</v>
          </cell>
          <cell r="Z177">
            <v>455</v>
          </cell>
          <cell r="AA177">
            <v>455</v>
          </cell>
          <cell r="AL177">
            <v>1</v>
          </cell>
        </row>
        <row r="178">
          <cell r="E178">
            <v>0.5</v>
          </cell>
          <cell r="F178">
            <v>2025</v>
          </cell>
          <cell r="G178">
            <v>10</v>
          </cell>
          <cell r="H178">
            <v>0.9</v>
          </cell>
          <cell r="I178">
            <v>0.9</v>
          </cell>
          <cell r="J178">
            <v>0.9</v>
          </cell>
          <cell r="K178">
            <v>0.9</v>
          </cell>
          <cell r="L178">
            <v>0.9</v>
          </cell>
          <cell r="M178">
            <v>0.9</v>
          </cell>
          <cell r="N178">
            <v>0.9</v>
          </cell>
          <cell r="O178">
            <v>0.9</v>
          </cell>
          <cell r="P178">
            <v>0.9</v>
          </cell>
          <cell r="Q178">
            <v>0.9</v>
          </cell>
          <cell r="R178">
            <v>336</v>
          </cell>
          <cell r="S178">
            <v>336</v>
          </cell>
          <cell r="T178">
            <v>336</v>
          </cell>
          <cell r="U178">
            <v>336</v>
          </cell>
          <cell r="V178">
            <v>336</v>
          </cell>
          <cell r="W178">
            <v>336</v>
          </cell>
          <cell r="X178">
            <v>336</v>
          </cell>
          <cell r="Y178">
            <v>336</v>
          </cell>
          <cell r="Z178">
            <v>336</v>
          </cell>
          <cell r="AA178">
            <v>336</v>
          </cell>
          <cell r="AL178">
            <v>0.5</v>
          </cell>
        </row>
        <row r="179">
          <cell r="E179">
            <v>0.9</v>
          </cell>
          <cell r="F179">
            <v>2025</v>
          </cell>
          <cell r="G179">
            <v>25</v>
          </cell>
          <cell r="H179">
            <v>0.8</v>
          </cell>
          <cell r="I179">
            <v>0.8</v>
          </cell>
          <cell r="J179">
            <v>0.8</v>
          </cell>
          <cell r="K179">
            <v>0.8</v>
          </cell>
          <cell r="L179">
            <v>0.8</v>
          </cell>
          <cell r="M179">
            <v>0.8</v>
          </cell>
          <cell r="N179">
            <v>0.8</v>
          </cell>
          <cell r="O179">
            <v>0.8</v>
          </cell>
          <cell r="P179">
            <v>0.8</v>
          </cell>
          <cell r="Q179">
            <v>0.8</v>
          </cell>
          <cell r="R179">
            <v>63</v>
          </cell>
          <cell r="S179">
            <v>63</v>
          </cell>
          <cell r="T179">
            <v>63</v>
          </cell>
          <cell r="U179">
            <v>63</v>
          </cell>
          <cell r="V179">
            <v>63</v>
          </cell>
          <cell r="W179">
            <v>63</v>
          </cell>
          <cell r="X179">
            <v>63</v>
          </cell>
          <cell r="Y179">
            <v>63</v>
          </cell>
          <cell r="Z179">
            <v>63</v>
          </cell>
          <cell r="AA179">
            <v>63</v>
          </cell>
          <cell r="AL179">
            <v>1</v>
          </cell>
        </row>
        <row r="180">
          <cell r="E180">
            <v>0.9</v>
          </cell>
          <cell r="F180">
            <v>2025</v>
          </cell>
          <cell r="G180">
            <v>25</v>
          </cell>
          <cell r="H180">
            <v>0.7</v>
          </cell>
          <cell r="I180">
            <v>0.7</v>
          </cell>
          <cell r="J180">
            <v>0.7</v>
          </cell>
          <cell r="K180">
            <v>0.7</v>
          </cell>
          <cell r="L180">
            <v>0.7</v>
          </cell>
          <cell r="M180">
            <v>0.7</v>
          </cell>
          <cell r="N180">
            <v>0.7</v>
          </cell>
          <cell r="O180">
            <v>0.7</v>
          </cell>
          <cell r="P180">
            <v>0.7</v>
          </cell>
          <cell r="Q180">
            <v>0.7</v>
          </cell>
          <cell r="R180">
            <v>63</v>
          </cell>
          <cell r="S180">
            <v>63</v>
          </cell>
          <cell r="T180">
            <v>63</v>
          </cell>
          <cell r="U180">
            <v>63</v>
          </cell>
          <cell r="V180">
            <v>63</v>
          </cell>
          <cell r="W180">
            <v>63</v>
          </cell>
          <cell r="X180">
            <v>63</v>
          </cell>
          <cell r="Y180">
            <v>63</v>
          </cell>
          <cell r="Z180">
            <v>63</v>
          </cell>
          <cell r="AA180">
            <v>63</v>
          </cell>
          <cell r="AL180">
            <v>0.03</v>
          </cell>
        </row>
        <row r="181">
          <cell r="E181">
            <v>0.9</v>
          </cell>
          <cell r="F181">
            <v>2025</v>
          </cell>
          <cell r="G181">
            <v>25</v>
          </cell>
          <cell r="H181">
            <v>0.8</v>
          </cell>
          <cell r="I181">
            <v>0.8</v>
          </cell>
          <cell r="J181">
            <v>0.8</v>
          </cell>
          <cell r="K181">
            <v>0.8</v>
          </cell>
          <cell r="L181">
            <v>0.8</v>
          </cell>
          <cell r="M181">
            <v>0.8</v>
          </cell>
          <cell r="N181">
            <v>0.8</v>
          </cell>
          <cell r="O181">
            <v>0.8</v>
          </cell>
          <cell r="P181">
            <v>0.8</v>
          </cell>
          <cell r="Q181">
            <v>0.8</v>
          </cell>
          <cell r="R181">
            <v>63</v>
          </cell>
          <cell r="S181">
            <v>63</v>
          </cell>
          <cell r="T181">
            <v>63</v>
          </cell>
          <cell r="U181">
            <v>63</v>
          </cell>
          <cell r="V181">
            <v>63</v>
          </cell>
          <cell r="W181">
            <v>63</v>
          </cell>
          <cell r="X181">
            <v>63</v>
          </cell>
          <cell r="Y181">
            <v>63</v>
          </cell>
          <cell r="Z181">
            <v>63</v>
          </cell>
          <cell r="AA181">
            <v>63</v>
          </cell>
          <cell r="AL181">
            <v>0.56000000000000005</v>
          </cell>
        </row>
        <row r="182">
          <cell r="E182">
            <v>0.9</v>
          </cell>
          <cell r="F182">
            <v>2025</v>
          </cell>
          <cell r="G182">
            <v>25</v>
          </cell>
          <cell r="H182">
            <v>0.7</v>
          </cell>
          <cell r="I182">
            <v>0.7</v>
          </cell>
          <cell r="J182">
            <v>0.7</v>
          </cell>
          <cell r="K182">
            <v>0.7</v>
          </cell>
          <cell r="L182">
            <v>0.7</v>
          </cell>
          <cell r="M182">
            <v>0.7</v>
          </cell>
          <cell r="N182">
            <v>0.7</v>
          </cell>
          <cell r="O182">
            <v>0.7</v>
          </cell>
          <cell r="P182">
            <v>0.7</v>
          </cell>
          <cell r="Q182">
            <v>0.7</v>
          </cell>
          <cell r="R182">
            <v>63</v>
          </cell>
          <cell r="S182">
            <v>63</v>
          </cell>
          <cell r="T182">
            <v>63</v>
          </cell>
          <cell r="U182">
            <v>63</v>
          </cell>
          <cell r="V182">
            <v>63</v>
          </cell>
          <cell r="W182">
            <v>63</v>
          </cell>
          <cell r="X182">
            <v>63</v>
          </cell>
          <cell r="Y182">
            <v>63</v>
          </cell>
          <cell r="Z182">
            <v>63</v>
          </cell>
          <cell r="AA182">
            <v>63</v>
          </cell>
          <cell r="AL182">
            <v>0.24</v>
          </cell>
        </row>
        <row r="183">
          <cell r="E183">
            <v>0.9</v>
          </cell>
          <cell r="F183">
            <v>2025</v>
          </cell>
          <cell r="G183">
            <v>25</v>
          </cell>
          <cell r="H183">
            <v>0.8</v>
          </cell>
          <cell r="I183">
            <v>0.8</v>
          </cell>
          <cell r="J183">
            <v>0.8</v>
          </cell>
          <cell r="K183">
            <v>0.8</v>
          </cell>
          <cell r="L183">
            <v>0.8</v>
          </cell>
          <cell r="M183">
            <v>0.8</v>
          </cell>
          <cell r="N183">
            <v>0.8</v>
          </cell>
          <cell r="O183">
            <v>0.8</v>
          </cell>
          <cell r="P183">
            <v>0.8</v>
          </cell>
          <cell r="Q183">
            <v>0.8</v>
          </cell>
          <cell r="R183">
            <v>63</v>
          </cell>
          <cell r="S183">
            <v>63</v>
          </cell>
          <cell r="T183">
            <v>63</v>
          </cell>
          <cell r="U183">
            <v>63</v>
          </cell>
          <cell r="V183">
            <v>63</v>
          </cell>
          <cell r="W183">
            <v>63</v>
          </cell>
          <cell r="X183">
            <v>63</v>
          </cell>
          <cell r="Y183">
            <v>63</v>
          </cell>
          <cell r="Z183">
            <v>63</v>
          </cell>
          <cell r="AA183">
            <v>63</v>
          </cell>
          <cell r="AL183">
            <v>7.0000000000000007E-2</v>
          </cell>
        </row>
        <row r="184">
          <cell r="E184">
            <v>0.5</v>
          </cell>
          <cell r="F184">
            <v>2020</v>
          </cell>
          <cell r="G184">
            <v>25</v>
          </cell>
          <cell r="H184">
            <v>0.87</v>
          </cell>
          <cell r="I184">
            <v>0.87</v>
          </cell>
          <cell r="J184">
            <v>0.87</v>
          </cell>
          <cell r="K184">
            <v>0.87</v>
          </cell>
          <cell r="L184">
            <v>0.87</v>
          </cell>
          <cell r="M184">
            <v>0.87</v>
          </cell>
          <cell r="N184">
            <v>0.87</v>
          </cell>
          <cell r="O184">
            <v>0.87</v>
          </cell>
          <cell r="P184">
            <v>0.87</v>
          </cell>
          <cell r="Q184">
            <v>0.87</v>
          </cell>
          <cell r="R184">
            <v>350</v>
          </cell>
          <cell r="S184">
            <v>350</v>
          </cell>
          <cell r="T184">
            <v>350</v>
          </cell>
          <cell r="U184">
            <v>350</v>
          </cell>
          <cell r="V184">
            <v>350</v>
          </cell>
          <cell r="W184">
            <v>350</v>
          </cell>
          <cell r="X184">
            <v>350</v>
          </cell>
          <cell r="Y184">
            <v>350</v>
          </cell>
          <cell r="Z184">
            <v>350</v>
          </cell>
          <cell r="AA184">
            <v>350</v>
          </cell>
          <cell r="AL184">
            <v>0.2</v>
          </cell>
        </row>
        <row r="185">
          <cell r="E185">
            <v>0.5</v>
          </cell>
          <cell r="F185">
            <v>2025</v>
          </cell>
          <cell r="G185">
            <v>25</v>
          </cell>
          <cell r="H185">
            <v>0.85</v>
          </cell>
          <cell r="I185">
            <v>0.85</v>
          </cell>
          <cell r="J185">
            <v>0.85</v>
          </cell>
          <cell r="K185">
            <v>0.85</v>
          </cell>
          <cell r="L185">
            <v>0.85</v>
          </cell>
          <cell r="M185">
            <v>0.85</v>
          </cell>
          <cell r="N185">
            <v>0.85</v>
          </cell>
          <cell r="O185">
            <v>0.85</v>
          </cell>
          <cell r="P185">
            <v>0.85</v>
          </cell>
          <cell r="Q185">
            <v>0.85</v>
          </cell>
          <cell r="R185">
            <v>300</v>
          </cell>
          <cell r="S185">
            <v>300</v>
          </cell>
          <cell r="T185">
            <v>300</v>
          </cell>
          <cell r="U185">
            <v>300</v>
          </cell>
          <cell r="V185">
            <v>300</v>
          </cell>
          <cell r="W185">
            <v>300</v>
          </cell>
          <cell r="X185">
            <v>300</v>
          </cell>
          <cell r="Y185">
            <v>300</v>
          </cell>
          <cell r="Z185">
            <v>300</v>
          </cell>
          <cell r="AA185">
            <v>300</v>
          </cell>
          <cell r="AL185">
            <v>1</v>
          </cell>
        </row>
        <row r="186">
          <cell r="E186">
            <v>0.5</v>
          </cell>
          <cell r="F186">
            <v>2025</v>
          </cell>
          <cell r="G186">
            <v>20</v>
          </cell>
          <cell r="H186">
            <v>3.5</v>
          </cell>
          <cell r="I186">
            <v>3.5</v>
          </cell>
          <cell r="J186">
            <v>3.5</v>
          </cell>
          <cell r="K186">
            <v>3.5</v>
          </cell>
          <cell r="L186">
            <v>3.5</v>
          </cell>
          <cell r="M186">
            <v>3.5</v>
          </cell>
          <cell r="N186">
            <v>3.5</v>
          </cell>
          <cell r="O186">
            <v>3.5</v>
          </cell>
          <cell r="P186">
            <v>3.5</v>
          </cell>
          <cell r="Q186">
            <v>3.5</v>
          </cell>
        </row>
        <row r="187">
          <cell r="E187">
            <v>0.5</v>
          </cell>
          <cell r="F187">
            <v>2025</v>
          </cell>
          <cell r="G187">
            <v>25</v>
          </cell>
          <cell r="H187">
            <v>0.8</v>
          </cell>
          <cell r="I187">
            <v>0.8</v>
          </cell>
          <cell r="J187">
            <v>0.8</v>
          </cell>
          <cell r="K187">
            <v>0.8</v>
          </cell>
          <cell r="L187">
            <v>0.8</v>
          </cell>
          <cell r="M187">
            <v>0.8</v>
          </cell>
          <cell r="N187">
            <v>0.8</v>
          </cell>
          <cell r="O187">
            <v>0.8</v>
          </cell>
          <cell r="P187">
            <v>0.8</v>
          </cell>
          <cell r="Q187">
            <v>0.8</v>
          </cell>
          <cell r="R187">
            <v>750</v>
          </cell>
          <cell r="S187">
            <v>750</v>
          </cell>
          <cell r="T187">
            <v>750</v>
          </cell>
          <cell r="U187">
            <v>750</v>
          </cell>
          <cell r="V187">
            <v>750</v>
          </cell>
          <cell r="W187">
            <v>750</v>
          </cell>
          <cell r="X187">
            <v>750</v>
          </cell>
          <cell r="Y187">
            <v>750</v>
          </cell>
          <cell r="Z187">
            <v>750</v>
          </cell>
          <cell r="AA187">
            <v>750</v>
          </cell>
          <cell r="AL187">
            <v>1</v>
          </cell>
        </row>
        <row r="188">
          <cell r="E188">
            <v>0.5</v>
          </cell>
          <cell r="F188">
            <v>2025</v>
          </cell>
          <cell r="G188">
            <v>25</v>
          </cell>
          <cell r="H188">
            <v>0.87</v>
          </cell>
          <cell r="I188">
            <v>0.87</v>
          </cell>
          <cell r="J188">
            <v>0.87</v>
          </cell>
          <cell r="K188">
            <v>0.87</v>
          </cell>
          <cell r="L188">
            <v>0.87</v>
          </cell>
          <cell r="M188">
            <v>0.87</v>
          </cell>
          <cell r="N188">
            <v>0.87</v>
          </cell>
          <cell r="O188">
            <v>0.87</v>
          </cell>
          <cell r="P188">
            <v>0.87</v>
          </cell>
          <cell r="Q188">
            <v>0.87</v>
          </cell>
          <cell r="R188">
            <v>350</v>
          </cell>
          <cell r="S188">
            <v>350</v>
          </cell>
          <cell r="T188">
            <v>350</v>
          </cell>
          <cell r="U188">
            <v>350</v>
          </cell>
          <cell r="V188">
            <v>350</v>
          </cell>
          <cell r="W188">
            <v>350</v>
          </cell>
          <cell r="X188">
            <v>350</v>
          </cell>
          <cell r="Y188">
            <v>350</v>
          </cell>
          <cell r="Z188">
            <v>350</v>
          </cell>
          <cell r="AA188">
            <v>350</v>
          </cell>
          <cell r="AL188">
            <v>1</v>
          </cell>
        </row>
        <row r="189">
          <cell r="E189">
            <v>0.5</v>
          </cell>
          <cell r="F189">
            <v>2025</v>
          </cell>
          <cell r="G189">
            <v>25</v>
          </cell>
          <cell r="H189">
            <v>0.85</v>
          </cell>
          <cell r="I189">
            <v>0.85</v>
          </cell>
          <cell r="J189">
            <v>0.85</v>
          </cell>
          <cell r="K189">
            <v>0.85</v>
          </cell>
          <cell r="L189">
            <v>0.85</v>
          </cell>
          <cell r="M189">
            <v>0.85</v>
          </cell>
          <cell r="N189">
            <v>0.85</v>
          </cell>
          <cell r="O189">
            <v>0.85</v>
          </cell>
          <cell r="P189">
            <v>0.85</v>
          </cell>
          <cell r="Q189">
            <v>0.85</v>
          </cell>
          <cell r="R189">
            <v>2000</v>
          </cell>
          <cell r="S189">
            <v>2000</v>
          </cell>
          <cell r="T189">
            <v>2000</v>
          </cell>
          <cell r="U189">
            <v>2000</v>
          </cell>
          <cell r="V189">
            <v>2000</v>
          </cell>
          <cell r="W189">
            <v>2000</v>
          </cell>
          <cell r="X189">
            <v>2000</v>
          </cell>
          <cell r="Y189">
            <v>2000</v>
          </cell>
          <cell r="Z189">
            <v>2000</v>
          </cell>
          <cell r="AA189">
            <v>2000</v>
          </cell>
          <cell r="AL189">
            <v>1</v>
          </cell>
        </row>
        <row r="190">
          <cell r="E190">
            <v>0.5</v>
          </cell>
          <cell r="F190">
            <v>2025</v>
          </cell>
          <cell r="G190">
            <v>25</v>
          </cell>
          <cell r="H190">
            <v>0.99</v>
          </cell>
          <cell r="I190">
            <v>0.99</v>
          </cell>
          <cell r="J190">
            <v>0.99</v>
          </cell>
          <cell r="K190">
            <v>0.99</v>
          </cell>
          <cell r="L190">
            <v>0.99</v>
          </cell>
          <cell r="M190">
            <v>0.99</v>
          </cell>
          <cell r="N190">
            <v>0.99</v>
          </cell>
          <cell r="O190">
            <v>0.99</v>
          </cell>
          <cell r="P190">
            <v>0.99</v>
          </cell>
          <cell r="Q190">
            <v>0.99</v>
          </cell>
        </row>
        <row r="191">
          <cell r="E191">
            <v>0.9</v>
          </cell>
          <cell r="F191">
            <v>2020</v>
          </cell>
          <cell r="G191">
            <v>100</v>
          </cell>
          <cell r="H191">
            <v>1</v>
          </cell>
          <cell r="I191">
            <v>1</v>
          </cell>
          <cell r="J191">
            <v>1</v>
          </cell>
          <cell r="K191">
            <v>1</v>
          </cell>
          <cell r="L191">
            <v>1</v>
          </cell>
          <cell r="M191">
            <v>1</v>
          </cell>
          <cell r="N191">
            <v>1</v>
          </cell>
          <cell r="O191">
            <v>1</v>
          </cell>
          <cell r="P191">
            <v>1</v>
          </cell>
          <cell r="Q191">
            <v>1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L191">
            <v>1</v>
          </cell>
        </row>
        <row r="192">
          <cell r="E192">
            <v>0.5</v>
          </cell>
          <cell r="F192">
            <v>2025</v>
          </cell>
          <cell r="G192">
            <v>20</v>
          </cell>
          <cell r="H192">
            <v>0.22</v>
          </cell>
          <cell r="I192">
            <v>0.22</v>
          </cell>
          <cell r="J192">
            <v>0.22</v>
          </cell>
          <cell r="K192">
            <v>0.22</v>
          </cell>
          <cell r="L192">
            <v>0.22</v>
          </cell>
          <cell r="M192">
            <v>0.22</v>
          </cell>
          <cell r="N192">
            <v>0.22</v>
          </cell>
          <cell r="O192">
            <v>0.22</v>
          </cell>
          <cell r="P192">
            <v>0.22</v>
          </cell>
          <cell r="Q192">
            <v>0.22</v>
          </cell>
          <cell r="R192">
            <v>455</v>
          </cell>
          <cell r="S192">
            <v>455</v>
          </cell>
          <cell r="T192">
            <v>455</v>
          </cell>
          <cell r="U192">
            <v>455</v>
          </cell>
          <cell r="V192">
            <v>455</v>
          </cell>
          <cell r="W192">
            <v>455</v>
          </cell>
          <cell r="X192">
            <v>455</v>
          </cell>
          <cell r="Y192">
            <v>455</v>
          </cell>
          <cell r="Z192">
            <v>455</v>
          </cell>
          <cell r="AA192">
            <v>455</v>
          </cell>
          <cell r="AL192">
            <v>1</v>
          </cell>
        </row>
        <row r="193">
          <cell r="E193">
            <v>0.5</v>
          </cell>
          <cell r="F193">
            <v>2020</v>
          </cell>
          <cell r="G193">
            <v>10</v>
          </cell>
          <cell r="H193">
            <v>0.67500000000000004</v>
          </cell>
          <cell r="I193">
            <v>0.67500000000000004</v>
          </cell>
          <cell r="J193">
            <v>0.67500000000000004</v>
          </cell>
          <cell r="K193">
            <v>0.67500000000000004</v>
          </cell>
          <cell r="L193">
            <v>0.67500000000000004</v>
          </cell>
          <cell r="M193">
            <v>0.67500000000000004</v>
          </cell>
          <cell r="N193">
            <v>0.67500000000000004</v>
          </cell>
          <cell r="O193">
            <v>0.67500000000000004</v>
          </cell>
          <cell r="P193">
            <v>0.67500000000000004</v>
          </cell>
          <cell r="Q193">
            <v>0.67500000000000004</v>
          </cell>
          <cell r="R193">
            <v>280</v>
          </cell>
          <cell r="S193">
            <v>280</v>
          </cell>
          <cell r="T193">
            <v>280</v>
          </cell>
          <cell r="U193">
            <v>280</v>
          </cell>
          <cell r="V193">
            <v>280</v>
          </cell>
          <cell r="W193">
            <v>280</v>
          </cell>
          <cell r="X193">
            <v>280</v>
          </cell>
          <cell r="Y193">
            <v>280</v>
          </cell>
          <cell r="Z193">
            <v>280</v>
          </cell>
          <cell r="AA193">
            <v>280</v>
          </cell>
          <cell r="AL193">
            <v>1</v>
          </cell>
        </row>
        <row r="194">
          <cell r="E194">
            <v>0.5</v>
          </cell>
          <cell r="F194">
            <v>2025</v>
          </cell>
          <cell r="G194">
            <v>15</v>
          </cell>
          <cell r="H194">
            <v>0.18</v>
          </cell>
          <cell r="I194">
            <v>0.18</v>
          </cell>
          <cell r="J194">
            <v>0.18</v>
          </cell>
          <cell r="K194">
            <v>0.18</v>
          </cell>
          <cell r="L194">
            <v>0.18</v>
          </cell>
          <cell r="M194">
            <v>0.18</v>
          </cell>
          <cell r="N194">
            <v>0.18</v>
          </cell>
          <cell r="O194">
            <v>0.18</v>
          </cell>
          <cell r="P194">
            <v>0.18</v>
          </cell>
          <cell r="Q194">
            <v>0.18</v>
          </cell>
          <cell r="R194">
            <v>350</v>
          </cell>
          <cell r="S194">
            <v>350</v>
          </cell>
          <cell r="T194">
            <v>350</v>
          </cell>
          <cell r="U194">
            <v>350</v>
          </cell>
          <cell r="V194">
            <v>350</v>
          </cell>
          <cell r="W194">
            <v>350</v>
          </cell>
          <cell r="X194">
            <v>350</v>
          </cell>
          <cell r="Y194">
            <v>350</v>
          </cell>
          <cell r="Z194">
            <v>350</v>
          </cell>
          <cell r="AA194">
            <v>350</v>
          </cell>
          <cell r="AL194">
            <v>1</v>
          </cell>
        </row>
        <row r="195">
          <cell r="E195">
            <v>0.5</v>
          </cell>
          <cell r="F195">
            <v>2025</v>
          </cell>
          <cell r="G195">
            <v>10</v>
          </cell>
          <cell r="H195">
            <v>0.9</v>
          </cell>
          <cell r="I195">
            <v>0.9</v>
          </cell>
          <cell r="J195">
            <v>0.9</v>
          </cell>
          <cell r="K195">
            <v>0.9</v>
          </cell>
          <cell r="L195">
            <v>0.9</v>
          </cell>
          <cell r="M195">
            <v>0.9</v>
          </cell>
          <cell r="N195">
            <v>0.9</v>
          </cell>
          <cell r="O195">
            <v>0.9</v>
          </cell>
          <cell r="P195">
            <v>0.9</v>
          </cell>
          <cell r="Q195">
            <v>0.9</v>
          </cell>
          <cell r="R195">
            <v>336</v>
          </cell>
          <cell r="S195">
            <v>336</v>
          </cell>
          <cell r="T195">
            <v>336</v>
          </cell>
          <cell r="U195">
            <v>336</v>
          </cell>
          <cell r="V195">
            <v>336</v>
          </cell>
          <cell r="W195">
            <v>336</v>
          </cell>
          <cell r="X195">
            <v>336</v>
          </cell>
          <cell r="Y195">
            <v>336</v>
          </cell>
          <cell r="Z195">
            <v>336</v>
          </cell>
          <cell r="AA195">
            <v>336</v>
          </cell>
          <cell r="AL195">
            <v>0.5</v>
          </cell>
        </row>
        <row r="196">
          <cell r="E196">
            <v>0.9</v>
          </cell>
          <cell r="F196">
            <v>2020</v>
          </cell>
          <cell r="G196">
            <v>25</v>
          </cell>
          <cell r="H196">
            <v>0.8</v>
          </cell>
          <cell r="I196">
            <v>0.8</v>
          </cell>
          <cell r="J196">
            <v>0.8</v>
          </cell>
          <cell r="K196">
            <v>0.8</v>
          </cell>
          <cell r="L196">
            <v>0.8</v>
          </cell>
          <cell r="M196">
            <v>0.8</v>
          </cell>
          <cell r="N196">
            <v>0.8</v>
          </cell>
          <cell r="O196">
            <v>0.8</v>
          </cell>
          <cell r="P196">
            <v>0.8</v>
          </cell>
          <cell r="Q196">
            <v>0.8</v>
          </cell>
          <cell r="R196">
            <v>63</v>
          </cell>
          <cell r="S196">
            <v>63</v>
          </cell>
          <cell r="T196">
            <v>63</v>
          </cell>
          <cell r="U196">
            <v>63</v>
          </cell>
          <cell r="V196">
            <v>63</v>
          </cell>
          <cell r="W196">
            <v>63</v>
          </cell>
          <cell r="X196">
            <v>63</v>
          </cell>
          <cell r="Y196">
            <v>63</v>
          </cell>
          <cell r="Z196">
            <v>63</v>
          </cell>
          <cell r="AA196">
            <v>63</v>
          </cell>
          <cell r="AL196">
            <v>0.56000000000000005</v>
          </cell>
        </row>
        <row r="197">
          <cell r="E197">
            <v>0.9</v>
          </cell>
          <cell r="F197">
            <v>2025</v>
          </cell>
          <cell r="G197">
            <v>25</v>
          </cell>
          <cell r="H197">
            <v>0.7</v>
          </cell>
          <cell r="I197">
            <v>0.7</v>
          </cell>
          <cell r="J197">
            <v>0.7</v>
          </cell>
          <cell r="K197">
            <v>0.7</v>
          </cell>
          <cell r="L197">
            <v>0.7</v>
          </cell>
          <cell r="M197">
            <v>0.7</v>
          </cell>
          <cell r="N197">
            <v>0.7</v>
          </cell>
          <cell r="O197">
            <v>0.7</v>
          </cell>
          <cell r="P197">
            <v>0.7</v>
          </cell>
          <cell r="Q197">
            <v>0.7</v>
          </cell>
          <cell r="R197">
            <v>63</v>
          </cell>
          <cell r="S197">
            <v>63</v>
          </cell>
          <cell r="T197">
            <v>63</v>
          </cell>
          <cell r="U197">
            <v>63</v>
          </cell>
          <cell r="V197">
            <v>63</v>
          </cell>
          <cell r="W197">
            <v>63</v>
          </cell>
          <cell r="X197">
            <v>63</v>
          </cell>
          <cell r="Y197">
            <v>63</v>
          </cell>
          <cell r="Z197">
            <v>63</v>
          </cell>
          <cell r="AA197">
            <v>63</v>
          </cell>
          <cell r="AL197">
            <v>0.03</v>
          </cell>
        </row>
        <row r="198">
          <cell r="E198">
            <v>0.9</v>
          </cell>
          <cell r="F198">
            <v>2025</v>
          </cell>
          <cell r="G198">
            <v>25</v>
          </cell>
          <cell r="H198">
            <v>0.8</v>
          </cell>
          <cell r="I198">
            <v>0.8</v>
          </cell>
          <cell r="J198">
            <v>0.8</v>
          </cell>
          <cell r="K198">
            <v>0.8</v>
          </cell>
          <cell r="L198">
            <v>0.8</v>
          </cell>
          <cell r="M198">
            <v>0.8</v>
          </cell>
          <cell r="N198">
            <v>0.8</v>
          </cell>
          <cell r="O198">
            <v>0.8</v>
          </cell>
          <cell r="P198">
            <v>0.8</v>
          </cell>
          <cell r="Q198">
            <v>0.8</v>
          </cell>
          <cell r="R198">
            <v>63</v>
          </cell>
          <cell r="S198">
            <v>63</v>
          </cell>
          <cell r="T198">
            <v>63</v>
          </cell>
          <cell r="U198">
            <v>63</v>
          </cell>
          <cell r="V198">
            <v>63</v>
          </cell>
          <cell r="W198">
            <v>63</v>
          </cell>
          <cell r="X198">
            <v>63</v>
          </cell>
          <cell r="Y198">
            <v>63</v>
          </cell>
          <cell r="Z198">
            <v>63</v>
          </cell>
          <cell r="AA198">
            <v>63</v>
          </cell>
          <cell r="AL198">
            <v>1</v>
          </cell>
        </row>
        <row r="199">
          <cell r="E199">
            <v>0.9</v>
          </cell>
          <cell r="F199">
            <v>2025</v>
          </cell>
          <cell r="G199">
            <v>25</v>
          </cell>
          <cell r="H199">
            <v>0.7</v>
          </cell>
          <cell r="I199">
            <v>0.7</v>
          </cell>
          <cell r="J199">
            <v>0.7</v>
          </cell>
          <cell r="K199">
            <v>0.7</v>
          </cell>
          <cell r="L199">
            <v>0.7</v>
          </cell>
          <cell r="M199">
            <v>0.7</v>
          </cell>
          <cell r="N199">
            <v>0.7</v>
          </cell>
          <cell r="O199">
            <v>0.7</v>
          </cell>
          <cell r="P199">
            <v>0.7</v>
          </cell>
          <cell r="Q199">
            <v>0.7</v>
          </cell>
          <cell r="R199">
            <v>63</v>
          </cell>
          <cell r="S199">
            <v>63</v>
          </cell>
          <cell r="T199">
            <v>63</v>
          </cell>
          <cell r="U199">
            <v>63</v>
          </cell>
          <cell r="V199">
            <v>63</v>
          </cell>
          <cell r="W199">
            <v>63</v>
          </cell>
          <cell r="X199">
            <v>63</v>
          </cell>
          <cell r="Y199">
            <v>63</v>
          </cell>
          <cell r="Z199">
            <v>63</v>
          </cell>
          <cell r="AA199">
            <v>63</v>
          </cell>
          <cell r="AL199">
            <v>0.24</v>
          </cell>
        </row>
        <row r="200">
          <cell r="E200">
            <v>0.9</v>
          </cell>
          <cell r="F200">
            <v>2025</v>
          </cell>
          <cell r="G200">
            <v>25</v>
          </cell>
          <cell r="H200">
            <v>0.8</v>
          </cell>
          <cell r="I200">
            <v>0.8</v>
          </cell>
          <cell r="J200">
            <v>0.8</v>
          </cell>
          <cell r="K200">
            <v>0.8</v>
          </cell>
          <cell r="L200">
            <v>0.8</v>
          </cell>
          <cell r="M200">
            <v>0.8</v>
          </cell>
          <cell r="N200">
            <v>0.8</v>
          </cell>
          <cell r="O200">
            <v>0.8</v>
          </cell>
          <cell r="P200">
            <v>0.8</v>
          </cell>
          <cell r="Q200">
            <v>0.8</v>
          </cell>
          <cell r="R200">
            <v>63</v>
          </cell>
          <cell r="S200">
            <v>63</v>
          </cell>
          <cell r="T200">
            <v>63</v>
          </cell>
          <cell r="U200">
            <v>63</v>
          </cell>
          <cell r="V200">
            <v>63</v>
          </cell>
          <cell r="W200">
            <v>63</v>
          </cell>
          <cell r="X200">
            <v>63</v>
          </cell>
          <cell r="Y200">
            <v>63</v>
          </cell>
          <cell r="Z200">
            <v>63</v>
          </cell>
          <cell r="AA200">
            <v>63</v>
          </cell>
          <cell r="AL200">
            <v>7.0000000000000007E-2</v>
          </cell>
        </row>
        <row r="201">
          <cell r="E201">
            <v>0.5</v>
          </cell>
          <cell r="F201">
            <v>2020</v>
          </cell>
          <cell r="G201">
            <v>25</v>
          </cell>
          <cell r="H201">
            <v>0.87</v>
          </cell>
          <cell r="I201">
            <v>0.87</v>
          </cell>
          <cell r="J201">
            <v>0.87</v>
          </cell>
          <cell r="K201">
            <v>0.87</v>
          </cell>
          <cell r="L201">
            <v>0.87</v>
          </cell>
          <cell r="M201">
            <v>0.87</v>
          </cell>
          <cell r="N201">
            <v>0.87</v>
          </cell>
          <cell r="O201">
            <v>0.87</v>
          </cell>
          <cell r="P201">
            <v>0.87</v>
          </cell>
          <cell r="Q201">
            <v>0.87</v>
          </cell>
          <cell r="R201">
            <v>350</v>
          </cell>
          <cell r="S201">
            <v>350</v>
          </cell>
          <cell r="T201">
            <v>350</v>
          </cell>
          <cell r="U201">
            <v>350</v>
          </cell>
          <cell r="V201">
            <v>350</v>
          </cell>
          <cell r="W201">
            <v>350</v>
          </cell>
          <cell r="X201">
            <v>350</v>
          </cell>
          <cell r="Y201">
            <v>350</v>
          </cell>
          <cell r="Z201">
            <v>350</v>
          </cell>
          <cell r="AA201">
            <v>350</v>
          </cell>
          <cell r="AL201">
            <v>0.2</v>
          </cell>
        </row>
        <row r="202">
          <cell r="E202">
            <v>0.5</v>
          </cell>
          <cell r="F202">
            <v>2020</v>
          </cell>
          <cell r="G202">
            <v>25</v>
          </cell>
          <cell r="H202">
            <v>0.85</v>
          </cell>
          <cell r="I202">
            <v>0.85</v>
          </cell>
          <cell r="J202">
            <v>0.85</v>
          </cell>
          <cell r="K202">
            <v>0.85</v>
          </cell>
          <cell r="L202">
            <v>0.85</v>
          </cell>
          <cell r="M202">
            <v>0.85</v>
          </cell>
          <cell r="N202">
            <v>0.85</v>
          </cell>
          <cell r="O202">
            <v>0.85</v>
          </cell>
          <cell r="P202">
            <v>0.85</v>
          </cell>
          <cell r="Q202">
            <v>0.85</v>
          </cell>
          <cell r="R202">
            <v>300</v>
          </cell>
          <cell r="S202">
            <v>300</v>
          </cell>
          <cell r="T202">
            <v>300</v>
          </cell>
          <cell r="U202">
            <v>300</v>
          </cell>
          <cell r="V202">
            <v>300</v>
          </cell>
          <cell r="W202">
            <v>300</v>
          </cell>
          <cell r="X202">
            <v>300</v>
          </cell>
          <cell r="Y202">
            <v>300</v>
          </cell>
          <cell r="Z202">
            <v>300</v>
          </cell>
          <cell r="AA202">
            <v>300</v>
          </cell>
          <cell r="AL202">
            <v>1</v>
          </cell>
        </row>
        <row r="203">
          <cell r="E203">
            <v>0.5</v>
          </cell>
          <cell r="F203">
            <v>2020</v>
          </cell>
          <cell r="G203">
            <v>25</v>
          </cell>
          <cell r="H203">
            <v>0.85</v>
          </cell>
          <cell r="I203">
            <v>0.85</v>
          </cell>
          <cell r="J203">
            <v>0.85</v>
          </cell>
          <cell r="K203">
            <v>0.85</v>
          </cell>
          <cell r="L203">
            <v>0.85</v>
          </cell>
          <cell r="M203">
            <v>0.85</v>
          </cell>
          <cell r="N203">
            <v>0.85</v>
          </cell>
          <cell r="O203">
            <v>0.85</v>
          </cell>
          <cell r="P203">
            <v>0.85</v>
          </cell>
          <cell r="Q203">
            <v>0.85</v>
          </cell>
          <cell r="R203">
            <v>300</v>
          </cell>
          <cell r="S203">
            <v>300</v>
          </cell>
          <cell r="T203">
            <v>300</v>
          </cell>
          <cell r="U203">
            <v>300</v>
          </cell>
          <cell r="V203">
            <v>300</v>
          </cell>
          <cell r="W203">
            <v>300</v>
          </cell>
          <cell r="X203">
            <v>300</v>
          </cell>
          <cell r="Y203">
            <v>300</v>
          </cell>
          <cell r="Z203">
            <v>300</v>
          </cell>
          <cell r="AA203">
            <v>300</v>
          </cell>
          <cell r="AL203">
            <v>1</v>
          </cell>
        </row>
        <row r="204">
          <cell r="E204">
            <v>0.5</v>
          </cell>
          <cell r="F204">
            <v>2025</v>
          </cell>
          <cell r="G204">
            <v>20</v>
          </cell>
          <cell r="H204">
            <v>3.5</v>
          </cell>
          <cell r="I204">
            <v>3.5</v>
          </cell>
          <cell r="J204">
            <v>3.5</v>
          </cell>
          <cell r="K204">
            <v>3.5</v>
          </cell>
          <cell r="L204">
            <v>3.5</v>
          </cell>
          <cell r="M204">
            <v>3.5</v>
          </cell>
          <cell r="N204">
            <v>3.5</v>
          </cell>
          <cell r="O204">
            <v>3.5</v>
          </cell>
          <cell r="P204">
            <v>3.5</v>
          </cell>
          <cell r="Q204">
            <v>3.5</v>
          </cell>
        </row>
        <row r="205">
          <cell r="E205">
            <v>0.5</v>
          </cell>
          <cell r="F205">
            <v>2020</v>
          </cell>
          <cell r="G205">
            <v>25</v>
          </cell>
          <cell r="H205">
            <v>0.8</v>
          </cell>
          <cell r="I205">
            <v>0.8</v>
          </cell>
          <cell r="J205">
            <v>0.8</v>
          </cell>
          <cell r="K205">
            <v>0.8</v>
          </cell>
          <cell r="L205">
            <v>0.8</v>
          </cell>
          <cell r="M205">
            <v>0.8</v>
          </cell>
          <cell r="N205">
            <v>0.8</v>
          </cell>
          <cell r="O205">
            <v>0.8</v>
          </cell>
          <cell r="P205">
            <v>0.8</v>
          </cell>
          <cell r="Q205">
            <v>0.8</v>
          </cell>
          <cell r="R205">
            <v>750</v>
          </cell>
          <cell r="S205">
            <v>750</v>
          </cell>
          <cell r="T205">
            <v>750</v>
          </cell>
          <cell r="U205">
            <v>750</v>
          </cell>
          <cell r="V205">
            <v>750</v>
          </cell>
          <cell r="W205">
            <v>750</v>
          </cell>
          <cell r="X205">
            <v>750</v>
          </cell>
          <cell r="Y205">
            <v>750</v>
          </cell>
          <cell r="Z205">
            <v>750</v>
          </cell>
          <cell r="AA205">
            <v>750</v>
          </cell>
          <cell r="AL205">
            <v>1</v>
          </cell>
        </row>
        <row r="206">
          <cell r="E206">
            <v>0.5</v>
          </cell>
          <cell r="F206">
            <v>2025</v>
          </cell>
          <cell r="G206">
            <v>25</v>
          </cell>
          <cell r="H206">
            <v>0.87</v>
          </cell>
          <cell r="I206">
            <v>0.87</v>
          </cell>
          <cell r="J206">
            <v>0.87</v>
          </cell>
          <cell r="K206">
            <v>0.87</v>
          </cell>
          <cell r="L206">
            <v>0.87</v>
          </cell>
          <cell r="M206">
            <v>0.87</v>
          </cell>
          <cell r="N206">
            <v>0.87</v>
          </cell>
          <cell r="O206">
            <v>0.87</v>
          </cell>
          <cell r="P206">
            <v>0.87</v>
          </cell>
          <cell r="Q206">
            <v>0.87</v>
          </cell>
          <cell r="R206">
            <v>350</v>
          </cell>
          <cell r="S206">
            <v>350</v>
          </cell>
          <cell r="T206">
            <v>350</v>
          </cell>
          <cell r="U206">
            <v>350</v>
          </cell>
          <cell r="V206">
            <v>350</v>
          </cell>
          <cell r="W206">
            <v>350</v>
          </cell>
          <cell r="X206">
            <v>350</v>
          </cell>
          <cell r="Y206">
            <v>350</v>
          </cell>
          <cell r="Z206">
            <v>350</v>
          </cell>
          <cell r="AA206">
            <v>350</v>
          </cell>
          <cell r="AL206">
            <v>1</v>
          </cell>
        </row>
        <row r="207">
          <cell r="E207">
            <v>0.5</v>
          </cell>
          <cell r="F207">
            <v>2020</v>
          </cell>
          <cell r="G207">
            <v>25</v>
          </cell>
          <cell r="H207">
            <v>0.85</v>
          </cell>
          <cell r="I207">
            <v>0.85</v>
          </cell>
          <cell r="J207">
            <v>0.85</v>
          </cell>
          <cell r="K207">
            <v>0.85</v>
          </cell>
          <cell r="L207">
            <v>0.85</v>
          </cell>
          <cell r="M207">
            <v>0.85</v>
          </cell>
          <cell r="N207">
            <v>0.85</v>
          </cell>
          <cell r="O207">
            <v>0.85</v>
          </cell>
          <cell r="P207">
            <v>0.85</v>
          </cell>
          <cell r="Q207">
            <v>0.85</v>
          </cell>
          <cell r="R207">
            <v>2000</v>
          </cell>
          <cell r="S207">
            <v>2000</v>
          </cell>
          <cell r="T207">
            <v>2000</v>
          </cell>
          <cell r="U207">
            <v>2000</v>
          </cell>
          <cell r="V207">
            <v>2000</v>
          </cell>
          <cell r="W207">
            <v>2000</v>
          </cell>
          <cell r="X207">
            <v>2000</v>
          </cell>
          <cell r="Y207">
            <v>2000</v>
          </cell>
          <cell r="Z207">
            <v>2000</v>
          </cell>
          <cell r="AA207">
            <v>2000</v>
          </cell>
          <cell r="AL207">
            <v>1</v>
          </cell>
        </row>
        <row r="208">
          <cell r="E208">
            <v>0.5</v>
          </cell>
          <cell r="F208">
            <v>2020</v>
          </cell>
          <cell r="G208">
            <v>25</v>
          </cell>
          <cell r="H208">
            <v>0.99</v>
          </cell>
          <cell r="I208">
            <v>0.99</v>
          </cell>
          <cell r="J208">
            <v>0.99</v>
          </cell>
          <cell r="K208">
            <v>0.99</v>
          </cell>
          <cell r="L208">
            <v>0.99</v>
          </cell>
          <cell r="M208">
            <v>0.99</v>
          </cell>
          <cell r="N208">
            <v>0.99</v>
          </cell>
          <cell r="O208">
            <v>0.99</v>
          </cell>
          <cell r="P208">
            <v>0.99</v>
          </cell>
          <cell r="Q208">
            <v>0.99</v>
          </cell>
        </row>
        <row r="209">
          <cell r="E209">
            <v>0.5</v>
          </cell>
          <cell r="F209">
            <v>2020</v>
          </cell>
          <cell r="G209">
            <v>10</v>
          </cell>
          <cell r="H209">
            <v>0.97012399999999988</v>
          </cell>
          <cell r="I209">
            <v>0.97012399999999988</v>
          </cell>
          <cell r="J209">
            <v>0.97012399999999988</v>
          </cell>
          <cell r="K209">
            <v>0.97012399999999988</v>
          </cell>
          <cell r="L209">
            <v>0.97012399999999988</v>
          </cell>
          <cell r="M209">
            <v>0.97012399999999988</v>
          </cell>
          <cell r="N209">
            <v>0.97012399999999988</v>
          </cell>
          <cell r="O209">
            <v>0.97012399999999988</v>
          </cell>
          <cell r="P209">
            <v>0.97012399999999988</v>
          </cell>
          <cell r="Q209">
            <v>0.97012399999999988</v>
          </cell>
          <cell r="R209">
            <v>100</v>
          </cell>
          <cell r="S209">
            <v>100</v>
          </cell>
          <cell r="T209">
            <v>100</v>
          </cell>
          <cell r="U209">
            <v>100</v>
          </cell>
          <cell r="V209">
            <v>100</v>
          </cell>
          <cell r="W209">
            <v>100</v>
          </cell>
          <cell r="X209">
            <v>100</v>
          </cell>
          <cell r="Y209">
            <v>100</v>
          </cell>
          <cell r="Z209">
            <v>100</v>
          </cell>
          <cell r="AA209">
            <v>100</v>
          </cell>
          <cell r="AL209">
            <v>0.1</v>
          </cell>
        </row>
        <row r="210">
          <cell r="E210">
            <v>0.5</v>
          </cell>
          <cell r="F210">
            <v>2020</v>
          </cell>
          <cell r="G210">
            <v>10</v>
          </cell>
          <cell r="H210">
            <v>0.75</v>
          </cell>
          <cell r="I210">
            <v>0.75</v>
          </cell>
          <cell r="J210">
            <v>0.75</v>
          </cell>
          <cell r="K210">
            <v>0.75</v>
          </cell>
          <cell r="L210">
            <v>0.75</v>
          </cell>
          <cell r="M210">
            <v>0.75</v>
          </cell>
          <cell r="N210">
            <v>0.75</v>
          </cell>
          <cell r="O210">
            <v>0.75</v>
          </cell>
          <cell r="P210">
            <v>0.75</v>
          </cell>
          <cell r="Q210">
            <v>0.75</v>
          </cell>
          <cell r="R210">
            <v>2308</v>
          </cell>
          <cell r="S210">
            <v>2308</v>
          </cell>
          <cell r="T210">
            <v>2308</v>
          </cell>
          <cell r="U210">
            <v>2308</v>
          </cell>
          <cell r="V210">
            <v>2308</v>
          </cell>
          <cell r="W210">
            <v>2308</v>
          </cell>
          <cell r="X210">
            <v>2308</v>
          </cell>
          <cell r="Y210">
            <v>2308</v>
          </cell>
          <cell r="Z210">
            <v>2308</v>
          </cell>
          <cell r="AA210">
            <v>2308</v>
          </cell>
          <cell r="AL210">
            <v>1</v>
          </cell>
        </row>
        <row r="211">
          <cell r="E211">
            <v>0.5</v>
          </cell>
          <cell r="F211">
            <v>2025</v>
          </cell>
          <cell r="G211">
            <v>10</v>
          </cell>
          <cell r="H211">
            <v>0.05</v>
          </cell>
          <cell r="I211">
            <v>0.05</v>
          </cell>
          <cell r="J211">
            <v>0.05</v>
          </cell>
          <cell r="K211">
            <v>0.05</v>
          </cell>
          <cell r="L211">
            <v>0.05</v>
          </cell>
          <cell r="M211">
            <v>0.05</v>
          </cell>
          <cell r="N211">
            <v>0.05</v>
          </cell>
          <cell r="O211">
            <v>0.05</v>
          </cell>
          <cell r="P211">
            <v>0.05</v>
          </cell>
          <cell r="Q211">
            <v>0.05</v>
          </cell>
          <cell r="R211">
            <v>462</v>
          </cell>
          <cell r="S211">
            <v>462</v>
          </cell>
          <cell r="T211">
            <v>462</v>
          </cell>
          <cell r="U211">
            <v>462</v>
          </cell>
          <cell r="V211">
            <v>462</v>
          </cell>
          <cell r="W211">
            <v>462</v>
          </cell>
          <cell r="X211">
            <v>462</v>
          </cell>
          <cell r="Y211">
            <v>462</v>
          </cell>
          <cell r="Z211">
            <v>462</v>
          </cell>
          <cell r="AA211">
            <v>462</v>
          </cell>
          <cell r="AL211">
            <v>1</v>
          </cell>
        </row>
        <row r="212">
          <cell r="E212">
            <v>0.5</v>
          </cell>
          <cell r="F212">
            <v>2020</v>
          </cell>
          <cell r="G212">
            <v>1</v>
          </cell>
          <cell r="H212">
            <v>43.433917555665673</v>
          </cell>
          <cell r="I212">
            <v>43.433917555665673</v>
          </cell>
          <cell r="J212">
            <v>43.433917555665673</v>
          </cell>
          <cell r="K212">
            <v>43.433917555665673</v>
          </cell>
          <cell r="L212">
            <v>43.433917555665673</v>
          </cell>
          <cell r="M212">
            <v>43.433917555665673</v>
          </cell>
          <cell r="N212">
            <v>43.433917555665673</v>
          </cell>
          <cell r="O212">
            <v>43.433917555665673</v>
          </cell>
          <cell r="P212">
            <v>43.433917555665673</v>
          </cell>
          <cell r="Q212">
            <v>43.433917555665673</v>
          </cell>
          <cell r="R212">
            <v>17573</v>
          </cell>
          <cell r="S212">
            <v>17573</v>
          </cell>
          <cell r="T212">
            <v>17573</v>
          </cell>
          <cell r="U212">
            <v>17573</v>
          </cell>
          <cell r="V212">
            <v>17573</v>
          </cell>
          <cell r="W212">
            <v>17573</v>
          </cell>
          <cell r="X212">
            <v>17573</v>
          </cell>
          <cell r="Y212">
            <v>17573</v>
          </cell>
          <cell r="Z212">
            <v>17573</v>
          </cell>
          <cell r="AA212">
            <v>17573</v>
          </cell>
          <cell r="AL212">
            <v>1</v>
          </cell>
        </row>
        <row r="213">
          <cell r="E213">
            <v>1</v>
          </cell>
          <cell r="F213">
            <v>2020</v>
          </cell>
          <cell r="G213">
            <v>10</v>
          </cell>
          <cell r="H213">
            <v>1</v>
          </cell>
          <cell r="I213">
            <v>1</v>
          </cell>
          <cell r="J213">
            <v>1</v>
          </cell>
          <cell r="K213">
            <v>1</v>
          </cell>
          <cell r="L213">
            <v>1</v>
          </cell>
          <cell r="M213">
            <v>1</v>
          </cell>
          <cell r="N213">
            <v>1</v>
          </cell>
          <cell r="O213">
            <v>1</v>
          </cell>
          <cell r="P213">
            <v>1</v>
          </cell>
          <cell r="Q213">
            <v>1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L213">
            <v>1</v>
          </cell>
        </row>
        <row r="214">
          <cell r="E214">
            <v>0.68</v>
          </cell>
          <cell r="F214">
            <v>2020</v>
          </cell>
          <cell r="G214">
            <v>25</v>
          </cell>
          <cell r="H214">
            <v>1</v>
          </cell>
          <cell r="I214">
            <v>1</v>
          </cell>
          <cell r="J214">
            <v>1</v>
          </cell>
          <cell r="K214">
            <v>1</v>
          </cell>
          <cell r="L214">
            <v>1</v>
          </cell>
          <cell r="M214">
            <v>1</v>
          </cell>
          <cell r="N214">
            <v>1</v>
          </cell>
          <cell r="O214">
            <v>1</v>
          </cell>
          <cell r="P214">
            <v>1</v>
          </cell>
          <cell r="Q214">
            <v>1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L214">
            <v>1</v>
          </cell>
        </row>
        <row r="215">
          <cell r="E215">
            <v>0.5</v>
          </cell>
          <cell r="F215">
            <v>2025</v>
          </cell>
          <cell r="G215">
            <v>20</v>
          </cell>
          <cell r="H215">
            <v>0.22</v>
          </cell>
          <cell r="I215">
            <v>0.22</v>
          </cell>
          <cell r="J215">
            <v>0.22</v>
          </cell>
          <cell r="K215">
            <v>0.22</v>
          </cell>
          <cell r="L215">
            <v>0.22</v>
          </cell>
          <cell r="M215">
            <v>0.22</v>
          </cell>
          <cell r="N215">
            <v>0.22</v>
          </cell>
          <cell r="O215">
            <v>0.22</v>
          </cell>
          <cell r="P215">
            <v>0.22</v>
          </cell>
          <cell r="Q215">
            <v>0.22</v>
          </cell>
          <cell r="R215">
            <v>455</v>
          </cell>
          <cell r="S215">
            <v>455</v>
          </cell>
          <cell r="T215">
            <v>455</v>
          </cell>
          <cell r="U215">
            <v>455</v>
          </cell>
          <cell r="V215">
            <v>455</v>
          </cell>
          <cell r="W215">
            <v>455</v>
          </cell>
          <cell r="X215">
            <v>455</v>
          </cell>
          <cell r="Y215">
            <v>455</v>
          </cell>
          <cell r="Z215">
            <v>455</v>
          </cell>
          <cell r="AA215">
            <v>455</v>
          </cell>
          <cell r="AL215">
            <v>1</v>
          </cell>
        </row>
        <row r="216">
          <cell r="E216">
            <v>0.5</v>
          </cell>
          <cell r="F216">
            <v>2020</v>
          </cell>
          <cell r="G216">
            <v>10</v>
          </cell>
          <cell r="H216">
            <v>0.67500000000000004</v>
          </cell>
          <cell r="I216">
            <v>0.67500000000000004</v>
          </cell>
          <cell r="J216">
            <v>0.67500000000000004</v>
          </cell>
          <cell r="K216">
            <v>0.67500000000000004</v>
          </cell>
          <cell r="L216">
            <v>0.67500000000000004</v>
          </cell>
          <cell r="M216">
            <v>0.67500000000000004</v>
          </cell>
          <cell r="N216">
            <v>0.67500000000000004</v>
          </cell>
          <cell r="O216">
            <v>0.67500000000000004</v>
          </cell>
          <cell r="P216">
            <v>0.67500000000000004</v>
          </cell>
          <cell r="Q216">
            <v>0.67500000000000004</v>
          </cell>
          <cell r="R216">
            <v>280</v>
          </cell>
          <cell r="S216">
            <v>280</v>
          </cell>
          <cell r="T216">
            <v>280</v>
          </cell>
          <cell r="U216">
            <v>280</v>
          </cell>
          <cell r="V216">
            <v>280</v>
          </cell>
          <cell r="W216">
            <v>280</v>
          </cell>
          <cell r="X216">
            <v>280</v>
          </cell>
          <cell r="Y216">
            <v>280</v>
          </cell>
          <cell r="Z216">
            <v>280</v>
          </cell>
          <cell r="AA216">
            <v>280</v>
          </cell>
          <cell r="AL216">
            <v>1</v>
          </cell>
        </row>
        <row r="217">
          <cell r="E217">
            <v>0.5</v>
          </cell>
          <cell r="F217">
            <v>2025</v>
          </cell>
          <cell r="G217">
            <v>15</v>
          </cell>
          <cell r="H217">
            <v>0.18</v>
          </cell>
          <cell r="I217">
            <v>0.18</v>
          </cell>
          <cell r="J217">
            <v>0.18</v>
          </cell>
          <cell r="K217">
            <v>0.18</v>
          </cell>
          <cell r="L217">
            <v>0.18</v>
          </cell>
          <cell r="M217">
            <v>0.18</v>
          </cell>
          <cell r="N217">
            <v>0.18</v>
          </cell>
          <cell r="O217">
            <v>0.18</v>
          </cell>
          <cell r="P217">
            <v>0.18</v>
          </cell>
          <cell r="Q217">
            <v>0.18</v>
          </cell>
          <cell r="R217">
            <v>350</v>
          </cell>
          <cell r="S217">
            <v>350</v>
          </cell>
          <cell r="T217">
            <v>350</v>
          </cell>
          <cell r="U217">
            <v>350</v>
          </cell>
          <cell r="V217">
            <v>350</v>
          </cell>
          <cell r="W217">
            <v>350</v>
          </cell>
          <cell r="X217">
            <v>350</v>
          </cell>
          <cell r="Y217">
            <v>350</v>
          </cell>
          <cell r="Z217">
            <v>350</v>
          </cell>
          <cell r="AA217">
            <v>350</v>
          </cell>
          <cell r="AL217">
            <v>1</v>
          </cell>
        </row>
        <row r="218">
          <cell r="E218">
            <v>0.5</v>
          </cell>
          <cell r="F218">
            <v>2025</v>
          </cell>
          <cell r="G218">
            <v>10</v>
          </cell>
          <cell r="H218">
            <v>0.9</v>
          </cell>
          <cell r="I218">
            <v>0.9</v>
          </cell>
          <cell r="J218">
            <v>0.9</v>
          </cell>
          <cell r="K218">
            <v>0.9</v>
          </cell>
          <cell r="L218">
            <v>0.9</v>
          </cell>
          <cell r="M218">
            <v>0.9</v>
          </cell>
          <cell r="N218">
            <v>0.9</v>
          </cell>
          <cell r="O218">
            <v>0.9</v>
          </cell>
          <cell r="P218">
            <v>0.9</v>
          </cell>
          <cell r="Q218">
            <v>0.9</v>
          </cell>
          <cell r="R218">
            <v>336</v>
          </cell>
          <cell r="S218">
            <v>336</v>
          </cell>
          <cell r="T218">
            <v>336</v>
          </cell>
          <cell r="U218">
            <v>336</v>
          </cell>
          <cell r="V218">
            <v>336</v>
          </cell>
          <cell r="W218">
            <v>336</v>
          </cell>
          <cell r="X218">
            <v>336</v>
          </cell>
          <cell r="Y218">
            <v>336</v>
          </cell>
          <cell r="Z218">
            <v>336</v>
          </cell>
          <cell r="AA218">
            <v>336</v>
          </cell>
          <cell r="AL218">
            <v>0.5</v>
          </cell>
        </row>
        <row r="219">
          <cell r="E219">
            <v>0.9</v>
          </cell>
          <cell r="F219">
            <v>2025</v>
          </cell>
          <cell r="G219">
            <v>3</v>
          </cell>
          <cell r="H219">
            <v>0.99970008997300808</v>
          </cell>
          <cell r="I219">
            <v>0.99970008997300808</v>
          </cell>
          <cell r="J219">
            <v>0.99970008997300808</v>
          </cell>
          <cell r="K219">
            <v>0.99970008997300808</v>
          </cell>
          <cell r="L219">
            <v>0.99970008997300808</v>
          </cell>
          <cell r="M219">
            <v>0.99970008997300808</v>
          </cell>
          <cell r="N219">
            <v>0.99970008997300808</v>
          </cell>
          <cell r="O219">
            <v>0.99970008997300808</v>
          </cell>
          <cell r="P219">
            <v>0.99970008997300808</v>
          </cell>
          <cell r="Q219">
            <v>0.99970008997300808</v>
          </cell>
          <cell r="R219">
            <v>80</v>
          </cell>
          <cell r="S219">
            <v>80</v>
          </cell>
          <cell r="T219">
            <v>80</v>
          </cell>
          <cell r="U219">
            <v>80</v>
          </cell>
          <cell r="V219">
            <v>80</v>
          </cell>
          <cell r="W219">
            <v>80</v>
          </cell>
          <cell r="X219">
            <v>80</v>
          </cell>
          <cell r="Y219">
            <v>80</v>
          </cell>
          <cell r="Z219">
            <v>80</v>
          </cell>
          <cell r="AA219">
            <v>80</v>
          </cell>
          <cell r="AL219">
            <v>0.87</v>
          </cell>
        </row>
        <row r="220">
          <cell r="E220">
            <v>0.9</v>
          </cell>
          <cell r="F220">
            <v>2020</v>
          </cell>
          <cell r="G220">
            <v>13</v>
          </cell>
          <cell r="H220">
            <v>0.8</v>
          </cell>
          <cell r="I220">
            <v>0.8</v>
          </cell>
          <cell r="J220">
            <v>0.8</v>
          </cell>
          <cell r="K220">
            <v>0.8</v>
          </cell>
          <cell r="L220">
            <v>0.8</v>
          </cell>
          <cell r="M220">
            <v>0.8</v>
          </cell>
          <cell r="N220">
            <v>0.8</v>
          </cell>
          <cell r="O220">
            <v>0.8</v>
          </cell>
          <cell r="P220">
            <v>0.8</v>
          </cell>
          <cell r="Q220">
            <v>0.8</v>
          </cell>
          <cell r="R220">
            <v>313</v>
          </cell>
          <cell r="S220">
            <v>313</v>
          </cell>
          <cell r="T220">
            <v>313</v>
          </cell>
          <cell r="U220">
            <v>313</v>
          </cell>
          <cell r="V220">
            <v>313</v>
          </cell>
          <cell r="W220">
            <v>313</v>
          </cell>
          <cell r="X220">
            <v>313</v>
          </cell>
          <cell r="Y220">
            <v>313</v>
          </cell>
          <cell r="Z220">
            <v>313</v>
          </cell>
          <cell r="AA220">
            <v>313</v>
          </cell>
          <cell r="AL220">
            <v>1</v>
          </cell>
        </row>
        <row r="221">
          <cell r="E221">
            <v>0.9</v>
          </cell>
          <cell r="F221">
            <v>2025</v>
          </cell>
          <cell r="G221">
            <v>25</v>
          </cell>
          <cell r="H221">
            <v>0.8</v>
          </cell>
          <cell r="I221">
            <v>0.8</v>
          </cell>
          <cell r="J221">
            <v>0.8</v>
          </cell>
          <cell r="K221">
            <v>0.8</v>
          </cell>
          <cell r="L221">
            <v>0.8</v>
          </cell>
          <cell r="M221">
            <v>0.8</v>
          </cell>
          <cell r="N221">
            <v>0.8</v>
          </cell>
          <cell r="O221">
            <v>0.8</v>
          </cell>
          <cell r="P221">
            <v>0.8</v>
          </cell>
          <cell r="Q221">
            <v>0.8</v>
          </cell>
          <cell r="R221">
            <v>63</v>
          </cell>
          <cell r="S221">
            <v>63</v>
          </cell>
          <cell r="T221">
            <v>63</v>
          </cell>
          <cell r="U221">
            <v>63</v>
          </cell>
          <cell r="V221">
            <v>63</v>
          </cell>
          <cell r="W221">
            <v>63</v>
          </cell>
          <cell r="X221">
            <v>63</v>
          </cell>
          <cell r="Y221">
            <v>63</v>
          </cell>
          <cell r="Z221">
            <v>63</v>
          </cell>
          <cell r="AA221">
            <v>63</v>
          </cell>
          <cell r="AL221">
            <v>1</v>
          </cell>
        </row>
        <row r="222">
          <cell r="E222">
            <v>0.9</v>
          </cell>
          <cell r="F222">
            <v>2020</v>
          </cell>
          <cell r="G222">
            <v>25</v>
          </cell>
          <cell r="H222">
            <v>0.8</v>
          </cell>
          <cell r="I222">
            <v>0.8</v>
          </cell>
          <cell r="J222">
            <v>0.8</v>
          </cell>
          <cell r="K222">
            <v>0.8</v>
          </cell>
          <cell r="L222">
            <v>0.8</v>
          </cell>
          <cell r="M222">
            <v>0.8</v>
          </cell>
          <cell r="N222">
            <v>0.8</v>
          </cell>
          <cell r="O222">
            <v>0.8</v>
          </cell>
          <cell r="P222">
            <v>0.8</v>
          </cell>
          <cell r="Q222">
            <v>0.8</v>
          </cell>
          <cell r="R222">
            <v>63</v>
          </cell>
          <cell r="S222">
            <v>63</v>
          </cell>
          <cell r="T222">
            <v>63</v>
          </cell>
          <cell r="U222">
            <v>63</v>
          </cell>
          <cell r="V222">
            <v>63</v>
          </cell>
          <cell r="W222">
            <v>63</v>
          </cell>
          <cell r="X222">
            <v>63</v>
          </cell>
          <cell r="Y222">
            <v>63</v>
          </cell>
          <cell r="Z222">
            <v>63</v>
          </cell>
          <cell r="AA222">
            <v>63</v>
          </cell>
          <cell r="AL222">
            <v>0.56000000000000005</v>
          </cell>
        </row>
        <row r="223">
          <cell r="E223">
            <v>0.9</v>
          </cell>
          <cell r="F223">
            <v>2025</v>
          </cell>
          <cell r="G223">
            <v>25</v>
          </cell>
          <cell r="H223">
            <v>0.7</v>
          </cell>
          <cell r="I223">
            <v>0.7</v>
          </cell>
          <cell r="J223">
            <v>0.7</v>
          </cell>
          <cell r="K223">
            <v>0.7</v>
          </cell>
          <cell r="L223">
            <v>0.7</v>
          </cell>
          <cell r="M223">
            <v>0.7</v>
          </cell>
          <cell r="N223">
            <v>0.7</v>
          </cell>
          <cell r="O223">
            <v>0.7</v>
          </cell>
          <cell r="P223">
            <v>0.7</v>
          </cell>
          <cell r="Q223">
            <v>0.7</v>
          </cell>
          <cell r="R223">
            <v>63</v>
          </cell>
          <cell r="S223">
            <v>63</v>
          </cell>
          <cell r="T223">
            <v>63</v>
          </cell>
          <cell r="U223">
            <v>63</v>
          </cell>
          <cell r="V223">
            <v>63</v>
          </cell>
          <cell r="W223">
            <v>63</v>
          </cell>
          <cell r="X223">
            <v>63</v>
          </cell>
          <cell r="Y223">
            <v>63</v>
          </cell>
          <cell r="Z223">
            <v>63</v>
          </cell>
          <cell r="AA223">
            <v>63</v>
          </cell>
          <cell r="AL223">
            <v>0.03</v>
          </cell>
        </row>
        <row r="224">
          <cell r="E224">
            <v>0.9</v>
          </cell>
          <cell r="F224">
            <v>2025</v>
          </cell>
          <cell r="G224">
            <v>25</v>
          </cell>
          <cell r="H224">
            <v>0.7</v>
          </cell>
          <cell r="I224">
            <v>0.7</v>
          </cell>
          <cell r="J224">
            <v>0.7</v>
          </cell>
          <cell r="K224">
            <v>0.7</v>
          </cell>
          <cell r="L224">
            <v>0.7</v>
          </cell>
          <cell r="M224">
            <v>0.7</v>
          </cell>
          <cell r="N224">
            <v>0.7</v>
          </cell>
          <cell r="O224">
            <v>0.7</v>
          </cell>
          <cell r="P224">
            <v>0.7</v>
          </cell>
          <cell r="Q224">
            <v>0.7</v>
          </cell>
          <cell r="R224">
            <v>63</v>
          </cell>
          <cell r="S224">
            <v>63</v>
          </cell>
          <cell r="T224">
            <v>63</v>
          </cell>
          <cell r="U224">
            <v>63</v>
          </cell>
          <cell r="V224">
            <v>63</v>
          </cell>
          <cell r="W224">
            <v>63</v>
          </cell>
          <cell r="X224">
            <v>63</v>
          </cell>
          <cell r="Y224">
            <v>63</v>
          </cell>
          <cell r="Z224">
            <v>63</v>
          </cell>
          <cell r="AA224">
            <v>63</v>
          </cell>
          <cell r="AL224">
            <v>0.24</v>
          </cell>
        </row>
        <row r="225">
          <cell r="E225">
            <v>0.9</v>
          </cell>
          <cell r="F225">
            <v>2025</v>
          </cell>
          <cell r="G225">
            <v>25</v>
          </cell>
          <cell r="H225">
            <v>0.8</v>
          </cell>
          <cell r="I225">
            <v>0.8</v>
          </cell>
          <cell r="J225">
            <v>0.8</v>
          </cell>
          <cell r="K225">
            <v>0.8</v>
          </cell>
          <cell r="L225">
            <v>0.8</v>
          </cell>
          <cell r="M225">
            <v>0.8</v>
          </cell>
          <cell r="N225">
            <v>0.8</v>
          </cell>
          <cell r="O225">
            <v>0.8</v>
          </cell>
          <cell r="P225">
            <v>0.8</v>
          </cell>
          <cell r="Q225">
            <v>0.8</v>
          </cell>
          <cell r="R225">
            <v>63</v>
          </cell>
          <cell r="S225">
            <v>63</v>
          </cell>
          <cell r="T225">
            <v>63</v>
          </cell>
          <cell r="U225">
            <v>63</v>
          </cell>
          <cell r="V225">
            <v>63</v>
          </cell>
          <cell r="W225">
            <v>63</v>
          </cell>
          <cell r="X225">
            <v>63</v>
          </cell>
          <cell r="Y225">
            <v>63</v>
          </cell>
          <cell r="Z225">
            <v>63</v>
          </cell>
          <cell r="AA225">
            <v>63</v>
          </cell>
          <cell r="AL225">
            <v>7.0000000000000007E-2</v>
          </cell>
        </row>
        <row r="226">
          <cell r="E226">
            <v>0.5</v>
          </cell>
          <cell r="F226">
            <v>2020</v>
          </cell>
          <cell r="G226">
            <v>25</v>
          </cell>
          <cell r="H226">
            <v>0.87</v>
          </cell>
          <cell r="I226">
            <v>0.87</v>
          </cell>
          <cell r="J226">
            <v>0.87</v>
          </cell>
          <cell r="K226">
            <v>0.87</v>
          </cell>
          <cell r="L226">
            <v>0.87</v>
          </cell>
          <cell r="M226">
            <v>0.87</v>
          </cell>
          <cell r="N226">
            <v>0.87</v>
          </cell>
          <cell r="O226">
            <v>0.87</v>
          </cell>
          <cell r="P226">
            <v>0.87</v>
          </cell>
          <cell r="Q226">
            <v>0.87</v>
          </cell>
          <cell r="R226">
            <v>350</v>
          </cell>
          <cell r="S226">
            <v>350</v>
          </cell>
          <cell r="T226">
            <v>350</v>
          </cell>
          <cell r="U226">
            <v>350</v>
          </cell>
          <cell r="V226">
            <v>350</v>
          </cell>
          <cell r="W226">
            <v>350</v>
          </cell>
          <cell r="X226">
            <v>350</v>
          </cell>
          <cell r="Y226">
            <v>350</v>
          </cell>
          <cell r="Z226">
            <v>350</v>
          </cell>
          <cell r="AA226">
            <v>350</v>
          </cell>
          <cell r="AL226">
            <v>0.2</v>
          </cell>
        </row>
        <row r="227">
          <cell r="E227">
            <v>0.5</v>
          </cell>
          <cell r="F227">
            <v>2025</v>
          </cell>
          <cell r="G227">
            <v>25</v>
          </cell>
          <cell r="H227">
            <v>0.85</v>
          </cell>
          <cell r="I227">
            <v>0.85</v>
          </cell>
          <cell r="J227">
            <v>0.85</v>
          </cell>
          <cell r="K227">
            <v>0.85</v>
          </cell>
          <cell r="L227">
            <v>0.85</v>
          </cell>
          <cell r="M227">
            <v>0.85</v>
          </cell>
          <cell r="N227">
            <v>0.85</v>
          </cell>
          <cell r="O227">
            <v>0.85</v>
          </cell>
          <cell r="P227">
            <v>0.85</v>
          </cell>
          <cell r="Q227">
            <v>0.85</v>
          </cell>
          <cell r="R227">
            <v>300</v>
          </cell>
          <cell r="S227">
            <v>300</v>
          </cell>
          <cell r="T227">
            <v>300</v>
          </cell>
          <cell r="U227">
            <v>300</v>
          </cell>
          <cell r="V227">
            <v>300</v>
          </cell>
          <cell r="W227">
            <v>300</v>
          </cell>
          <cell r="X227">
            <v>300</v>
          </cell>
          <cell r="Y227">
            <v>300</v>
          </cell>
          <cell r="Z227">
            <v>300</v>
          </cell>
          <cell r="AA227">
            <v>300</v>
          </cell>
          <cell r="AL227">
            <v>1</v>
          </cell>
        </row>
        <row r="228">
          <cell r="E228">
            <v>0.5</v>
          </cell>
          <cell r="F228">
            <v>2020</v>
          </cell>
          <cell r="G228">
            <v>25</v>
          </cell>
          <cell r="H228">
            <v>0.85</v>
          </cell>
          <cell r="I228">
            <v>0.85</v>
          </cell>
          <cell r="J228">
            <v>0.85</v>
          </cell>
          <cell r="K228">
            <v>0.85</v>
          </cell>
          <cell r="L228">
            <v>0.85</v>
          </cell>
          <cell r="M228">
            <v>0.85</v>
          </cell>
          <cell r="N228">
            <v>0.85</v>
          </cell>
          <cell r="O228">
            <v>0.85</v>
          </cell>
          <cell r="P228">
            <v>0.85</v>
          </cell>
          <cell r="Q228">
            <v>0.85</v>
          </cell>
          <cell r="R228">
            <v>300</v>
          </cell>
          <cell r="S228">
            <v>300</v>
          </cell>
          <cell r="T228">
            <v>300</v>
          </cell>
          <cell r="U228">
            <v>300</v>
          </cell>
          <cell r="V228">
            <v>300</v>
          </cell>
          <cell r="W228">
            <v>300</v>
          </cell>
          <cell r="X228">
            <v>300</v>
          </cell>
          <cell r="Y228">
            <v>300</v>
          </cell>
          <cell r="Z228">
            <v>300</v>
          </cell>
          <cell r="AA228">
            <v>300</v>
          </cell>
          <cell r="AL228">
            <v>1</v>
          </cell>
        </row>
        <row r="229">
          <cell r="E229">
            <v>0.5</v>
          </cell>
          <cell r="F229">
            <v>2020</v>
          </cell>
          <cell r="G229">
            <v>10</v>
          </cell>
          <cell r="H229">
            <v>0.97012399999999988</v>
          </cell>
          <cell r="I229">
            <v>0.97012399999999988</v>
          </cell>
          <cell r="J229">
            <v>0.97012399999999988</v>
          </cell>
          <cell r="K229">
            <v>0.97012399999999988</v>
          </cell>
          <cell r="L229">
            <v>0.97012399999999988</v>
          </cell>
          <cell r="M229">
            <v>0.97012399999999988</v>
          </cell>
          <cell r="N229">
            <v>0.97012399999999988</v>
          </cell>
          <cell r="O229">
            <v>0.97012399999999988</v>
          </cell>
          <cell r="P229">
            <v>0.97012399999999988</v>
          </cell>
          <cell r="Q229">
            <v>0.97012399999999988</v>
          </cell>
          <cell r="R229">
            <v>100</v>
          </cell>
          <cell r="S229">
            <v>100</v>
          </cell>
          <cell r="T229">
            <v>100</v>
          </cell>
          <cell r="U229">
            <v>100</v>
          </cell>
          <cell r="V229">
            <v>100</v>
          </cell>
          <cell r="W229">
            <v>100</v>
          </cell>
          <cell r="X229">
            <v>100</v>
          </cell>
          <cell r="Y229">
            <v>100</v>
          </cell>
          <cell r="Z229">
            <v>100</v>
          </cell>
          <cell r="AA229">
            <v>100</v>
          </cell>
          <cell r="AL229">
            <v>0.1</v>
          </cell>
        </row>
        <row r="230">
          <cell r="E230">
            <v>0.5</v>
          </cell>
          <cell r="F230">
            <v>2025</v>
          </cell>
          <cell r="G230">
            <v>20</v>
          </cell>
          <cell r="H230">
            <v>3.5</v>
          </cell>
          <cell r="I230">
            <v>3.5</v>
          </cell>
          <cell r="J230">
            <v>3.5</v>
          </cell>
          <cell r="K230">
            <v>3.5</v>
          </cell>
          <cell r="L230">
            <v>3.5</v>
          </cell>
          <cell r="M230">
            <v>3.5</v>
          </cell>
          <cell r="N230">
            <v>3.5</v>
          </cell>
          <cell r="O230">
            <v>3.5</v>
          </cell>
          <cell r="P230">
            <v>3.5</v>
          </cell>
          <cell r="Q230">
            <v>3.5</v>
          </cell>
        </row>
        <row r="231">
          <cell r="E231">
            <v>0.5</v>
          </cell>
          <cell r="F231">
            <v>2020</v>
          </cell>
          <cell r="G231">
            <v>25</v>
          </cell>
          <cell r="H231">
            <v>0.8</v>
          </cell>
          <cell r="I231">
            <v>0.8</v>
          </cell>
          <cell r="J231">
            <v>0.8</v>
          </cell>
          <cell r="K231">
            <v>0.8</v>
          </cell>
          <cell r="L231">
            <v>0.8</v>
          </cell>
          <cell r="M231">
            <v>0.8</v>
          </cell>
          <cell r="N231">
            <v>0.8</v>
          </cell>
          <cell r="O231">
            <v>0.8</v>
          </cell>
          <cell r="P231">
            <v>0.8</v>
          </cell>
          <cell r="Q231">
            <v>0.8</v>
          </cell>
          <cell r="R231">
            <v>750</v>
          </cell>
          <cell r="S231">
            <v>750</v>
          </cell>
          <cell r="T231">
            <v>750</v>
          </cell>
          <cell r="U231">
            <v>750</v>
          </cell>
          <cell r="V231">
            <v>750</v>
          </cell>
          <cell r="W231">
            <v>750</v>
          </cell>
          <cell r="X231">
            <v>750</v>
          </cell>
          <cell r="Y231">
            <v>750</v>
          </cell>
          <cell r="Z231">
            <v>750</v>
          </cell>
          <cell r="AA231">
            <v>750</v>
          </cell>
          <cell r="AL231">
            <v>1</v>
          </cell>
        </row>
        <row r="232">
          <cell r="E232">
            <v>0.5</v>
          </cell>
          <cell r="F232">
            <v>2025</v>
          </cell>
          <cell r="G232">
            <v>25</v>
          </cell>
          <cell r="H232">
            <v>0.87</v>
          </cell>
          <cell r="I232">
            <v>0.87</v>
          </cell>
          <cell r="J232">
            <v>0.87</v>
          </cell>
          <cell r="K232">
            <v>0.87</v>
          </cell>
          <cell r="L232">
            <v>0.87</v>
          </cell>
          <cell r="M232">
            <v>0.87</v>
          </cell>
          <cell r="N232">
            <v>0.87</v>
          </cell>
          <cell r="O232">
            <v>0.87</v>
          </cell>
          <cell r="P232">
            <v>0.87</v>
          </cell>
          <cell r="Q232">
            <v>0.87</v>
          </cell>
          <cell r="R232">
            <v>350</v>
          </cell>
          <cell r="S232">
            <v>350</v>
          </cell>
          <cell r="T232">
            <v>350</v>
          </cell>
          <cell r="U232">
            <v>350</v>
          </cell>
          <cell r="V232">
            <v>350</v>
          </cell>
          <cell r="W232">
            <v>350</v>
          </cell>
          <cell r="X232">
            <v>350</v>
          </cell>
          <cell r="Y232">
            <v>350</v>
          </cell>
          <cell r="Z232">
            <v>350</v>
          </cell>
          <cell r="AA232">
            <v>350</v>
          </cell>
          <cell r="AL232">
            <v>1</v>
          </cell>
        </row>
        <row r="233">
          <cell r="E233">
            <v>0.5</v>
          </cell>
          <cell r="F233">
            <v>2020</v>
          </cell>
          <cell r="G233">
            <v>25</v>
          </cell>
          <cell r="H233">
            <v>0.85</v>
          </cell>
          <cell r="I233">
            <v>0.85</v>
          </cell>
          <cell r="J233">
            <v>0.85</v>
          </cell>
          <cell r="K233">
            <v>0.85</v>
          </cell>
          <cell r="L233">
            <v>0.85</v>
          </cell>
          <cell r="M233">
            <v>0.85</v>
          </cell>
          <cell r="N233">
            <v>0.85</v>
          </cell>
          <cell r="O233">
            <v>0.85</v>
          </cell>
          <cell r="P233">
            <v>0.85</v>
          </cell>
          <cell r="Q233">
            <v>0.85</v>
          </cell>
          <cell r="R233">
            <v>2000</v>
          </cell>
          <cell r="S233">
            <v>2000</v>
          </cell>
          <cell r="T233">
            <v>2000</v>
          </cell>
          <cell r="U233">
            <v>2000</v>
          </cell>
          <cell r="V233">
            <v>2000</v>
          </cell>
          <cell r="W233">
            <v>2000</v>
          </cell>
          <cell r="X233">
            <v>2000</v>
          </cell>
          <cell r="Y233">
            <v>2000</v>
          </cell>
          <cell r="Z233">
            <v>2000</v>
          </cell>
          <cell r="AA233">
            <v>2000</v>
          </cell>
          <cell r="AL233">
            <v>1</v>
          </cell>
        </row>
        <row r="234">
          <cell r="E234">
            <v>0.5</v>
          </cell>
          <cell r="F234">
            <v>2025</v>
          </cell>
          <cell r="G234">
            <v>25</v>
          </cell>
          <cell r="H234">
            <v>0.99</v>
          </cell>
          <cell r="I234">
            <v>0.99</v>
          </cell>
          <cell r="J234">
            <v>0.99</v>
          </cell>
          <cell r="K234">
            <v>0.99</v>
          </cell>
          <cell r="L234">
            <v>0.99</v>
          </cell>
          <cell r="M234">
            <v>0.99</v>
          </cell>
          <cell r="N234">
            <v>0.99</v>
          </cell>
          <cell r="O234">
            <v>0.99</v>
          </cell>
          <cell r="P234">
            <v>0.99</v>
          </cell>
          <cell r="Q234">
            <v>0.99</v>
          </cell>
        </row>
        <row r="235">
          <cell r="E235">
            <v>0.5</v>
          </cell>
          <cell r="F235">
            <v>2020</v>
          </cell>
          <cell r="G235">
            <v>10</v>
          </cell>
          <cell r="H235">
            <v>0.75</v>
          </cell>
          <cell r="I235">
            <v>0.75</v>
          </cell>
          <cell r="J235">
            <v>0.75</v>
          </cell>
          <cell r="K235">
            <v>0.75</v>
          </cell>
          <cell r="L235">
            <v>0.75</v>
          </cell>
          <cell r="M235">
            <v>0.75</v>
          </cell>
          <cell r="N235">
            <v>0.75</v>
          </cell>
          <cell r="O235">
            <v>0.75</v>
          </cell>
          <cell r="P235">
            <v>0.75</v>
          </cell>
          <cell r="Q235">
            <v>0.75</v>
          </cell>
          <cell r="R235">
            <v>2308</v>
          </cell>
          <cell r="S235">
            <v>2308</v>
          </cell>
          <cell r="T235">
            <v>2308</v>
          </cell>
          <cell r="U235">
            <v>2308</v>
          </cell>
          <cell r="V235">
            <v>2308</v>
          </cell>
          <cell r="W235">
            <v>2308</v>
          </cell>
          <cell r="X235">
            <v>2308</v>
          </cell>
          <cell r="Y235">
            <v>2308</v>
          </cell>
          <cell r="Z235">
            <v>2308</v>
          </cell>
          <cell r="AA235">
            <v>2308</v>
          </cell>
          <cell r="AL235">
            <v>1</v>
          </cell>
        </row>
        <row r="236">
          <cell r="E236">
            <v>0.5</v>
          </cell>
          <cell r="F236">
            <v>2025</v>
          </cell>
          <cell r="G236">
            <v>10</v>
          </cell>
          <cell r="H236">
            <v>0.05</v>
          </cell>
          <cell r="I236">
            <v>0.05</v>
          </cell>
          <cell r="J236">
            <v>0.05</v>
          </cell>
          <cell r="K236">
            <v>0.05</v>
          </cell>
          <cell r="L236">
            <v>0.05</v>
          </cell>
          <cell r="M236">
            <v>0.05</v>
          </cell>
          <cell r="N236">
            <v>0.05</v>
          </cell>
          <cell r="O236">
            <v>0.05</v>
          </cell>
          <cell r="P236">
            <v>0.05</v>
          </cell>
          <cell r="Q236">
            <v>0.05</v>
          </cell>
          <cell r="R236">
            <v>462</v>
          </cell>
          <cell r="S236">
            <v>462</v>
          </cell>
          <cell r="T236">
            <v>462</v>
          </cell>
          <cell r="U236">
            <v>462</v>
          </cell>
          <cell r="V236">
            <v>462</v>
          </cell>
          <cell r="W236">
            <v>462</v>
          </cell>
          <cell r="X236">
            <v>462</v>
          </cell>
          <cell r="Y236">
            <v>462</v>
          </cell>
          <cell r="Z236">
            <v>462</v>
          </cell>
          <cell r="AA236">
            <v>462</v>
          </cell>
          <cell r="AL236">
            <v>1</v>
          </cell>
        </row>
        <row r="237">
          <cell r="E237">
            <v>0.5</v>
          </cell>
          <cell r="F237">
            <v>2020</v>
          </cell>
          <cell r="G237">
            <v>1</v>
          </cell>
          <cell r="H237">
            <v>43.433917555665673</v>
          </cell>
          <cell r="I237">
            <v>43.433917555665673</v>
          </cell>
          <cell r="J237">
            <v>43.433917555665673</v>
          </cell>
          <cell r="K237">
            <v>43.433917555665673</v>
          </cell>
          <cell r="L237">
            <v>43.433917555665673</v>
          </cell>
          <cell r="M237">
            <v>43.433917555665673</v>
          </cell>
          <cell r="N237">
            <v>43.433917555665673</v>
          </cell>
          <cell r="O237">
            <v>43.433917555665673</v>
          </cell>
          <cell r="P237">
            <v>43.433917555665673</v>
          </cell>
          <cell r="Q237">
            <v>43.433917555665673</v>
          </cell>
          <cell r="R237">
            <v>17573</v>
          </cell>
          <cell r="S237">
            <v>17573</v>
          </cell>
          <cell r="T237">
            <v>17573</v>
          </cell>
          <cell r="U237">
            <v>17573</v>
          </cell>
          <cell r="V237">
            <v>17573</v>
          </cell>
          <cell r="W237">
            <v>17573</v>
          </cell>
          <cell r="X237">
            <v>17573</v>
          </cell>
          <cell r="Y237">
            <v>17573</v>
          </cell>
          <cell r="Z237">
            <v>17573</v>
          </cell>
          <cell r="AA237">
            <v>17573</v>
          </cell>
          <cell r="AL237">
            <v>1</v>
          </cell>
        </row>
        <row r="238">
          <cell r="E238">
            <v>1</v>
          </cell>
          <cell r="F238">
            <v>2020</v>
          </cell>
          <cell r="G238">
            <v>10</v>
          </cell>
          <cell r="H238">
            <v>1</v>
          </cell>
          <cell r="I238">
            <v>1</v>
          </cell>
          <cell r="J238">
            <v>1</v>
          </cell>
          <cell r="K238">
            <v>1</v>
          </cell>
          <cell r="L238">
            <v>1</v>
          </cell>
          <cell r="M238">
            <v>1</v>
          </cell>
          <cell r="N238">
            <v>1</v>
          </cell>
          <cell r="O238">
            <v>1</v>
          </cell>
          <cell r="P238">
            <v>1</v>
          </cell>
          <cell r="Q238">
            <v>1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L238">
            <v>1</v>
          </cell>
        </row>
        <row r="239">
          <cell r="E239">
            <v>0.68</v>
          </cell>
          <cell r="F239">
            <v>2020</v>
          </cell>
          <cell r="G239">
            <v>25</v>
          </cell>
          <cell r="H239">
            <v>1</v>
          </cell>
          <cell r="I239">
            <v>1</v>
          </cell>
          <cell r="J239">
            <v>1</v>
          </cell>
          <cell r="K239">
            <v>1</v>
          </cell>
          <cell r="L239">
            <v>1</v>
          </cell>
          <cell r="M239">
            <v>1</v>
          </cell>
          <cell r="N239">
            <v>1</v>
          </cell>
          <cell r="O239">
            <v>1</v>
          </cell>
          <cell r="P239">
            <v>1</v>
          </cell>
          <cell r="Q239">
            <v>1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L239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rankhaugwitz.info/doks/bio/2001_06_China_Biomass_Gasification_Potenti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W248"/>
  <sheetViews>
    <sheetView tabSelected="1" topLeftCell="N8" zoomScale="70" zoomScaleNormal="70" workbookViewId="0">
      <pane xSplit="5" ySplit="1" topLeftCell="S22" activePane="bottomRight" state="frozen"/>
      <selection activeCell="N8" sqref="N8"/>
      <selection pane="topRight" activeCell="S8" sqref="S8"/>
      <selection pane="bottomLeft" activeCell="N9" sqref="N9"/>
      <selection pane="bottomRight" activeCell="V23" sqref="V23"/>
    </sheetView>
  </sheetViews>
  <sheetFormatPr defaultRowHeight="14.25"/>
  <cols>
    <col min="1" max="1" width="25.85546875" style="1" bestFit="1" customWidth="1"/>
    <col min="2" max="2" width="25.85546875" style="1" customWidth="1"/>
    <col min="3" max="3" width="32" style="1" bestFit="1" customWidth="1"/>
    <col min="4" max="5" width="32" style="1" customWidth="1"/>
    <col min="6" max="6" width="16" style="1" bestFit="1" customWidth="1"/>
    <col min="7" max="7" width="16" style="1" customWidth="1"/>
    <col min="8" max="8" width="33.5703125" style="1" customWidth="1"/>
    <col min="9" max="9" width="10.85546875" style="1" bestFit="1" customWidth="1"/>
    <col min="10" max="13" width="9.140625" style="1"/>
    <col min="14" max="14" width="33.5703125" style="1" customWidth="1"/>
    <col min="15" max="15" width="71.5703125" style="1" customWidth="1"/>
    <col min="16" max="16" width="9.140625" style="1"/>
    <col min="17" max="17" width="21.28515625" style="1" customWidth="1"/>
    <col min="18" max="18" width="9.140625" style="1"/>
    <col min="19" max="19" width="9.140625" style="17"/>
    <col min="20" max="20" width="9.140625" style="38"/>
    <col min="21" max="22" width="9.140625" style="1"/>
    <col min="23" max="23" width="9.140625" style="17"/>
    <col min="24" max="24" width="9.140625" style="38"/>
    <col min="25" max="33" width="9.140625" style="1"/>
    <col min="34" max="34" width="9.140625" style="17"/>
    <col min="35" max="43" width="9.140625" style="1"/>
    <col min="44" max="44" width="9.140625" style="17"/>
    <col min="45" max="45" width="9.140625" style="11"/>
    <col min="46" max="16384" width="9.140625" style="1"/>
  </cols>
  <sheetData>
    <row r="4" spans="1:47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S4" s="17" t="s">
        <v>10</v>
      </c>
      <c r="T4" s="38" t="s">
        <v>11</v>
      </c>
      <c r="U4" s="1" t="s">
        <v>12</v>
      </c>
      <c r="X4" s="38" t="s">
        <v>13</v>
      </c>
      <c r="Y4" s="1" t="s">
        <v>14</v>
      </c>
      <c r="Z4" s="1" t="s">
        <v>584</v>
      </c>
      <c r="AA4" s="1" t="s">
        <v>16</v>
      </c>
      <c r="AB4" s="1" t="s">
        <v>17</v>
      </c>
      <c r="AC4" s="1" t="s">
        <v>18</v>
      </c>
      <c r="AD4" s="1" t="s">
        <v>19</v>
      </c>
      <c r="AE4" s="1" t="s">
        <v>20</v>
      </c>
      <c r="AF4" s="1" t="s">
        <v>21</v>
      </c>
      <c r="AG4" s="1" t="s">
        <v>22</v>
      </c>
      <c r="AH4" s="17" t="s">
        <v>23</v>
      </c>
      <c r="AI4" s="1" t="s">
        <v>24</v>
      </c>
      <c r="AJ4" s="1" t="s">
        <v>585</v>
      </c>
      <c r="AK4" s="1" t="s">
        <v>26</v>
      </c>
      <c r="AL4" s="1" t="s">
        <v>27</v>
      </c>
      <c r="AM4" s="1" t="s">
        <v>28</v>
      </c>
      <c r="AN4" s="1" t="s">
        <v>29</v>
      </c>
      <c r="AO4" s="1" t="s">
        <v>30</v>
      </c>
      <c r="AP4" s="1" t="s">
        <v>31</v>
      </c>
      <c r="AQ4" s="1" t="s">
        <v>32</v>
      </c>
      <c r="AR4" s="17" t="s">
        <v>33</v>
      </c>
      <c r="AT4" s="1" t="s">
        <v>34</v>
      </c>
    </row>
    <row r="7" spans="1:47">
      <c r="R7" s="6" t="s">
        <v>35</v>
      </c>
    </row>
    <row r="8" spans="1:47">
      <c r="N8" s="30" t="s">
        <v>36</v>
      </c>
      <c r="O8" s="30" t="s">
        <v>37</v>
      </c>
      <c r="P8" s="30" t="s">
        <v>38</v>
      </c>
      <c r="Q8" s="30" t="s">
        <v>39</v>
      </c>
      <c r="R8" s="30" t="s">
        <v>40</v>
      </c>
      <c r="S8" s="31" t="s">
        <v>41</v>
      </c>
      <c r="T8" s="39" t="s">
        <v>42</v>
      </c>
      <c r="U8" s="30" t="s">
        <v>12</v>
      </c>
      <c r="V8" s="30" t="s">
        <v>599</v>
      </c>
      <c r="W8" s="39" t="s">
        <v>13</v>
      </c>
      <c r="X8" s="30" t="s">
        <v>43</v>
      </c>
      <c r="Y8" s="30" t="s">
        <v>583</v>
      </c>
      <c r="Z8" s="30" t="s">
        <v>45</v>
      </c>
      <c r="AA8" s="30" t="s">
        <v>46</v>
      </c>
      <c r="AB8" s="30" t="s">
        <v>47</v>
      </c>
      <c r="AC8" s="30" t="s">
        <v>48</v>
      </c>
      <c r="AD8" s="30" t="s">
        <v>49</v>
      </c>
      <c r="AE8" s="30" t="s">
        <v>50</v>
      </c>
      <c r="AF8" s="30" t="s">
        <v>51</v>
      </c>
      <c r="AG8" s="31" t="s">
        <v>52</v>
      </c>
      <c r="AH8" s="30" t="s">
        <v>53</v>
      </c>
      <c r="AI8" s="30" t="s">
        <v>586</v>
      </c>
      <c r="AJ8" s="30" t="s">
        <v>55</v>
      </c>
      <c r="AK8" s="30" t="s">
        <v>56</v>
      </c>
      <c r="AL8" s="30" t="s">
        <v>57</v>
      </c>
      <c r="AM8" s="30" t="s">
        <v>58</v>
      </c>
      <c r="AN8" s="30" t="s">
        <v>59</v>
      </c>
      <c r="AO8" s="30" t="s">
        <v>60</v>
      </c>
      <c r="AP8" s="30" t="s">
        <v>61</v>
      </c>
      <c r="AQ8" s="30" t="s">
        <v>62</v>
      </c>
      <c r="AR8" s="30" t="s">
        <v>63</v>
      </c>
      <c r="AS8" s="30" t="s">
        <v>591</v>
      </c>
      <c r="AT8" s="30" t="s">
        <v>64</v>
      </c>
      <c r="AU8" s="1" t="s">
        <v>598</v>
      </c>
    </row>
    <row r="9" spans="1:47" s="10" customFormat="1">
      <c r="A9" s="32" t="s">
        <v>65</v>
      </c>
      <c r="B9" s="32" t="s">
        <v>157</v>
      </c>
      <c r="C9" s="32" t="s">
        <v>66</v>
      </c>
      <c r="D9" s="32" t="s">
        <v>158</v>
      </c>
      <c r="E9" s="33" t="str">
        <f>+B9&amp;"-"&amp;D9</f>
        <v>ALU-PH-FURN</v>
      </c>
      <c r="F9" s="32" t="s">
        <v>67</v>
      </c>
      <c r="G9" s="32" t="s">
        <v>159</v>
      </c>
      <c r="H9" s="33" t="str">
        <f>+E9&amp;"-"&amp;RIGHT(J9,3)&amp;"-"&amp;G9&amp;"20"</f>
        <v>ALU-PH-FURN-NGA-Furn20</v>
      </c>
      <c r="I9" s="32" t="s">
        <v>68</v>
      </c>
      <c r="J9" s="32" t="s">
        <v>160</v>
      </c>
      <c r="N9" s="10" t="str">
        <f>+'NewTech-modinp'!N9</f>
        <v>ALU-PH-FURN-ELC-Furn</v>
      </c>
      <c r="O9" s="10" t="str">
        <f>+'NewTech-modinp'!O9</f>
        <v>New Aluminium - Process Heat: Furnace/Kiln  - Electricity</v>
      </c>
      <c r="P9" s="10" t="str">
        <f>+'NewTech-modinp'!P9</f>
        <v>INDELC</v>
      </c>
      <c r="Q9" s="10" t="str">
        <f>+'NewTech-modinp'!Q9</f>
        <v>ALU-PH-FURN</v>
      </c>
      <c r="R9" s="10">
        <f>+'NewTech-modinp'!R9</f>
        <v>2018</v>
      </c>
      <c r="S9" s="16">
        <v>2020</v>
      </c>
      <c r="T9" s="40">
        <f>+'NewTech-modinp'!T9</f>
        <v>25</v>
      </c>
      <c r="U9" s="10">
        <f>+'NewTech-modinp'!U9</f>
        <v>0.9</v>
      </c>
      <c r="W9" s="16">
        <f>+'NewTech-modinp'!V9</f>
        <v>31.536000000000001</v>
      </c>
      <c r="X9" s="40">
        <f>+'NewTech-modinp'!W9</f>
        <v>0.8</v>
      </c>
      <c r="Y9" s="10">
        <f>+'NewTech-modinp'!X9</f>
        <v>0.8</v>
      </c>
      <c r="Z9" s="10">
        <f>+'NewTech-modinp'!Y9</f>
        <v>0.8</v>
      </c>
      <c r="AA9" s="10">
        <f>+'NewTech-modinp'!Z9</f>
        <v>0.8</v>
      </c>
      <c r="AB9" s="10">
        <f>+'NewTech-modinp'!AA9</f>
        <v>0.8</v>
      </c>
      <c r="AC9" s="10">
        <f>+'NewTech-modinp'!AB9</f>
        <v>0.8</v>
      </c>
      <c r="AD9" s="10">
        <f>+'NewTech-modinp'!AC9</f>
        <v>0.8</v>
      </c>
      <c r="AE9" s="10">
        <f>+'NewTech-modinp'!AD9</f>
        <v>0.8</v>
      </c>
      <c r="AF9" s="10">
        <f>+'NewTech-modinp'!AE9</f>
        <v>0.8</v>
      </c>
      <c r="AG9" s="10">
        <f>+'NewTech-modinp'!AF9</f>
        <v>0.8</v>
      </c>
      <c r="AH9" s="16">
        <f>+'NewTech-modinp'!AG9</f>
        <v>63</v>
      </c>
      <c r="AI9" s="10">
        <f>+'NewTech-modinp'!AH9</f>
        <v>63</v>
      </c>
      <c r="AJ9" s="10">
        <f>+'NewTech-modinp'!AI9</f>
        <v>63</v>
      </c>
      <c r="AK9" s="10">
        <f>+'NewTech-modinp'!AJ9</f>
        <v>63</v>
      </c>
      <c r="AL9" s="10">
        <f>+'NewTech-modinp'!AK9</f>
        <v>63</v>
      </c>
      <c r="AM9" s="10">
        <f>+'NewTech-modinp'!AL9</f>
        <v>63</v>
      </c>
      <c r="AN9" s="10">
        <f>+'NewTech-modinp'!AM9</f>
        <v>63</v>
      </c>
      <c r="AO9" s="10">
        <f>+'NewTech-modinp'!AN9</f>
        <v>63</v>
      </c>
      <c r="AP9" s="10">
        <f>+'NewTech-modinp'!AO9</f>
        <v>63</v>
      </c>
      <c r="AQ9" s="10">
        <f>+'NewTech-modinp'!AP9</f>
        <v>63</v>
      </c>
      <c r="AR9" s="16"/>
    </row>
    <row r="10" spans="1:47" s="10" customFormat="1">
      <c r="A10" s="32" t="s">
        <v>65</v>
      </c>
      <c r="B10" s="32" t="s">
        <v>157</v>
      </c>
      <c r="C10" s="32" t="s">
        <v>66</v>
      </c>
      <c r="D10" s="32" t="s">
        <v>158</v>
      </c>
      <c r="E10" s="33" t="str">
        <f t="shared" ref="E10:E73" si="0">+B10&amp;"-"&amp;D10</f>
        <v>ALU-PH-FURN</v>
      </c>
      <c r="F10" s="32" t="s">
        <v>69</v>
      </c>
      <c r="G10" s="32" t="s">
        <v>159</v>
      </c>
      <c r="H10" s="33" t="str">
        <f t="shared" ref="H10:H73" si="1">+E10&amp;"-"&amp;RIGHT(J10,3)&amp;"-"&amp;G10&amp;"20"</f>
        <v>ALU-PH-FURN-ELC-Furn20</v>
      </c>
      <c r="I10" s="32" t="s">
        <v>70</v>
      </c>
      <c r="J10" s="32" t="s">
        <v>161</v>
      </c>
      <c r="N10" s="10" t="str">
        <f>+'NewTech-modinp'!N10</f>
        <v>CNST-MoTP-Mob-DSL-ICE_ofrd</v>
      </c>
      <c r="O10" s="10" t="str">
        <f>+'NewTech-modinp'!O10</f>
        <v>New Construction - Motive Power, Mobile  - Diesel</v>
      </c>
      <c r="P10" s="10" t="str">
        <f>+'NewTech-modinp'!P10</f>
        <v>INDDSL</v>
      </c>
      <c r="Q10" s="10" t="str">
        <f>+'NewTech-modinp'!Q10</f>
        <v>CNST-MoTP-Mob</v>
      </c>
      <c r="R10" s="10">
        <f>+'NewTech-modinp'!R10</f>
        <v>2018</v>
      </c>
      <c r="S10" s="16">
        <v>2020</v>
      </c>
      <c r="T10" s="40">
        <f>+'NewTech-modinp'!T10</f>
        <v>20</v>
      </c>
      <c r="U10" s="10">
        <f>+'NewTech-modinp'!U10</f>
        <v>0.09</v>
      </c>
      <c r="V10" s="10">
        <f>+U10*0.7</f>
        <v>6.3E-2</v>
      </c>
      <c r="W10" s="16">
        <f>+'NewTech-modinp'!V10</f>
        <v>31.536000000000001</v>
      </c>
      <c r="X10" s="40">
        <f>+'NewTech-modinp'!W10</f>
        <v>0.18</v>
      </c>
      <c r="Y10" s="10">
        <f>+'NewTech-modinp'!X10</f>
        <v>0.18</v>
      </c>
      <c r="Z10" s="10">
        <f>+'NewTech-modinp'!Y10</f>
        <v>0.18</v>
      </c>
      <c r="AA10" s="10">
        <f>+'NewTech-modinp'!Z10</f>
        <v>0.18</v>
      </c>
      <c r="AB10" s="10">
        <f>+'NewTech-modinp'!AA10</f>
        <v>0.18</v>
      </c>
      <c r="AC10" s="10">
        <f>+'NewTech-modinp'!AB10</f>
        <v>0.18</v>
      </c>
      <c r="AD10" s="10">
        <f>+'NewTech-modinp'!AC10</f>
        <v>0.18</v>
      </c>
      <c r="AE10" s="10">
        <f>+'NewTech-modinp'!AD10</f>
        <v>0.18</v>
      </c>
      <c r="AF10" s="10">
        <f>+'NewTech-modinp'!AE10</f>
        <v>0.18</v>
      </c>
      <c r="AG10" s="10">
        <f>+'NewTech-modinp'!AF10</f>
        <v>0.18</v>
      </c>
      <c r="AH10" s="16">
        <f>+'NewTech-modinp'!AG10</f>
        <v>2388</v>
      </c>
      <c r="AI10" s="10">
        <f>+'NewTech-modinp'!AH10</f>
        <v>2388</v>
      </c>
      <c r="AJ10" s="10">
        <f>+'NewTech-modinp'!AI10</f>
        <v>2388</v>
      </c>
      <c r="AK10" s="10">
        <f>+'NewTech-modinp'!AJ10</f>
        <v>2388</v>
      </c>
      <c r="AL10" s="10">
        <f>+'NewTech-modinp'!AK10</f>
        <v>2388</v>
      </c>
      <c r="AM10" s="10">
        <f>+'NewTech-modinp'!AL10</f>
        <v>2388</v>
      </c>
      <c r="AN10" s="10">
        <f>+'NewTech-modinp'!AM10</f>
        <v>2388</v>
      </c>
      <c r="AO10" s="10">
        <f>+'NewTech-modinp'!AN10</f>
        <v>2388</v>
      </c>
      <c r="AP10" s="10">
        <f>+'NewTech-modinp'!AO10</f>
        <v>2388</v>
      </c>
      <c r="AQ10" s="10">
        <f>+'NewTech-modinp'!AP10</f>
        <v>2388</v>
      </c>
      <c r="AR10" s="16"/>
    </row>
    <row r="11" spans="1:47" s="12" customFormat="1" ht="15" thickBot="1">
      <c r="A11" s="14" t="s">
        <v>65</v>
      </c>
      <c r="B11" s="14" t="s">
        <v>157</v>
      </c>
      <c r="C11" s="14" t="s">
        <v>66</v>
      </c>
      <c r="D11" s="14" t="s">
        <v>158</v>
      </c>
      <c r="E11" s="15" t="str">
        <f t="shared" si="0"/>
        <v>ALU-PH-FURN</v>
      </c>
      <c r="F11" s="14" t="s">
        <v>67</v>
      </c>
      <c r="G11" s="14" t="s">
        <v>159</v>
      </c>
      <c r="H11" s="15" t="str">
        <f t="shared" si="1"/>
        <v>ALU-PH-FURN-COA-Furn20</v>
      </c>
      <c r="I11" s="14" t="s">
        <v>71</v>
      </c>
      <c r="J11" s="14" t="s">
        <v>162</v>
      </c>
      <c r="N11" s="11" t="str">
        <f>+'NewTech-modinp'!N11</f>
        <v>CNST-MoTP-Mob-NGA-ICE_ofrd</v>
      </c>
      <c r="O11" s="11" t="str">
        <f>+'NewTech-modinp'!O11</f>
        <v>New Construction - Motive Power, Mobile  - Natural Gas</v>
      </c>
      <c r="P11" s="11" t="str">
        <f>+'NewTech-modinp'!P11</f>
        <v>INDNGA</v>
      </c>
      <c r="Q11" s="11" t="str">
        <f>+'NewTech-modinp'!Q11</f>
        <v>CNST-MoTP-Mob</v>
      </c>
      <c r="R11" s="11">
        <f>+'NewTech-modinp'!R11</f>
        <v>2018</v>
      </c>
      <c r="S11" s="17">
        <v>2020</v>
      </c>
      <c r="T11" s="38">
        <f>+'NewTech-modinp'!T11</f>
        <v>20</v>
      </c>
      <c r="U11" s="11">
        <f>+'NewTech-modinp'!U11</f>
        <v>0.09</v>
      </c>
      <c r="V11" s="11">
        <f t="shared" ref="V11:V74" si="2">+U11*0.7</f>
        <v>6.3E-2</v>
      </c>
      <c r="W11" s="17">
        <f>+'NewTech-modinp'!V11</f>
        <v>31.536000000000001</v>
      </c>
      <c r="X11" s="38">
        <f>+'NewTech-modinp'!W11</f>
        <v>0.13</v>
      </c>
      <c r="Y11" s="11">
        <f>+'NewTech-modinp'!X11</f>
        <v>0.13</v>
      </c>
      <c r="Z11" s="11">
        <f>+'NewTech-modinp'!Y11</f>
        <v>0.13</v>
      </c>
      <c r="AA11" s="11">
        <f>+'NewTech-modinp'!Z11</f>
        <v>0.13</v>
      </c>
      <c r="AB11" s="11">
        <f>+'NewTech-modinp'!AA11</f>
        <v>0.13</v>
      </c>
      <c r="AC11" s="11">
        <f>+'NewTech-modinp'!AB11</f>
        <v>0.13</v>
      </c>
      <c r="AD11" s="11">
        <f>+'NewTech-modinp'!AC11</f>
        <v>0.13</v>
      </c>
      <c r="AE11" s="11">
        <f>+'NewTech-modinp'!AD11</f>
        <v>0.13</v>
      </c>
      <c r="AF11" s="11">
        <f>+'NewTech-modinp'!AE11</f>
        <v>0.13</v>
      </c>
      <c r="AG11" s="11">
        <f>+'NewTech-modinp'!AF11</f>
        <v>0.13</v>
      </c>
      <c r="AH11" s="17">
        <f>+'NewTech-modinp'!AG11</f>
        <v>2723</v>
      </c>
      <c r="AI11" s="11">
        <f>+'NewTech-modinp'!AH11</f>
        <v>2723</v>
      </c>
      <c r="AJ11" s="11">
        <f>+'NewTech-modinp'!AI11</f>
        <v>2723</v>
      </c>
      <c r="AK11" s="11">
        <f>+'NewTech-modinp'!AJ11</f>
        <v>2723</v>
      </c>
      <c r="AL11" s="11">
        <f>+'NewTech-modinp'!AK11</f>
        <v>2723</v>
      </c>
      <c r="AM11" s="11">
        <f>+'NewTech-modinp'!AL11</f>
        <v>2723</v>
      </c>
      <c r="AN11" s="11">
        <f>+'NewTech-modinp'!AM11</f>
        <v>2723</v>
      </c>
      <c r="AO11" s="11">
        <f>+'NewTech-modinp'!AN11</f>
        <v>2723</v>
      </c>
      <c r="AP11" s="11">
        <f>+'NewTech-modinp'!AO11</f>
        <v>2723</v>
      </c>
      <c r="AQ11" s="11">
        <f>+'NewTech-modinp'!AP11</f>
        <v>2723</v>
      </c>
      <c r="AR11" s="17">
        <f>+'NewTech-modinp'!AQ11</f>
        <v>0.05</v>
      </c>
      <c r="AS11" s="11"/>
      <c r="AT11" s="11">
        <f>+'NewTech-modinp'!AR11</f>
        <v>5</v>
      </c>
      <c r="AU11" s="11"/>
    </row>
    <row r="12" spans="1:47" s="11" customFormat="1">
      <c r="A12" s="34" t="s">
        <v>72</v>
      </c>
      <c r="B12" s="35" t="s">
        <v>163</v>
      </c>
      <c r="C12" s="34" t="s">
        <v>73</v>
      </c>
      <c r="D12" s="35" t="s">
        <v>164</v>
      </c>
      <c r="E12" s="36" t="str">
        <f t="shared" si="0"/>
        <v>CMNT-PH-CMNTMK</v>
      </c>
      <c r="F12" s="34" t="s">
        <v>67</v>
      </c>
      <c r="G12" s="35" t="s">
        <v>159</v>
      </c>
      <c r="H12" s="36" t="str">
        <f>+LEFT(E12,12)&amp;"-"&amp;RIGHT(J12,3)&amp;"-"&amp;G12&amp;"20"</f>
        <v>CMNT-PH-CMNT-COA-Furn20</v>
      </c>
      <c r="I12" s="34" t="s">
        <v>71</v>
      </c>
      <c r="J12" s="35" t="s">
        <v>162</v>
      </c>
      <c r="N12" s="11" t="str">
        <f>+'NewTech-modinp'!N12</f>
        <v>CNST-MoTP-Mob-PET-ICE_ofrd</v>
      </c>
      <c r="O12" s="11" t="str">
        <f>+'NewTech-modinp'!O12</f>
        <v>New Construction - Motive Power, Mobile  - Petrol</v>
      </c>
      <c r="P12" s="11" t="str">
        <f>+'NewTech-modinp'!P12</f>
        <v>INDPET</v>
      </c>
      <c r="Q12" s="11" t="str">
        <f>+'NewTech-modinp'!Q12</f>
        <v>CNST-MoTP-Mob</v>
      </c>
      <c r="R12" s="11">
        <f>+'NewTech-modinp'!R12</f>
        <v>2018</v>
      </c>
      <c r="S12" s="17">
        <v>2020</v>
      </c>
      <c r="T12" s="38">
        <f>+'NewTech-modinp'!T12</f>
        <v>15</v>
      </c>
      <c r="U12" s="11">
        <f>+'NewTech-modinp'!U12</f>
        <v>0.09</v>
      </c>
      <c r="V12" s="11">
        <f t="shared" si="2"/>
        <v>6.3E-2</v>
      </c>
      <c r="W12" s="17">
        <f>+'NewTech-modinp'!V12</f>
        <v>31.536000000000001</v>
      </c>
      <c r="X12" s="38">
        <f>+'NewTech-modinp'!W12</f>
        <v>0.15</v>
      </c>
      <c r="Y12" s="11">
        <f>+'NewTech-modinp'!X12</f>
        <v>0.15</v>
      </c>
      <c r="Z12" s="11">
        <f>+'NewTech-modinp'!Y12</f>
        <v>0.15</v>
      </c>
      <c r="AA12" s="11">
        <f>+'NewTech-modinp'!Z12</f>
        <v>0.15</v>
      </c>
      <c r="AB12" s="11">
        <f>+'NewTech-modinp'!AA12</f>
        <v>0.15</v>
      </c>
      <c r="AC12" s="11">
        <f>+'NewTech-modinp'!AB12</f>
        <v>0.15</v>
      </c>
      <c r="AD12" s="11">
        <f>+'NewTech-modinp'!AC12</f>
        <v>0.15</v>
      </c>
      <c r="AE12" s="11">
        <f>+'NewTech-modinp'!AD12</f>
        <v>0.15</v>
      </c>
      <c r="AF12" s="11">
        <f>+'NewTech-modinp'!AE12</f>
        <v>0.15</v>
      </c>
      <c r="AG12" s="11">
        <f>+'NewTech-modinp'!AF12</f>
        <v>0.15</v>
      </c>
      <c r="AH12" s="17">
        <f>+'NewTech-modinp'!AG12</f>
        <v>2015</v>
      </c>
      <c r="AI12" s="11">
        <f>+'NewTech-modinp'!AH12</f>
        <v>2015</v>
      </c>
      <c r="AJ12" s="11">
        <f>+'NewTech-modinp'!AI12</f>
        <v>2015</v>
      </c>
      <c r="AK12" s="11">
        <f>+'NewTech-modinp'!AJ12</f>
        <v>2015</v>
      </c>
      <c r="AL12" s="11">
        <f>+'NewTech-modinp'!AK12</f>
        <v>2015</v>
      </c>
      <c r="AM12" s="11">
        <f>+'NewTech-modinp'!AL12</f>
        <v>2015</v>
      </c>
      <c r="AN12" s="11">
        <f>+'NewTech-modinp'!AM12</f>
        <v>2015</v>
      </c>
      <c r="AO12" s="11">
        <f>+'NewTech-modinp'!AN12</f>
        <v>2015</v>
      </c>
      <c r="AP12" s="11">
        <f>+'NewTech-modinp'!AO12</f>
        <v>2015</v>
      </c>
      <c r="AQ12" s="11">
        <f>+'NewTech-modinp'!AP12</f>
        <v>2015</v>
      </c>
      <c r="AR12" s="17">
        <f>+'NewTech-modinp'!AQ12</f>
        <v>0.02</v>
      </c>
      <c r="AT12" s="11">
        <f>+'NewTech-modinp'!AR12</f>
        <v>5</v>
      </c>
    </row>
    <row r="13" spans="1:47" s="12" customFormat="1" ht="15" thickBot="1">
      <c r="A13" s="13" t="s">
        <v>72</v>
      </c>
      <c r="B13" s="14" t="s">
        <v>163</v>
      </c>
      <c r="C13" s="13" t="s">
        <v>73</v>
      </c>
      <c r="D13" s="14" t="s">
        <v>164</v>
      </c>
      <c r="E13" s="15" t="str">
        <f t="shared" si="0"/>
        <v>CMNT-PH-CMNTMK</v>
      </c>
      <c r="F13" s="13" t="s">
        <v>67</v>
      </c>
      <c r="G13" s="14" t="s">
        <v>159</v>
      </c>
      <c r="H13" s="36" t="str">
        <f>+LEFT(E13,12)&amp;"-"&amp;RIGHT(J13,3)&amp;"-"&amp;G13&amp;"20"</f>
        <v>CMNT-PH-CMNT-WOD-Furn20</v>
      </c>
      <c r="I13" s="13" t="s">
        <v>74</v>
      </c>
      <c r="J13" s="14" t="s">
        <v>165</v>
      </c>
      <c r="N13" s="11" t="str">
        <f>+'NewTech-modinp'!N13</f>
        <v>CNST-MoTP-Mob-LPG-ICE_ofrd</v>
      </c>
      <c r="O13" s="11" t="str">
        <f>+'NewTech-modinp'!O13</f>
        <v>New Construction - Motive Power, Mobile  - LPG</v>
      </c>
      <c r="P13" s="11" t="str">
        <f>+'NewTech-modinp'!P13</f>
        <v>INDLPG</v>
      </c>
      <c r="Q13" s="11" t="str">
        <f>+'NewTech-modinp'!Q13</f>
        <v>CNST-MoTP-Mob</v>
      </c>
      <c r="R13" s="11">
        <f>+'NewTech-modinp'!R13</f>
        <v>2018</v>
      </c>
      <c r="S13" s="17">
        <v>2020</v>
      </c>
      <c r="T13" s="38">
        <f>+'NewTech-modinp'!T13</f>
        <v>20</v>
      </c>
      <c r="U13" s="11">
        <f>+'NewTech-modinp'!U13</f>
        <v>0.09</v>
      </c>
      <c r="V13" s="11">
        <f t="shared" si="2"/>
        <v>6.3E-2</v>
      </c>
      <c r="W13" s="17">
        <f>+'NewTech-modinp'!V13</f>
        <v>31.536000000000001</v>
      </c>
      <c r="X13" s="38">
        <f>+'NewTech-modinp'!W13</f>
        <v>0.13</v>
      </c>
      <c r="Y13" s="11">
        <f>+'NewTech-modinp'!X13</f>
        <v>0.13</v>
      </c>
      <c r="Z13" s="11">
        <f>+'NewTech-modinp'!Y13</f>
        <v>0.13</v>
      </c>
      <c r="AA13" s="11">
        <f>+'NewTech-modinp'!Z13</f>
        <v>0.13</v>
      </c>
      <c r="AB13" s="11">
        <f>+'NewTech-modinp'!AA13</f>
        <v>0.13</v>
      </c>
      <c r="AC13" s="11">
        <f>+'NewTech-modinp'!AB13</f>
        <v>0.13</v>
      </c>
      <c r="AD13" s="11">
        <f>+'NewTech-modinp'!AC13</f>
        <v>0.13</v>
      </c>
      <c r="AE13" s="11">
        <f>+'NewTech-modinp'!AD13</f>
        <v>0.13</v>
      </c>
      <c r="AF13" s="11">
        <f>+'NewTech-modinp'!AE13</f>
        <v>0.13</v>
      </c>
      <c r="AG13" s="11">
        <f>+'NewTech-modinp'!AF13</f>
        <v>0.13</v>
      </c>
      <c r="AH13" s="17">
        <f>+'NewTech-modinp'!AG13</f>
        <v>2675</v>
      </c>
      <c r="AI13" s="11">
        <f>+'NewTech-modinp'!AH13</f>
        <v>2675</v>
      </c>
      <c r="AJ13" s="11">
        <f>+'NewTech-modinp'!AI13</f>
        <v>2675</v>
      </c>
      <c r="AK13" s="11">
        <f>+'NewTech-modinp'!AJ13</f>
        <v>2675</v>
      </c>
      <c r="AL13" s="11">
        <f>+'NewTech-modinp'!AK13</f>
        <v>2675</v>
      </c>
      <c r="AM13" s="11">
        <f>+'NewTech-modinp'!AL13</f>
        <v>2675</v>
      </c>
      <c r="AN13" s="11">
        <f>+'NewTech-modinp'!AM13</f>
        <v>2675</v>
      </c>
      <c r="AO13" s="11">
        <f>+'NewTech-modinp'!AN13</f>
        <v>2675</v>
      </c>
      <c r="AP13" s="11">
        <f>+'NewTech-modinp'!AO13</f>
        <v>2675</v>
      </c>
      <c r="AQ13" s="11">
        <f>+'NewTech-modinp'!AP13</f>
        <v>2675</v>
      </c>
      <c r="AR13" s="17">
        <f>+'NewTech-modinp'!AQ13</f>
        <v>0.11</v>
      </c>
      <c r="AS13" s="11"/>
      <c r="AT13" s="11">
        <f>+'NewTech-modinp'!AR13</f>
        <v>5</v>
      </c>
      <c r="AU13" s="11"/>
    </row>
    <row r="14" spans="1:47" s="11" customFormat="1">
      <c r="A14" s="34" t="s">
        <v>75</v>
      </c>
      <c r="B14" s="35" t="s">
        <v>166</v>
      </c>
      <c r="C14" s="34" t="s">
        <v>76</v>
      </c>
      <c r="D14" s="35" t="s">
        <v>167</v>
      </c>
      <c r="E14" s="36" t="str">
        <f t="shared" si="0"/>
        <v>CNST-ELCTRNCS</v>
      </c>
      <c r="F14" s="34" t="s">
        <v>77</v>
      </c>
      <c r="G14" s="35" t="s">
        <v>168</v>
      </c>
      <c r="H14" s="36" t="str">
        <f>+E14&amp;"-"&amp;RIGHT(J14,3)&amp;"-"&amp;"20"</f>
        <v>CNST-ELCTRNCS-ELC-20</v>
      </c>
      <c r="I14" s="34" t="s">
        <v>70</v>
      </c>
      <c r="J14" s="35" t="s">
        <v>161</v>
      </c>
      <c r="N14" s="11" t="str">
        <f>+'NewTech-modinp'!N14</f>
        <v>CNST-MoTP-Stat-DSL-st_ngn</v>
      </c>
      <c r="O14" s="11" t="str">
        <f>+'NewTech-modinp'!O14</f>
        <v>New Construction - Motive Power, Stationary  - Diesel</v>
      </c>
      <c r="P14" s="11" t="str">
        <f>+'NewTech-modinp'!P14</f>
        <v>INDDSL</v>
      </c>
      <c r="Q14" s="11" t="str">
        <f>+'NewTech-modinp'!Q14</f>
        <v>CNST-MoTP-Stat</v>
      </c>
      <c r="R14" s="11">
        <f>+'NewTech-modinp'!R14</f>
        <v>2018</v>
      </c>
      <c r="S14" s="17">
        <v>2020</v>
      </c>
      <c r="T14" s="38">
        <f>+'NewTech-modinp'!T14</f>
        <v>20</v>
      </c>
      <c r="U14" s="11">
        <f>+'NewTech-modinp'!U14</f>
        <v>0.5</v>
      </c>
      <c r="V14" s="11">
        <f t="shared" si="2"/>
        <v>0.35</v>
      </c>
      <c r="W14" s="17">
        <f>+'NewTech-modinp'!V14</f>
        <v>31.536000000000001</v>
      </c>
      <c r="X14" s="38">
        <f>+'NewTech-modinp'!W14</f>
        <v>0.22</v>
      </c>
      <c r="Y14" s="11">
        <f>+'NewTech-modinp'!X14</f>
        <v>0.22</v>
      </c>
      <c r="Z14" s="11">
        <f>+'NewTech-modinp'!Y14</f>
        <v>0.22</v>
      </c>
      <c r="AA14" s="11">
        <f>+'NewTech-modinp'!Z14</f>
        <v>0.22</v>
      </c>
      <c r="AB14" s="11">
        <f>+'NewTech-modinp'!AA14</f>
        <v>0.22</v>
      </c>
      <c r="AC14" s="11">
        <f>+'NewTech-modinp'!AB14</f>
        <v>0.22</v>
      </c>
      <c r="AD14" s="11">
        <f>+'NewTech-modinp'!AC14</f>
        <v>0.22</v>
      </c>
      <c r="AE14" s="11">
        <f>+'NewTech-modinp'!AD14</f>
        <v>0.22</v>
      </c>
      <c r="AF14" s="11">
        <f>+'NewTech-modinp'!AE14</f>
        <v>0.22</v>
      </c>
      <c r="AG14" s="11">
        <f>+'NewTech-modinp'!AF14</f>
        <v>0.22</v>
      </c>
      <c r="AH14" s="17">
        <f>+'NewTech-modinp'!AG14</f>
        <v>455</v>
      </c>
      <c r="AI14" s="11">
        <f>+'NewTech-modinp'!AH14</f>
        <v>455</v>
      </c>
      <c r="AJ14" s="11">
        <f>+'NewTech-modinp'!AI14</f>
        <v>455</v>
      </c>
      <c r="AK14" s="11">
        <f>+'NewTech-modinp'!AJ14</f>
        <v>455</v>
      </c>
      <c r="AL14" s="11">
        <f>+'NewTech-modinp'!AK14</f>
        <v>455</v>
      </c>
      <c r="AM14" s="11">
        <f>+'NewTech-modinp'!AL14</f>
        <v>455</v>
      </c>
      <c r="AN14" s="11">
        <f>+'NewTech-modinp'!AM14</f>
        <v>455</v>
      </c>
      <c r="AO14" s="11">
        <f>+'NewTech-modinp'!AN14</f>
        <v>455</v>
      </c>
      <c r="AP14" s="11">
        <f>+'NewTech-modinp'!AO14</f>
        <v>455</v>
      </c>
      <c r="AQ14" s="11">
        <f>+'NewTech-modinp'!AP14</f>
        <v>455</v>
      </c>
      <c r="AR14" s="17">
        <v>0</v>
      </c>
      <c r="AT14" s="11">
        <v>5</v>
      </c>
    </row>
    <row r="15" spans="1:47" s="11" customFormat="1">
      <c r="A15" s="34" t="s">
        <v>75</v>
      </c>
      <c r="B15" s="35" t="s">
        <v>166</v>
      </c>
      <c r="C15" s="34" t="s">
        <v>78</v>
      </c>
      <c r="D15" s="35" t="s">
        <v>169</v>
      </c>
      <c r="E15" s="36" t="str">
        <f t="shared" si="0"/>
        <v>CNST-LGHT</v>
      </c>
      <c r="F15" s="34" t="s">
        <v>79</v>
      </c>
      <c r="G15" s="35" t="s">
        <v>170</v>
      </c>
      <c r="H15" s="36" t="str">
        <f t="shared" si="1"/>
        <v>CNST-LGHT-ELC-Light20</v>
      </c>
      <c r="I15" s="34" t="s">
        <v>70</v>
      </c>
      <c r="J15" s="35" t="s">
        <v>161</v>
      </c>
      <c r="N15" s="11" t="str">
        <f>+'NewTech-modinp'!N15</f>
        <v>CNST-MoTP-Stat-PET-st_ngn</v>
      </c>
      <c r="O15" s="11" t="str">
        <f>+'NewTech-modinp'!O15</f>
        <v>New Construction - Motive Power, Stationary  - Petrol</v>
      </c>
      <c r="P15" s="11" t="str">
        <f>+'NewTech-modinp'!P15</f>
        <v>INDPET</v>
      </c>
      <c r="Q15" s="11" t="str">
        <f>+'NewTech-modinp'!Q15</f>
        <v>CNST-MoTP-Stat</v>
      </c>
      <c r="R15" s="11">
        <f>+'NewTech-modinp'!R15</f>
        <v>2018</v>
      </c>
      <c r="S15" s="17">
        <v>2020</v>
      </c>
      <c r="T15" s="38">
        <f>+'NewTech-modinp'!T15</f>
        <v>15</v>
      </c>
      <c r="U15" s="11">
        <f>+'NewTech-modinp'!U15</f>
        <v>0.5</v>
      </c>
      <c r="V15" s="11">
        <f t="shared" si="2"/>
        <v>0.35</v>
      </c>
      <c r="W15" s="17">
        <f>+'NewTech-modinp'!V15</f>
        <v>31.536000000000001</v>
      </c>
      <c r="X15" s="38">
        <f>+'NewTech-modinp'!W15</f>
        <v>0.18</v>
      </c>
      <c r="Y15" s="11">
        <f>+'NewTech-modinp'!X15</f>
        <v>0.18</v>
      </c>
      <c r="Z15" s="11">
        <f>+'NewTech-modinp'!Y15</f>
        <v>0.18</v>
      </c>
      <c r="AA15" s="11">
        <f>+'NewTech-modinp'!Z15</f>
        <v>0.18</v>
      </c>
      <c r="AB15" s="11">
        <f>+'NewTech-modinp'!AA15</f>
        <v>0.18</v>
      </c>
      <c r="AC15" s="11">
        <f>+'NewTech-modinp'!AB15</f>
        <v>0.18</v>
      </c>
      <c r="AD15" s="11">
        <f>+'NewTech-modinp'!AC15</f>
        <v>0.18</v>
      </c>
      <c r="AE15" s="11">
        <f>+'NewTech-modinp'!AD15</f>
        <v>0.18</v>
      </c>
      <c r="AF15" s="11">
        <f>+'NewTech-modinp'!AE15</f>
        <v>0.18</v>
      </c>
      <c r="AG15" s="11">
        <f>+'NewTech-modinp'!AF15</f>
        <v>0.18</v>
      </c>
      <c r="AH15" s="17">
        <f>+'NewTech-modinp'!AG15</f>
        <v>350</v>
      </c>
      <c r="AI15" s="11">
        <f>+'NewTech-modinp'!AH15</f>
        <v>350</v>
      </c>
      <c r="AJ15" s="11">
        <f>+'NewTech-modinp'!AI15</f>
        <v>350</v>
      </c>
      <c r="AK15" s="11">
        <f>+'NewTech-modinp'!AJ15</f>
        <v>350</v>
      </c>
      <c r="AL15" s="11">
        <f>+'NewTech-modinp'!AK15</f>
        <v>350</v>
      </c>
      <c r="AM15" s="11">
        <f>+'NewTech-modinp'!AL15</f>
        <v>350</v>
      </c>
      <c r="AN15" s="11">
        <f>+'NewTech-modinp'!AM15</f>
        <v>350</v>
      </c>
      <c r="AO15" s="11">
        <f>+'NewTech-modinp'!AN15</f>
        <v>350</v>
      </c>
      <c r="AP15" s="11">
        <f>+'NewTech-modinp'!AO15</f>
        <v>350</v>
      </c>
      <c r="AQ15" s="11">
        <f>+'NewTech-modinp'!AP15</f>
        <v>350</v>
      </c>
      <c r="AR15" s="17">
        <v>0</v>
      </c>
    </row>
    <row r="16" spans="1:47" s="11" customFormat="1">
      <c r="A16" s="34" t="s">
        <v>75</v>
      </c>
      <c r="B16" s="35" t="s">
        <v>166</v>
      </c>
      <c r="C16" s="34" t="s">
        <v>80</v>
      </c>
      <c r="D16" s="35" t="s">
        <v>171</v>
      </c>
      <c r="E16" s="36" t="str">
        <f t="shared" si="0"/>
        <v>CNST-MoTP-Mob</v>
      </c>
      <c r="F16" s="34" t="s">
        <v>81</v>
      </c>
      <c r="G16" s="35" t="s">
        <v>172</v>
      </c>
      <c r="H16" s="36" t="str">
        <f>+LEFT(E16,9)&amp;"-"&amp;RIGHT(J16,3)&amp;"-"&amp;G16&amp;"20"</f>
        <v>CNST-MoTP-DSL-ICE_ofrd20</v>
      </c>
      <c r="I16" s="34" t="s">
        <v>82</v>
      </c>
      <c r="J16" s="35" t="s">
        <v>173</v>
      </c>
      <c r="N16" s="11" t="str">
        <f>+'NewTech-modinp'!N16</f>
        <v>CNST-MoTP-Stat-ELC-Motor</v>
      </c>
      <c r="O16" s="11" t="str">
        <f>+'NewTech-modinp'!O16</f>
        <v>New Construction - Motive Power, Stationary  - Electricity</v>
      </c>
      <c r="P16" s="11" t="str">
        <f>+'NewTech-modinp'!P16</f>
        <v>INDELC</v>
      </c>
      <c r="Q16" s="11" t="str">
        <f>+'NewTech-modinp'!Q16</f>
        <v>CNST-MoTP-Stat</v>
      </c>
      <c r="R16" s="11">
        <f>+'NewTech-modinp'!R16</f>
        <v>2018</v>
      </c>
      <c r="S16" s="17">
        <v>2020</v>
      </c>
      <c r="T16" s="38">
        <f>+'NewTech-modinp'!T16</f>
        <v>10</v>
      </c>
      <c r="U16" s="11">
        <f>+'NewTech-modinp'!U16</f>
        <v>0.5</v>
      </c>
      <c r="V16" s="11">
        <f t="shared" si="2"/>
        <v>0.35</v>
      </c>
      <c r="W16" s="17">
        <f>+'NewTech-modinp'!V16</f>
        <v>31.536000000000001</v>
      </c>
      <c r="X16" s="38">
        <f>+'NewTech-modinp'!W16</f>
        <v>0.67500000000000004</v>
      </c>
      <c r="Y16" s="11">
        <f>+'NewTech-modinp'!X16</f>
        <v>0.67500000000000004</v>
      </c>
      <c r="Z16" s="11">
        <f>+'NewTech-modinp'!Y16</f>
        <v>0.67500000000000004</v>
      </c>
      <c r="AA16" s="11">
        <f>+'NewTech-modinp'!Z16</f>
        <v>0.67500000000000004</v>
      </c>
      <c r="AB16" s="11">
        <f>+'NewTech-modinp'!AA16</f>
        <v>0.67500000000000004</v>
      </c>
      <c r="AC16" s="11">
        <f>+'NewTech-modinp'!AB16</f>
        <v>0.67500000000000004</v>
      </c>
      <c r="AD16" s="11">
        <f>+'NewTech-modinp'!AC16</f>
        <v>0.67500000000000004</v>
      </c>
      <c r="AE16" s="11">
        <f>+'NewTech-modinp'!AD16</f>
        <v>0.67500000000000004</v>
      </c>
      <c r="AF16" s="11">
        <f>+'NewTech-modinp'!AE16</f>
        <v>0.67500000000000004</v>
      </c>
      <c r="AG16" s="11">
        <f>+'NewTech-modinp'!AF16</f>
        <v>0.67500000000000004</v>
      </c>
      <c r="AH16" s="17">
        <f>+'NewTech-modinp'!AG16</f>
        <v>280</v>
      </c>
      <c r="AI16" s="11">
        <f>+'NewTech-modinp'!AH16</f>
        <v>280</v>
      </c>
      <c r="AJ16" s="11">
        <f>+'NewTech-modinp'!AI16</f>
        <v>280</v>
      </c>
      <c r="AK16" s="11">
        <f>+'NewTech-modinp'!AJ16</f>
        <v>280</v>
      </c>
      <c r="AL16" s="11">
        <f>+'NewTech-modinp'!AK16</f>
        <v>280</v>
      </c>
      <c r="AM16" s="11">
        <f>+'NewTech-modinp'!AL16</f>
        <v>280</v>
      </c>
      <c r="AN16" s="11">
        <f>+'NewTech-modinp'!AM16</f>
        <v>280</v>
      </c>
      <c r="AO16" s="11">
        <f>+'NewTech-modinp'!AN16</f>
        <v>280</v>
      </c>
      <c r="AP16" s="11">
        <f>+'NewTech-modinp'!AO16</f>
        <v>280</v>
      </c>
      <c r="AQ16" s="11">
        <f>+'NewTech-modinp'!AP16</f>
        <v>280</v>
      </c>
      <c r="AR16" s="17"/>
    </row>
    <row r="17" spans="1:47" s="11" customFormat="1">
      <c r="A17" s="34" t="s">
        <v>75</v>
      </c>
      <c r="B17" s="35" t="s">
        <v>166</v>
      </c>
      <c r="C17" s="34" t="s">
        <v>80</v>
      </c>
      <c r="D17" s="35" t="s">
        <v>171</v>
      </c>
      <c r="E17" s="36" t="str">
        <f t="shared" si="0"/>
        <v>CNST-MoTP-Mob</v>
      </c>
      <c r="F17" s="34" t="s">
        <v>81</v>
      </c>
      <c r="G17" s="35" t="s">
        <v>172</v>
      </c>
      <c r="H17" s="36" t="str">
        <f t="shared" ref="H17:H18" si="3">+LEFT(E17,9)&amp;"-"&amp;RIGHT(J17,3)&amp;"-"&amp;G17&amp;"20"</f>
        <v>CNST-MoTP-NGA-ICE_ofrd20</v>
      </c>
      <c r="I17" s="34" t="s">
        <v>68</v>
      </c>
      <c r="J17" s="35" t="s">
        <v>160</v>
      </c>
      <c r="N17" s="11" t="str">
        <f>+'NewTech-modinp'!N17</f>
        <v>CNST-MoTP-Stat-ELC-VSD-Mtr</v>
      </c>
      <c r="O17" s="11" t="str">
        <f>+'NewTech-modinp'!O17</f>
        <v>New Construction - Motive Power, Stationary  - Electricity</v>
      </c>
      <c r="P17" s="11" t="str">
        <f>+'NewTech-modinp'!P17</f>
        <v>INDELC</v>
      </c>
      <c r="Q17" s="11" t="str">
        <f>+'NewTech-modinp'!Q17</f>
        <v>CNST-MoTP-Stat</v>
      </c>
      <c r="R17" s="11">
        <f>+'NewTech-modinp'!R17</f>
        <v>2018</v>
      </c>
      <c r="S17" s="17">
        <v>2020</v>
      </c>
      <c r="T17" s="38">
        <f>+'NewTech-modinp'!T17</f>
        <v>10</v>
      </c>
      <c r="U17" s="11">
        <f>+'NewTech-modinp'!U17</f>
        <v>0.5</v>
      </c>
      <c r="V17" s="11">
        <f t="shared" si="2"/>
        <v>0.35</v>
      </c>
      <c r="W17" s="17">
        <f>+'NewTech-modinp'!V17</f>
        <v>31.536000000000001</v>
      </c>
      <c r="X17" s="38">
        <f>+'NewTech-modinp'!W17</f>
        <v>0.9</v>
      </c>
      <c r="Y17" s="11">
        <f>+'NewTech-modinp'!X17</f>
        <v>0.9</v>
      </c>
      <c r="Z17" s="11">
        <f>+'NewTech-modinp'!Y17</f>
        <v>0.9</v>
      </c>
      <c r="AA17" s="11">
        <f>+'NewTech-modinp'!Z17</f>
        <v>0.9</v>
      </c>
      <c r="AB17" s="11">
        <f>+'NewTech-modinp'!AA17</f>
        <v>0.9</v>
      </c>
      <c r="AC17" s="11">
        <f>+'NewTech-modinp'!AB17</f>
        <v>0.9</v>
      </c>
      <c r="AD17" s="11">
        <f>+'NewTech-modinp'!AC17</f>
        <v>0.9</v>
      </c>
      <c r="AE17" s="11">
        <f>+'NewTech-modinp'!AD17</f>
        <v>0.9</v>
      </c>
      <c r="AF17" s="11">
        <f>+'NewTech-modinp'!AE17</f>
        <v>0.9</v>
      </c>
      <c r="AG17" s="11">
        <f>+'NewTech-modinp'!AF17</f>
        <v>0.9</v>
      </c>
      <c r="AH17" s="17">
        <f>+'NewTech-modinp'!AG17</f>
        <v>336</v>
      </c>
      <c r="AI17" s="11">
        <f>+'NewTech-modinp'!AH17</f>
        <v>336</v>
      </c>
      <c r="AJ17" s="11">
        <f>+'NewTech-modinp'!AI17</f>
        <v>336</v>
      </c>
      <c r="AK17" s="11">
        <f>+'NewTech-modinp'!AJ17</f>
        <v>336</v>
      </c>
      <c r="AL17" s="11">
        <f>+'NewTech-modinp'!AK17</f>
        <v>336</v>
      </c>
      <c r="AM17" s="11">
        <f>+'NewTech-modinp'!AL17</f>
        <v>336</v>
      </c>
      <c r="AN17" s="11">
        <f>+'NewTech-modinp'!AM17</f>
        <v>336</v>
      </c>
      <c r="AO17" s="11">
        <f>+'NewTech-modinp'!AN17</f>
        <v>336</v>
      </c>
      <c r="AP17" s="11">
        <f>+'NewTech-modinp'!AO17</f>
        <v>336</v>
      </c>
      <c r="AQ17" s="11">
        <f>+'NewTech-modinp'!AP17</f>
        <v>336</v>
      </c>
      <c r="AR17" s="17">
        <f>+'NewTech-modinp'!AQ17</f>
        <v>0.5</v>
      </c>
      <c r="AT17" s="11">
        <f>+'NewTech-modinp'!AR17</f>
        <v>5</v>
      </c>
    </row>
    <row r="18" spans="1:47" s="10" customFormat="1">
      <c r="A18" s="37" t="s">
        <v>75</v>
      </c>
      <c r="B18" s="32" t="s">
        <v>166</v>
      </c>
      <c r="C18" s="37" t="s">
        <v>80</v>
      </c>
      <c r="D18" s="32" t="s">
        <v>171</v>
      </c>
      <c r="E18" s="33" t="str">
        <f t="shared" si="0"/>
        <v>CNST-MoTP-Mob</v>
      </c>
      <c r="F18" s="37" t="s">
        <v>81</v>
      </c>
      <c r="G18" s="32" t="s">
        <v>172</v>
      </c>
      <c r="H18" s="33" t="str">
        <f t="shared" si="3"/>
        <v>CNST-MoTP-PET-ICE_ofrd20</v>
      </c>
      <c r="I18" s="37" t="s">
        <v>83</v>
      </c>
      <c r="J18" s="32" t="s">
        <v>174</v>
      </c>
      <c r="N18" s="10" t="str">
        <f>+'NewTech-modinp'!N18</f>
        <v>DARY-AIR-ELC-CMPR</v>
      </c>
      <c r="O18" s="10" t="str">
        <f>+'NewTech-modinp'!O18</f>
        <v>New Dairy - Compressed Air  - Electricity</v>
      </c>
      <c r="P18" s="10" t="str">
        <f>+'NewTech-modinp'!P18</f>
        <v>INDELC</v>
      </c>
      <c r="Q18" s="10" t="str">
        <f>+'NewTech-modinp'!Q18</f>
        <v>DARY-AIR</v>
      </c>
      <c r="R18" s="10">
        <f>+'NewTech-modinp'!R18</f>
        <v>2018</v>
      </c>
      <c r="S18" s="16">
        <v>2020</v>
      </c>
      <c r="T18" s="40">
        <f>+'NewTech-modinp'!T18</f>
        <v>25</v>
      </c>
      <c r="U18" s="10">
        <f>+'NewTech-modinp'!U18</f>
        <v>0.68</v>
      </c>
      <c r="V18" s="10">
        <f t="shared" si="2"/>
        <v>0.47599999999999998</v>
      </c>
      <c r="W18" s="16">
        <f>+'NewTech-modinp'!V18</f>
        <v>31.536000000000001</v>
      </c>
      <c r="X18" s="40">
        <f>+'NewTech-modinp'!W18</f>
        <v>1</v>
      </c>
      <c r="Y18" s="10">
        <f>+'NewTech-modinp'!X18</f>
        <v>1</v>
      </c>
      <c r="Z18" s="10">
        <f>+'NewTech-modinp'!Y18</f>
        <v>1</v>
      </c>
      <c r="AA18" s="10">
        <f>+'NewTech-modinp'!Z18</f>
        <v>1</v>
      </c>
      <c r="AB18" s="10">
        <f>+'NewTech-modinp'!AA18</f>
        <v>1</v>
      </c>
      <c r="AC18" s="10">
        <f>+'NewTech-modinp'!AB18</f>
        <v>1</v>
      </c>
      <c r="AD18" s="10">
        <f>+'NewTech-modinp'!AC18</f>
        <v>1</v>
      </c>
      <c r="AE18" s="10">
        <f>+'NewTech-modinp'!AD18</f>
        <v>1</v>
      </c>
      <c r="AF18" s="10">
        <f>+'NewTech-modinp'!AE18</f>
        <v>1</v>
      </c>
      <c r="AG18" s="10">
        <f>+'NewTech-modinp'!AF18</f>
        <v>1</v>
      </c>
      <c r="AH18" s="16">
        <f>+'NewTech-modinp'!AG18</f>
        <v>0</v>
      </c>
      <c r="AI18" s="10">
        <f>+'NewTech-modinp'!AH18</f>
        <v>0</v>
      </c>
      <c r="AJ18" s="10">
        <f>+'NewTech-modinp'!AI18</f>
        <v>0</v>
      </c>
      <c r="AK18" s="10">
        <f>+'NewTech-modinp'!AJ18</f>
        <v>0</v>
      </c>
      <c r="AL18" s="10">
        <f>+'NewTech-modinp'!AK18</f>
        <v>0</v>
      </c>
      <c r="AM18" s="10">
        <f>+'NewTech-modinp'!AL18</f>
        <v>0</v>
      </c>
      <c r="AN18" s="10">
        <f>+'NewTech-modinp'!AM18</f>
        <v>0</v>
      </c>
      <c r="AO18" s="10">
        <f>+'NewTech-modinp'!AN18</f>
        <v>0</v>
      </c>
      <c r="AP18" s="10">
        <f>+'NewTech-modinp'!AO18</f>
        <v>0</v>
      </c>
      <c r="AQ18" s="10">
        <f>+'NewTech-modinp'!AP18</f>
        <v>0</v>
      </c>
      <c r="AR18" s="16"/>
    </row>
    <row r="19" spans="1:47" s="11" customFormat="1">
      <c r="A19" s="34" t="s">
        <v>75</v>
      </c>
      <c r="B19" s="35" t="s">
        <v>166</v>
      </c>
      <c r="C19" s="34" t="s">
        <v>84</v>
      </c>
      <c r="D19" s="35" t="s">
        <v>175</v>
      </c>
      <c r="E19" s="36" t="str">
        <f t="shared" si="0"/>
        <v>CNST-MoTP-Stat</v>
      </c>
      <c r="F19" s="34" t="s">
        <v>85</v>
      </c>
      <c r="G19" s="35" t="s">
        <v>176</v>
      </c>
      <c r="H19" s="36" t="str">
        <f>+LEFT(E19,9)&amp;"-"&amp;RIGHT(J19,3)&amp;"-"&amp;G19&amp;"20"</f>
        <v>CNST-MoTP-FOL-Stt_ngn20</v>
      </c>
      <c r="I19" s="34" t="s">
        <v>86</v>
      </c>
      <c r="J19" s="35" t="s">
        <v>177</v>
      </c>
      <c r="N19" s="11" t="str">
        <f>+'NewTech-modinp'!N19</f>
        <v>DARY-MoTP-Stat-PET-st_ngn</v>
      </c>
      <c r="O19" s="11" t="str">
        <f>+'NewTech-modinp'!O19</f>
        <v>New Dairy - Motive Power, Stationary  - Petrol</v>
      </c>
      <c r="P19" s="11" t="str">
        <f>+'NewTech-modinp'!P19</f>
        <v>INDPET</v>
      </c>
      <c r="Q19" s="11" t="str">
        <f>+'NewTech-modinp'!Q19</f>
        <v>DARY-MoTP-Stat</v>
      </c>
      <c r="R19" s="11">
        <f>+'NewTech-modinp'!R19</f>
        <v>2018</v>
      </c>
      <c r="S19" s="17">
        <v>2020</v>
      </c>
      <c r="T19" s="38">
        <f>+'NewTech-modinp'!T19</f>
        <v>15</v>
      </c>
      <c r="U19" s="11">
        <f>+'NewTech-modinp'!U19</f>
        <v>0.5</v>
      </c>
      <c r="V19" s="11">
        <f t="shared" si="2"/>
        <v>0.35</v>
      </c>
      <c r="W19" s="17">
        <f>+'NewTech-modinp'!V19</f>
        <v>31.536000000000001</v>
      </c>
      <c r="X19" s="38">
        <f>+'NewTech-modinp'!W19</f>
        <v>0.18</v>
      </c>
      <c r="Y19" s="11">
        <f>+'NewTech-modinp'!X19</f>
        <v>0.18</v>
      </c>
      <c r="Z19" s="11">
        <f>+'NewTech-modinp'!Y19</f>
        <v>0.18</v>
      </c>
      <c r="AA19" s="11">
        <f>+'NewTech-modinp'!Z19</f>
        <v>0.18</v>
      </c>
      <c r="AB19" s="11">
        <f>+'NewTech-modinp'!AA19</f>
        <v>0.18</v>
      </c>
      <c r="AC19" s="11">
        <f>+'NewTech-modinp'!AB19</f>
        <v>0.18</v>
      </c>
      <c r="AD19" s="11">
        <f>+'NewTech-modinp'!AC19</f>
        <v>0.18</v>
      </c>
      <c r="AE19" s="11">
        <f>+'NewTech-modinp'!AD19</f>
        <v>0.18</v>
      </c>
      <c r="AF19" s="11">
        <f>+'NewTech-modinp'!AE19</f>
        <v>0.18</v>
      </c>
      <c r="AG19" s="11">
        <f>+'NewTech-modinp'!AF19</f>
        <v>0.18</v>
      </c>
      <c r="AH19" s="17">
        <f>+'NewTech-modinp'!AG19</f>
        <v>350</v>
      </c>
      <c r="AI19" s="11">
        <f>+'NewTech-modinp'!AH19</f>
        <v>350</v>
      </c>
      <c r="AJ19" s="11">
        <f>+'NewTech-modinp'!AI19</f>
        <v>350</v>
      </c>
      <c r="AK19" s="11">
        <f>+'NewTech-modinp'!AJ19</f>
        <v>350</v>
      </c>
      <c r="AL19" s="11">
        <f>+'NewTech-modinp'!AK19</f>
        <v>350</v>
      </c>
      <c r="AM19" s="11">
        <f>+'NewTech-modinp'!AL19</f>
        <v>350</v>
      </c>
      <c r="AN19" s="11">
        <f>+'NewTech-modinp'!AM19</f>
        <v>350</v>
      </c>
      <c r="AO19" s="11">
        <f>+'NewTech-modinp'!AN19</f>
        <v>350</v>
      </c>
      <c r="AP19" s="11">
        <f>+'NewTech-modinp'!AO19</f>
        <v>350</v>
      </c>
      <c r="AQ19" s="11">
        <f>+'NewTech-modinp'!AP19</f>
        <v>350</v>
      </c>
      <c r="AR19" s="17">
        <v>0</v>
      </c>
    </row>
    <row r="20" spans="1:47" s="11" customFormat="1">
      <c r="A20" s="34" t="s">
        <v>75</v>
      </c>
      <c r="B20" s="35" t="s">
        <v>166</v>
      </c>
      <c r="C20" s="34" t="s">
        <v>84</v>
      </c>
      <c r="D20" s="35" t="s">
        <v>175</v>
      </c>
      <c r="E20" s="36" t="str">
        <f t="shared" si="0"/>
        <v>CNST-MoTP-Stat</v>
      </c>
      <c r="F20" s="34" t="s">
        <v>85</v>
      </c>
      <c r="G20" s="35" t="s">
        <v>176</v>
      </c>
      <c r="H20" s="36" t="str">
        <f t="shared" ref="H20:H21" si="4">+LEFT(E20,9)&amp;"-"&amp;RIGHT(J20,3)&amp;"-"&amp;G20&amp;"20"</f>
        <v>CNST-MoTP-DSL-Stt_ngn20</v>
      </c>
      <c r="I20" s="34" t="s">
        <v>82</v>
      </c>
      <c r="J20" s="35" t="s">
        <v>173</v>
      </c>
      <c r="N20" s="11" t="str">
        <f>+'NewTech-modinp'!N20</f>
        <v>DARY-MoTP-Stat-DSL-st_ngn</v>
      </c>
      <c r="O20" s="11" t="str">
        <f>+'NewTech-modinp'!O20</f>
        <v>New Dairy - Motive Power, Stationary  - Diesel</v>
      </c>
      <c r="P20" s="11" t="str">
        <f>+'NewTech-modinp'!P20</f>
        <v>INDDSL</v>
      </c>
      <c r="Q20" s="11" t="str">
        <f>+'NewTech-modinp'!Q20</f>
        <v>DARY-MoTP-Stat</v>
      </c>
      <c r="R20" s="11">
        <f>+'NewTech-modinp'!R20</f>
        <v>2018</v>
      </c>
      <c r="S20" s="17">
        <v>2020</v>
      </c>
      <c r="T20" s="38">
        <f>+'NewTech-modinp'!T20</f>
        <v>20</v>
      </c>
      <c r="U20" s="11">
        <f>+'NewTech-modinp'!U20</f>
        <v>0.5</v>
      </c>
      <c r="V20" s="11">
        <f t="shared" si="2"/>
        <v>0.35</v>
      </c>
      <c r="W20" s="17">
        <f>+'NewTech-modinp'!V20</f>
        <v>31.536000000000001</v>
      </c>
      <c r="X20" s="38">
        <f>+'NewTech-modinp'!W20</f>
        <v>0.22</v>
      </c>
      <c r="Y20" s="11">
        <f>+'NewTech-modinp'!X20</f>
        <v>0.22</v>
      </c>
      <c r="Z20" s="11">
        <f>+'NewTech-modinp'!Y20</f>
        <v>0.22</v>
      </c>
      <c r="AA20" s="11">
        <f>+'NewTech-modinp'!Z20</f>
        <v>0.22</v>
      </c>
      <c r="AB20" s="11">
        <f>+'NewTech-modinp'!AA20</f>
        <v>0.22</v>
      </c>
      <c r="AC20" s="11">
        <f>+'NewTech-modinp'!AB20</f>
        <v>0.22</v>
      </c>
      <c r="AD20" s="11">
        <f>+'NewTech-modinp'!AC20</f>
        <v>0.22</v>
      </c>
      <c r="AE20" s="11">
        <f>+'NewTech-modinp'!AD20</f>
        <v>0.22</v>
      </c>
      <c r="AF20" s="11">
        <f>+'NewTech-modinp'!AE20</f>
        <v>0.22</v>
      </c>
      <c r="AG20" s="11">
        <f>+'NewTech-modinp'!AF20</f>
        <v>0.22</v>
      </c>
      <c r="AH20" s="17">
        <f>+'NewTech-modinp'!AG20</f>
        <v>455</v>
      </c>
      <c r="AI20" s="11">
        <f>+'NewTech-modinp'!AH20</f>
        <v>455</v>
      </c>
      <c r="AJ20" s="11">
        <f>+'NewTech-modinp'!AI20</f>
        <v>455</v>
      </c>
      <c r="AK20" s="11">
        <f>+'NewTech-modinp'!AJ20</f>
        <v>455</v>
      </c>
      <c r="AL20" s="11">
        <f>+'NewTech-modinp'!AK20</f>
        <v>455</v>
      </c>
      <c r="AM20" s="11">
        <f>+'NewTech-modinp'!AL20</f>
        <v>455</v>
      </c>
      <c r="AN20" s="11">
        <f>+'NewTech-modinp'!AM20</f>
        <v>455</v>
      </c>
      <c r="AO20" s="11">
        <f>+'NewTech-modinp'!AN20</f>
        <v>455</v>
      </c>
      <c r="AP20" s="11">
        <f>+'NewTech-modinp'!AO20</f>
        <v>455</v>
      </c>
      <c r="AQ20" s="11">
        <f>+'NewTech-modinp'!AP20</f>
        <v>455</v>
      </c>
      <c r="AR20" s="17">
        <v>0</v>
      </c>
    </row>
    <row r="21" spans="1:47" s="11" customFormat="1">
      <c r="A21" s="34" t="s">
        <v>75</v>
      </c>
      <c r="B21" s="35" t="s">
        <v>166</v>
      </c>
      <c r="C21" s="34" t="s">
        <v>84</v>
      </c>
      <c r="D21" s="35" t="s">
        <v>175</v>
      </c>
      <c r="E21" s="36" t="str">
        <f t="shared" si="0"/>
        <v>CNST-MoTP-Stat</v>
      </c>
      <c r="F21" s="34" t="s">
        <v>85</v>
      </c>
      <c r="G21" s="35" t="s">
        <v>176</v>
      </c>
      <c r="H21" s="36" t="str">
        <f t="shared" si="4"/>
        <v>CNST-MoTP-PET-Stt_ngn20</v>
      </c>
      <c r="I21" s="34" t="s">
        <v>83</v>
      </c>
      <c r="J21" s="35" t="s">
        <v>174</v>
      </c>
      <c r="N21" s="11" t="str">
        <f>+'NewTech-modinp'!N21</f>
        <v>DARY-MoTP-Stat-ELC-Motor</v>
      </c>
      <c r="O21" s="11" t="str">
        <f>+'NewTech-modinp'!O21</f>
        <v>New Dairy - Motive Power, Stationary  - Electricity</v>
      </c>
      <c r="P21" s="11" t="str">
        <f>+'NewTech-modinp'!P21</f>
        <v>INDELC</v>
      </c>
      <c r="Q21" s="11" t="str">
        <f>+'NewTech-modinp'!Q21</f>
        <v>DARY-MoTP-Stat</v>
      </c>
      <c r="R21" s="11">
        <f>+'NewTech-modinp'!R21</f>
        <v>2018</v>
      </c>
      <c r="S21" s="17">
        <v>2020</v>
      </c>
      <c r="T21" s="38">
        <f>+'NewTech-modinp'!T21</f>
        <v>10</v>
      </c>
      <c r="U21" s="11">
        <f>+'NewTech-modinp'!U21</f>
        <v>0.5</v>
      </c>
      <c r="V21" s="11">
        <f t="shared" si="2"/>
        <v>0.35</v>
      </c>
      <c r="W21" s="17">
        <f>+'NewTech-modinp'!V21</f>
        <v>31.536000000000001</v>
      </c>
      <c r="X21" s="38">
        <f>+'NewTech-modinp'!W21</f>
        <v>0.67500000000000004</v>
      </c>
      <c r="Y21" s="11">
        <f>+'NewTech-modinp'!X21</f>
        <v>0.67500000000000004</v>
      </c>
      <c r="Z21" s="11">
        <f>+'NewTech-modinp'!Y21</f>
        <v>0.67500000000000004</v>
      </c>
      <c r="AA21" s="11">
        <f>+'NewTech-modinp'!Z21</f>
        <v>0.67500000000000004</v>
      </c>
      <c r="AB21" s="11">
        <f>+'NewTech-modinp'!AA21</f>
        <v>0.67500000000000004</v>
      </c>
      <c r="AC21" s="11">
        <f>+'NewTech-modinp'!AB21</f>
        <v>0.67500000000000004</v>
      </c>
      <c r="AD21" s="11">
        <f>+'NewTech-modinp'!AC21</f>
        <v>0.67500000000000004</v>
      </c>
      <c r="AE21" s="11">
        <f>+'NewTech-modinp'!AD21</f>
        <v>0.67500000000000004</v>
      </c>
      <c r="AF21" s="11">
        <f>+'NewTech-modinp'!AE21</f>
        <v>0.67500000000000004</v>
      </c>
      <c r="AG21" s="11">
        <f>+'NewTech-modinp'!AF21</f>
        <v>0.67500000000000004</v>
      </c>
      <c r="AH21" s="17">
        <f>+'NewTech-modinp'!AG21</f>
        <v>280</v>
      </c>
      <c r="AI21" s="11">
        <f>+'NewTech-modinp'!AH21</f>
        <v>280</v>
      </c>
      <c r="AJ21" s="11">
        <f>+'NewTech-modinp'!AI21</f>
        <v>280</v>
      </c>
      <c r="AK21" s="11">
        <f>+'NewTech-modinp'!AJ21</f>
        <v>280</v>
      </c>
      <c r="AL21" s="11">
        <f>+'NewTech-modinp'!AK21</f>
        <v>280</v>
      </c>
      <c r="AM21" s="11">
        <f>+'NewTech-modinp'!AL21</f>
        <v>280</v>
      </c>
      <c r="AN21" s="11">
        <f>+'NewTech-modinp'!AM21</f>
        <v>280</v>
      </c>
      <c r="AO21" s="11">
        <f>+'NewTech-modinp'!AN21</f>
        <v>280</v>
      </c>
      <c r="AP21" s="11">
        <f>+'NewTech-modinp'!AO21</f>
        <v>280</v>
      </c>
      <c r="AQ21" s="11">
        <f>+'NewTech-modinp'!AP21</f>
        <v>280</v>
      </c>
      <c r="AR21" s="17"/>
    </row>
    <row r="22" spans="1:47" s="11" customFormat="1">
      <c r="A22" s="34" t="s">
        <v>75</v>
      </c>
      <c r="B22" s="35" t="s">
        <v>166</v>
      </c>
      <c r="C22" s="34" t="s">
        <v>84</v>
      </c>
      <c r="D22" s="35" t="s">
        <v>175</v>
      </c>
      <c r="E22" s="36" t="str">
        <f t="shared" si="0"/>
        <v>CNST-MoTP-Stat</v>
      </c>
      <c r="F22" s="34" t="s">
        <v>87</v>
      </c>
      <c r="G22" s="35" t="s">
        <v>178</v>
      </c>
      <c r="H22" s="36" t="str">
        <f t="shared" si="1"/>
        <v>CNST-MoTP-Stat-ELC-Motor20</v>
      </c>
      <c r="I22" s="34" t="s">
        <v>70</v>
      </c>
      <c r="J22" s="35" t="s">
        <v>161</v>
      </c>
      <c r="N22" s="11" t="str">
        <f>+'NewTech-modinp'!N22</f>
        <v>DARY-MoTP-Stat-ELC-VSD-Mtr</v>
      </c>
      <c r="O22" s="11" t="str">
        <f>+'NewTech-modinp'!O22</f>
        <v>New Dairy - Motive Power, Stationary  - Electricity</v>
      </c>
      <c r="P22" s="11" t="str">
        <f>+'NewTech-modinp'!P22</f>
        <v>INDELC</v>
      </c>
      <c r="Q22" s="11" t="str">
        <f>+'NewTech-modinp'!Q22</f>
        <v>DARY-MoTP-Stat</v>
      </c>
      <c r="R22" s="11">
        <f>+'NewTech-modinp'!R22</f>
        <v>2018</v>
      </c>
      <c r="S22" s="17">
        <v>2020</v>
      </c>
      <c r="T22" s="38">
        <f>+'NewTech-modinp'!T22</f>
        <v>10</v>
      </c>
      <c r="U22" s="11">
        <f>+'NewTech-modinp'!U22</f>
        <v>0.5</v>
      </c>
      <c r="V22" s="11">
        <f t="shared" si="2"/>
        <v>0.35</v>
      </c>
      <c r="W22" s="17">
        <f>+'NewTech-modinp'!V22</f>
        <v>31.536000000000001</v>
      </c>
      <c r="X22" s="38">
        <f>+'NewTech-modinp'!W22</f>
        <v>0.9</v>
      </c>
      <c r="Y22" s="11">
        <f>+'NewTech-modinp'!X22</f>
        <v>0.9</v>
      </c>
      <c r="Z22" s="11">
        <f>+'NewTech-modinp'!Y22</f>
        <v>0.9</v>
      </c>
      <c r="AA22" s="11">
        <f>+'NewTech-modinp'!Z22</f>
        <v>0.9</v>
      </c>
      <c r="AB22" s="11">
        <f>+'NewTech-modinp'!AA22</f>
        <v>0.9</v>
      </c>
      <c r="AC22" s="11">
        <f>+'NewTech-modinp'!AB22</f>
        <v>0.9</v>
      </c>
      <c r="AD22" s="11">
        <f>+'NewTech-modinp'!AC22</f>
        <v>0.9</v>
      </c>
      <c r="AE22" s="11">
        <f>+'NewTech-modinp'!AD22</f>
        <v>0.9</v>
      </c>
      <c r="AF22" s="11">
        <f>+'NewTech-modinp'!AE22</f>
        <v>0.9</v>
      </c>
      <c r="AG22" s="11">
        <f>+'NewTech-modinp'!AF22</f>
        <v>0.9</v>
      </c>
      <c r="AH22" s="17">
        <f>+'NewTech-modinp'!AG22</f>
        <v>336</v>
      </c>
      <c r="AI22" s="11">
        <f>+'NewTech-modinp'!AH22</f>
        <v>336</v>
      </c>
      <c r="AJ22" s="11">
        <f>+'NewTech-modinp'!AI22</f>
        <v>336</v>
      </c>
      <c r="AK22" s="11">
        <f>+'NewTech-modinp'!AJ22</f>
        <v>336</v>
      </c>
      <c r="AL22" s="11">
        <f>+'NewTech-modinp'!AK22</f>
        <v>336</v>
      </c>
      <c r="AM22" s="11">
        <f>+'NewTech-modinp'!AL22</f>
        <v>336</v>
      </c>
      <c r="AN22" s="11">
        <f>+'NewTech-modinp'!AM22</f>
        <v>336</v>
      </c>
      <c r="AO22" s="11">
        <f>+'NewTech-modinp'!AN22</f>
        <v>336</v>
      </c>
      <c r="AP22" s="11">
        <f>+'NewTech-modinp'!AO22</f>
        <v>336</v>
      </c>
      <c r="AQ22" s="11">
        <f>+'NewTech-modinp'!AP22</f>
        <v>336</v>
      </c>
      <c r="AR22" s="17">
        <f>+'NewTech-modinp'!AQ22</f>
        <v>0.5</v>
      </c>
      <c r="AT22" s="11">
        <f>+'NewTech-modinp'!AR22</f>
        <v>5</v>
      </c>
    </row>
    <row r="23" spans="1:47" s="11" customFormat="1">
      <c r="A23" s="34" t="s">
        <v>75</v>
      </c>
      <c r="B23" s="35" t="s">
        <v>166</v>
      </c>
      <c r="C23" s="34" t="s">
        <v>88</v>
      </c>
      <c r="D23" s="35" t="s">
        <v>179</v>
      </c>
      <c r="E23" s="36" t="str">
        <f t="shared" si="0"/>
        <v>CNST-SH</v>
      </c>
      <c r="F23" s="34" t="s">
        <v>89</v>
      </c>
      <c r="G23" s="35" t="s">
        <v>180</v>
      </c>
      <c r="H23" s="36" t="str">
        <f t="shared" si="1"/>
        <v>CNST-SH-ELC-HTPump20</v>
      </c>
      <c r="I23" s="34" t="s">
        <v>70</v>
      </c>
      <c r="J23" s="35" t="s">
        <v>161</v>
      </c>
      <c r="N23" s="11" t="str">
        <f>+'NewTech-modinp'!N23</f>
        <v>DARY-PH-MVR_DRY-ELC-HPmp</v>
      </c>
      <c r="O23" s="11" t="str">
        <f>+'NewTech-modinp'!O23</f>
        <v>New Dairy - Process Heat: MVR Drying  - Electricity</v>
      </c>
      <c r="P23" s="11" t="str">
        <f>+'NewTech-modinp'!P23</f>
        <v>INDELC</v>
      </c>
      <c r="Q23" s="11" t="str">
        <f>+'NewTech-modinp'!Q23</f>
        <v>DARY-PH-MVR_DRY</v>
      </c>
      <c r="R23" s="11">
        <f>+'NewTech-modinp'!R23</f>
        <v>2018</v>
      </c>
      <c r="S23" s="17">
        <v>2020</v>
      </c>
      <c r="T23" s="38">
        <f>+'NewTech-modinp'!T23</f>
        <v>20</v>
      </c>
      <c r="U23" s="11">
        <f>+'NewTech-modinp'!U23</f>
        <v>0.68</v>
      </c>
      <c r="V23" s="11">
        <f t="shared" si="2"/>
        <v>0.47599999999999998</v>
      </c>
      <c r="W23" s="17">
        <f>+'NewTech-modinp'!V23</f>
        <v>31.536000000000001</v>
      </c>
      <c r="X23" s="38">
        <f>+'NewTech-modinp'!W23</f>
        <v>3</v>
      </c>
      <c r="Y23" s="11">
        <f>+'NewTech-modinp'!X23</f>
        <v>3</v>
      </c>
      <c r="Z23" s="11">
        <f>+'NewTech-modinp'!Y23</f>
        <v>3</v>
      </c>
      <c r="AA23" s="11">
        <f>+'NewTech-modinp'!Z23</f>
        <v>3</v>
      </c>
      <c r="AB23" s="11">
        <f>+'NewTech-modinp'!AA23</f>
        <v>3</v>
      </c>
      <c r="AC23" s="11">
        <f>+'NewTech-modinp'!AB23</f>
        <v>3</v>
      </c>
      <c r="AD23" s="11">
        <f>+'NewTech-modinp'!AC23</f>
        <v>3</v>
      </c>
      <c r="AE23" s="11">
        <f>+'NewTech-modinp'!AD23</f>
        <v>3</v>
      </c>
      <c r="AF23" s="11">
        <f>+'NewTech-modinp'!AE23</f>
        <v>3</v>
      </c>
      <c r="AG23" s="11">
        <f>+'NewTech-modinp'!AF23</f>
        <v>3</v>
      </c>
      <c r="AH23" s="17">
        <f>+'NewTech-modinp'!AG23</f>
        <v>1250</v>
      </c>
      <c r="AI23" s="11">
        <f>+'NewTech-modinp'!AH23</f>
        <v>1250</v>
      </c>
      <c r="AJ23" s="11">
        <f>+'NewTech-modinp'!AI23</f>
        <v>1250</v>
      </c>
      <c r="AK23" s="11">
        <f>+'NewTech-modinp'!AJ23</f>
        <v>1250</v>
      </c>
      <c r="AL23" s="11">
        <f>+'NewTech-modinp'!AK23</f>
        <v>1250</v>
      </c>
      <c r="AM23" s="11">
        <f>+'NewTech-modinp'!AL23</f>
        <v>1250</v>
      </c>
      <c r="AN23" s="11">
        <f>+'NewTech-modinp'!AM23</f>
        <v>1250</v>
      </c>
      <c r="AO23" s="11">
        <f>+'NewTech-modinp'!AN23</f>
        <v>1250</v>
      </c>
      <c r="AP23" s="11">
        <f>+'NewTech-modinp'!AO23</f>
        <v>1250</v>
      </c>
      <c r="AQ23" s="11">
        <f>+'NewTech-modinp'!AP23</f>
        <v>1250</v>
      </c>
      <c r="AR23" s="17">
        <f>+'NewTech-modinp'!AQ23</f>
        <v>0.26700000000000002</v>
      </c>
      <c r="AT23" s="11">
        <f>+'NewTech-modinp'!AR23</f>
        <v>5</v>
      </c>
    </row>
    <row r="24" spans="1:47" s="11" customFormat="1">
      <c r="A24" s="34" t="s">
        <v>75</v>
      </c>
      <c r="B24" s="35" t="s">
        <v>166</v>
      </c>
      <c r="C24" s="34" t="s">
        <v>88</v>
      </c>
      <c r="D24" s="35" t="s">
        <v>179</v>
      </c>
      <c r="E24" s="36" t="str">
        <f t="shared" si="0"/>
        <v>CNST-SH</v>
      </c>
      <c r="F24" s="34" t="s">
        <v>90</v>
      </c>
      <c r="G24" s="35" t="s">
        <v>90</v>
      </c>
      <c r="H24" s="36" t="str">
        <f t="shared" si="1"/>
        <v>CNST-SH-NGA-Burner20</v>
      </c>
      <c r="I24" s="34" t="s">
        <v>68</v>
      </c>
      <c r="J24" s="35" t="s">
        <v>160</v>
      </c>
      <c r="N24" s="11" t="str">
        <f>+'NewTech-modinp'!N24</f>
        <v>DARY-PH-MVR_DRY-ELC-HRCVR</v>
      </c>
      <c r="O24" s="11" t="str">
        <f>+'NewTech-modinp'!O24</f>
        <v>New Dairy - Process Heat: MVR Drying  - Electricity</v>
      </c>
      <c r="P24" s="11" t="str">
        <f>+'NewTech-modinp'!P24</f>
        <v>INDELC</v>
      </c>
      <c r="Q24" s="11" t="str">
        <f>+'NewTech-modinp'!Q24</f>
        <v>DARY-PH-MVR_DRY</v>
      </c>
      <c r="R24" s="11">
        <f>+'NewTech-modinp'!R24</f>
        <v>2018</v>
      </c>
      <c r="S24" s="17">
        <v>2020</v>
      </c>
      <c r="T24" s="38">
        <f>+'NewTech-modinp'!T24</f>
        <v>20</v>
      </c>
      <c r="U24" s="11">
        <f>+'NewTech-modinp'!U24</f>
        <v>0.68</v>
      </c>
      <c r="V24" s="11">
        <f t="shared" si="2"/>
        <v>0.47599999999999998</v>
      </c>
      <c r="W24" s="17">
        <f>+'NewTech-modinp'!V24</f>
        <v>31.536000000000001</v>
      </c>
      <c r="X24" s="38">
        <f>+'NewTech-modinp'!W24</f>
        <v>28.075078208162523</v>
      </c>
      <c r="Y24" s="11">
        <f>+'NewTech-modinp'!X24</f>
        <v>28.075078208162523</v>
      </c>
      <c r="Z24" s="11">
        <f>+'NewTech-modinp'!Y24</f>
        <v>28.075078208162523</v>
      </c>
      <c r="AA24" s="11">
        <f>+'NewTech-modinp'!Z24</f>
        <v>28.075078208162523</v>
      </c>
      <c r="AB24" s="11">
        <f>+'NewTech-modinp'!AA24</f>
        <v>28.075078208162523</v>
      </c>
      <c r="AC24" s="11">
        <f>+'NewTech-modinp'!AB24</f>
        <v>28.075078208162523</v>
      </c>
      <c r="AD24" s="11">
        <f>+'NewTech-modinp'!AC24</f>
        <v>28.075078208162523</v>
      </c>
      <c r="AE24" s="11">
        <f>+'NewTech-modinp'!AD24</f>
        <v>28.075078208162523</v>
      </c>
      <c r="AF24" s="11">
        <f>+'NewTech-modinp'!AE24</f>
        <v>28.075078208162523</v>
      </c>
      <c r="AG24" s="11">
        <f>+'NewTech-modinp'!AF24</f>
        <v>28.075078208162523</v>
      </c>
      <c r="AH24" s="17">
        <f>+'NewTech-modinp'!AG24</f>
        <v>16350</v>
      </c>
      <c r="AI24" s="11">
        <f>+'NewTech-modinp'!AH24</f>
        <v>16350</v>
      </c>
      <c r="AJ24" s="11">
        <f>+'NewTech-modinp'!AI24</f>
        <v>16350</v>
      </c>
      <c r="AK24" s="11">
        <f>+'NewTech-modinp'!AJ24</f>
        <v>16350</v>
      </c>
      <c r="AL24" s="11">
        <f>+'NewTech-modinp'!AK24</f>
        <v>16350</v>
      </c>
      <c r="AM24" s="11">
        <f>+'NewTech-modinp'!AL24</f>
        <v>16350</v>
      </c>
      <c r="AN24" s="11">
        <f>+'NewTech-modinp'!AM24</f>
        <v>16350</v>
      </c>
      <c r="AO24" s="11">
        <f>+'NewTech-modinp'!AN24</f>
        <v>16350</v>
      </c>
      <c r="AP24" s="11">
        <f>+'NewTech-modinp'!AO24</f>
        <v>16350</v>
      </c>
      <c r="AQ24" s="11">
        <f>+'NewTech-modinp'!AP24</f>
        <v>16350</v>
      </c>
      <c r="AR24" s="17">
        <f>+'NewTech-modinp'!AQ24</f>
        <v>0.14599999999999999</v>
      </c>
      <c r="AT24" s="11">
        <f>+'NewTech-modinp'!AR24</f>
        <v>5</v>
      </c>
    </row>
    <row r="25" spans="1:47" s="11" customFormat="1">
      <c r="A25" s="34" t="s">
        <v>75</v>
      </c>
      <c r="B25" s="35" t="s">
        <v>166</v>
      </c>
      <c r="C25" s="34" t="s">
        <v>88</v>
      </c>
      <c r="D25" s="35" t="s">
        <v>179</v>
      </c>
      <c r="E25" s="36" t="str">
        <f t="shared" si="0"/>
        <v>CNST-SH</v>
      </c>
      <c r="F25" s="34" t="s">
        <v>91</v>
      </c>
      <c r="G25" s="35" t="s">
        <v>181</v>
      </c>
      <c r="H25" s="36" t="str">
        <f t="shared" si="1"/>
        <v>CNST-SH-ELC-Heater20</v>
      </c>
      <c r="I25" s="34" t="s">
        <v>70</v>
      </c>
      <c r="J25" s="35" t="s">
        <v>161</v>
      </c>
      <c r="N25" s="11" t="str">
        <f>+'NewTech-modinp'!N25</f>
        <v>DARY-PH-MVR_DRY-COA-Boiler</v>
      </c>
      <c r="O25" s="11" t="str">
        <f>+'NewTech-modinp'!O25</f>
        <v>New Dairy - Process Heat: MVR Drying  - Coal</v>
      </c>
      <c r="P25" s="11" t="str">
        <f>+'NewTech-modinp'!P25</f>
        <v>INDCOA</v>
      </c>
      <c r="Q25" s="11" t="str">
        <f>+'NewTech-modinp'!Q25</f>
        <v>DARY-PH-MVR_DRY</v>
      </c>
      <c r="R25" s="11">
        <f>+'NewTech-modinp'!R25</f>
        <v>2018</v>
      </c>
      <c r="S25" s="17">
        <v>2020</v>
      </c>
      <c r="T25" s="38">
        <f>+'NewTech-modinp'!T25</f>
        <v>25</v>
      </c>
      <c r="U25" s="11">
        <f>+'NewTech-modinp'!U25</f>
        <v>0.68</v>
      </c>
      <c r="V25" s="11">
        <f t="shared" si="2"/>
        <v>0.47599999999999998</v>
      </c>
      <c r="W25" s="17">
        <f>+'NewTech-modinp'!V25</f>
        <v>31.536000000000001</v>
      </c>
      <c r="X25" s="38">
        <f>+'NewTech-modinp'!W25</f>
        <v>0.8</v>
      </c>
      <c r="Y25" s="11">
        <f>+'NewTech-modinp'!X25</f>
        <v>0.8</v>
      </c>
      <c r="Z25" s="11">
        <f>+'NewTech-modinp'!Y25</f>
        <v>0.8</v>
      </c>
      <c r="AA25" s="11">
        <f>+'NewTech-modinp'!Z25</f>
        <v>0.8</v>
      </c>
      <c r="AB25" s="11">
        <f>+'NewTech-modinp'!AA25</f>
        <v>0.8</v>
      </c>
      <c r="AC25" s="11">
        <f>+'NewTech-modinp'!AB25</f>
        <v>0.8</v>
      </c>
      <c r="AD25" s="11">
        <f>+'NewTech-modinp'!AC25</f>
        <v>0.8</v>
      </c>
      <c r="AE25" s="11">
        <f>+'NewTech-modinp'!AD25</f>
        <v>0.8</v>
      </c>
      <c r="AF25" s="11">
        <f>+'NewTech-modinp'!AE25</f>
        <v>0.8</v>
      </c>
      <c r="AG25" s="11">
        <f>+'NewTech-modinp'!AF25</f>
        <v>0.8</v>
      </c>
      <c r="AH25" s="17">
        <f>+'NewTech-modinp'!AG25</f>
        <v>750</v>
      </c>
      <c r="AI25" s="11">
        <f>+'NewTech-modinp'!AH25</f>
        <v>750</v>
      </c>
      <c r="AJ25" s="11">
        <f>+'NewTech-modinp'!AI25</f>
        <v>750</v>
      </c>
      <c r="AK25" s="11">
        <f>+'NewTech-modinp'!AJ25</f>
        <v>750</v>
      </c>
      <c r="AL25" s="11">
        <f>+'NewTech-modinp'!AK25</f>
        <v>750</v>
      </c>
      <c r="AM25" s="11">
        <f>+'NewTech-modinp'!AL25</f>
        <v>750</v>
      </c>
      <c r="AN25" s="11">
        <f>+'NewTech-modinp'!AM25</f>
        <v>750</v>
      </c>
      <c r="AO25" s="11">
        <f>+'NewTech-modinp'!AN25</f>
        <v>750</v>
      </c>
      <c r="AP25" s="11">
        <f>+'NewTech-modinp'!AO25</f>
        <v>750</v>
      </c>
      <c r="AQ25" s="11">
        <f>+'NewTech-modinp'!AP25</f>
        <v>750</v>
      </c>
      <c r="AR25" s="17">
        <v>0</v>
      </c>
    </row>
    <row r="26" spans="1:47" s="12" customFormat="1" ht="15" thickBot="1">
      <c r="A26" s="13" t="s">
        <v>75</v>
      </c>
      <c r="B26" s="14" t="s">
        <v>166</v>
      </c>
      <c r="C26" s="13" t="s">
        <v>88</v>
      </c>
      <c r="D26" s="14" t="s">
        <v>179</v>
      </c>
      <c r="E26" s="15" t="str">
        <f t="shared" si="0"/>
        <v>CNST-SH</v>
      </c>
      <c r="F26" s="13" t="s">
        <v>89</v>
      </c>
      <c r="G26" s="14" t="s">
        <v>180</v>
      </c>
      <c r="H26" s="15" t="str">
        <f t="shared" si="1"/>
        <v>CNST-SH-NGA-HTPump20</v>
      </c>
      <c r="I26" s="13" t="s">
        <v>68</v>
      </c>
      <c r="J26" s="14" t="s">
        <v>160</v>
      </c>
      <c r="N26" s="11" t="str">
        <f>+'NewTech-modinp'!N26</f>
        <v>DARY-PH-MVR_DRY-NGA-Boiler</v>
      </c>
      <c r="O26" s="11" t="str">
        <f>+'NewTech-modinp'!O26</f>
        <v>New Dairy - Process Heat: MVR Drying  - Natural Gas</v>
      </c>
      <c r="P26" s="11" t="str">
        <f>+'NewTech-modinp'!P26</f>
        <v>INDNGA</v>
      </c>
      <c r="Q26" s="11" t="str">
        <f>+'NewTech-modinp'!Q26</f>
        <v>DARY-PH-MVR_DRY</v>
      </c>
      <c r="R26" s="11">
        <f>+'NewTech-modinp'!R26</f>
        <v>2018</v>
      </c>
      <c r="S26" s="17">
        <v>2020</v>
      </c>
      <c r="T26" s="38">
        <f>+'NewTech-modinp'!T26</f>
        <v>25</v>
      </c>
      <c r="U26" s="11">
        <f>+'NewTech-modinp'!U26</f>
        <v>0.68</v>
      </c>
      <c r="V26" s="11">
        <f t="shared" si="2"/>
        <v>0.47599999999999998</v>
      </c>
      <c r="W26" s="17">
        <f>+'NewTech-modinp'!V26</f>
        <v>31.536000000000001</v>
      </c>
      <c r="X26" s="38">
        <f>+'NewTech-modinp'!W26</f>
        <v>0.87</v>
      </c>
      <c r="Y26" s="11">
        <f>+'NewTech-modinp'!X26</f>
        <v>0.87</v>
      </c>
      <c r="Z26" s="11">
        <f>+'NewTech-modinp'!Y26</f>
        <v>0.87</v>
      </c>
      <c r="AA26" s="11">
        <f>+'NewTech-modinp'!Z26</f>
        <v>0.87</v>
      </c>
      <c r="AB26" s="11">
        <f>+'NewTech-modinp'!AA26</f>
        <v>0.87</v>
      </c>
      <c r="AC26" s="11">
        <f>+'NewTech-modinp'!AB26</f>
        <v>0.87</v>
      </c>
      <c r="AD26" s="11">
        <f>+'NewTech-modinp'!AC26</f>
        <v>0.87</v>
      </c>
      <c r="AE26" s="11">
        <f>+'NewTech-modinp'!AD26</f>
        <v>0.87</v>
      </c>
      <c r="AF26" s="11">
        <f>+'NewTech-modinp'!AE26</f>
        <v>0.87</v>
      </c>
      <c r="AG26" s="11">
        <f>+'NewTech-modinp'!AF26</f>
        <v>0.87</v>
      </c>
      <c r="AH26" s="17">
        <f>+'NewTech-modinp'!AG26</f>
        <v>250</v>
      </c>
      <c r="AI26" s="11">
        <f>+'NewTech-modinp'!AH26</f>
        <v>250</v>
      </c>
      <c r="AJ26" s="11">
        <f>+'NewTech-modinp'!AI26</f>
        <v>250</v>
      </c>
      <c r="AK26" s="11">
        <f>+'NewTech-modinp'!AJ26</f>
        <v>250</v>
      </c>
      <c r="AL26" s="11">
        <f>+'NewTech-modinp'!AK26</f>
        <v>250</v>
      </c>
      <c r="AM26" s="11">
        <f>+'NewTech-modinp'!AL26</f>
        <v>250</v>
      </c>
      <c r="AN26" s="11">
        <f>+'NewTech-modinp'!AM26</f>
        <v>250</v>
      </c>
      <c r="AO26" s="11">
        <f>+'NewTech-modinp'!AN26</f>
        <v>250</v>
      </c>
      <c r="AP26" s="11">
        <f>+'NewTech-modinp'!AO26</f>
        <v>250</v>
      </c>
      <c r="AQ26" s="11">
        <f>+'NewTech-modinp'!AP26</f>
        <v>250</v>
      </c>
      <c r="AR26" s="17"/>
      <c r="AS26" s="11"/>
      <c r="AT26" s="11"/>
      <c r="AU26" s="11"/>
    </row>
    <row r="27" spans="1:47" s="11" customFormat="1">
      <c r="A27" s="34" t="s">
        <v>92</v>
      </c>
      <c r="B27" s="35" t="s">
        <v>182</v>
      </c>
      <c r="C27" s="34" t="s">
        <v>76</v>
      </c>
      <c r="D27" s="35" t="s">
        <v>167</v>
      </c>
      <c r="E27" s="36" t="str">
        <f t="shared" si="0"/>
        <v>DARY-ELCTRNCS</v>
      </c>
      <c r="F27" s="34" t="s">
        <v>77</v>
      </c>
      <c r="G27" s="35" t="s">
        <v>168</v>
      </c>
      <c r="H27" s="36" t="str">
        <f>+E27&amp;"-"&amp;RIGHT(J27,3)&amp;"-"&amp;"20"</f>
        <v>DARY-ELCTRNCS-ELC-20</v>
      </c>
      <c r="I27" s="34" t="s">
        <v>70</v>
      </c>
      <c r="J27" s="35" t="s">
        <v>161</v>
      </c>
      <c r="N27" s="11" t="str">
        <f>+'NewTech-modinp'!N27</f>
        <v>DARY-PH-MVR_DRY-WOD-Boiler</v>
      </c>
      <c r="O27" s="11" t="str">
        <f>+'NewTech-modinp'!O27</f>
        <v>New Dairy - Process Heat: MVR Drying  - Wood</v>
      </c>
      <c r="P27" s="11" t="str">
        <f>+'NewTech-modinp'!P27</f>
        <v>INDWOD</v>
      </c>
      <c r="Q27" s="11" t="str">
        <f>+'NewTech-modinp'!Q27</f>
        <v>DARY-PH-MVR_DRY</v>
      </c>
      <c r="R27" s="11">
        <f>+'NewTech-modinp'!R27</f>
        <v>2018</v>
      </c>
      <c r="S27" s="17">
        <v>2020</v>
      </c>
      <c r="T27" s="38">
        <f>+'NewTech-modinp'!T27</f>
        <v>25</v>
      </c>
      <c r="U27" s="11">
        <f>+'NewTech-modinp'!U27</f>
        <v>0.68</v>
      </c>
      <c r="V27" s="11">
        <f t="shared" si="2"/>
        <v>0.47599999999999998</v>
      </c>
      <c r="W27" s="17">
        <f>+'NewTech-modinp'!V27</f>
        <v>31.536000000000001</v>
      </c>
      <c r="X27" s="38">
        <f>+'NewTech-modinp'!W27</f>
        <v>0.85</v>
      </c>
      <c r="Y27" s="11">
        <f>+'NewTech-modinp'!X27</f>
        <v>0.85</v>
      </c>
      <c r="Z27" s="11">
        <f>+'NewTech-modinp'!Y27</f>
        <v>0.85</v>
      </c>
      <c r="AA27" s="11">
        <f>+'NewTech-modinp'!Z27</f>
        <v>0.85</v>
      </c>
      <c r="AB27" s="11">
        <f>+'NewTech-modinp'!AA27</f>
        <v>0.85</v>
      </c>
      <c r="AC27" s="11">
        <f>+'NewTech-modinp'!AB27</f>
        <v>0.85</v>
      </c>
      <c r="AD27" s="11">
        <f>+'NewTech-modinp'!AC27</f>
        <v>0.85</v>
      </c>
      <c r="AE27" s="11">
        <f>+'NewTech-modinp'!AD27</f>
        <v>0.85</v>
      </c>
      <c r="AF27" s="11">
        <f>+'NewTech-modinp'!AE27</f>
        <v>0.85</v>
      </c>
      <c r="AG27" s="11">
        <f>+'NewTech-modinp'!AF27</f>
        <v>0.85</v>
      </c>
      <c r="AH27" s="17">
        <f>+'NewTech-modinp'!AG27</f>
        <v>1100</v>
      </c>
      <c r="AI27" s="11">
        <f>+'NewTech-modinp'!AH27</f>
        <v>1100</v>
      </c>
      <c r="AJ27" s="11">
        <f>+'NewTech-modinp'!AI27</f>
        <v>1100</v>
      </c>
      <c r="AK27" s="11">
        <f>+'NewTech-modinp'!AJ27</f>
        <v>1100</v>
      </c>
      <c r="AL27" s="11">
        <f>+'NewTech-modinp'!AK27</f>
        <v>1100</v>
      </c>
      <c r="AM27" s="11">
        <f>+'NewTech-modinp'!AL27</f>
        <v>1100</v>
      </c>
      <c r="AN27" s="11">
        <f>+'NewTech-modinp'!AM27</f>
        <v>1100</v>
      </c>
      <c r="AO27" s="11">
        <f>+'NewTech-modinp'!AN27</f>
        <v>1100</v>
      </c>
      <c r="AP27" s="11">
        <f>+'NewTech-modinp'!AO27</f>
        <v>1100</v>
      </c>
      <c r="AQ27" s="11">
        <f>+'NewTech-modinp'!AP27</f>
        <v>1100</v>
      </c>
      <c r="AR27" s="17"/>
    </row>
    <row r="28" spans="1:47" s="11" customFormat="1">
      <c r="A28" s="34" t="s">
        <v>92</v>
      </c>
      <c r="B28" s="35" t="s">
        <v>182</v>
      </c>
      <c r="C28" s="34" t="s">
        <v>78</v>
      </c>
      <c r="D28" s="35" t="s">
        <v>169</v>
      </c>
      <c r="E28" s="36" t="str">
        <f t="shared" si="0"/>
        <v>DARY-LGHT</v>
      </c>
      <c r="F28" s="34" t="s">
        <v>79</v>
      </c>
      <c r="G28" s="35" t="s">
        <v>170</v>
      </c>
      <c r="H28" s="36" t="str">
        <f t="shared" si="1"/>
        <v>DARY-LGHT-ELC-Light20</v>
      </c>
      <c r="I28" s="34" t="s">
        <v>70</v>
      </c>
      <c r="J28" s="35" t="s">
        <v>161</v>
      </c>
      <c r="N28" s="11" t="str">
        <f>+'NewTech-modinp'!N28</f>
        <v>DARY-PH-MVR_DRY-ELC-Boiler</v>
      </c>
      <c r="O28" s="11" t="str">
        <f>+'NewTech-modinp'!O28</f>
        <v>New Dairy - Process Heat: MVR Drying  - Electricity</v>
      </c>
      <c r="P28" s="11" t="str">
        <f>+'NewTech-modinp'!P28</f>
        <v>INDELC</v>
      </c>
      <c r="Q28" s="11" t="str">
        <f>+'NewTech-modinp'!Q28</f>
        <v>DARY-PH-MVR_DRY</v>
      </c>
      <c r="R28" s="11">
        <f>+'NewTech-modinp'!R28</f>
        <v>2018</v>
      </c>
      <c r="S28" s="17">
        <v>2020</v>
      </c>
      <c r="T28" s="38">
        <f>+'NewTech-modinp'!T28</f>
        <v>25</v>
      </c>
      <c r="U28" s="11">
        <f>+'NewTech-modinp'!U28</f>
        <v>0.68</v>
      </c>
      <c r="V28" s="11">
        <f t="shared" si="2"/>
        <v>0.47599999999999998</v>
      </c>
      <c r="W28" s="17">
        <f>+'NewTech-modinp'!V28</f>
        <v>31.536000000000001</v>
      </c>
      <c r="X28" s="38">
        <f>+'NewTech-modinp'!W28</f>
        <v>0.99</v>
      </c>
      <c r="Y28" s="11">
        <f>+'NewTech-modinp'!X28</f>
        <v>0.99</v>
      </c>
      <c r="Z28" s="11">
        <f>+'NewTech-modinp'!Y28</f>
        <v>0.99</v>
      </c>
      <c r="AA28" s="11">
        <f>+'NewTech-modinp'!Z28</f>
        <v>0.99</v>
      </c>
      <c r="AB28" s="11">
        <f>+'NewTech-modinp'!AA28</f>
        <v>0.99</v>
      </c>
      <c r="AC28" s="11">
        <f>+'NewTech-modinp'!AB28</f>
        <v>0.99</v>
      </c>
      <c r="AD28" s="11">
        <f>+'NewTech-modinp'!AC28</f>
        <v>0.99</v>
      </c>
      <c r="AE28" s="11">
        <f>+'NewTech-modinp'!AD28</f>
        <v>0.99</v>
      </c>
      <c r="AF28" s="11">
        <f>+'NewTech-modinp'!AE28</f>
        <v>0.99</v>
      </c>
      <c r="AG28" s="11">
        <f>+'NewTech-modinp'!AF28</f>
        <v>0.99</v>
      </c>
      <c r="AH28" s="17">
        <f>+'NewTech-modinp'!AG28</f>
        <v>370.49433333333332</v>
      </c>
      <c r="AI28" s="11">
        <f>+'NewTech-modinp'!AH28</f>
        <v>370.49433333333332</v>
      </c>
      <c r="AJ28" s="11">
        <f>+'NewTech-modinp'!AI28</f>
        <v>250</v>
      </c>
      <c r="AK28" s="11">
        <f>+'NewTech-modinp'!AJ28</f>
        <v>250</v>
      </c>
      <c r="AL28" s="11">
        <f>+'NewTech-modinp'!AK28</f>
        <v>250</v>
      </c>
      <c r="AM28" s="11">
        <f>+'NewTech-modinp'!AL28</f>
        <v>250</v>
      </c>
      <c r="AN28" s="11">
        <f>+'NewTech-modinp'!AM28</f>
        <v>250</v>
      </c>
      <c r="AO28" s="11">
        <f>+'NewTech-modinp'!AN28</f>
        <v>250</v>
      </c>
      <c r="AP28" s="11">
        <f>+'NewTech-modinp'!AO28</f>
        <v>250</v>
      </c>
      <c r="AQ28" s="11">
        <f>+'NewTech-modinp'!AP28</f>
        <v>250</v>
      </c>
      <c r="AR28" s="17"/>
    </row>
    <row r="29" spans="1:47" s="11" customFormat="1">
      <c r="A29" s="34" t="s">
        <v>92</v>
      </c>
      <c r="B29" s="35" t="s">
        <v>182</v>
      </c>
      <c r="C29" s="34" t="s">
        <v>84</v>
      </c>
      <c r="D29" s="35" t="s">
        <v>175</v>
      </c>
      <c r="E29" s="36" t="str">
        <f t="shared" si="0"/>
        <v>DARY-MoTP-Stat</v>
      </c>
      <c r="F29" s="34" t="s">
        <v>85</v>
      </c>
      <c r="G29" s="35" t="s">
        <v>176</v>
      </c>
      <c r="H29" s="36" t="str">
        <f>+LEFT(E29,9)&amp;"-"&amp;RIGHT(J29,3)&amp;"-"&amp;G29&amp;"20"</f>
        <v>DARY-MoTP-PET-Stt_ngn20</v>
      </c>
      <c r="I29" s="34" t="s">
        <v>83</v>
      </c>
      <c r="J29" s="35" t="s">
        <v>174</v>
      </c>
      <c r="N29" s="11" t="str">
        <f>+'NewTech-modinp'!N29</f>
        <v>DARY-PH-MVR_PRE-COA-Boiler</v>
      </c>
      <c r="O29" s="11" t="str">
        <f>+'NewTech-modinp'!O29</f>
        <v>New Dairy - Process Heat: MVR Evaporation Preheat  - Coal</v>
      </c>
      <c r="P29" s="11" t="str">
        <f>+'NewTech-modinp'!P29</f>
        <v>INDCOA</v>
      </c>
      <c r="Q29" s="11" t="str">
        <f>+'NewTech-modinp'!Q29</f>
        <v>DARY-PH-MVR_PRE</v>
      </c>
      <c r="R29" s="11">
        <f>+'NewTech-modinp'!R29</f>
        <v>2018</v>
      </c>
      <c r="S29" s="17">
        <v>2020</v>
      </c>
      <c r="T29" s="38">
        <f>+'NewTech-modinp'!T29</f>
        <v>25</v>
      </c>
      <c r="U29" s="11">
        <f>+'NewTech-modinp'!U29</f>
        <v>0.68</v>
      </c>
      <c r="V29" s="11">
        <f t="shared" si="2"/>
        <v>0.47599999999999998</v>
      </c>
      <c r="W29" s="17">
        <f>+'NewTech-modinp'!V29</f>
        <v>31.536000000000001</v>
      </c>
      <c r="X29" s="38">
        <f>+'NewTech-modinp'!W29</f>
        <v>0.8</v>
      </c>
      <c r="Y29" s="11">
        <f>+'NewTech-modinp'!X29</f>
        <v>0.8</v>
      </c>
      <c r="Z29" s="11">
        <f>+'NewTech-modinp'!Y29</f>
        <v>0.8</v>
      </c>
      <c r="AA29" s="11">
        <f>+'NewTech-modinp'!Z29</f>
        <v>0.8</v>
      </c>
      <c r="AB29" s="11">
        <f>+'NewTech-modinp'!AA29</f>
        <v>0.8</v>
      </c>
      <c r="AC29" s="11">
        <f>+'NewTech-modinp'!AB29</f>
        <v>0.8</v>
      </c>
      <c r="AD29" s="11">
        <f>+'NewTech-modinp'!AC29</f>
        <v>0.8</v>
      </c>
      <c r="AE29" s="11">
        <f>+'NewTech-modinp'!AD29</f>
        <v>0.8</v>
      </c>
      <c r="AF29" s="11">
        <f>+'NewTech-modinp'!AE29</f>
        <v>0.8</v>
      </c>
      <c r="AG29" s="11">
        <f>+'NewTech-modinp'!AF29</f>
        <v>0.8</v>
      </c>
      <c r="AH29" s="17">
        <f>+'NewTech-modinp'!AG29</f>
        <v>750</v>
      </c>
      <c r="AI29" s="11">
        <f>+'NewTech-modinp'!AH29</f>
        <v>750</v>
      </c>
      <c r="AJ29" s="11">
        <f>+'NewTech-modinp'!AI29</f>
        <v>750</v>
      </c>
      <c r="AK29" s="11">
        <f>+'NewTech-modinp'!AJ29</f>
        <v>750</v>
      </c>
      <c r="AL29" s="11">
        <f>+'NewTech-modinp'!AK29</f>
        <v>750</v>
      </c>
      <c r="AM29" s="11">
        <f>+'NewTech-modinp'!AL29</f>
        <v>750</v>
      </c>
      <c r="AN29" s="11">
        <f>+'NewTech-modinp'!AM29</f>
        <v>750</v>
      </c>
      <c r="AO29" s="11">
        <f>+'NewTech-modinp'!AN29</f>
        <v>750</v>
      </c>
      <c r="AP29" s="11">
        <f>+'NewTech-modinp'!AO29</f>
        <v>750</v>
      </c>
      <c r="AQ29" s="11">
        <f>+'NewTech-modinp'!AP29</f>
        <v>750</v>
      </c>
      <c r="AR29" s="17">
        <v>0</v>
      </c>
    </row>
    <row r="30" spans="1:47" s="11" customFormat="1">
      <c r="A30" s="34" t="s">
        <v>92</v>
      </c>
      <c r="B30" s="35" t="s">
        <v>182</v>
      </c>
      <c r="C30" s="34" t="s">
        <v>84</v>
      </c>
      <c r="D30" s="35" t="s">
        <v>175</v>
      </c>
      <c r="E30" s="36" t="str">
        <f t="shared" si="0"/>
        <v>DARY-MoTP-Stat</v>
      </c>
      <c r="F30" s="34" t="s">
        <v>85</v>
      </c>
      <c r="G30" s="35" t="s">
        <v>176</v>
      </c>
      <c r="H30" s="36" t="str">
        <f t="shared" ref="H30:H31" si="5">+LEFT(E30,9)&amp;"-"&amp;RIGHT(J30,3)&amp;"-"&amp;G30&amp;"20"</f>
        <v>DARY-MoTP-FOL-Stt_ngn20</v>
      </c>
      <c r="I30" s="34" t="s">
        <v>86</v>
      </c>
      <c r="J30" s="35" t="s">
        <v>177</v>
      </c>
      <c r="N30" s="11" t="str">
        <f>+'NewTech-modinp'!N30</f>
        <v>DARY-PH-MVR_PRE-NGA-Boiler</v>
      </c>
      <c r="O30" s="11" t="str">
        <f>+'NewTech-modinp'!O30</f>
        <v>New Dairy - Process Heat: MVR Evaporation Preheat  - Natural Gas</v>
      </c>
      <c r="P30" s="11" t="str">
        <f>+'NewTech-modinp'!P30</f>
        <v>INDNGA</v>
      </c>
      <c r="Q30" s="11" t="str">
        <f>+'NewTech-modinp'!Q30</f>
        <v>DARY-PH-MVR_PRE</v>
      </c>
      <c r="R30" s="11">
        <f>+'NewTech-modinp'!R30</f>
        <v>2018</v>
      </c>
      <c r="S30" s="17">
        <v>2020</v>
      </c>
      <c r="T30" s="38">
        <f>+'NewTech-modinp'!T30</f>
        <v>25</v>
      </c>
      <c r="U30" s="11">
        <f>+'NewTech-modinp'!U30</f>
        <v>0.68</v>
      </c>
      <c r="V30" s="11">
        <f t="shared" si="2"/>
        <v>0.47599999999999998</v>
      </c>
      <c r="W30" s="17">
        <f>+'NewTech-modinp'!V30</f>
        <v>31.536000000000001</v>
      </c>
      <c r="X30" s="38">
        <f>+'NewTech-modinp'!W30</f>
        <v>0.87</v>
      </c>
      <c r="Y30" s="11">
        <f>+'NewTech-modinp'!X30</f>
        <v>0.87</v>
      </c>
      <c r="Z30" s="11">
        <f>+'NewTech-modinp'!Y30</f>
        <v>0.87</v>
      </c>
      <c r="AA30" s="11">
        <f>+'NewTech-modinp'!Z30</f>
        <v>0.87</v>
      </c>
      <c r="AB30" s="11">
        <f>+'NewTech-modinp'!AA30</f>
        <v>0.87</v>
      </c>
      <c r="AC30" s="11">
        <f>+'NewTech-modinp'!AB30</f>
        <v>0.87</v>
      </c>
      <c r="AD30" s="11">
        <f>+'NewTech-modinp'!AC30</f>
        <v>0.87</v>
      </c>
      <c r="AE30" s="11">
        <f>+'NewTech-modinp'!AD30</f>
        <v>0.87</v>
      </c>
      <c r="AF30" s="11">
        <f>+'NewTech-modinp'!AE30</f>
        <v>0.87</v>
      </c>
      <c r="AG30" s="11">
        <f>+'NewTech-modinp'!AF30</f>
        <v>0.87</v>
      </c>
      <c r="AH30" s="17">
        <f>+'NewTech-modinp'!AG30</f>
        <v>250</v>
      </c>
      <c r="AI30" s="11">
        <f>+'NewTech-modinp'!AH30</f>
        <v>250</v>
      </c>
      <c r="AJ30" s="11">
        <f>+'NewTech-modinp'!AI30</f>
        <v>250</v>
      </c>
      <c r="AK30" s="11">
        <f>+'NewTech-modinp'!AJ30</f>
        <v>250</v>
      </c>
      <c r="AL30" s="11">
        <f>+'NewTech-modinp'!AK30</f>
        <v>250</v>
      </c>
      <c r="AM30" s="11">
        <f>+'NewTech-modinp'!AL30</f>
        <v>250</v>
      </c>
      <c r="AN30" s="11">
        <f>+'NewTech-modinp'!AM30</f>
        <v>250</v>
      </c>
      <c r="AO30" s="11">
        <f>+'NewTech-modinp'!AN30</f>
        <v>250</v>
      </c>
      <c r="AP30" s="11">
        <f>+'NewTech-modinp'!AO30</f>
        <v>250</v>
      </c>
      <c r="AQ30" s="11">
        <f>+'NewTech-modinp'!AP30</f>
        <v>250</v>
      </c>
      <c r="AR30" s="17"/>
    </row>
    <row r="31" spans="1:47" s="11" customFormat="1">
      <c r="A31" s="34" t="s">
        <v>92</v>
      </c>
      <c r="B31" s="35" t="s">
        <v>182</v>
      </c>
      <c r="C31" s="34" t="s">
        <v>84</v>
      </c>
      <c r="D31" s="35" t="s">
        <v>175</v>
      </c>
      <c r="E31" s="36" t="str">
        <f t="shared" si="0"/>
        <v>DARY-MoTP-Stat</v>
      </c>
      <c r="F31" s="34" t="s">
        <v>85</v>
      </c>
      <c r="G31" s="35" t="s">
        <v>176</v>
      </c>
      <c r="H31" s="36" t="str">
        <f t="shared" si="5"/>
        <v>DARY-MoTP-DSL-Stt_ngn20</v>
      </c>
      <c r="I31" s="34" t="s">
        <v>82</v>
      </c>
      <c r="J31" s="35" t="s">
        <v>173</v>
      </c>
      <c r="N31" s="11" t="str">
        <f>+'NewTech-modinp'!N31</f>
        <v>DARY-PH-MVR_PRE-WOD-Boiler</v>
      </c>
      <c r="O31" s="11" t="str">
        <f>+'NewTech-modinp'!O31</f>
        <v>New Dairy - Process Heat: MVR Evaporation Preheat  - Wood</v>
      </c>
      <c r="P31" s="11" t="str">
        <f>+'NewTech-modinp'!P31</f>
        <v>INDWOD</v>
      </c>
      <c r="Q31" s="11" t="str">
        <f>+'NewTech-modinp'!Q31</f>
        <v>DARY-PH-MVR_PRE</v>
      </c>
      <c r="R31" s="11">
        <f>+'NewTech-modinp'!R31</f>
        <v>2018</v>
      </c>
      <c r="S31" s="17">
        <v>2020</v>
      </c>
      <c r="T31" s="38">
        <f>+'NewTech-modinp'!T31</f>
        <v>25</v>
      </c>
      <c r="U31" s="11">
        <f>+'NewTech-modinp'!U31</f>
        <v>0.68</v>
      </c>
      <c r="V31" s="11">
        <f t="shared" si="2"/>
        <v>0.47599999999999998</v>
      </c>
      <c r="W31" s="17">
        <f>+'NewTech-modinp'!V31</f>
        <v>31.536000000000001</v>
      </c>
      <c r="X31" s="38">
        <f>+'NewTech-modinp'!W31</f>
        <v>0.85</v>
      </c>
      <c r="Y31" s="11">
        <f>+'NewTech-modinp'!X31</f>
        <v>0.85</v>
      </c>
      <c r="Z31" s="11">
        <f>+'NewTech-modinp'!Y31</f>
        <v>0.85</v>
      </c>
      <c r="AA31" s="11">
        <f>+'NewTech-modinp'!Z31</f>
        <v>0.85</v>
      </c>
      <c r="AB31" s="11">
        <f>+'NewTech-modinp'!AA31</f>
        <v>0.85</v>
      </c>
      <c r="AC31" s="11">
        <f>+'NewTech-modinp'!AB31</f>
        <v>0.85</v>
      </c>
      <c r="AD31" s="11">
        <f>+'NewTech-modinp'!AC31</f>
        <v>0.85</v>
      </c>
      <c r="AE31" s="11">
        <f>+'NewTech-modinp'!AD31</f>
        <v>0.85</v>
      </c>
      <c r="AF31" s="11">
        <f>+'NewTech-modinp'!AE31</f>
        <v>0.85</v>
      </c>
      <c r="AG31" s="11">
        <f>+'NewTech-modinp'!AF31</f>
        <v>0.85</v>
      </c>
      <c r="AH31" s="17">
        <f>+'NewTech-modinp'!AG31</f>
        <v>1100</v>
      </c>
      <c r="AI31" s="11">
        <f>+'NewTech-modinp'!AH31</f>
        <v>1100</v>
      </c>
      <c r="AJ31" s="11">
        <f>+'NewTech-modinp'!AI31</f>
        <v>1100</v>
      </c>
      <c r="AK31" s="11">
        <f>+'NewTech-modinp'!AJ31</f>
        <v>1100</v>
      </c>
      <c r="AL31" s="11">
        <f>+'NewTech-modinp'!AK31</f>
        <v>1100</v>
      </c>
      <c r="AM31" s="11">
        <f>+'NewTech-modinp'!AL31</f>
        <v>1100</v>
      </c>
      <c r="AN31" s="11">
        <f>+'NewTech-modinp'!AM31</f>
        <v>1100</v>
      </c>
      <c r="AO31" s="11">
        <f>+'NewTech-modinp'!AN31</f>
        <v>1100</v>
      </c>
      <c r="AP31" s="11">
        <f>+'NewTech-modinp'!AO31</f>
        <v>1100</v>
      </c>
      <c r="AQ31" s="11">
        <f>+'NewTech-modinp'!AP31</f>
        <v>1100</v>
      </c>
      <c r="AR31" s="17"/>
    </row>
    <row r="32" spans="1:47" s="11" customFormat="1">
      <c r="A32" s="34" t="s">
        <v>92</v>
      </c>
      <c r="B32" s="35" t="s">
        <v>182</v>
      </c>
      <c r="C32" s="34" t="s">
        <v>84</v>
      </c>
      <c r="D32" s="35" t="s">
        <v>175</v>
      </c>
      <c r="E32" s="36" t="str">
        <f t="shared" si="0"/>
        <v>DARY-MoTP-Stat</v>
      </c>
      <c r="F32" s="34" t="s">
        <v>87</v>
      </c>
      <c r="G32" s="35" t="s">
        <v>178</v>
      </c>
      <c r="H32" s="36" t="str">
        <f t="shared" si="1"/>
        <v>DARY-MoTP-Stat-ELC-Motor20</v>
      </c>
      <c r="I32" s="34" t="s">
        <v>70</v>
      </c>
      <c r="J32" s="35" t="s">
        <v>161</v>
      </c>
      <c r="N32" s="11" t="str">
        <f>+'NewTech-modinp'!N32</f>
        <v>DARY-PH-MVR_PRE-ELC-Boiler</v>
      </c>
      <c r="O32" s="11" t="str">
        <f>+'NewTech-modinp'!O32</f>
        <v>New Dairy - Process Heat: MVR Evaporation Preheat  - Electricity</v>
      </c>
      <c r="P32" s="11" t="str">
        <f>+'NewTech-modinp'!P32</f>
        <v>INDELC</v>
      </c>
      <c r="Q32" s="11" t="str">
        <f>+'NewTech-modinp'!Q32</f>
        <v>DARY-PH-MVR_PRE</v>
      </c>
      <c r="R32" s="11">
        <f>+'NewTech-modinp'!R32</f>
        <v>2018</v>
      </c>
      <c r="S32" s="17">
        <v>2020</v>
      </c>
      <c r="T32" s="38">
        <f>+'NewTech-modinp'!T32</f>
        <v>25</v>
      </c>
      <c r="U32" s="11">
        <f>+'NewTech-modinp'!U32</f>
        <v>0.68</v>
      </c>
      <c r="V32" s="11">
        <f t="shared" si="2"/>
        <v>0.47599999999999998</v>
      </c>
      <c r="W32" s="17">
        <f>+'NewTech-modinp'!V32</f>
        <v>31.536000000000001</v>
      </c>
      <c r="X32" s="38">
        <f>+'NewTech-modinp'!W32</f>
        <v>0.99</v>
      </c>
      <c r="Y32" s="11">
        <f>+'NewTech-modinp'!X32</f>
        <v>0.99</v>
      </c>
      <c r="Z32" s="11">
        <f>+'NewTech-modinp'!Y32</f>
        <v>0.99</v>
      </c>
      <c r="AA32" s="11">
        <f>+'NewTech-modinp'!Z32</f>
        <v>0.99</v>
      </c>
      <c r="AB32" s="11">
        <f>+'NewTech-modinp'!AA32</f>
        <v>0.99</v>
      </c>
      <c r="AC32" s="11">
        <f>+'NewTech-modinp'!AB32</f>
        <v>0.99</v>
      </c>
      <c r="AD32" s="11">
        <f>+'NewTech-modinp'!AC32</f>
        <v>0.99</v>
      </c>
      <c r="AE32" s="11">
        <f>+'NewTech-modinp'!AD32</f>
        <v>0.99</v>
      </c>
      <c r="AF32" s="11">
        <f>+'NewTech-modinp'!AE32</f>
        <v>0.99</v>
      </c>
      <c r="AG32" s="11">
        <f>+'NewTech-modinp'!AF32</f>
        <v>0.99</v>
      </c>
      <c r="AH32" s="17">
        <f>+'NewTech-modinp'!AG32</f>
        <v>370.49433333333332</v>
      </c>
      <c r="AI32" s="11">
        <f>+'NewTech-modinp'!AH32</f>
        <v>370.49433333333332</v>
      </c>
      <c r="AJ32" s="11">
        <f>+'NewTech-modinp'!AI32</f>
        <v>250</v>
      </c>
      <c r="AK32" s="11">
        <f>+'NewTech-modinp'!AJ32</f>
        <v>250</v>
      </c>
      <c r="AL32" s="11">
        <f>+'NewTech-modinp'!AK32</f>
        <v>250</v>
      </c>
      <c r="AM32" s="11">
        <f>+'NewTech-modinp'!AL32</f>
        <v>250</v>
      </c>
      <c r="AN32" s="11">
        <f>+'NewTech-modinp'!AM32</f>
        <v>250</v>
      </c>
      <c r="AO32" s="11">
        <f>+'NewTech-modinp'!AN32</f>
        <v>250</v>
      </c>
      <c r="AP32" s="11">
        <f>+'NewTech-modinp'!AO32</f>
        <v>250</v>
      </c>
      <c r="AQ32" s="11">
        <f>+'NewTech-modinp'!AP32</f>
        <v>250</v>
      </c>
      <c r="AR32" s="17"/>
    </row>
    <row r="33" spans="1:47" s="11" customFormat="1">
      <c r="A33" s="34" t="s">
        <v>92</v>
      </c>
      <c r="B33" s="35" t="s">
        <v>182</v>
      </c>
      <c r="C33" s="34" t="s">
        <v>93</v>
      </c>
      <c r="D33" s="35" t="s">
        <v>183</v>
      </c>
      <c r="E33" s="36" t="str">
        <f t="shared" si="0"/>
        <v>DARY-PH-DirH</v>
      </c>
      <c r="F33" s="34" t="s">
        <v>90</v>
      </c>
      <c r="G33" s="35" t="s">
        <v>90</v>
      </c>
      <c r="H33" s="36" t="str">
        <f t="shared" si="1"/>
        <v>DARY-PH-DirH-NGA-Burner20</v>
      </c>
      <c r="I33" s="34" t="s">
        <v>68</v>
      </c>
      <c r="J33" s="35" t="s">
        <v>160</v>
      </c>
      <c r="N33" s="11" t="str">
        <f>+'NewTech-modinp'!N33</f>
        <v>DARY-PH-MVR_PRE-ELC-Fan</v>
      </c>
      <c r="O33" s="11" t="str">
        <f>+'NewTech-modinp'!O33</f>
        <v>New Dairy - Process Heat: MVR Evaporation Preheat  - Electricity</v>
      </c>
      <c r="P33" s="11" t="str">
        <f>+'NewTech-modinp'!P33</f>
        <v>INDELC</v>
      </c>
      <c r="Q33" s="11" t="str">
        <f>+'NewTech-modinp'!Q33</f>
        <v>DARY-PH-MVR_PRE</v>
      </c>
      <c r="R33" s="11">
        <f>+'NewTech-modinp'!R33</f>
        <v>2018</v>
      </c>
      <c r="S33" s="17">
        <v>2020</v>
      </c>
      <c r="T33" s="38">
        <f>+'NewTech-modinp'!T33</f>
        <v>25</v>
      </c>
      <c r="U33" s="11">
        <f>+'NewTech-modinp'!U33</f>
        <v>0.68</v>
      </c>
      <c r="V33" s="11">
        <f t="shared" si="2"/>
        <v>0.47599999999999998</v>
      </c>
      <c r="W33" s="17">
        <f>+'NewTech-modinp'!V33</f>
        <v>31.536000000000001</v>
      </c>
      <c r="X33" s="38">
        <f>+'NewTech-modinp'!W33</f>
        <v>51.77</v>
      </c>
      <c r="Y33" s="11">
        <f>+'NewTech-modinp'!X33</f>
        <v>51.77</v>
      </c>
      <c r="Z33" s="11">
        <f>+'NewTech-modinp'!Y33</f>
        <v>51.77</v>
      </c>
      <c r="AA33" s="11">
        <f>+'NewTech-modinp'!Z33</f>
        <v>51.77</v>
      </c>
      <c r="AB33" s="11">
        <f>+'NewTech-modinp'!AA33</f>
        <v>51.77</v>
      </c>
      <c r="AC33" s="11">
        <f>+'NewTech-modinp'!AB33</f>
        <v>51.77</v>
      </c>
      <c r="AD33" s="11">
        <f>+'NewTech-modinp'!AC33</f>
        <v>51.77</v>
      </c>
      <c r="AE33" s="11">
        <f>+'NewTech-modinp'!AD33</f>
        <v>51.77</v>
      </c>
      <c r="AF33" s="11">
        <f>+'NewTech-modinp'!AE33</f>
        <v>51.77</v>
      </c>
      <c r="AG33" s="11">
        <f>+'NewTech-modinp'!AF33</f>
        <v>51.77</v>
      </c>
      <c r="AH33" s="17">
        <f>+'NewTech-modinp'!AG33</f>
        <v>27761</v>
      </c>
      <c r="AI33" s="11">
        <f>+'NewTech-modinp'!AH33</f>
        <v>27761</v>
      </c>
      <c r="AJ33" s="11">
        <f>+'NewTech-modinp'!AI33</f>
        <v>27761</v>
      </c>
      <c r="AK33" s="11">
        <f>+'NewTech-modinp'!AJ33</f>
        <v>27761</v>
      </c>
      <c r="AL33" s="11">
        <f>+'NewTech-modinp'!AK33</f>
        <v>27761</v>
      </c>
      <c r="AM33" s="11">
        <f>+'NewTech-modinp'!AL33</f>
        <v>27761</v>
      </c>
      <c r="AN33" s="11">
        <f>+'NewTech-modinp'!AM33</f>
        <v>27761</v>
      </c>
      <c r="AO33" s="11">
        <f>+'NewTech-modinp'!AN33</f>
        <v>27761</v>
      </c>
      <c r="AP33" s="11">
        <f>+'NewTech-modinp'!AO33</f>
        <v>27761</v>
      </c>
      <c r="AQ33" s="11">
        <f>+'NewTech-modinp'!AP33</f>
        <v>27761</v>
      </c>
      <c r="AR33" s="17">
        <f>+'NewTech-modinp'!AQ33</f>
        <v>0.45300000000000001</v>
      </c>
      <c r="AT33" s="11">
        <f>+'NewTech-modinp'!AR33</f>
        <v>5</v>
      </c>
    </row>
    <row r="34" spans="1:47" s="11" customFormat="1">
      <c r="A34" s="34" t="s">
        <v>92</v>
      </c>
      <c r="B34" s="35" t="s">
        <v>182</v>
      </c>
      <c r="C34" s="34" t="s">
        <v>93</v>
      </c>
      <c r="D34" s="35" t="s">
        <v>183</v>
      </c>
      <c r="E34" s="36" t="str">
        <f t="shared" si="0"/>
        <v>DARY-PH-DirH</v>
      </c>
      <c r="F34" s="34" t="s">
        <v>91</v>
      </c>
      <c r="G34" s="35" t="s">
        <v>181</v>
      </c>
      <c r="H34" s="36" t="str">
        <f t="shared" si="1"/>
        <v>DARY-PH-DirH-ELC-Heater20</v>
      </c>
      <c r="I34" s="34" t="s">
        <v>70</v>
      </c>
      <c r="J34" s="35" t="s">
        <v>161</v>
      </c>
      <c r="N34" s="11" t="str">
        <f>+'NewTech-modinp'!N34</f>
        <v>DARY-PH-TVR_EVP-COA-Boiler</v>
      </c>
      <c r="O34" s="11" t="str">
        <f>+'NewTech-modinp'!O34</f>
        <v>New Dairy - Process Heat: TVR Evaporation  - Coal</v>
      </c>
      <c r="P34" s="11" t="str">
        <f>+'NewTech-modinp'!P34</f>
        <v>INDCOA</v>
      </c>
      <c r="Q34" s="11" t="str">
        <f>+'NewTech-modinp'!Q34</f>
        <v>DARY-PH-TVR_EVP</v>
      </c>
      <c r="R34" s="11">
        <f>+'NewTech-modinp'!R34</f>
        <v>2018</v>
      </c>
      <c r="S34" s="17">
        <v>2020</v>
      </c>
      <c r="T34" s="38">
        <f>+'NewTech-modinp'!T34</f>
        <v>25</v>
      </c>
      <c r="U34" s="11">
        <f>+'NewTech-modinp'!U34</f>
        <v>0.68</v>
      </c>
      <c r="V34" s="11">
        <f t="shared" si="2"/>
        <v>0.47599999999999998</v>
      </c>
      <c r="W34" s="17">
        <f>+'NewTech-modinp'!V34</f>
        <v>31.536000000000001</v>
      </c>
      <c r="X34" s="38">
        <f>+'NewTech-modinp'!W34</f>
        <v>0.8</v>
      </c>
      <c r="Y34" s="11">
        <f>+'NewTech-modinp'!X34</f>
        <v>0.8</v>
      </c>
      <c r="Z34" s="11">
        <f>+'NewTech-modinp'!Y34</f>
        <v>0.8</v>
      </c>
      <c r="AA34" s="11">
        <f>+'NewTech-modinp'!Z34</f>
        <v>0.8</v>
      </c>
      <c r="AB34" s="11">
        <f>+'NewTech-modinp'!AA34</f>
        <v>0.8</v>
      </c>
      <c r="AC34" s="11">
        <f>+'NewTech-modinp'!AB34</f>
        <v>0.8</v>
      </c>
      <c r="AD34" s="11">
        <f>+'NewTech-modinp'!AC34</f>
        <v>0.8</v>
      </c>
      <c r="AE34" s="11">
        <f>+'NewTech-modinp'!AD34</f>
        <v>0.8</v>
      </c>
      <c r="AF34" s="11">
        <f>+'NewTech-modinp'!AE34</f>
        <v>0.8</v>
      </c>
      <c r="AG34" s="11">
        <f>+'NewTech-modinp'!AF34</f>
        <v>0.8</v>
      </c>
      <c r="AH34" s="17">
        <f>+'NewTech-modinp'!AG34</f>
        <v>750</v>
      </c>
      <c r="AI34" s="11">
        <f>+'NewTech-modinp'!AH34</f>
        <v>750</v>
      </c>
      <c r="AJ34" s="11">
        <f>+'NewTech-modinp'!AI34</f>
        <v>750</v>
      </c>
      <c r="AK34" s="11">
        <f>+'NewTech-modinp'!AJ34</f>
        <v>750</v>
      </c>
      <c r="AL34" s="11">
        <f>+'NewTech-modinp'!AK34</f>
        <v>750</v>
      </c>
      <c r="AM34" s="11">
        <f>+'NewTech-modinp'!AL34</f>
        <v>750</v>
      </c>
      <c r="AN34" s="11">
        <f>+'NewTech-modinp'!AM34</f>
        <v>750</v>
      </c>
      <c r="AO34" s="11">
        <f>+'NewTech-modinp'!AN34</f>
        <v>750</v>
      </c>
      <c r="AP34" s="11">
        <f>+'NewTech-modinp'!AO34</f>
        <v>750</v>
      </c>
      <c r="AQ34" s="11">
        <f>+'NewTech-modinp'!AP34</f>
        <v>750</v>
      </c>
      <c r="AR34" s="17">
        <v>0</v>
      </c>
    </row>
    <row r="35" spans="1:47" s="11" customFormat="1">
      <c r="A35" s="34" t="s">
        <v>92</v>
      </c>
      <c r="B35" s="35" t="s">
        <v>182</v>
      </c>
      <c r="C35" s="34" t="s">
        <v>94</v>
      </c>
      <c r="D35" s="35" t="s">
        <v>184</v>
      </c>
      <c r="E35" s="36" t="str">
        <f t="shared" si="0"/>
        <v>DARY-PH-Dry</v>
      </c>
      <c r="F35" s="34" t="s">
        <v>95</v>
      </c>
      <c r="G35" s="35" t="s">
        <v>95</v>
      </c>
      <c r="H35" s="36" t="str">
        <f t="shared" si="1"/>
        <v>DARY-PH-Dry-COA-Boiler20</v>
      </c>
      <c r="I35" s="34" t="s">
        <v>71</v>
      </c>
      <c r="J35" s="35" t="s">
        <v>162</v>
      </c>
      <c r="N35" s="11" t="str">
        <f>+'NewTech-modinp'!N35</f>
        <v>DARY-PH-TVR_EVP-NGA-Boiler</v>
      </c>
      <c r="O35" s="11" t="str">
        <f>+'NewTech-modinp'!O35</f>
        <v>New Dairy - Process Heat: TVR Evaporation  - Natural Gas</v>
      </c>
      <c r="P35" s="11" t="str">
        <f>+'NewTech-modinp'!P35</f>
        <v>INDNGA</v>
      </c>
      <c r="Q35" s="11" t="str">
        <f>+'NewTech-modinp'!Q35</f>
        <v>DARY-PH-TVR_EVP</v>
      </c>
      <c r="R35" s="11">
        <f>+'NewTech-modinp'!R35</f>
        <v>2018</v>
      </c>
      <c r="S35" s="17">
        <v>2020</v>
      </c>
      <c r="T35" s="38">
        <f>+'NewTech-modinp'!T35</f>
        <v>25</v>
      </c>
      <c r="U35" s="11">
        <f>+'NewTech-modinp'!U35</f>
        <v>0.68</v>
      </c>
      <c r="V35" s="11">
        <f t="shared" si="2"/>
        <v>0.47599999999999998</v>
      </c>
      <c r="W35" s="17">
        <f>+'NewTech-modinp'!V35</f>
        <v>31.536000000000001</v>
      </c>
      <c r="X35" s="38">
        <f>+'NewTech-modinp'!W35</f>
        <v>0.87</v>
      </c>
      <c r="Y35" s="11">
        <f>+'NewTech-modinp'!X35</f>
        <v>0.87</v>
      </c>
      <c r="Z35" s="11">
        <f>+'NewTech-modinp'!Y35</f>
        <v>0.87</v>
      </c>
      <c r="AA35" s="11">
        <f>+'NewTech-modinp'!Z35</f>
        <v>0.87</v>
      </c>
      <c r="AB35" s="11">
        <f>+'NewTech-modinp'!AA35</f>
        <v>0.87</v>
      </c>
      <c r="AC35" s="11">
        <f>+'NewTech-modinp'!AB35</f>
        <v>0.87</v>
      </c>
      <c r="AD35" s="11">
        <f>+'NewTech-modinp'!AC35</f>
        <v>0.87</v>
      </c>
      <c r="AE35" s="11">
        <f>+'NewTech-modinp'!AD35</f>
        <v>0.87</v>
      </c>
      <c r="AF35" s="11">
        <f>+'NewTech-modinp'!AE35</f>
        <v>0.87</v>
      </c>
      <c r="AG35" s="11">
        <f>+'NewTech-modinp'!AF35</f>
        <v>0.87</v>
      </c>
      <c r="AH35" s="17">
        <f>+'NewTech-modinp'!AG35</f>
        <v>250</v>
      </c>
      <c r="AI35" s="11">
        <f>+'NewTech-modinp'!AH35</f>
        <v>250</v>
      </c>
      <c r="AJ35" s="11">
        <f>+'NewTech-modinp'!AI35</f>
        <v>250</v>
      </c>
      <c r="AK35" s="11">
        <f>+'NewTech-modinp'!AJ35</f>
        <v>250</v>
      </c>
      <c r="AL35" s="11">
        <f>+'NewTech-modinp'!AK35</f>
        <v>250</v>
      </c>
      <c r="AM35" s="11">
        <f>+'NewTech-modinp'!AL35</f>
        <v>250</v>
      </c>
      <c r="AN35" s="11">
        <f>+'NewTech-modinp'!AM35</f>
        <v>250</v>
      </c>
      <c r="AO35" s="11">
        <f>+'NewTech-modinp'!AN35</f>
        <v>250</v>
      </c>
      <c r="AP35" s="11">
        <f>+'NewTech-modinp'!AO35</f>
        <v>250</v>
      </c>
      <c r="AQ35" s="11">
        <f>+'NewTech-modinp'!AP35</f>
        <v>250</v>
      </c>
      <c r="AR35" s="17"/>
    </row>
    <row r="36" spans="1:47" s="11" customFormat="1">
      <c r="A36" s="34" t="s">
        <v>92</v>
      </c>
      <c r="B36" s="35" t="s">
        <v>182</v>
      </c>
      <c r="C36" s="34" t="s">
        <v>94</v>
      </c>
      <c r="D36" s="35" t="s">
        <v>184</v>
      </c>
      <c r="E36" s="36" t="str">
        <f t="shared" si="0"/>
        <v>DARY-PH-Dry</v>
      </c>
      <c r="F36" s="34" t="s">
        <v>95</v>
      </c>
      <c r="G36" s="35" t="s">
        <v>95</v>
      </c>
      <c r="H36" s="36" t="str">
        <f t="shared" si="1"/>
        <v>DARY-PH-Dry-NGA-Boiler20</v>
      </c>
      <c r="I36" s="34" t="s">
        <v>68</v>
      </c>
      <c r="J36" s="35" t="s">
        <v>160</v>
      </c>
      <c r="N36" s="11" t="str">
        <f>+'NewTech-modinp'!N36</f>
        <v>DARY-PH-TVR_EVP-ELC-Fan</v>
      </c>
      <c r="O36" s="11" t="str">
        <f>+'NewTech-modinp'!O36</f>
        <v>New Dairy - Process Heat: TVR Evaporation  - Electricity</v>
      </c>
      <c r="P36" s="11" t="str">
        <f>+'NewTech-modinp'!P36</f>
        <v>INDELC</v>
      </c>
      <c r="Q36" s="11" t="str">
        <f>+'NewTech-modinp'!Q36</f>
        <v>DARY-PH-TVR_EVP</v>
      </c>
      <c r="R36" s="11">
        <f>+'NewTech-modinp'!R36</f>
        <v>2018</v>
      </c>
      <c r="S36" s="17">
        <v>2020</v>
      </c>
      <c r="T36" s="38">
        <f>+'NewTech-modinp'!T36</f>
        <v>25</v>
      </c>
      <c r="U36" s="11">
        <f>+'NewTech-modinp'!U36</f>
        <v>0.68</v>
      </c>
      <c r="V36" s="11">
        <f t="shared" si="2"/>
        <v>0.47599999999999998</v>
      </c>
      <c r="W36" s="17">
        <f>+'NewTech-modinp'!V36</f>
        <v>31.536000000000001</v>
      </c>
      <c r="X36" s="38">
        <f>+'NewTech-modinp'!W36</f>
        <v>4.04</v>
      </c>
      <c r="Y36" s="11">
        <f>+'NewTech-modinp'!X36</f>
        <v>4.04</v>
      </c>
      <c r="Z36" s="11">
        <f>+'NewTech-modinp'!Y36</f>
        <v>4.04</v>
      </c>
      <c r="AA36" s="11">
        <f>+'NewTech-modinp'!Z36</f>
        <v>4.04</v>
      </c>
      <c r="AB36" s="11">
        <f>+'NewTech-modinp'!AA36</f>
        <v>4.04</v>
      </c>
      <c r="AC36" s="11">
        <f>+'NewTech-modinp'!AB36</f>
        <v>4.04</v>
      </c>
      <c r="AD36" s="11">
        <f>+'NewTech-modinp'!AC36</f>
        <v>4.04</v>
      </c>
      <c r="AE36" s="11">
        <f>+'NewTech-modinp'!AD36</f>
        <v>4.04</v>
      </c>
      <c r="AF36" s="11">
        <f>+'NewTech-modinp'!AE36</f>
        <v>4.04</v>
      </c>
      <c r="AG36" s="11">
        <f>+'NewTech-modinp'!AF36</f>
        <v>4.04</v>
      </c>
      <c r="AH36" s="17">
        <f>+'NewTech-modinp'!AG36</f>
        <v>2872</v>
      </c>
      <c r="AI36" s="11">
        <f>+'NewTech-modinp'!AH36</f>
        <v>2872</v>
      </c>
      <c r="AJ36" s="11">
        <f>+'NewTech-modinp'!AI36</f>
        <v>2872</v>
      </c>
      <c r="AK36" s="11">
        <f>+'NewTech-modinp'!AJ36</f>
        <v>2872</v>
      </c>
      <c r="AL36" s="11">
        <f>+'NewTech-modinp'!AK36</f>
        <v>2872</v>
      </c>
      <c r="AM36" s="11">
        <f>+'NewTech-modinp'!AL36</f>
        <v>2872</v>
      </c>
      <c r="AN36" s="11">
        <f>+'NewTech-modinp'!AM36</f>
        <v>2872</v>
      </c>
      <c r="AO36" s="11">
        <f>+'NewTech-modinp'!AN36</f>
        <v>2872</v>
      </c>
      <c r="AP36" s="11">
        <f>+'NewTech-modinp'!AO36</f>
        <v>2872</v>
      </c>
      <c r="AQ36" s="11">
        <f>+'NewTech-modinp'!AP36</f>
        <v>2872</v>
      </c>
      <c r="AR36" s="17">
        <f>+'NewTech-modinp'!AQ36</f>
        <v>0.89300000000000002</v>
      </c>
      <c r="AT36" s="11">
        <f>+'NewTech-modinp'!AR36</f>
        <v>5</v>
      </c>
    </row>
    <row r="37" spans="1:47" s="11" customFormat="1">
      <c r="A37" s="34" t="s">
        <v>92</v>
      </c>
      <c r="B37" s="35" t="s">
        <v>182</v>
      </c>
      <c r="C37" s="34" t="s">
        <v>96</v>
      </c>
      <c r="D37" s="35" t="s">
        <v>185</v>
      </c>
      <c r="E37" s="36" t="str">
        <f t="shared" si="0"/>
        <v>DARY-PH-EVPR_MVR</v>
      </c>
      <c r="F37" s="34" t="s">
        <v>97</v>
      </c>
      <c r="G37" s="35" t="s">
        <v>97</v>
      </c>
      <c r="H37" s="36" t="str">
        <f t="shared" si="1"/>
        <v>DARY-PH-EVPR_MVR-ELC-Fan20</v>
      </c>
      <c r="I37" s="34" t="s">
        <v>70</v>
      </c>
      <c r="J37" s="35" t="s">
        <v>161</v>
      </c>
      <c r="N37" s="11" t="str">
        <f>+'NewTech-modinp'!N37</f>
        <v>DARY-PH-TVR_EVP-WOD-Boiler</v>
      </c>
      <c r="O37" s="11" t="str">
        <f>+'NewTech-modinp'!O37</f>
        <v>New Dairy - Process Heat: TVR Evaporation  - Wood</v>
      </c>
      <c r="P37" s="11" t="str">
        <f>+'NewTech-modinp'!P37</f>
        <v>INDWOD</v>
      </c>
      <c r="Q37" s="11" t="str">
        <f>+'NewTech-modinp'!Q37</f>
        <v>DARY-PH-TVR_EVP</v>
      </c>
      <c r="R37" s="11">
        <f>+'NewTech-modinp'!R37</f>
        <v>2018</v>
      </c>
      <c r="S37" s="17">
        <v>2020</v>
      </c>
      <c r="T37" s="38">
        <f>+'NewTech-modinp'!T37</f>
        <v>25</v>
      </c>
      <c r="U37" s="11">
        <f>+'NewTech-modinp'!U37</f>
        <v>0.68</v>
      </c>
      <c r="V37" s="11">
        <f t="shared" si="2"/>
        <v>0.47599999999999998</v>
      </c>
      <c r="W37" s="17">
        <f>+'NewTech-modinp'!V37</f>
        <v>31.536000000000001</v>
      </c>
      <c r="X37" s="38">
        <f>+'NewTech-modinp'!W37</f>
        <v>0.85</v>
      </c>
      <c r="Y37" s="11">
        <f>+'NewTech-modinp'!X37</f>
        <v>0.85</v>
      </c>
      <c r="Z37" s="11">
        <f>+'NewTech-modinp'!Y37</f>
        <v>0.85</v>
      </c>
      <c r="AA37" s="11">
        <f>+'NewTech-modinp'!Z37</f>
        <v>0.85</v>
      </c>
      <c r="AB37" s="11">
        <f>+'NewTech-modinp'!AA37</f>
        <v>0.85</v>
      </c>
      <c r="AC37" s="11">
        <f>+'NewTech-modinp'!AB37</f>
        <v>0.85</v>
      </c>
      <c r="AD37" s="11">
        <f>+'NewTech-modinp'!AC37</f>
        <v>0.85</v>
      </c>
      <c r="AE37" s="11">
        <f>+'NewTech-modinp'!AD37</f>
        <v>0.85</v>
      </c>
      <c r="AF37" s="11">
        <f>+'NewTech-modinp'!AE37</f>
        <v>0.85</v>
      </c>
      <c r="AG37" s="11">
        <f>+'NewTech-modinp'!AF37</f>
        <v>0.85</v>
      </c>
      <c r="AH37" s="17">
        <f>+'NewTech-modinp'!AG37</f>
        <v>1100</v>
      </c>
      <c r="AI37" s="11">
        <f>+'NewTech-modinp'!AH37</f>
        <v>1100</v>
      </c>
      <c r="AJ37" s="11">
        <f>+'NewTech-modinp'!AI37</f>
        <v>1100</v>
      </c>
      <c r="AK37" s="11">
        <f>+'NewTech-modinp'!AJ37</f>
        <v>1100</v>
      </c>
      <c r="AL37" s="11">
        <f>+'NewTech-modinp'!AK37</f>
        <v>1100</v>
      </c>
      <c r="AM37" s="11">
        <f>+'NewTech-modinp'!AL37</f>
        <v>1100</v>
      </c>
      <c r="AN37" s="11">
        <f>+'NewTech-modinp'!AM37</f>
        <v>1100</v>
      </c>
      <c r="AO37" s="11">
        <f>+'NewTech-modinp'!AN37</f>
        <v>1100</v>
      </c>
      <c r="AP37" s="11">
        <f>+'NewTech-modinp'!AO37</f>
        <v>1100</v>
      </c>
      <c r="AQ37" s="11">
        <f>+'NewTech-modinp'!AP37</f>
        <v>1100</v>
      </c>
      <c r="AR37" s="17"/>
    </row>
    <row r="38" spans="1:47" s="11" customFormat="1">
      <c r="A38" s="34" t="s">
        <v>92</v>
      </c>
      <c r="B38" s="35" t="s">
        <v>182</v>
      </c>
      <c r="C38" s="34" t="s">
        <v>98</v>
      </c>
      <c r="D38" s="35" t="s">
        <v>186</v>
      </c>
      <c r="E38" s="36" t="str">
        <f t="shared" si="0"/>
        <v>DARY-PH-EVPR_Pre</v>
      </c>
      <c r="F38" s="34" t="s">
        <v>95</v>
      </c>
      <c r="G38" s="35" t="s">
        <v>218</v>
      </c>
      <c r="H38" s="36" t="str">
        <f t="shared" si="1"/>
        <v>DARY-PH-EVPR_Pre-NGA-BLR20</v>
      </c>
      <c r="I38" s="34" t="s">
        <v>68</v>
      </c>
      <c r="J38" s="35" t="s">
        <v>160</v>
      </c>
      <c r="N38" s="11" t="str">
        <f>+'NewTech-modinp'!N38</f>
        <v>DARY-PH-TVR_EVP-ELC-Boiler</v>
      </c>
      <c r="O38" s="11" t="str">
        <f>+'NewTech-modinp'!O38</f>
        <v>New Dairy - Process Heat: TVR Evaporation  - Electricity</v>
      </c>
      <c r="P38" s="11" t="str">
        <f>+'NewTech-modinp'!P38</f>
        <v>INDELC</v>
      </c>
      <c r="Q38" s="11" t="str">
        <f>+'NewTech-modinp'!Q38</f>
        <v>DARY-PH-TVR_EVP</v>
      </c>
      <c r="R38" s="11">
        <f>+'NewTech-modinp'!R38</f>
        <v>2018</v>
      </c>
      <c r="S38" s="17">
        <v>2020</v>
      </c>
      <c r="T38" s="38">
        <f>+'NewTech-modinp'!T38</f>
        <v>25</v>
      </c>
      <c r="U38" s="11">
        <f>+'NewTech-modinp'!U38</f>
        <v>0.68</v>
      </c>
      <c r="V38" s="11">
        <f t="shared" si="2"/>
        <v>0.47599999999999998</v>
      </c>
      <c r="W38" s="17">
        <f>+'NewTech-modinp'!V38</f>
        <v>31.536000000000001</v>
      </c>
      <c r="X38" s="38">
        <f>+'NewTech-modinp'!W38</f>
        <v>0.99</v>
      </c>
      <c r="Y38" s="11">
        <f>+'NewTech-modinp'!X38</f>
        <v>0.99</v>
      </c>
      <c r="Z38" s="11">
        <f>+'NewTech-modinp'!Y38</f>
        <v>0.99</v>
      </c>
      <c r="AA38" s="11">
        <f>+'NewTech-modinp'!Z38</f>
        <v>0.99</v>
      </c>
      <c r="AB38" s="11">
        <f>+'NewTech-modinp'!AA38</f>
        <v>0.99</v>
      </c>
      <c r="AC38" s="11">
        <f>+'NewTech-modinp'!AB38</f>
        <v>0.99</v>
      </c>
      <c r="AD38" s="11">
        <f>+'NewTech-modinp'!AC38</f>
        <v>0.99</v>
      </c>
      <c r="AE38" s="11">
        <f>+'NewTech-modinp'!AD38</f>
        <v>0.99</v>
      </c>
      <c r="AF38" s="11">
        <f>+'NewTech-modinp'!AE38</f>
        <v>0.99</v>
      </c>
      <c r="AG38" s="11">
        <f>+'NewTech-modinp'!AF38</f>
        <v>0.99</v>
      </c>
      <c r="AH38" s="17">
        <f>+'NewTech-modinp'!AG38</f>
        <v>370.49433333333332</v>
      </c>
      <c r="AI38" s="11">
        <f>+'NewTech-modinp'!AH38</f>
        <v>370.49433333333332</v>
      </c>
      <c r="AJ38" s="11">
        <f>+'NewTech-modinp'!AI38</f>
        <v>250</v>
      </c>
      <c r="AK38" s="11">
        <f>+'NewTech-modinp'!AJ38</f>
        <v>250</v>
      </c>
      <c r="AL38" s="11">
        <f>+'NewTech-modinp'!AK38</f>
        <v>250</v>
      </c>
      <c r="AM38" s="11">
        <f>+'NewTech-modinp'!AL38</f>
        <v>250</v>
      </c>
      <c r="AN38" s="11">
        <f>+'NewTech-modinp'!AM38</f>
        <v>250</v>
      </c>
      <c r="AO38" s="11">
        <f>+'NewTech-modinp'!AN38</f>
        <v>250</v>
      </c>
      <c r="AP38" s="11">
        <f>+'NewTech-modinp'!AO38</f>
        <v>250</v>
      </c>
      <c r="AQ38" s="11">
        <f>+'NewTech-modinp'!AP38</f>
        <v>250</v>
      </c>
      <c r="AR38" s="17"/>
    </row>
    <row r="39" spans="1:47" s="11" customFormat="1">
      <c r="A39" s="34" t="s">
        <v>92</v>
      </c>
      <c r="B39" s="35" t="s">
        <v>182</v>
      </c>
      <c r="C39" s="34" t="s">
        <v>98</v>
      </c>
      <c r="D39" s="35" t="s">
        <v>186</v>
      </c>
      <c r="E39" s="36" t="str">
        <f t="shared" si="0"/>
        <v>DARY-PH-EVPR_Pre</v>
      </c>
      <c r="F39" s="34" t="s">
        <v>95</v>
      </c>
      <c r="G39" s="35" t="s">
        <v>218</v>
      </c>
      <c r="H39" s="36" t="str">
        <f t="shared" si="1"/>
        <v>DARY-PH-EVPR_Pre-COA-BLR20</v>
      </c>
      <c r="I39" s="34" t="s">
        <v>71</v>
      </c>
      <c r="J39" s="35" t="s">
        <v>162</v>
      </c>
      <c r="N39" s="11" t="str">
        <f>+'NewTech-modinp'!N39</f>
        <v>DARY-PH-TVR_DRY-WOD-Boiler</v>
      </c>
      <c r="O39" s="11" t="str">
        <f>+'NewTech-modinp'!O39</f>
        <v>New Dairy - Process Heat: TVR Drying  - Wood</v>
      </c>
      <c r="P39" s="11" t="str">
        <f>+'NewTech-modinp'!P39</f>
        <v>INDWOD</v>
      </c>
      <c r="Q39" s="11" t="str">
        <f>+'NewTech-modinp'!Q39</f>
        <v>DARY-PH-TVR_DRY</v>
      </c>
      <c r="R39" s="11">
        <f>+'NewTech-modinp'!R39</f>
        <v>2018</v>
      </c>
      <c r="S39" s="17">
        <v>2020</v>
      </c>
      <c r="T39" s="38">
        <f>+'NewTech-modinp'!T39</f>
        <v>25</v>
      </c>
      <c r="U39" s="11">
        <f>+'NewTech-modinp'!U39</f>
        <v>0.68</v>
      </c>
      <c r="V39" s="11">
        <f t="shared" si="2"/>
        <v>0.47599999999999998</v>
      </c>
      <c r="W39" s="17">
        <f>+'NewTech-modinp'!V39</f>
        <v>31.536000000000001</v>
      </c>
      <c r="X39" s="38">
        <f>+'NewTech-modinp'!W39</f>
        <v>0.85</v>
      </c>
      <c r="Y39" s="11">
        <f>+'NewTech-modinp'!X39</f>
        <v>0.85</v>
      </c>
      <c r="Z39" s="11">
        <f>+'NewTech-modinp'!Y39</f>
        <v>0.85</v>
      </c>
      <c r="AA39" s="11">
        <f>+'NewTech-modinp'!Z39</f>
        <v>0.85</v>
      </c>
      <c r="AB39" s="11">
        <f>+'NewTech-modinp'!AA39</f>
        <v>0.85</v>
      </c>
      <c r="AC39" s="11">
        <f>+'NewTech-modinp'!AB39</f>
        <v>0.85</v>
      </c>
      <c r="AD39" s="11">
        <f>+'NewTech-modinp'!AC39</f>
        <v>0.85</v>
      </c>
      <c r="AE39" s="11">
        <f>+'NewTech-modinp'!AD39</f>
        <v>0.85</v>
      </c>
      <c r="AF39" s="11">
        <f>+'NewTech-modinp'!AE39</f>
        <v>0.85</v>
      </c>
      <c r="AG39" s="11">
        <f>+'NewTech-modinp'!AF39</f>
        <v>0.85</v>
      </c>
      <c r="AH39" s="17">
        <f>+'NewTech-modinp'!AG39</f>
        <v>1100</v>
      </c>
      <c r="AI39" s="11">
        <f>+'NewTech-modinp'!AH39</f>
        <v>1100</v>
      </c>
      <c r="AJ39" s="11">
        <f>+'NewTech-modinp'!AI39</f>
        <v>1100</v>
      </c>
      <c r="AK39" s="11">
        <f>+'NewTech-modinp'!AJ39</f>
        <v>1100</v>
      </c>
      <c r="AL39" s="11">
        <f>+'NewTech-modinp'!AK39</f>
        <v>1100</v>
      </c>
      <c r="AM39" s="11">
        <f>+'NewTech-modinp'!AL39</f>
        <v>1100</v>
      </c>
      <c r="AN39" s="11">
        <f>+'NewTech-modinp'!AM39</f>
        <v>1100</v>
      </c>
      <c r="AO39" s="11">
        <f>+'NewTech-modinp'!AN39</f>
        <v>1100</v>
      </c>
      <c r="AP39" s="11">
        <f>+'NewTech-modinp'!AO39</f>
        <v>1100</v>
      </c>
      <c r="AQ39" s="11">
        <f>+'NewTech-modinp'!AP39</f>
        <v>1100</v>
      </c>
      <c r="AR39" s="17"/>
    </row>
    <row r="40" spans="1:47" s="11" customFormat="1">
      <c r="A40" s="34" t="s">
        <v>92</v>
      </c>
      <c r="B40" s="35" t="s">
        <v>182</v>
      </c>
      <c r="C40" s="34" t="s">
        <v>99</v>
      </c>
      <c r="D40" s="35" t="s">
        <v>187</v>
      </c>
      <c r="E40" s="36" t="str">
        <f t="shared" si="0"/>
        <v>DARY-PH-EVPR_TVR</v>
      </c>
      <c r="F40" s="34" t="s">
        <v>95</v>
      </c>
      <c r="G40" s="35" t="s">
        <v>218</v>
      </c>
      <c r="H40" s="36" t="str">
        <f t="shared" si="1"/>
        <v>DARY-PH-EVPR_TVR-NGA-BLR20</v>
      </c>
      <c r="I40" s="34" t="s">
        <v>68</v>
      </c>
      <c r="J40" s="35" t="s">
        <v>160</v>
      </c>
      <c r="N40" s="11" t="str">
        <f>+'NewTech-modinp'!N40</f>
        <v>DARY-PH-TVR_DRY-ELC-Boiler</v>
      </c>
      <c r="O40" s="11" t="str">
        <f>+'NewTech-modinp'!O40</f>
        <v>New Dairy - Process Heat: TVR Drying  - Electricity</v>
      </c>
      <c r="P40" s="11" t="str">
        <f>+'NewTech-modinp'!P40</f>
        <v>INDELC</v>
      </c>
      <c r="Q40" s="11" t="str">
        <f>+'NewTech-modinp'!Q40</f>
        <v>DARY-PH-TVR_DRY</v>
      </c>
      <c r="R40" s="11">
        <f>+'NewTech-modinp'!R40</f>
        <v>2018</v>
      </c>
      <c r="S40" s="17">
        <v>2020</v>
      </c>
      <c r="T40" s="38">
        <f>+'NewTech-modinp'!T40</f>
        <v>25</v>
      </c>
      <c r="U40" s="11">
        <f>+'NewTech-modinp'!U40</f>
        <v>0.68</v>
      </c>
      <c r="V40" s="11">
        <f t="shared" si="2"/>
        <v>0.47599999999999998</v>
      </c>
      <c r="W40" s="17">
        <f>+'NewTech-modinp'!V40</f>
        <v>31.536000000000001</v>
      </c>
      <c r="X40" s="38">
        <f>+'NewTech-modinp'!W40</f>
        <v>0.99</v>
      </c>
      <c r="Y40" s="11">
        <f>+'NewTech-modinp'!X40</f>
        <v>0.99</v>
      </c>
      <c r="Z40" s="11">
        <f>+'NewTech-modinp'!Y40</f>
        <v>0.99</v>
      </c>
      <c r="AA40" s="11">
        <f>+'NewTech-modinp'!Z40</f>
        <v>0.99</v>
      </c>
      <c r="AB40" s="11">
        <f>+'NewTech-modinp'!AA40</f>
        <v>0.99</v>
      </c>
      <c r="AC40" s="11">
        <f>+'NewTech-modinp'!AB40</f>
        <v>0.99</v>
      </c>
      <c r="AD40" s="11">
        <f>+'NewTech-modinp'!AC40</f>
        <v>0.99</v>
      </c>
      <c r="AE40" s="11">
        <f>+'NewTech-modinp'!AD40</f>
        <v>0.99</v>
      </c>
      <c r="AF40" s="11">
        <f>+'NewTech-modinp'!AE40</f>
        <v>0.99</v>
      </c>
      <c r="AG40" s="11">
        <f>+'NewTech-modinp'!AF40</f>
        <v>0.99</v>
      </c>
      <c r="AH40" s="17">
        <f>+'NewTech-modinp'!AG40</f>
        <v>370.49433333333332</v>
      </c>
      <c r="AI40" s="11">
        <f>+'NewTech-modinp'!AH40</f>
        <v>370.49433333333332</v>
      </c>
      <c r="AJ40" s="11">
        <f>+'NewTech-modinp'!AI40</f>
        <v>250</v>
      </c>
      <c r="AK40" s="11">
        <f>+'NewTech-modinp'!AJ40</f>
        <v>250</v>
      </c>
      <c r="AL40" s="11">
        <f>+'NewTech-modinp'!AK40</f>
        <v>250</v>
      </c>
      <c r="AM40" s="11">
        <f>+'NewTech-modinp'!AL40</f>
        <v>250</v>
      </c>
      <c r="AN40" s="11">
        <f>+'NewTech-modinp'!AM40</f>
        <v>250</v>
      </c>
      <c r="AO40" s="11">
        <f>+'NewTech-modinp'!AN40</f>
        <v>250</v>
      </c>
      <c r="AP40" s="11">
        <f>+'NewTech-modinp'!AO40</f>
        <v>250</v>
      </c>
      <c r="AQ40" s="11">
        <f>+'NewTech-modinp'!AP40</f>
        <v>250</v>
      </c>
      <c r="AR40" s="17"/>
    </row>
    <row r="41" spans="1:47" s="11" customFormat="1">
      <c r="A41" s="34" t="s">
        <v>92</v>
      </c>
      <c r="B41" s="35" t="s">
        <v>182</v>
      </c>
      <c r="C41" s="34" t="s">
        <v>99</v>
      </c>
      <c r="D41" s="35" t="s">
        <v>187</v>
      </c>
      <c r="E41" s="36" t="str">
        <f t="shared" si="0"/>
        <v>DARY-PH-EVPR_TVR</v>
      </c>
      <c r="F41" s="34" t="s">
        <v>95</v>
      </c>
      <c r="G41" s="35" t="s">
        <v>218</v>
      </c>
      <c r="H41" s="36" t="str">
        <f t="shared" si="1"/>
        <v>DARY-PH-EVPR_TVR-COA-BLR20</v>
      </c>
      <c r="I41" s="34" t="s">
        <v>71</v>
      </c>
      <c r="J41" s="35" t="s">
        <v>162</v>
      </c>
      <c r="N41" s="11" t="str">
        <f>+'NewTech-modinp'!N41</f>
        <v>DARY-PH-TVR_DRY-ELC-HPmp</v>
      </c>
      <c r="O41" s="11" t="str">
        <f>+'NewTech-modinp'!O41</f>
        <v>New Dairy - Process Heat: TVR Drying  - Electricity</v>
      </c>
      <c r="P41" s="11" t="str">
        <f>+'NewTech-modinp'!P41</f>
        <v>INDELC</v>
      </c>
      <c r="Q41" s="11" t="str">
        <f>+'NewTech-modinp'!Q41</f>
        <v>DARY-PH-TVR_DRY</v>
      </c>
      <c r="R41" s="11">
        <f>+'NewTech-modinp'!R41</f>
        <v>2018</v>
      </c>
      <c r="S41" s="17">
        <v>2020</v>
      </c>
      <c r="T41" s="38">
        <f>+'NewTech-modinp'!T41</f>
        <v>20</v>
      </c>
      <c r="U41" s="11">
        <f>+'NewTech-modinp'!U41</f>
        <v>0.68</v>
      </c>
      <c r="V41" s="11">
        <f t="shared" si="2"/>
        <v>0.47599999999999998</v>
      </c>
      <c r="W41" s="17">
        <f>+'NewTech-modinp'!V41</f>
        <v>31.536000000000001</v>
      </c>
      <c r="X41" s="38">
        <f>+'NewTech-modinp'!W41</f>
        <v>3</v>
      </c>
      <c r="Y41" s="11">
        <f>+'NewTech-modinp'!X41</f>
        <v>3</v>
      </c>
      <c r="Z41" s="11">
        <f>+'NewTech-modinp'!Y41</f>
        <v>3</v>
      </c>
      <c r="AA41" s="11">
        <f>+'NewTech-modinp'!Z41</f>
        <v>3</v>
      </c>
      <c r="AB41" s="11">
        <f>+'NewTech-modinp'!AA41</f>
        <v>3</v>
      </c>
      <c r="AC41" s="11">
        <f>+'NewTech-modinp'!AB41</f>
        <v>3</v>
      </c>
      <c r="AD41" s="11">
        <f>+'NewTech-modinp'!AC41</f>
        <v>3</v>
      </c>
      <c r="AE41" s="11">
        <f>+'NewTech-modinp'!AD41</f>
        <v>3</v>
      </c>
      <c r="AF41" s="11">
        <f>+'NewTech-modinp'!AE41</f>
        <v>3</v>
      </c>
      <c r="AG41" s="11">
        <f>+'NewTech-modinp'!AF41</f>
        <v>3</v>
      </c>
      <c r="AH41" s="17">
        <f>+'NewTech-modinp'!AG41</f>
        <v>2281</v>
      </c>
      <c r="AI41" s="11">
        <f>+'NewTech-modinp'!AH41</f>
        <v>6843</v>
      </c>
      <c r="AJ41" s="11">
        <f>+'NewTech-modinp'!AI41</f>
        <v>6843</v>
      </c>
      <c r="AK41" s="11">
        <f>+'NewTech-modinp'!AJ41</f>
        <v>6843</v>
      </c>
      <c r="AL41" s="11">
        <f>+'NewTech-modinp'!AK41</f>
        <v>6843</v>
      </c>
      <c r="AM41" s="11">
        <f>+'NewTech-modinp'!AL41</f>
        <v>6843</v>
      </c>
      <c r="AN41" s="11">
        <f>+'NewTech-modinp'!AM41</f>
        <v>6843</v>
      </c>
      <c r="AO41" s="11">
        <f>+'NewTech-modinp'!AN41</f>
        <v>6843</v>
      </c>
      <c r="AP41" s="11">
        <f>+'NewTech-modinp'!AO41</f>
        <v>6843</v>
      </c>
      <c r="AQ41" s="11">
        <f>+'NewTech-modinp'!AP41</f>
        <v>6843</v>
      </c>
      <c r="AR41" s="17">
        <f>+'NewTech-modinp'!AQ41</f>
        <v>0.29799999999999999</v>
      </c>
      <c r="AT41" s="11">
        <f>+'NewTech-modinp'!AR41</f>
        <v>5</v>
      </c>
    </row>
    <row r="42" spans="1:47" s="11" customFormat="1">
      <c r="A42" s="34" t="s">
        <v>92</v>
      </c>
      <c r="B42" s="35" t="s">
        <v>182</v>
      </c>
      <c r="C42" s="34" t="s">
        <v>100</v>
      </c>
      <c r="D42" s="35" t="s">
        <v>188</v>
      </c>
      <c r="E42" s="36" t="str">
        <f t="shared" si="0"/>
        <v>DARY-PH-HW</v>
      </c>
      <c r="F42" s="34" t="s">
        <v>95</v>
      </c>
      <c r="G42" s="35" t="s">
        <v>218</v>
      </c>
      <c r="H42" s="36" t="str">
        <f t="shared" si="1"/>
        <v>DARY-PH-HW-COA-BLR20</v>
      </c>
      <c r="I42" s="34" t="s">
        <v>71</v>
      </c>
      <c r="J42" s="35" t="s">
        <v>162</v>
      </c>
      <c r="N42" s="11" t="str">
        <f>+'NewTech-modinp'!N42</f>
        <v>DARY-PH-TVR_DRY-ELC-HRCVR</v>
      </c>
      <c r="O42" s="11" t="str">
        <f>+'NewTech-modinp'!O42</f>
        <v>New Dairy - Process Heat: TVR Drying  - Electricity</v>
      </c>
      <c r="P42" s="11" t="str">
        <f>+'NewTech-modinp'!P42</f>
        <v>INDELC</v>
      </c>
      <c r="Q42" s="11" t="str">
        <f>+'NewTech-modinp'!Q42</f>
        <v>DARY-PH-TVR_DRY</v>
      </c>
      <c r="R42" s="11">
        <f>+'NewTech-modinp'!R42</f>
        <v>2018</v>
      </c>
      <c r="S42" s="17">
        <v>2020</v>
      </c>
      <c r="T42" s="38">
        <f>+'NewTech-modinp'!T42</f>
        <v>20</v>
      </c>
      <c r="U42" s="11">
        <f>+'NewTech-modinp'!U42</f>
        <v>0.68</v>
      </c>
      <c r="V42" s="11">
        <f t="shared" si="2"/>
        <v>0.47599999999999998</v>
      </c>
      <c r="W42" s="17">
        <f>+'NewTech-modinp'!V42</f>
        <v>31.536000000000001</v>
      </c>
      <c r="X42" s="38">
        <f>+'NewTech-modinp'!W42</f>
        <v>9.64</v>
      </c>
      <c r="Y42" s="11">
        <f>+'NewTech-modinp'!X42</f>
        <v>9.64</v>
      </c>
      <c r="Z42" s="11">
        <f>+'NewTech-modinp'!Y42</f>
        <v>9.64</v>
      </c>
      <c r="AA42" s="11">
        <f>+'NewTech-modinp'!Z42</f>
        <v>9.64</v>
      </c>
      <c r="AB42" s="11">
        <f>+'NewTech-modinp'!AA42</f>
        <v>9.64</v>
      </c>
      <c r="AC42" s="11">
        <f>+'NewTech-modinp'!AB42</f>
        <v>9.64</v>
      </c>
      <c r="AD42" s="11">
        <f>+'NewTech-modinp'!AC42</f>
        <v>9.64</v>
      </c>
      <c r="AE42" s="11">
        <f>+'NewTech-modinp'!AD42</f>
        <v>9.64</v>
      </c>
      <c r="AF42" s="11">
        <f>+'NewTech-modinp'!AE42</f>
        <v>9.64</v>
      </c>
      <c r="AG42" s="11">
        <f>+'NewTech-modinp'!AF42</f>
        <v>9.64</v>
      </c>
      <c r="AH42" s="17">
        <f>+'NewTech-modinp'!AG42</f>
        <v>427</v>
      </c>
      <c r="AI42" s="11">
        <f>+'NewTech-modinp'!AH42</f>
        <v>427</v>
      </c>
      <c r="AJ42" s="11">
        <f>+'NewTech-modinp'!AI42</f>
        <v>427</v>
      </c>
      <c r="AK42" s="11">
        <f>+'NewTech-modinp'!AJ42</f>
        <v>427</v>
      </c>
      <c r="AL42" s="11">
        <f>+'NewTech-modinp'!AK42</f>
        <v>427</v>
      </c>
      <c r="AM42" s="11">
        <f>+'NewTech-modinp'!AL42</f>
        <v>427</v>
      </c>
      <c r="AN42" s="11">
        <f>+'NewTech-modinp'!AM42</f>
        <v>427</v>
      </c>
      <c r="AO42" s="11">
        <f>+'NewTech-modinp'!AN42</f>
        <v>427</v>
      </c>
      <c r="AP42" s="11">
        <f>+'NewTech-modinp'!AO42</f>
        <v>427</v>
      </c>
      <c r="AQ42" s="11">
        <f>+'NewTech-modinp'!AP42</f>
        <v>427</v>
      </c>
      <c r="AR42" s="17">
        <f>+'NewTech-modinp'!AQ42</f>
        <v>0.42399999999999999</v>
      </c>
      <c r="AT42" s="11">
        <f>+'NewTech-modinp'!AR42</f>
        <v>5</v>
      </c>
    </row>
    <row r="43" spans="1:47" s="11" customFormat="1">
      <c r="A43" s="34" t="s">
        <v>92</v>
      </c>
      <c r="B43" s="35" t="s">
        <v>182</v>
      </c>
      <c r="C43" s="34" t="s">
        <v>100</v>
      </c>
      <c r="D43" s="35" t="s">
        <v>188</v>
      </c>
      <c r="E43" s="36" t="str">
        <f t="shared" si="0"/>
        <v>DARY-PH-HW</v>
      </c>
      <c r="F43" s="34" t="s">
        <v>95</v>
      </c>
      <c r="G43" s="35" t="s">
        <v>218</v>
      </c>
      <c r="H43" s="36" t="str">
        <f t="shared" si="1"/>
        <v>DARY-PH-HW-NGA-BLR20</v>
      </c>
      <c r="I43" s="34" t="s">
        <v>68</v>
      </c>
      <c r="J43" s="35" t="s">
        <v>160</v>
      </c>
      <c r="N43" s="11" t="str">
        <f>+'NewTech-modinp'!N43</f>
        <v>DARY-PH-TVR_DRY-COA-Boiler</v>
      </c>
      <c r="O43" s="11" t="str">
        <f>+'NewTech-modinp'!O43</f>
        <v>New Dairy - Process Heat: TVR Drying  - Coal</v>
      </c>
      <c r="P43" s="11" t="str">
        <f>+'NewTech-modinp'!P43</f>
        <v>INDCOA</v>
      </c>
      <c r="Q43" s="11" t="str">
        <f>+'NewTech-modinp'!Q43</f>
        <v>DARY-PH-TVR_DRY</v>
      </c>
      <c r="R43" s="11">
        <f>+'NewTech-modinp'!R43</f>
        <v>2018</v>
      </c>
      <c r="S43" s="17">
        <v>2020</v>
      </c>
      <c r="T43" s="38">
        <f>+'NewTech-modinp'!T43</f>
        <v>25</v>
      </c>
      <c r="U43" s="11">
        <f>+'NewTech-modinp'!U43</f>
        <v>0.68</v>
      </c>
      <c r="V43" s="11">
        <f t="shared" si="2"/>
        <v>0.47599999999999998</v>
      </c>
      <c r="W43" s="17">
        <f>+'NewTech-modinp'!V43</f>
        <v>31.536000000000001</v>
      </c>
      <c r="X43" s="38">
        <f>+'NewTech-modinp'!W43</f>
        <v>0.8</v>
      </c>
      <c r="Y43" s="11">
        <f>+'NewTech-modinp'!X43</f>
        <v>0.8</v>
      </c>
      <c r="Z43" s="11">
        <f>+'NewTech-modinp'!Y43</f>
        <v>0.8</v>
      </c>
      <c r="AA43" s="11">
        <f>+'NewTech-modinp'!Z43</f>
        <v>0.8</v>
      </c>
      <c r="AB43" s="11">
        <f>+'NewTech-modinp'!AA43</f>
        <v>0.8</v>
      </c>
      <c r="AC43" s="11">
        <f>+'NewTech-modinp'!AB43</f>
        <v>0.8</v>
      </c>
      <c r="AD43" s="11">
        <f>+'NewTech-modinp'!AC43</f>
        <v>0.8</v>
      </c>
      <c r="AE43" s="11">
        <f>+'NewTech-modinp'!AD43</f>
        <v>0.8</v>
      </c>
      <c r="AF43" s="11">
        <f>+'NewTech-modinp'!AE43</f>
        <v>0.8</v>
      </c>
      <c r="AG43" s="11">
        <f>+'NewTech-modinp'!AF43</f>
        <v>0.8</v>
      </c>
      <c r="AH43" s="17">
        <f>+'NewTech-modinp'!AG43</f>
        <v>750</v>
      </c>
      <c r="AI43" s="11">
        <f>+'NewTech-modinp'!AH43</f>
        <v>750</v>
      </c>
      <c r="AJ43" s="11">
        <f>+'NewTech-modinp'!AI43</f>
        <v>750</v>
      </c>
      <c r="AK43" s="11">
        <f>+'NewTech-modinp'!AJ43</f>
        <v>750</v>
      </c>
      <c r="AL43" s="11">
        <f>+'NewTech-modinp'!AK43</f>
        <v>750</v>
      </c>
      <c r="AM43" s="11">
        <f>+'NewTech-modinp'!AL43</f>
        <v>750</v>
      </c>
      <c r="AN43" s="11">
        <f>+'NewTech-modinp'!AM43</f>
        <v>750</v>
      </c>
      <c r="AO43" s="11">
        <f>+'NewTech-modinp'!AN43</f>
        <v>750</v>
      </c>
      <c r="AP43" s="11">
        <f>+'NewTech-modinp'!AO43</f>
        <v>750</v>
      </c>
      <c r="AQ43" s="11">
        <f>+'NewTech-modinp'!AP43</f>
        <v>750</v>
      </c>
      <c r="AR43" s="17">
        <v>0</v>
      </c>
    </row>
    <row r="44" spans="1:47" s="11" customFormat="1">
      <c r="A44" s="34" t="s">
        <v>92</v>
      </c>
      <c r="B44" s="35" t="s">
        <v>182</v>
      </c>
      <c r="C44" s="34" t="s">
        <v>101</v>
      </c>
      <c r="D44" s="35" t="s">
        <v>189</v>
      </c>
      <c r="E44" s="36" t="str">
        <f t="shared" si="0"/>
        <v>DARY-Pump</v>
      </c>
      <c r="F44" s="34" t="s">
        <v>102</v>
      </c>
      <c r="G44" s="35" t="s">
        <v>189</v>
      </c>
      <c r="H44" s="36" t="str">
        <f t="shared" si="1"/>
        <v>DARY-Pump-ELC-Pump20</v>
      </c>
      <c r="I44" s="34" t="s">
        <v>70</v>
      </c>
      <c r="J44" s="35" t="s">
        <v>161</v>
      </c>
      <c r="N44" s="11" t="str">
        <f>+'NewTech-modinp'!N44</f>
        <v>DARY-PH-TVR_DRY-NGA-Boiler</v>
      </c>
      <c r="O44" s="11" t="str">
        <f>+'NewTech-modinp'!O44</f>
        <v>New Dairy - Process Heat: TVR Drying  - Natural Gas</v>
      </c>
      <c r="P44" s="11" t="str">
        <f>+'NewTech-modinp'!P44</f>
        <v>INDNGA</v>
      </c>
      <c r="Q44" s="11" t="str">
        <f>+'NewTech-modinp'!Q44</f>
        <v>DARY-PH-TVR_DRY</v>
      </c>
      <c r="R44" s="11">
        <f>+'NewTech-modinp'!R44</f>
        <v>2018</v>
      </c>
      <c r="S44" s="17">
        <v>2020</v>
      </c>
      <c r="T44" s="38">
        <f>+'NewTech-modinp'!T44</f>
        <v>25</v>
      </c>
      <c r="U44" s="11">
        <f>+'NewTech-modinp'!U44</f>
        <v>0.68</v>
      </c>
      <c r="V44" s="11">
        <f t="shared" si="2"/>
        <v>0.47599999999999998</v>
      </c>
      <c r="W44" s="17">
        <f>+'NewTech-modinp'!V44</f>
        <v>31.536000000000001</v>
      </c>
      <c r="X44" s="38">
        <f>+'NewTech-modinp'!W44</f>
        <v>0.87</v>
      </c>
      <c r="Y44" s="11">
        <f>+'NewTech-modinp'!X44</f>
        <v>0.87</v>
      </c>
      <c r="Z44" s="11">
        <f>+'NewTech-modinp'!Y44</f>
        <v>0.87</v>
      </c>
      <c r="AA44" s="11">
        <f>+'NewTech-modinp'!Z44</f>
        <v>0.87</v>
      </c>
      <c r="AB44" s="11">
        <f>+'NewTech-modinp'!AA44</f>
        <v>0.87</v>
      </c>
      <c r="AC44" s="11">
        <f>+'NewTech-modinp'!AB44</f>
        <v>0.87</v>
      </c>
      <c r="AD44" s="11">
        <f>+'NewTech-modinp'!AC44</f>
        <v>0.87</v>
      </c>
      <c r="AE44" s="11">
        <f>+'NewTech-modinp'!AD44</f>
        <v>0.87</v>
      </c>
      <c r="AF44" s="11">
        <f>+'NewTech-modinp'!AE44</f>
        <v>0.87</v>
      </c>
      <c r="AG44" s="11">
        <f>+'NewTech-modinp'!AF44</f>
        <v>0.87</v>
      </c>
      <c r="AH44" s="17">
        <f>+'NewTech-modinp'!AG44</f>
        <v>250</v>
      </c>
      <c r="AI44" s="11">
        <f>+'NewTech-modinp'!AH44</f>
        <v>250</v>
      </c>
      <c r="AJ44" s="11">
        <f>+'NewTech-modinp'!AI44</f>
        <v>250</v>
      </c>
      <c r="AK44" s="11">
        <f>+'NewTech-modinp'!AJ44</f>
        <v>250</v>
      </c>
      <c r="AL44" s="11">
        <f>+'NewTech-modinp'!AK44</f>
        <v>250</v>
      </c>
      <c r="AM44" s="11">
        <f>+'NewTech-modinp'!AL44</f>
        <v>250</v>
      </c>
      <c r="AN44" s="11">
        <f>+'NewTech-modinp'!AM44</f>
        <v>250</v>
      </c>
      <c r="AO44" s="11">
        <f>+'NewTech-modinp'!AN44</f>
        <v>250</v>
      </c>
      <c r="AP44" s="11">
        <f>+'NewTech-modinp'!AO44</f>
        <v>250</v>
      </c>
      <c r="AQ44" s="11">
        <f>+'NewTech-modinp'!AP44</f>
        <v>250</v>
      </c>
      <c r="AR44" s="17"/>
    </row>
    <row r="45" spans="1:47" s="12" customFormat="1" ht="15" thickBot="1">
      <c r="A45" s="13" t="s">
        <v>92</v>
      </c>
      <c r="B45" s="14" t="s">
        <v>182</v>
      </c>
      <c r="C45" s="13" t="s">
        <v>103</v>
      </c>
      <c r="D45" s="14" t="s">
        <v>190</v>
      </c>
      <c r="E45" s="15" t="str">
        <f t="shared" si="0"/>
        <v>DARY-RFGR</v>
      </c>
      <c r="F45" s="13" t="s">
        <v>103</v>
      </c>
      <c r="G45" s="14" t="s">
        <v>191</v>
      </c>
      <c r="H45" s="15" t="str">
        <f t="shared" si="1"/>
        <v>DARY-RFGR-ELC-Refriger20</v>
      </c>
      <c r="I45" s="13" t="s">
        <v>70</v>
      </c>
      <c r="J45" s="14" t="s">
        <v>161</v>
      </c>
      <c r="N45" s="11" t="str">
        <f>+'NewTech-modinp'!N45</f>
        <v>DARY-PH-MVR_TVR-COA-Boiler</v>
      </c>
      <c r="O45" s="11" t="str">
        <f>+'NewTech-modinp'!O45</f>
        <v>New Dairy - Process Heat: MVR Evaporation TVR  - Coal</v>
      </c>
      <c r="P45" s="11" t="str">
        <f>+'NewTech-modinp'!P45</f>
        <v>INDCOA</v>
      </c>
      <c r="Q45" s="11" t="str">
        <f>+'NewTech-modinp'!Q45</f>
        <v>DARY-PH-MVR_TVR</v>
      </c>
      <c r="R45" s="11">
        <f>+'NewTech-modinp'!R45</f>
        <v>2018</v>
      </c>
      <c r="S45" s="17">
        <v>2020</v>
      </c>
      <c r="T45" s="38">
        <f>+'NewTech-modinp'!T45</f>
        <v>25</v>
      </c>
      <c r="U45" s="11">
        <f>+'NewTech-modinp'!U45</f>
        <v>0.68</v>
      </c>
      <c r="V45" s="11">
        <f t="shared" si="2"/>
        <v>0.47599999999999998</v>
      </c>
      <c r="W45" s="17">
        <f>+'NewTech-modinp'!V45</f>
        <v>31.536000000000001</v>
      </c>
      <c r="X45" s="38">
        <f>+'NewTech-modinp'!W45</f>
        <v>0.8</v>
      </c>
      <c r="Y45" s="11">
        <f>+'NewTech-modinp'!X45</f>
        <v>0.8</v>
      </c>
      <c r="Z45" s="11">
        <f>+'NewTech-modinp'!Y45</f>
        <v>0.8</v>
      </c>
      <c r="AA45" s="11">
        <f>+'NewTech-modinp'!Z45</f>
        <v>0.8</v>
      </c>
      <c r="AB45" s="11">
        <f>+'NewTech-modinp'!AA45</f>
        <v>0.8</v>
      </c>
      <c r="AC45" s="11">
        <f>+'NewTech-modinp'!AB45</f>
        <v>0.8</v>
      </c>
      <c r="AD45" s="11">
        <f>+'NewTech-modinp'!AC45</f>
        <v>0.8</v>
      </c>
      <c r="AE45" s="11">
        <f>+'NewTech-modinp'!AD45</f>
        <v>0.8</v>
      </c>
      <c r="AF45" s="11">
        <f>+'NewTech-modinp'!AE45</f>
        <v>0.8</v>
      </c>
      <c r="AG45" s="11">
        <f>+'NewTech-modinp'!AF45</f>
        <v>0.8</v>
      </c>
      <c r="AH45" s="17">
        <f>+'NewTech-modinp'!AG45</f>
        <v>750</v>
      </c>
      <c r="AI45" s="11">
        <f>+'NewTech-modinp'!AH45</f>
        <v>750</v>
      </c>
      <c r="AJ45" s="11">
        <f>+'NewTech-modinp'!AI45</f>
        <v>750</v>
      </c>
      <c r="AK45" s="11">
        <f>+'NewTech-modinp'!AJ45</f>
        <v>750</v>
      </c>
      <c r="AL45" s="11">
        <f>+'NewTech-modinp'!AK45</f>
        <v>750</v>
      </c>
      <c r="AM45" s="11">
        <f>+'NewTech-modinp'!AL45</f>
        <v>750</v>
      </c>
      <c r="AN45" s="11">
        <f>+'NewTech-modinp'!AM45</f>
        <v>750</v>
      </c>
      <c r="AO45" s="11">
        <f>+'NewTech-modinp'!AN45</f>
        <v>750</v>
      </c>
      <c r="AP45" s="11">
        <f>+'NewTech-modinp'!AO45</f>
        <v>750</v>
      </c>
      <c r="AQ45" s="11">
        <f>+'NewTech-modinp'!AP45</f>
        <v>750</v>
      </c>
      <c r="AR45" s="17">
        <v>0</v>
      </c>
      <c r="AS45" s="11"/>
      <c r="AT45" s="11"/>
      <c r="AU45" s="11"/>
    </row>
    <row r="46" spans="1:47" s="11" customFormat="1">
      <c r="A46" s="34" t="s">
        <v>104</v>
      </c>
      <c r="B46" s="35" t="s">
        <v>192</v>
      </c>
      <c r="C46" s="34" t="s">
        <v>76</v>
      </c>
      <c r="D46" s="35" t="s">
        <v>167</v>
      </c>
      <c r="E46" s="36" t="str">
        <f t="shared" si="0"/>
        <v>FOOD-ELCTRNCS</v>
      </c>
      <c r="F46" s="34" t="s">
        <v>77</v>
      </c>
      <c r="G46" s="35" t="s">
        <v>168</v>
      </c>
      <c r="H46" s="36" t="str">
        <f t="shared" si="1"/>
        <v>FOOD-ELCTRNCS-ELC-LCTRNC20</v>
      </c>
      <c r="I46" s="34" t="s">
        <v>70</v>
      </c>
      <c r="J46" s="35" t="s">
        <v>161</v>
      </c>
      <c r="N46" s="11" t="str">
        <f>+'NewTech-modinp'!N46</f>
        <v>DARY-PH-MVR_TVR-NGA-Boiler</v>
      </c>
      <c r="O46" s="11" t="str">
        <f>+'NewTech-modinp'!O46</f>
        <v>New Dairy - Process Heat: MVR Evaporation TVR  - Natural Gas</v>
      </c>
      <c r="P46" s="11" t="str">
        <f>+'NewTech-modinp'!P46</f>
        <v>INDNGA</v>
      </c>
      <c r="Q46" s="11" t="str">
        <f>+'NewTech-modinp'!Q46</f>
        <v>DARY-PH-MVR_TVR</v>
      </c>
      <c r="R46" s="11">
        <f>+'NewTech-modinp'!R46</f>
        <v>2018</v>
      </c>
      <c r="S46" s="17">
        <v>2020</v>
      </c>
      <c r="T46" s="38">
        <f>+'NewTech-modinp'!T46</f>
        <v>25</v>
      </c>
      <c r="U46" s="11">
        <f>+'NewTech-modinp'!U46</f>
        <v>0.68</v>
      </c>
      <c r="V46" s="11">
        <f t="shared" si="2"/>
        <v>0.47599999999999998</v>
      </c>
      <c r="W46" s="17">
        <f>+'NewTech-modinp'!V46</f>
        <v>31.536000000000001</v>
      </c>
      <c r="X46" s="38">
        <f>+'NewTech-modinp'!W46</f>
        <v>0.87</v>
      </c>
      <c r="Y46" s="11">
        <f>+'NewTech-modinp'!X46</f>
        <v>0.87</v>
      </c>
      <c r="Z46" s="11">
        <f>+'NewTech-modinp'!Y46</f>
        <v>0.87</v>
      </c>
      <c r="AA46" s="11">
        <f>+'NewTech-modinp'!Z46</f>
        <v>0.87</v>
      </c>
      <c r="AB46" s="11">
        <f>+'NewTech-modinp'!AA46</f>
        <v>0.87</v>
      </c>
      <c r="AC46" s="11">
        <f>+'NewTech-modinp'!AB46</f>
        <v>0.87</v>
      </c>
      <c r="AD46" s="11">
        <f>+'NewTech-modinp'!AC46</f>
        <v>0.87</v>
      </c>
      <c r="AE46" s="11">
        <f>+'NewTech-modinp'!AD46</f>
        <v>0.87</v>
      </c>
      <c r="AF46" s="11">
        <f>+'NewTech-modinp'!AE46</f>
        <v>0.87</v>
      </c>
      <c r="AG46" s="11">
        <f>+'NewTech-modinp'!AF46</f>
        <v>0.87</v>
      </c>
      <c r="AH46" s="17">
        <f>+'NewTech-modinp'!AG46</f>
        <v>250</v>
      </c>
      <c r="AI46" s="11">
        <f>+'NewTech-modinp'!AH46</f>
        <v>250</v>
      </c>
      <c r="AJ46" s="11">
        <f>+'NewTech-modinp'!AI46</f>
        <v>250</v>
      </c>
      <c r="AK46" s="11">
        <f>+'NewTech-modinp'!AJ46</f>
        <v>250</v>
      </c>
      <c r="AL46" s="11">
        <f>+'NewTech-modinp'!AK46</f>
        <v>250</v>
      </c>
      <c r="AM46" s="11">
        <f>+'NewTech-modinp'!AL46</f>
        <v>250</v>
      </c>
      <c r="AN46" s="11">
        <f>+'NewTech-modinp'!AM46</f>
        <v>250</v>
      </c>
      <c r="AO46" s="11">
        <f>+'NewTech-modinp'!AN46</f>
        <v>250</v>
      </c>
      <c r="AP46" s="11">
        <f>+'NewTech-modinp'!AO46</f>
        <v>250</v>
      </c>
      <c r="AQ46" s="11">
        <f>+'NewTech-modinp'!AP46</f>
        <v>250</v>
      </c>
      <c r="AR46" s="17"/>
    </row>
    <row r="47" spans="1:47" s="11" customFormat="1">
      <c r="A47" s="34" t="s">
        <v>104</v>
      </c>
      <c r="B47" s="35" t="s">
        <v>192</v>
      </c>
      <c r="C47" s="34" t="s">
        <v>78</v>
      </c>
      <c r="D47" s="35" t="s">
        <v>169</v>
      </c>
      <c r="E47" s="36" t="str">
        <f t="shared" si="0"/>
        <v>FOOD-LGHT</v>
      </c>
      <c r="F47" s="34" t="s">
        <v>79</v>
      </c>
      <c r="G47" s="35" t="s">
        <v>170</v>
      </c>
      <c r="H47" s="36" t="str">
        <f t="shared" si="1"/>
        <v>FOOD-LGHT-ELC-Light20</v>
      </c>
      <c r="I47" s="34" t="s">
        <v>70</v>
      </c>
      <c r="J47" s="35" t="s">
        <v>161</v>
      </c>
      <c r="N47" s="11" t="str">
        <f>+'NewTech-modinp'!N47</f>
        <v>DARY-PH-MVR_TVR-WOD-Boiler</v>
      </c>
      <c r="O47" s="11" t="str">
        <f>+'NewTech-modinp'!O47</f>
        <v>New Dairy - Process Heat: MVR Evaporation TVR  - Wood</v>
      </c>
      <c r="P47" s="11" t="str">
        <f>+'NewTech-modinp'!P47</f>
        <v>INDWOD</v>
      </c>
      <c r="Q47" s="11" t="str">
        <f>+'NewTech-modinp'!Q47</f>
        <v>DARY-PH-MVR_TVR</v>
      </c>
      <c r="R47" s="11">
        <f>+'NewTech-modinp'!R47</f>
        <v>2018</v>
      </c>
      <c r="S47" s="17">
        <v>2020</v>
      </c>
      <c r="T47" s="38">
        <f>+'NewTech-modinp'!T47</f>
        <v>25</v>
      </c>
      <c r="U47" s="11">
        <f>+'NewTech-modinp'!U47</f>
        <v>0.68</v>
      </c>
      <c r="V47" s="11">
        <f t="shared" si="2"/>
        <v>0.47599999999999998</v>
      </c>
      <c r="W47" s="17">
        <f>+'NewTech-modinp'!V47</f>
        <v>31.536000000000001</v>
      </c>
      <c r="X47" s="38">
        <f>+'NewTech-modinp'!W47</f>
        <v>0.85</v>
      </c>
      <c r="Y47" s="11">
        <f>+'NewTech-modinp'!X47</f>
        <v>0.85</v>
      </c>
      <c r="Z47" s="11">
        <f>+'NewTech-modinp'!Y47</f>
        <v>0.85</v>
      </c>
      <c r="AA47" s="11">
        <f>+'NewTech-modinp'!Z47</f>
        <v>0.85</v>
      </c>
      <c r="AB47" s="11">
        <f>+'NewTech-modinp'!AA47</f>
        <v>0.85</v>
      </c>
      <c r="AC47" s="11">
        <f>+'NewTech-modinp'!AB47</f>
        <v>0.85</v>
      </c>
      <c r="AD47" s="11">
        <f>+'NewTech-modinp'!AC47</f>
        <v>0.85</v>
      </c>
      <c r="AE47" s="11">
        <f>+'NewTech-modinp'!AD47</f>
        <v>0.85</v>
      </c>
      <c r="AF47" s="11">
        <f>+'NewTech-modinp'!AE47</f>
        <v>0.85</v>
      </c>
      <c r="AG47" s="11">
        <f>+'NewTech-modinp'!AF47</f>
        <v>0.85</v>
      </c>
      <c r="AH47" s="17">
        <f>+'NewTech-modinp'!AG47</f>
        <v>1100</v>
      </c>
      <c r="AI47" s="11">
        <f>+'NewTech-modinp'!AH47</f>
        <v>1100</v>
      </c>
      <c r="AJ47" s="11">
        <f>+'NewTech-modinp'!AI47</f>
        <v>1100</v>
      </c>
      <c r="AK47" s="11">
        <f>+'NewTech-modinp'!AJ47</f>
        <v>1100</v>
      </c>
      <c r="AL47" s="11">
        <f>+'NewTech-modinp'!AK47</f>
        <v>1100</v>
      </c>
      <c r="AM47" s="11">
        <f>+'NewTech-modinp'!AL47</f>
        <v>1100</v>
      </c>
      <c r="AN47" s="11">
        <f>+'NewTech-modinp'!AM47</f>
        <v>1100</v>
      </c>
      <c r="AO47" s="11">
        <f>+'NewTech-modinp'!AN47</f>
        <v>1100</v>
      </c>
      <c r="AP47" s="11">
        <f>+'NewTech-modinp'!AO47</f>
        <v>1100</v>
      </c>
      <c r="AQ47" s="11">
        <f>+'NewTech-modinp'!AP47</f>
        <v>1100</v>
      </c>
      <c r="AR47" s="17"/>
    </row>
    <row r="48" spans="1:47" s="11" customFormat="1">
      <c r="A48" s="34" t="s">
        <v>104</v>
      </c>
      <c r="B48" s="35" t="s">
        <v>192</v>
      </c>
      <c r="C48" s="34" t="s">
        <v>84</v>
      </c>
      <c r="D48" s="35" t="s">
        <v>175</v>
      </c>
      <c r="E48" s="36" t="str">
        <f t="shared" si="0"/>
        <v>FOOD-MoTP-Stat</v>
      </c>
      <c r="F48" s="34" t="s">
        <v>85</v>
      </c>
      <c r="G48" s="35" t="s">
        <v>176</v>
      </c>
      <c r="H48" s="36" t="str">
        <f t="shared" ref="H48:H50" si="6">+LEFT(E48,9)&amp;"-"&amp;RIGHT(J48,3)&amp;"-"&amp;G48&amp;"20"</f>
        <v>FOOD-MoTP-PET-Stt_ngn20</v>
      </c>
      <c r="I48" s="34" t="s">
        <v>83</v>
      </c>
      <c r="J48" s="35" t="s">
        <v>174</v>
      </c>
      <c r="N48" s="11" t="str">
        <f>+'NewTech-modinp'!N48</f>
        <v>DARY-PH-MVR_TVR-ELC-Boiler</v>
      </c>
      <c r="O48" s="11" t="str">
        <f>+'NewTech-modinp'!O48</f>
        <v>New Dairy - Process Heat: MVR Evaporation TVR  - Electricity</v>
      </c>
      <c r="P48" s="11" t="str">
        <f>+'NewTech-modinp'!P48</f>
        <v>INDELC</v>
      </c>
      <c r="Q48" s="11" t="str">
        <f>+'NewTech-modinp'!Q48</f>
        <v>DARY-PH-MVR_TVR</v>
      </c>
      <c r="R48" s="11">
        <f>+'NewTech-modinp'!R48</f>
        <v>2018</v>
      </c>
      <c r="S48" s="17">
        <v>2020</v>
      </c>
      <c r="T48" s="38">
        <f>+'NewTech-modinp'!T48</f>
        <v>25</v>
      </c>
      <c r="U48" s="11">
        <f>+'NewTech-modinp'!U48</f>
        <v>0.68</v>
      </c>
      <c r="V48" s="11">
        <f t="shared" si="2"/>
        <v>0.47599999999999998</v>
      </c>
      <c r="W48" s="17">
        <f>+'NewTech-modinp'!V48</f>
        <v>31.536000000000001</v>
      </c>
      <c r="X48" s="38">
        <f>+'NewTech-modinp'!W48</f>
        <v>0.99</v>
      </c>
      <c r="Y48" s="11">
        <f>+'NewTech-modinp'!X48</f>
        <v>0.99</v>
      </c>
      <c r="Z48" s="11">
        <f>+'NewTech-modinp'!Y48</f>
        <v>0.99</v>
      </c>
      <c r="AA48" s="11">
        <f>+'NewTech-modinp'!Z48</f>
        <v>0.99</v>
      </c>
      <c r="AB48" s="11">
        <f>+'NewTech-modinp'!AA48</f>
        <v>0.99</v>
      </c>
      <c r="AC48" s="11">
        <f>+'NewTech-modinp'!AB48</f>
        <v>0.99</v>
      </c>
      <c r="AD48" s="11">
        <f>+'NewTech-modinp'!AC48</f>
        <v>0.99</v>
      </c>
      <c r="AE48" s="11">
        <f>+'NewTech-modinp'!AD48</f>
        <v>0.99</v>
      </c>
      <c r="AF48" s="11">
        <f>+'NewTech-modinp'!AE48</f>
        <v>0.99</v>
      </c>
      <c r="AG48" s="11">
        <f>+'NewTech-modinp'!AF48</f>
        <v>0.99</v>
      </c>
      <c r="AH48" s="17">
        <f>+'NewTech-modinp'!AG48</f>
        <v>370.49433333333332</v>
      </c>
      <c r="AI48" s="11">
        <f>+'NewTech-modinp'!AH48</f>
        <v>370.49433333333332</v>
      </c>
      <c r="AJ48" s="11">
        <f>+'NewTech-modinp'!AI48</f>
        <v>250</v>
      </c>
      <c r="AK48" s="11">
        <f>+'NewTech-modinp'!AJ48</f>
        <v>250</v>
      </c>
      <c r="AL48" s="11">
        <f>+'NewTech-modinp'!AK48</f>
        <v>250</v>
      </c>
      <c r="AM48" s="11">
        <f>+'NewTech-modinp'!AL48</f>
        <v>250</v>
      </c>
      <c r="AN48" s="11">
        <f>+'NewTech-modinp'!AM48</f>
        <v>250</v>
      </c>
      <c r="AO48" s="11">
        <f>+'NewTech-modinp'!AN48</f>
        <v>250</v>
      </c>
      <c r="AP48" s="11">
        <f>+'NewTech-modinp'!AO48</f>
        <v>250</v>
      </c>
      <c r="AQ48" s="11">
        <f>+'NewTech-modinp'!AP48</f>
        <v>250</v>
      </c>
      <c r="AR48" s="17"/>
    </row>
    <row r="49" spans="1:46" s="11" customFormat="1">
      <c r="A49" s="34" t="s">
        <v>104</v>
      </c>
      <c r="B49" s="35" t="s">
        <v>192</v>
      </c>
      <c r="C49" s="34" t="s">
        <v>84</v>
      </c>
      <c r="D49" s="35" t="s">
        <v>175</v>
      </c>
      <c r="E49" s="36" t="str">
        <f t="shared" si="0"/>
        <v>FOOD-MoTP-Stat</v>
      </c>
      <c r="F49" s="34" t="s">
        <v>85</v>
      </c>
      <c r="G49" s="35" t="s">
        <v>176</v>
      </c>
      <c r="H49" s="36" t="str">
        <f t="shared" si="6"/>
        <v>FOOD-MoTP-FOL-Stt_ngn20</v>
      </c>
      <c r="I49" s="34" t="s">
        <v>86</v>
      </c>
      <c r="J49" s="35" t="s">
        <v>177</v>
      </c>
      <c r="N49" s="11" t="str">
        <f>+'NewTech-modinp'!N49</f>
        <v>DARY-PH-MVR_TVR-ELC-Fan</v>
      </c>
      <c r="O49" s="11" t="str">
        <f>+'NewTech-modinp'!O49</f>
        <v>New Dairy - Process Heat: MVR Evaporation TVR  - Electricity</v>
      </c>
      <c r="P49" s="11" t="str">
        <f>+'NewTech-modinp'!P49</f>
        <v>INDELC</v>
      </c>
      <c r="Q49" s="11" t="str">
        <f>+'NewTech-modinp'!Q49</f>
        <v>DARY-PH-MVR_TVR</v>
      </c>
      <c r="R49" s="11">
        <f>+'NewTech-modinp'!R49</f>
        <v>2018</v>
      </c>
      <c r="S49" s="17">
        <v>2020</v>
      </c>
      <c r="T49" s="38">
        <f>+'NewTech-modinp'!T49</f>
        <v>25</v>
      </c>
      <c r="U49" s="11">
        <f>+'NewTech-modinp'!U49</f>
        <v>0.68</v>
      </c>
      <c r="V49" s="11">
        <f t="shared" si="2"/>
        <v>0.47599999999999998</v>
      </c>
      <c r="W49" s="17">
        <f>+'NewTech-modinp'!V49</f>
        <v>31.536000000000001</v>
      </c>
      <c r="X49" s="38">
        <f>+'NewTech-modinp'!W49</f>
        <v>18.02</v>
      </c>
      <c r="Y49" s="11">
        <f>+'NewTech-modinp'!X49</f>
        <v>18.02</v>
      </c>
      <c r="Z49" s="11">
        <f>+'NewTech-modinp'!Y49</f>
        <v>18.02</v>
      </c>
      <c r="AA49" s="11">
        <f>+'NewTech-modinp'!Z49</f>
        <v>18.02</v>
      </c>
      <c r="AB49" s="11">
        <f>+'NewTech-modinp'!AA49</f>
        <v>18.02</v>
      </c>
      <c r="AC49" s="11">
        <f>+'NewTech-modinp'!AB49</f>
        <v>18.02</v>
      </c>
      <c r="AD49" s="11">
        <f>+'NewTech-modinp'!AC49</f>
        <v>18.02</v>
      </c>
      <c r="AE49" s="11">
        <f>+'NewTech-modinp'!AD49</f>
        <v>18.02</v>
      </c>
      <c r="AF49" s="11">
        <f>+'NewTech-modinp'!AE49</f>
        <v>18.02</v>
      </c>
      <c r="AG49" s="11">
        <f>+'NewTech-modinp'!AF49</f>
        <v>18.02</v>
      </c>
      <c r="AH49" s="17">
        <f>+'NewTech-modinp'!AG49</f>
        <v>17573</v>
      </c>
      <c r="AI49" s="11">
        <f>+'NewTech-modinp'!AH49</f>
        <v>17573</v>
      </c>
      <c r="AJ49" s="11">
        <f>+'NewTech-modinp'!AI49</f>
        <v>17573</v>
      </c>
      <c r="AK49" s="11">
        <f>+'NewTech-modinp'!AJ49</f>
        <v>17573</v>
      </c>
      <c r="AL49" s="11">
        <f>+'NewTech-modinp'!AK49</f>
        <v>17573</v>
      </c>
      <c r="AM49" s="11">
        <f>+'NewTech-modinp'!AL49</f>
        <v>17573</v>
      </c>
      <c r="AN49" s="11">
        <f>+'NewTech-modinp'!AM49</f>
        <v>17573</v>
      </c>
      <c r="AO49" s="11">
        <f>+'NewTech-modinp'!AN49</f>
        <v>17573</v>
      </c>
      <c r="AP49" s="11">
        <f>+'NewTech-modinp'!AO49</f>
        <v>17573</v>
      </c>
      <c r="AQ49" s="11">
        <f>+'NewTech-modinp'!AP49</f>
        <v>17573</v>
      </c>
      <c r="AR49" s="17"/>
    </row>
    <row r="50" spans="1:46" s="11" customFormat="1">
      <c r="A50" s="34" t="s">
        <v>104</v>
      </c>
      <c r="B50" s="35" t="s">
        <v>192</v>
      </c>
      <c r="C50" s="34" t="s">
        <v>84</v>
      </c>
      <c r="D50" s="35" t="s">
        <v>175</v>
      </c>
      <c r="E50" s="36" t="str">
        <f t="shared" si="0"/>
        <v>FOOD-MoTP-Stat</v>
      </c>
      <c r="F50" s="34" t="s">
        <v>85</v>
      </c>
      <c r="G50" s="35" t="s">
        <v>176</v>
      </c>
      <c r="H50" s="36" t="str">
        <f t="shared" si="6"/>
        <v>FOOD-MoTP-DSL-Stt_ngn20</v>
      </c>
      <c r="I50" s="34" t="s">
        <v>82</v>
      </c>
      <c r="J50" s="35" t="s">
        <v>173</v>
      </c>
      <c r="N50" s="11" t="str">
        <f>+'NewTech-modinp'!N50</f>
        <v>DARY-PH-MVR_Fan-ELC-Fan</v>
      </c>
      <c r="O50" s="11" t="str">
        <f>+'NewTech-modinp'!O50</f>
        <v>New Dairy - Process Heat: MVR Fan  - Electricity</v>
      </c>
      <c r="P50" s="11" t="str">
        <f>+'NewTech-modinp'!P50</f>
        <v>INDELC</v>
      </c>
      <c r="Q50" s="11" t="str">
        <f>+'NewTech-modinp'!Q50</f>
        <v>DARY-PH-MVR_Fan</v>
      </c>
      <c r="R50" s="11">
        <f>+'NewTech-modinp'!R50</f>
        <v>2018</v>
      </c>
      <c r="S50" s="17">
        <v>2020</v>
      </c>
      <c r="T50" s="38">
        <f>+'NewTech-modinp'!T50</f>
        <v>25</v>
      </c>
      <c r="U50" s="11">
        <f>+'NewTech-modinp'!U50</f>
        <v>0.68</v>
      </c>
      <c r="V50" s="11">
        <f t="shared" si="2"/>
        <v>0.47599999999999998</v>
      </c>
      <c r="W50" s="17">
        <f>+'NewTech-modinp'!V50</f>
        <v>31.536000000000001</v>
      </c>
      <c r="X50" s="38">
        <f>+'NewTech-modinp'!W50</f>
        <v>43.433917555665673</v>
      </c>
      <c r="Y50" s="11">
        <f>+'NewTech-modinp'!X50</f>
        <v>43.433917555665673</v>
      </c>
      <c r="Z50" s="11">
        <f>+'NewTech-modinp'!Y50</f>
        <v>43.433917555665673</v>
      </c>
      <c r="AA50" s="11">
        <f>+'NewTech-modinp'!Z50</f>
        <v>43.433917555665673</v>
      </c>
      <c r="AB50" s="11">
        <f>+'NewTech-modinp'!AA50</f>
        <v>43.433917555665673</v>
      </c>
      <c r="AC50" s="11">
        <f>+'NewTech-modinp'!AB50</f>
        <v>43.433917555665673</v>
      </c>
      <c r="AD50" s="11">
        <f>+'NewTech-modinp'!AC50</f>
        <v>43.433917555665673</v>
      </c>
      <c r="AE50" s="11">
        <f>+'NewTech-modinp'!AD50</f>
        <v>43.433917555665673</v>
      </c>
      <c r="AF50" s="11">
        <f>+'NewTech-modinp'!AE50</f>
        <v>43.433917555665673</v>
      </c>
      <c r="AG50" s="11">
        <f>+'NewTech-modinp'!AF50</f>
        <v>43.433917555665673</v>
      </c>
      <c r="AH50" s="17">
        <f>+'NewTech-modinp'!AG50</f>
        <v>17573</v>
      </c>
      <c r="AI50" s="11">
        <f>+'NewTech-modinp'!AH50</f>
        <v>17573</v>
      </c>
      <c r="AJ50" s="11">
        <f>+'NewTech-modinp'!AI50</f>
        <v>17573</v>
      </c>
      <c r="AK50" s="11">
        <f>+'NewTech-modinp'!AJ50</f>
        <v>17573</v>
      </c>
      <c r="AL50" s="11">
        <f>+'NewTech-modinp'!AK50</f>
        <v>17573</v>
      </c>
      <c r="AM50" s="11">
        <f>+'NewTech-modinp'!AL50</f>
        <v>17573</v>
      </c>
      <c r="AN50" s="11">
        <f>+'NewTech-modinp'!AM50</f>
        <v>17573</v>
      </c>
      <c r="AO50" s="11">
        <f>+'NewTech-modinp'!AN50</f>
        <v>17573</v>
      </c>
      <c r="AP50" s="11">
        <f>+'NewTech-modinp'!AO50</f>
        <v>17573</v>
      </c>
      <c r="AQ50" s="11">
        <f>+'NewTech-modinp'!AP50</f>
        <v>17573</v>
      </c>
      <c r="AR50" s="17"/>
    </row>
    <row r="51" spans="1:46" s="11" customFormat="1">
      <c r="A51" s="34" t="s">
        <v>104</v>
      </c>
      <c r="B51" s="35" t="s">
        <v>192</v>
      </c>
      <c r="C51" s="34" t="s">
        <v>84</v>
      </c>
      <c r="D51" s="35" t="s">
        <v>175</v>
      </c>
      <c r="E51" s="36" t="str">
        <f t="shared" si="0"/>
        <v>FOOD-MoTP-Stat</v>
      </c>
      <c r="F51" s="34" t="s">
        <v>87</v>
      </c>
      <c r="G51" s="35" t="s">
        <v>178</v>
      </c>
      <c r="H51" s="36" t="str">
        <f t="shared" si="1"/>
        <v>FOOD-MoTP-Stat-ELC-Motor20</v>
      </c>
      <c r="I51" s="34" t="s">
        <v>70</v>
      </c>
      <c r="J51" s="35" t="s">
        <v>161</v>
      </c>
      <c r="N51" s="11" t="str">
        <f>+'NewTech-modinp'!N51</f>
        <v>DARY-PH-STM_HW-DSL-Boiler</v>
      </c>
      <c r="O51" s="11" t="str">
        <f>+'NewTech-modinp'!O51</f>
        <v>New Dairy - Process Heat: Steam/Hot Water  - Diesel</v>
      </c>
      <c r="P51" s="11" t="str">
        <f>+'NewTech-modinp'!P51</f>
        <v>INDDSL</v>
      </c>
      <c r="Q51" s="11" t="str">
        <f>+'NewTech-modinp'!Q51</f>
        <v>DARY-PH-STM_HW</v>
      </c>
      <c r="R51" s="11">
        <f>+'NewTech-modinp'!R51</f>
        <v>2018</v>
      </c>
      <c r="S51" s="17">
        <v>2020</v>
      </c>
      <c r="T51" s="38">
        <f>+'NewTech-modinp'!T51</f>
        <v>25</v>
      </c>
      <c r="U51" s="11">
        <f>+'NewTech-modinp'!U51</f>
        <v>0.68</v>
      </c>
      <c r="V51" s="11">
        <f t="shared" si="2"/>
        <v>0.47599999999999998</v>
      </c>
      <c r="W51" s="17">
        <f>+'NewTech-modinp'!V51</f>
        <v>31.536000000000001</v>
      </c>
      <c r="X51" s="38">
        <f>+'NewTech-modinp'!W51</f>
        <v>0.85</v>
      </c>
      <c r="Y51" s="11">
        <f>+'NewTech-modinp'!X51</f>
        <v>0.85</v>
      </c>
      <c r="Z51" s="11">
        <f>+'NewTech-modinp'!Y51</f>
        <v>0.85</v>
      </c>
      <c r="AA51" s="11">
        <f>+'NewTech-modinp'!Z51</f>
        <v>0.85</v>
      </c>
      <c r="AB51" s="11">
        <f>+'NewTech-modinp'!AA51</f>
        <v>0.85</v>
      </c>
      <c r="AC51" s="11">
        <f>+'NewTech-modinp'!AB51</f>
        <v>0.85</v>
      </c>
      <c r="AD51" s="11">
        <f>+'NewTech-modinp'!AC51</f>
        <v>0.85</v>
      </c>
      <c r="AE51" s="11">
        <f>+'NewTech-modinp'!AD51</f>
        <v>0.85</v>
      </c>
      <c r="AF51" s="11">
        <f>+'NewTech-modinp'!AE51</f>
        <v>0.85</v>
      </c>
      <c r="AG51" s="11">
        <f>+'NewTech-modinp'!AF51</f>
        <v>0.85</v>
      </c>
      <c r="AH51" s="17">
        <f>+'NewTech-modinp'!AG51</f>
        <v>300</v>
      </c>
      <c r="AI51" s="11">
        <f>+'NewTech-modinp'!AH51</f>
        <v>300</v>
      </c>
      <c r="AJ51" s="11">
        <f>+'NewTech-modinp'!AI51</f>
        <v>300</v>
      </c>
      <c r="AK51" s="11">
        <f>+'NewTech-modinp'!AJ51</f>
        <v>300</v>
      </c>
      <c r="AL51" s="11">
        <f>+'NewTech-modinp'!AK51</f>
        <v>300</v>
      </c>
      <c r="AM51" s="11">
        <f>+'NewTech-modinp'!AL51</f>
        <v>300</v>
      </c>
      <c r="AN51" s="11">
        <f>+'NewTech-modinp'!AM51</f>
        <v>300</v>
      </c>
      <c r="AO51" s="11">
        <f>+'NewTech-modinp'!AN51</f>
        <v>300</v>
      </c>
      <c r="AP51" s="11">
        <f>+'NewTech-modinp'!AO51</f>
        <v>300</v>
      </c>
      <c r="AQ51" s="11">
        <f>+'NewTech-modinp'!AP51</f>
        <v>300</v>
      </c>
      <c r="AR51" s="17"/>
    </row>
    <row r="52" spans="1:46" s="11" customFormat="1">
      <c r="A52" s="34" t="s">
        <v>104</v>
      </c>
      <c r="B52" s="35" t="s">
        <v>192</v>
      </c>
      <c r="C52" s="34" t="s">
        <v>93</v>
      </c>
      <c r="D52" s="35" t="s">
        <v>183</v>
      </c>
      <c r="E52" s="36" t="str">
        <f t="shared" si="0"/>
        <v>FOOD-PH-DirH</v>
      </c>
      <c r="F52" s="34" t="s">
        <v>90</v>
      </c>
      <c r="G52" s="35" t="s">
        <v>90</v>
      </c>
      <c r="H52" s="36" t="str">
        <f t="shared" si="1"/>
        <v>FOOD-PH-DirH-NGA-Burner20</v>
      </c>
      <c r="I52" s="34" t="s">
        <v>68</v>
      </c>
      <c r="J52" s="35" t="s">
        <v>160</v>
      </c>
      <c r="N52" s="11" t="str">
        <f>+'NewTech-modinp'!N52</f>
        <v>DARY-PH-STM_HW-GEO-Heat</v>
      </c>
      <c r="O52" s="11" t="str">
        <f>+'NewTech-modinp'!O52</f>
        <v>New Dairy - Process Heat: Steam/Hot Water  - Geothermal</v>
      </c>
      <c r="P52" s="11" t="str">
        <f>+'NewTech-modinp'!P52</f>
        <v>INDGEO</v>
      </c>
      <c r="Q52" s="11" t="str">
        <f>+'NewTech-modinp'!Q52</f>
        <v>DARY-PH-STM_HW</v>
      </c>
      <c r="R52" s="11">
        <f>+'NewTech-modinp'!R52</f>
        <v>2018</v>
      </c>
      <c r="S52" s="17">
        <v>2020</v>
      </c>
      <c r="T52" s="38">
        <f>+'NewTech-modinp'!T52</f>
        <v>10</v>
      </c>
      <c r="U52" s="11">
        <f>+'NewTech-modinp'!U52</f>
        <v>0.68</v>
      </c>
      <c r="V52" s="11">
        <f t="shared" si="2"/>
        <v>0.47599999999999998</v>
      </c>
      <c r="W52" s="17">
        <f>+'NewTech-modinp'!V52</f>
        <v>31.536000000000001</v>
      </c>
      <c r="X52" s="38">
        <f>+'NewTech-modinp'!W52</f>
        <v>0.97012399999999988</v>
      </c>
      <c r="Y52" s="11">
        <f>+'NewTech-modinp'!X52</f>
        <v>0.97012399999999988</v>
      </c>
      <c r="Z52" s="11">
        <f>+'NewTech-modinp'!Y52</f>
        <v>0.97012399999999988</v>
      </c>
      <c r="AA52" s="11">
        <f>+'NewTech-modinp'!Z52</f>
        <v>0.97012399999999988</v>
      </c>
      <c r="AB52" s="11">
        <f>+'NewTech-modinp'!AA52</f>
        <v>0.97012399999999988</v>
      </c>
      <c r="AC52" s="11">
        <f>+'NewTech-modinp'!AB52</f>
        <v>0.97012399999999988</v>
      </c>
      <c r="AD52" s="11">
        <f>+'NewTech-modinp'!AC52</f>
        <v>0.97012399999999988</v>
      </c>
      <c r="AE52" s="11">
        <f>+'NewTech-modinp'!AD52</f>
        <v>0.97012399999999988</v>
      </c>
      <c r="AF52" s="11">
        <f>+'NewTech-modinp'!AE52</f>
        <v>0.97012399999999988</v>
      </c>
      <c r="AG52" s="11">
        <f>+'NewTech-modinp'!AF52</f>
        <v>0.97012399999999988</v>
      </c>
      <c r="AH52" s="17">
        <f>+'NewTech-modinp'!AG52</f>
        <v>100</v>
      </c>
      <c r="AI52" s="11">
        <f>+'NewTech-modinp'!AH52</f>
        <v>100</v>
      </c>
      <c r="AJ52" s="11">
        <f>+'NewTech-modinp'!AI52</f>
        <v>100</v>
      </c>
      <c r="AK52" s="11">
        <f>+'NewTech-modinp'!AJ52</f>
        <v>100</v>
      </c>
      <c r="AL52" s="11">
        <f>+'NewTech-modinp'!AK52</f>
        <v>100</v>
      </c>
      <c r="AM52" s="11">
        <f>+'NewTech-modinp'!AL52</f>
        <v>100</v>
      </c>
      <c r="AN52" s="11">
        <f>+'NewTech-modinp'!AM52</f>
        <v>100</v>
      </c>
      <c r="AO52" s="11">
        <f>+'NewTech-modinp'!AN52</f>
        <v>100</v>
      </c>
      <c r="AP52" s="11">
        <f>+'NewTech-modinp'!AO52</f>
        <v>100</v>
      </c>
      <c r="AQ52" s="11">
        <f>+'NewTech-modinp'!AP52</f>
        <v>100</v>
      </c>
      <c r="AR52" s="17">
        <v>0</v>
      </c>
      <c r="AS52" s="11">
        <v>0.1</v>
      </c>
      <c r="AT52" s="11">
        <f>+'NewTech-modinp'!AR52</f>
        <v>5</v>
      </c>
    </row>
    <row r="53" spans="1:46" s="11" customFormat="1">
      <c r="A53" s="34" t="s">
        <v>104</v>
      </c>
      <c r="B53" s="35" t="s">
        <v>192</v>
      </c>
      <c r="C53" s="34" t="s">
        <v>93</v>
      </c>
      <c r="D53" s="35" t="s">
        <v>183</v>
      </c>
      <c r="E53" s="36" t="str">
        <f t="shared" si="0"/>
        <v>FOOD-PH-DirH</v>
      </c>
      <c r="F53" s="34" t="s">
        <v>91</v>
      </c>
      <c r="G53" s="35" t="s">
        <v>181</v>
      </c>
      <c r="H53" s="36" t="str">
        <f t="shared" si="1"/>
        <v>FOOD-PH-DirH-ELC-Heater20</v>
      </c>
      <c r="I53" s="34" t="s">
        <v>70</v>
      </c>
      <c r="J53" s="35" t="s">
        <v>161</v>
      </c>
      <c r="N53" s="11" t="str">
        <f>+'NewTech-modinp'!N53</f>
        <v>DARY-PH-STM_HW-LPG-Boiler</v>
      </c>
      <c r="O53" s="11" t="str">
        <f>+'NewTech-modinp'!O53</f>
        <v>New Dairy - Process Heat: Steam/Hot Water  - LPG</v>
      </c>
      <c r="P53" s="11" t="str">
        <f>+'NewTech-modinp'!P53</f>
        <v>INDLPG</v>
      </c>
      <c r="Q53" s="11" t="str">
        <f>+'NewTech-modinp'!Q53</f>
        <v>DARY-PH-STM_HW</v>
      </c>
      <c r="R53" s="11">
        <f>+'NewTech-modinp'!R53</f>
        <v>2018</v>
      </c>
      <c r="S53" s="17">
        <v>2020</v>
      </c>
      <c r="T53" s="38">
        <f>+'NewTech-modinp'!T53</f>
        <v>25</v>
      </c>
      <c r="U53" s="11">
        <f>+'NewTech-modinp'!U53</f>
        <v>0.68</v>
      </c>
      <c r="V53" s="11">
        <f t="shared" si="2"/>
        <v>0.47599999999999998</v>
      </c>
      <c r="W53" s="17">
        <f>+'NewTech-modinp'!V53</f>
        <v>31.536000000000001</v>
      </c>
      <c r="X53" s="38">
        <f>+'NewTech-modinp'!W53</f>
        <v>0.87</v>
      </c>
      <c r="Y53" s="11">
        <f>+'NewTech-modinp'!X53</f>
        <v>0.87</v>
      </c>
      <c r="Z53" s="11">
        <f>+'NewTech-modinp'!Y53</f>
        <v>0.87</v>
      </c>
      <c r="AA53" s="11">
        <f>+'NewTech-modinp'!Z53</f>
        <v>0.87</v>
      </c>
      <c r="AB53" s="11">
        <f>+'NewTech-modinp'!AA53</f>
        <v>0.87</v>
      </c>
      <c r="AC53" s="11">
        <f>+'NewTech-modinp'!AB53</f>
        <v>0.87</v>
      </c>
      <c r="AD53" s="11">
        <f>+'NewTech-modinp'!AC53</f>
        <v>0.87</v>
      </c>
      <c r="AE53" s="11">
        <f>+'NewTech-modinp'!AD53</f>
        <v>0.87</v>
      </c>
      <c r="AF53" s="11">
        <f>+'NewTech-modinp'!AE53</f>
        <v>0.87</v>
      </c>
      <c r="AG53" s="11">
        <f>+'NewTech-modinp'!AF53</f>
        <v>0.87</v>
      </c>
      <c r="AH53" s="17">
        <f>+'NewTech-modinp'!AG53</f>
        <v>350</v>
      </c>
      <c r="AI53" s="11">
        <f>+'NewTech-modinp'!AH53</f>
        <v>350</v>
      </c>
      <c r="AJ53" s="11">
        <f>+'NewTech-modinp'!AI53</f>
        <v>350</v>
      </c>
      <c r="AK53" s="11">
        <f>+'NewTech-modinp'!AJ53</f>
        <v>350</v>
      </c>
      <c r="AL53" s="11">
        <f>+'NewTech-modinp'!AK53</f>
        <v>350</v>
      </c>
      <c r="AM53" s="11">
        <f>+'NewTech-modinp'!AL53</f>
        <v>350</v>
      </c>
      <c r="AN53" s="11">
        <f>+'NewTech-modinp'!AM53</f>
        <v>350</v>
      </c>
      <c r="AO53" s="11">
        <f>+'NewTech-modinp'!AN53</f>
        <v>350</v>
      </c>
      <c r="AP53" s="11">
        <f>+'NewTech-modinp'!AO53</f>
        <v>350</v>
      </c>
      <c r="AQ53" s="11">
        <f>+'NewTech-modinp'!AP53</f>
        <v>350</v>
      </c>
      <c r="AR53" s="17"/>
    </row>
    <row r="54" spans="1:46" s="11" customFormat="1">
      <c r="A54" s="35" t="s">
        <v>104</v>
      </c>
      <c r="B54" s="35" t="s">
        <v>192</v>
      </c>
      <c r="C54" s="35" t="s">
        <v>105</v>
      </c>
      <c r="D54" s="35" t="s">
        <v>193</v>
      </c>
      <c r="E54" s="36" t="str">
        <f t="shared" si="0"/>
        <v>FOOD-PH-Oven</v>
      </c>
      <c r="F54" s="35" t="s">
        <v>106</v>
      </c>
      <c r="G54" s="35" t="s">
        <v>194</v>
      </c>
      <c r="H54" s="36" t="str">
        <f t="shared" si="1"/>
        <v>FOOD-PH-Oven-NGA-Oven20</v>
      </c>
      <c r="I54" s="35" t="s">
        <v>68</v>
      </c>
      <c r="J54" s="35" t="s">
        <v>160</v>
      </c>
      <c r="N54" s="11" t="str">
        <f>+'NewTech-modinp'!N54</f>
        <v>DARY-PH-STM_HW-ELC-Boiler</v>
      </c>
      <c r="O54" s="11" t="str">
        <f>+'NewTech-modinp'!O54</f>
        <v>New Dairy - Process Heat: Steam/Hot Water  - Electricity</v>
      </c>
      <c r="P54" s="11" t="str">
        <f>+'NewTech-modinp'!P54</f>
        <v>INDELC</v>
      </c>
      <c r="Q54" s="11" t="str">
        <f>+'NewTech-modinp'!Q54</f>
        <v>DARY-PH-STM_HW</v>
      </c>
      <c r="R54" s="11">
        <f>+'NewTech-modinp'!R54</f>
        <v>2018</v>
      </c>
      <c r="S54" s="17">
        <v>2020</v>
      </c>
      <c r="T54" s="38">
        <f>+'NewTech-modinp'!T54</f>
        <v>25</v>
      </c>
      <c r="U54" s="11">
        <f>+'NewTech-modinp'!U54</f>
        <v>0.5</v>
      </c>
      <c r="V54" s="11">
        <f t="shared" si="2"/>
        <v>0.35</v>
      </c>
      <c r="W54" s="17">
        <f>+'NewTech-modinp'!V54</f>
        <v>31.536000000000001</v>
      </c>
      <c r="X54" s="38">
        <f>+'NewTech-modinp'!W54</f>
        <v>0.99</v>
      </c>
      <c r="Y54" s="11">
        <f>+'NewTech-modinp'!X54</f>
        <v>0.99</v>
      </c>
      <c r="Z54" s="11">
        <f>+'NewTech-modinp'!Y54</f>
        <v>0.99</v>
      </c>
      <c r="AA54" s="11">
        <f>+'NewTech-modinp'!Z54</f>
        <v>0.99</v>
      </c>
      <c r="AB54" s="11">
        <f>+'NewTech-modinp'!AA54</f>
        <v>0.99</v>
      </c>
      <c r="AC54" s="11">
        <f>+'NewTech-modinp'!AB54</f>
        <v>0.99</v>
      </c>
      <c r="AD54" s="11">
        <f>+'NewTech-modinp'!AC54</f>
        <v>0.99</v>
      </c>
      <c r="AE54" s="11">
        <f>+'NewTech-modinp'!AD54</f>
        <v>0.99</v>
      </c>
      <c r="AF54" s="11">
        <f>+'NewTech-modinp'!AE54</f>
        <v>0.99</v>
      </c>
      <c r="AG54" s="11">
        <f>+'NewTech-modinp'!AF54</f>
        <v>0.99</v>
      </c>
      <c r="AH54" s="17">
        <f>+'NewTech-modinp'!AG54</f>
        <v>370.49433333333332</v>
      </c>
      <c r="AI54" s="11">
        <f>+'NewTech-modinp'!AH54</f>
        <v>370.49433333333332</v>
      </c>
      <c r="AJ54" s="11">
        <f>+'NewTech-modinp'!AI54</f>
        <v>250</v>
      </c>
      <c r="AK54" s="11">
        <f>+'NewTech-modinp'!AJ54</f>
        <v>250</v>
      </c>
      <c r="AL54" s="11">
        <f>+'NewTech-modinp'!AK54</f>
        <v>250</v>
      </c>
      <c r="AM54" s="11">
        <f>+'NewTech-modinp'!AL54</f>
        <v>250</v>
      </c>
      <c r="AN54" s="11">
        <f>+'NewTech-modinp'!AM54</f>
        <v>250</v>
      </c>
      <c r="AO54" s="11">
        <f>+'NewTech-modinp'!AN54</f>
        <v>250</v>
      </c>
      <c r="AP54" s="11">
        <f>+'NewTech-modinp'!AO54</f>
        <v>250</v>
      </c>
      <c r="AQ54" s="11">
        <f>+'NewTech-modinp'!AP54</f>
        <v>250</v>
      </c>
      <c r="AR54" s="17">
        <f>+'NewTech-modinp'!AQ54</f>
        <v>1</v>
      </c>
      <c r="AT54" s="11">
        <f>+'NewTech-modinp'!AR54</f>
        <v>5</v>
      </c>
    </row>
    <row r="55" spans="1:46" s="11" customFormat="1">
      <c r="A55" s="35" t="s">
        <v>104</v>
      </c>
      <c r="B55" s="35" t="s">
        <v>192</v>
      </c>
      <c r="C55" s="35" t="s">
        <v>105</v>
      </c>
      <c r="D55" s="35" t="s">
        <v>193</v>
      </c>
      <c r="E55" s="36" t="str">
        <f t="shared" si="0"/>
        <v>FOOD-PH-Oven</v>
      </c>
      <c r="F55" s="35" t="s">
        <v>106</v>
      </c>
      <c r="G55" s="35" t="s">
        <v>194</v>
      </c>
      <c r="H55" s="36" t="str">
        <f t="shared" si="1"/>
        <v>FOOD-PH-Oven-ELC-Oven20</v>
      </c>
      <c r="I55" s="35" t="s">
        <v>70</v>
      </c>
      <c r="J55" s="35" t="s">
        <v>161</v>
      </c>
      <c r="N55" s="11" t="str">
        <f>+'NewTech-modinp'!N55</f>
        <v>DARY-PH-STM_HW-WOD-Boiler</v>
      </c>
      <c r="O55" s="11" t="str">
        <f>+'NewTech-modinp'!O55</f>
        <v>New Dairy - Process Heat: Steam/Hot Water  - Wood</v>
      </c>
      <c r="P55" s="11" t="str">
        <f>+'NewTech-modinp'!P55</f>
        <v>INDWOD</v>
      </c>
      <c r="Q55" s="11" t="str">
        <f>+'NewTech-modinp'!Q55</f>
        <v>DARY-PH-STM_HW</v>
      </c>
      <c r="R55" s="11">
        <f>+'NewTech-modinp'!R55</f>
        <v>2018</v>
      </c>
      <c r="S55" s="17">
        <v>2020</v>
      </c>
      <c r="T55" s="38">
        <f>+'NewTech-modinp'!T55</f>
        <v>25</v>
      </c>
      <c r="U55" s="11">
        <f>+'NewTech-modinp'!U55</f>
        <v>0.5</v>
      </c>
      <c r="V55" s="11">
        <f t="shared" si="2"/>
        <v>0.35</v>
      </c>
      <c r="W55" s="17">
        <f>+'NewTech-modinp'!V55</f>
        <v>31.536000000000001</v>
      </c>
      <c r="X55" s="38">
        <f>+'NewTech-modinp'!W55</f>
        <v>0.85</v>
      </c>
      <c r="Y55" s="11">
        <f>+'NewTech-modinp'!X55</f>
        <v>0.85</v>
      </c>
      <c r="Z55" s="11">
        <f>+'NewTech-modinp'!Y55</f>
        <v>0.85</v>
      </c>
      <c r="AA55" s="11">
        <f>+'NewTech-modinp'!Z55</f>
        <v>0.85</v>
      </c>
      <c r="AB55" s="11">
        <f>+'NewTech-modinp'!AA55</f>
        <v>0.85</v>
      </c>
      <c r="AC55" s="11">
        <f>+'NewTech-modinp'!AB55</f>
        <v>0.85</v>
      </c>
      <c r="AD55" s="11">
        <f>+'NewTech-modinp'!AC55</f>
        <v>0.85</v>
      </c>
      <c r="AE55" s="11">
        <f>+'NewTech-modinp'!AD55</f>
        <v>0.85</v>
      </c>
      <c r="AF55" s="11">
        <f>+'NewTech-modinp'!AE55</f>
        <v>0.85</v>
      </c>
      <c r="AG55" s="11">
        <f>+'NewTech-modinp'!AF55</f>
        <v>0.85</v>
      </c>
      <c r="AH55" s="17">
        <f>+'NewTech-modinp'!AG55</f>
        <v>2000</v>
      </c>
      <c r="AI55" s="11">
        <f>+'NewTech-modinp'!AH55</f>
        <v>2000</v>
      </c>
      <c r="AJ55" s="11">
        <f>+'NewTech-modinp'!AI55</f>
        <v>2000</v>
      </c>
      <c r="AK55" s="11">
        <f>+'NewTech-modinp'!AJ55</f>
        <v>2000</v>
      </c>
      <c r="AL55" s="11">
        <f>+'NewTech-modinp'!AK55</f>
        <v>2000</v>
      </c>
      <c r="AM55" s="11">
        <f>+'NewTech-modinp'!AL55</f>
        <v>2000</v>
      </c>
      <c r="AN55" s="11">
        <f>+'NewTech-modinp'!AM55</f>
        <v>2000</v>
      </c>
      <c r="AO55" s="11">
        <f>+'NewTech-modinp'!AN55</f>
        <v>2000</v>
      </c>
      <c r="AP55" s="11">
        <f>+'NewTech-modinp'!AO55</f>
        <v>2000</v>
      </c>
      <c r="AQ55" s="11">
        <f>+'NewTech-modinp'!AP55</f>
        <v>2000</v>
      </c>
      <c r="AR55" s="17"/>
    </row>
    <row r="56" spans="1:46" s="11" customFormat="1">
      <c r="A56" s="35" t="s">
        <v>104</v>
      </c>
      <c r="B56" s="35" t="s">
        <v>192</v>
      </c>
      <c r="C56" s="35" t="s">
        <v>105</v>
      </c>
      <c r="D56" s="35" t="s">
        <v>193</v>
      </c>
      <c r="E56" s="36" t="str">
        <f t="shared" si="0"/>
        <v>FOOD-PH-Oven</v>
      </c>
      <c r="F56" s="35" t="s">
        <v>106</v>
      </c>
      <c r="G56" s="35" t="s">
        <v>194</v>
      </c>
      <c r="H56" s="36" t="str">
        <f t="shared" si="1"/>
        <v>FOOD-PH-Oven-COA-Oven20</v>
      </c>
      <c r="I56" s="35" t="s">
        <v>71</v>
      </c>
      <c r="J56" s="35" t="s">
        <v>162</v>
      </c>
      <c r="N56" s="11" t="str">
        <f>+'NewTech-modinp'!N56</f>
        <v>DARY-PH-STM_HW-ELC-HPmp</v>
      </c>
      <c r="O56" s="11" t="str">
        <f>+'NewTech-modinp'!O56</f>
        <v>New Dairy - Process Heat: Steam/Hot Water  - Electricity</v>
      </c>
      <c r="P56" s="11" t="str">
        <f>+'NewTech-modinp'!P56</f>
        <v>INDELC</v>
      </c>
      <c r="Q56" s="11" t="str">
        <f>+'NewTech-modinp'!Q56</f>
        <v>DARY-PH-STM_HW</v>
      </c>
      <c r="R56" s="11">
        <f>+'NewTech-modinp'!R56</f>
        <v>2018</v>
      </c>
      <c r="S56" s="17">
        <v>2020</v>
      </c>
      <c r="T56" s="38">
        <f>+'NewTech-modinp'!T56</f>
        <v>20</v>
      </c>
      <c r="U56" s="11">
        <f>+'NewTech-modinp'!U56</f>
        <v>0.5</v>
      </c>
      <c r="V56" s="11">
        <f t="shared" si="2"/>
        <v>0.35</v>
      </c>
      <c r="W56" s="17">
        <f>+'NewTech-modinp'!V56</f>
        <v>31.536000000000001</v>
      </c>
      <c r="X56" s="38">
        <f>+'NewTech-modinp'!W56</f>
        <v>3.5</v>
      </c>
      <c r="Y56" s="11">
        <f>+'NewTech-modinp'!X56</f>
        <v>3.5</v>
      </c>
      <c r="Z56" s="11">
        <f>+'NewTech-modinp'!Y56</f>
        <v>3.5</v>
      </c>
      <c r="AA56" s="11">
        <f>+'NewTech-modinp'!Z56</f>
        <v>3.5</v>
      </c>
      <c r="AB56" s="11">
        <f>+'NewTech-modinp'!AA56</f>
        <v>3.5</v>
      </c>
      <c r="AC56" s="11">
        <f>+'NewTech-modinp'!AB56</f>
        <v>3.5</v>
      </c>
      <c r="AD56" s="11">
        <f>+'NewTech-modinp'!AC56</f>
        <v>3.5</v>
      </c>
      <c r="AE56" s="11">
        <f>+'NewTech-modinp'!AD56</f>
        <v>3.5</v>
      </c>
      <c r="AF56" s="11">
        <f>+'NewTech-modinp'!AE56</f>
        <v>3.5</v>
      </c>
      <c r="AG56" s="11">
        <f>+'NewTech-modinp'!AF56</f>
        <v>3.5</v>
      </c>
      <c r="AH56" s="17">
        <f>+'NewTech-modinp'!AG56</f>
        <v>1071.4285714285713</v>
      </c>
      <c r="AI56" s="11">
        <f>+'NewTech-modinp'!AH56</f>
        <v>1071.4285714285713</v>
      </c>
      <c r="AJ56" s="11">
        <f>+'NewTech-modinp'!AI56</f>
        <v>1071.4285714285713</v>
      </c>
      <c r="AK56" s="11">
        <f>+'NewTech-modinp'!AJ56</f>
        <v>1071.4285714285713</v>
      </c>
      <c r="AL56" s="11">
        <f>+'NewTech-modinp'!AK56</f>
        <v>1071.4285714285713</v>
      </c>
      <c r="AM56" s="11">
        <f>+'NewTech-modinp'!AL56</f>
        <v>1071.4285714285713</v>
      </c>
      <c r="AN56" s="11">
        <f>+'NewTech-modinp'!AM56</f>
        <v>1071.4285714285713</v>
      </c>
      <c r="AO56" s="11">
        <f>+'NewTech-modinp'!AN56</f>
        <v>1071.4285714285713</v>
      </c>
      <c r="AP56" s="11">
        <f>+'NewTech-modinp'!AO56</f>
        <v>1071.4285714285713</v>
      </c>
      <c r="AQ56" s="11">
        <f>+'NewTech-modinp'!AP56</f>
        <v>1071.4285714285713</v>
      </c>
      <c r="AR56" s="17">
        <f>+'NewTech-modinp'!AQ56</f>
        <v>0.6</v>
      </c>
      <c r="AT56" s="11">
        <f>+'NewTech-modinp'!AR56</f>
        <v>5</v>
      </c>
    </row>
    <row r="57" spans="1:46" s="11" customFormat="1">
      <c r="A57" s="34" t="s">
        <v>104</v>
      </c>
      <c r="B57" s="35" t="s">
        <v>192</v>
      </c>
      <c r="C57" s="34" t="s">
        <v>107</v>
      </c>
      <c r="D57" s="35" t="s">
        <v>195</v>
      </c>
      <c r="E57" s="36" t="str">
        <f t="shared" si="0"/>
        <v>FOOD-PH-Stm</v>
      </c>
      <c r="F57" s="34" t="s">
        <v>108</v>
      </c>
      <c r="G57" s="35" t="s">
        <v>196</v>
      </c>
      <c r="H57" s="36" t="str">
        <f t="shared" si="1"/>
        <v>FOOD-PH-Stm-GEO-Heat20</v>
      </c>
      <c r="I57" s="34" t="s">
        <v>109</v>
      </c>
      <c r="J57" s="35" t="s">
        <v>197</v>
      </c>
      <c r="N57" s="11" t="str">
        <f>+'NewTech-modinp'!N57</f>
        <v>DARY-Pump-ELC-Pump</v>
      </c>
      <c r="O57" s="11" t="str">
        <f>+'NewTech-modinp'!O57</f>
        <v>New Dairy - Pumping  - Electricity</v>
      </c>
      <c r="P57" s="11" t="str">
        <f>+'NewTech-modinp'!P57</f>
        <v>INDELC</v>
      </c>
      <c r="Q57" s="11" t="str">
        <f>+'NewTech-modinp'!Q57</f>
        <v>DARY-Pump</v>
      </c>
      <c r="R57" s="11">
        <f>+'NewTech-modinp'!R57</f>
        <v>2018</v>
      </c>
      <c r="S57" s="17">
        <v>2020</v>
      </c>
      <c r="T57" s="38">
        <f>+'NewTech-modinp'!T57</f>
        <v>10</v>
      </c>
      <c r="U57" s="11">
        <f>+'NewTech-modinp'!U57</f>
        <v>0.5</v>
      </c>
      <c r="V57" s="11">
        <f t="shared" si="2"/>
        <v>0.35</v>
      </c>
      <c r="W57" s="17">
        <f>+'NewTech-modinp'!V57</f>
        <v>31.536000000000001</v>
      </c>
      <c r="X57" s="38">
        <f>+'NewTech-modinp'!W57</f>
        <v>0.75</v>
      </c>
      <c r="Y57" s="11">
        <f>+'NewTech-modinp'!X57</f>
        <v>0.75</v>
      </c>
      <c r="Z57" s="11">
        <f>+'NewTech-modinp'!Y57</f>
        <v>0.75</v>
      </c>
      <c r="AA57" s="11">
        <f>+'NewTech-modinp'!Z57</f>
        <v>0.75</v>
      </c>
      <c r="AB57" s="11">
        <f>+'NewTech-modinp'!AA57</f>
        <v>0.75</v>
      </c>
      <c r="AC57" s="11">
        <f>+'NewTech-modinp'!AB57</f>
        <v>0.75</v>
      </c>
      <c r="AD57" s="11">
        <f>+'NewTech-modinp'!AC57</f>
        <v>0.75</v>
      </c>
      <c r="AE57" s="11">
        <f>+'NewTech-modinp'!AD57</f>
        <v>0.75</v>
      </c>
      <c r="AF57" s="11">
        <f>+'NewTech-modinp'!AE57</f>
        <v>0.75</v>
      </c>
      <c r="AG57" s="11">
        <f>+'NewTech-modinp'!AF57</f>
        <v>0.75</v>
      </c>
      <c r="AH57" s="17">
        <f>+'NewTech-modinp'!AG57</f>
        <v>2308</v>
      </c>
      <c r="AI57" s="11">
        <f>+'NewTech-modinp'!AH57</f>
        <v>2308</v>
      </c>
      <c r="AJ57" s="11">
        <f>+'NewTech-modinp'!AI57</f>
        <v>2308</v>
      </c>
      <c r="AK57" s="11">
        <f>+'NewTech-modinp'!AJ57</f>
        <v>2308</v>
      </c>
      <c r="AL57" s="11">
        <f>+'NewTech-modinp'!AK57</f>
        <v>2308</v>
      </c>
      <c r="AM57" s="11">
        <f>+'NewTech-modinp'!AL57</f>
        <v>2308</v>
      </c>
      <c r="AN57" s="11">
        <f>+'NewTech-modinp'!AM57</f>
        <v>2308</v>
      </c>
      <c r="AO57" s="11">
        <f>+'NewTech-modinp'!AN57</f>
        <v>2308</v>
      </c>
      <c r="AP57" s="11">
        <f>+'NewTech-modinp'!AO57</f>
        <v>2308</v>
      </c>
      <c r="AQ57" s="11">
        <f>+'NewTech-modinp'!AP57</f>
        <v>2308</v>
      </c>
      <c r="AR57" s="17"/>
    </row>
    <row r="58" spans="1:46" s="11" customFormat="1">
      <c r="A58" s="34" t="s">
        <v>104</v>
      </c>
      <c r="B58" s="35" t="s">
        <v>192</v>
      </c>
      <c r="C58" s="34" t="s">
        <v>107</v>
      </c>
      <c r="D58" s="35" t="s">
        <v>195</v>
      </c>
      <c r="E58" s="36" t="str">
        <f t="shared" si="0"/>
        <v>FOOD-PH-Stm</v>
      </c>
      <c r="F58" s="34" t="s">
        <v>95</v>
      </c>
      <c r="G58" s="35" t="s">
        <v>95</v>
      </c>
      <c r="H58" s="36" t="str">
        <f t="shared" si="1"/>
        <v>FOOD-PH-Stm-FOL-Boiler20</v>
      </c>
      <c r="I58" s="34" t="s">
        <v>86</v>
      </c>
      <c r="J58" s="35" t="s">
        <v>177</v>
      </c>
      <c r="N58" s="11" t="str">
        <f>+'NewTech-modinp'!N58</f>
        <v>DARY-Pump-DSL-Pump</v>
      </c>
      <c r="O58" s="11" t="str">
        <f>+'NewTech-modinp'!O58</f>
        <v>New Dairy - Pumping  - Diesel</v>
      </c>
      <c r="P58" s="11" t="str">
        <f>+'NewTech-modinp'!P58</f>
        <v>INDDSL</v>
      </c>
      <c r="Q58" s="11" t="str">
        <f>+'NewTech-modinp'!Q58</f>
        <v>DARY-Pump</v>
      </c>
      <c r="R58" s="11">
        <f>+'NewTech-modinp'!R58</f>
        <v>2018</v>
      </c>
      <c r="S58" s="17">
        <v>2020</v>
      </c>
      <c r="T58" s="38">
        <f>+'NewTech-modinp'!T58</f>
        <v>10</v>
      </c>
      <c r="U58" s="11">
        <f>+'NewTech-modinp'!U58</f>
        <v>0.5</v>
      </c>
      <c r="V58" s="11">
        <f t="shared" si="2"/>
        <v>0.35</v>
      </c>
      <c r="W58" s="17">
        <f>+'NewTech-modinp'!V58</f>
        <v>31.536000000000001</v>
      </c>
      <c r="X58" s="38">
        <f>+'NewTech-modinp'!W58</f>
        <v>0.05</v>
      </c>
      <c r="Y58" s="11">
        <f>+'NewTech-modinp'!X58</f>
        <v>0.05</v>
      </c>
      <c r="Z58" s="11">
        <f>+'NewTech-modinp'!Y58</f>
        <v>0.05</v>
      </c>
      <c r="AA58" s="11">
        <f>+'NewTech-modinp'!Z58</f>
        <v>0.05</v>
      </c>
      <c r="AB58" s="11">
        <f>+'NewTech-modinp'!AA58</f>
        <v>0.05</v>
      </c>
      <c r="AC58" s="11">
        <f>+'NewTech-modinp'!AB58</f>
        <v>0.05</v>
      </c>
      <c r="AD58" s="11">
        <f>+'NewTech-modinp'!AC58</f>
        <v>0.05</v>
      </c>
      <c r="AE58" s="11">
        <f>+'NewTech-modinp'!AD58</f>
        <v>0.05</v>
      </c>
      <c r="AF58" s="11">
        <f>+'NewTech-modinp'!AE58</f>
        <v>0.05</v>
      </c>
      <c r="AG58" s="11">
        <f>+'NewTech-modinp'!AF58</f>
        <v>0.05</v>
      </c>
      <c r="AH58" s="17">
        <f>+'NewTech-modinp'!AG58</f>
        <v>462</v>
      </c>
      <c r="AI58" s="11">
        <f>+'NewTech-modinp'!AH58</f>
        <v>462</v>
      </c>
      <c r="AJ58" s="11">
        <f>+'NewTech-modinp'!AI58</f>
        <v>462</v>
      </c>
      <c r="AK58" s="11">
        <f>+'NewTech-modinp'!AJ58</f>
        <v>462</v>
      </c>
      <c r="AL58" s="11">
        <f>+'NewTech-modinp'!AK58</f>
        <v>462</v>
      </c>
      <c r="AM58" s="11">
        <f>+'NewTech-modinp'!AL58</f>
        <v>462</v>
      </c>
      <c r="AN58" s="11">
        <f>+'NewTech-modinp'!AM58</f>
        <v>462</v>
      </c>
      <c r="AO58" s="11">
        <f>+'NewTech-modinp'!AN58</f>
        <v>462</v>
      </c>
      <c r="AP58" s="11">
        <f>+'NewTech-modinp'!AO58</f>
        <v>462</v>
      </c>
      <c r="AQ58" s="11">
        <f>+'NewTech-modinp'!AP58</f>
        <v>462</v>
      </c>
      <c r="AR58" s="17"/>
    </row>
    <row r="59" spans="1:46" s="11" customFormat="1">
      <c r="A59" s="34" t="s">
        <v>104</v>
      </c>
      <c r="B59" s="35" t="s">
        <v>192</v>
      </c>
      <c r="C59" s="34" t="s">
        <v>107</v>
      </c>
      <c r="D59" s="35" t="s">
        <v>195</v>
      </c>
      <c r="E59" s="36" t="str">
        <f t="shared" si="0"/>
        <v>FOOD-PH-Stm</v>
      </c>
      <c r="F59" s="34" t="s">
        <v>95</v>
      </c>
      <c r="G59" s="35" t="s">
        <v>95</v>
      </c>
      <c r="H59" s="36" t="str">
        <f t="shared" si="1"/>
        <v>FOOD-PH-Stm-WOD-Boiler20</v>
      </c>
      <c r="I59" s="34" t="s">
        <v>74</v>
      </c>
      <c r="J59" s="35" t="s">
        <v>165</v>
      </c>
      <c r="N59" s="11" t="str">
        <f>+'NewTech-modinp'!N59</f>
        <v>DARY-RFGR-ELC-Refriger</v>
      </c>
      <c r="O59" s="11" t="str">
        <f>+'NewTech-modinp'!O59</f>
        <v>New Dairy - Refrigeration  - Electricity</v>
      </c>
      <c r="P59" s="11" t="str">
        <f>+'NewTech-modinp'!P59</f>
        <v>INDELC</v>
      </c>
      <c r="Q59" s="11" t="str">
        <f>+'NewTech-modinp'!Q59</f>
        <v>DARY-RFGR</v>
      </c>
      <c r="R59" s="11">
        <f>+'NewTech-modinp'!R59</f>
        <v>2018</v>
      </c>
      <c r="S59" s="17">
        <v>2020</v>
      </c>
      <c r="T59" s="38">
        <f>+'NewTech-modinp'!T59</f>
        <v>1</v>
      </c>
      <c r="U59" s="11">
        <f>+'NewTech-modinp'!U59</f>
        <v>1</v>
      </c>
      <c r="V59" s="11">
        <f t="shared" si="2"/>
        <v>0.7</v>
      </c>
      <c r="W59" s="17">
        <f>+'NewTech-modinp'!V59</f>
        <v>31.536000000000001</v>
      </c>
      <c r="X59" s="38">
        <f>+'NewTech-modinp'!W59</f>
        <v>1</v>
      </c>
      <c r="Y59" s="11">
        <f>+'NewTech-modinp'!X59</f>
        <v>1</v>
      </c>
      <c r="Z59" s="11">
        <f>+'NewTech-modinp'!Y59</f>
        <v>1</v>
      </c>
      <c r="AA59" s="11">
        <f>+'NewTech-modinp'!Z59</f>
        <v>1</v>
      </c>
      <c r="AB59" s="11">
        <f>+'NewTech-modinp'!AA59</f>
        <v>1</v>
      </c>
      <c r="AC59" s="11">
        <f>+'NewTech-modinp'!AB59</f>
        <v>1</v>
      </c>
      <c r="AD59" s="11">
        <f>+'NewTech-modinp'!AC59</f>
        <v>1</v>
      </c>
      <c r="AE59" s="11">
        <f>+'NewTech-modinp'!AD59</f>
        <v>1</v>
      </c>
      <c r="AF59" s="11">
        <f>+'NewTech-modinp'!AE59</f>
        <v>1</v>
      </c>
      <c r="AG59" s="11">
        <f>+'NewTech-modinp'!AF59</f>
        <v>1</v>
      </c>
      <c r="AH59" s="17">
        <f>+'NewTech-modinp'!AG59</f>
        <v>0</v>
      </c>
      <c r="AI59" s="11">
        <f>+'NewTech-modinp'!AH59</f>
        <v>0</v>
      </c>
      <c r="AJ59" s="11">
        <f>+'NewTech-modinp'!AI59</f>
        <v>0</v>
      </c>
      <c r="AK59" s="11">
        <f>+'NewTech-modinp'!AJ59</f>
        <v>0</v>
      </c>
      <c r="AL59" s="11">
        <f>+'NewTech-modinp'!AK59</f>
        <v>0</v>
      </c>
      <c r="AM59" s="11">
        <f>+'NewTech-modinp'!AL59</f>
        <v>0</v>
      </c>
      <c r="AN59" s="11">
        <f>+'NewTech-modinp'!AM59</f>
        <v>0</v>
      </c>
      <c r="AO59" s="11">
        <f>+'NewTech-modinp'!AN59</f>
        <v>0</v>
      </c>
      <c r="AP59" s="11">
        <f>+'NewTech-modinp'!AO59</f>
        <v>0</v>
      </c>
      <c r="AQ59" s="11">
        <f>+'NewTech-modinp'!AP59</f>
        <v>0</v>
      </c>
      <c r="AR59" s="17"/>
    </row>
    <row r="60" spans="1:46" s="10" customFormat="1">
      <c r="A60" s="37" t="s">
        <v>104</v>
      </c>
      <c r="B60" s="32" t="s">
        <v>192</v>
      </c>
      <c r="C60" s="37" t="s">
        <v>107</v>
      </c>
      <c r="D60" s="32" t="s">
        <v>195</v>
      </c>
      <c r="E60" s="33" t="str">
        <f t="shared" si="0"/>
        <v>FOOD-PH-Stm</v>
      </c>
      <c r="F60" s="37" t="s">
        <v>108</v>
      </c>
      <c r="G60" s="32" t="s">
        <v>196</v>
      </c>
      <c r="H60" s="33" t="str">
        <f t="shared" si="1"/>
        <v>FOOD-PH-Stm-BIG-Heat20</v>
      </c>
      <c r="I60" s="37" t="s">
        <v>110</v>
      </c>
      <c r="J60" s="32" t="s">
        <v>219</v>
      </c>
      <c r="N60" s="10" t="str">
        <f>+'NewTech-modinp'!N60</f>
        <v>FOOD-MoTP-Stat-PET-st_ngn</v>
      </c>
      <c r="O60" s="10" t="str">
        <f>+'NewTech-modinp'!O60</f>
        <v>New Food - Motive Power, Stationary  - Petrol</v>
      </c>
      <c r="P60" s="10" t="str">
        <f>+'NewTech-modinp'!P60</f>
        <v>INDPET</v>
      </c>
      <c r="Q60" s="10" t="str">
        <f>+'NewTech-modinp'!Q60</f>
        <v>FOOD-MoTP-Stat</v>
      </c>
      <c r="R60" s="10">
        <f>+'NewTech-modinp'!R60</f>
        <v>2018</v>
      </c>
      <c r="S60" s="16">
        <v>2020</v>
      </c>
      <c r="T60" s="40">
        <f>+'NewTech-modinp'!T60</f>
        <v>15</v>
      </c>
      <c r="U60" s="10">
        <f>+'NewTech-modinp'!U60</f>
        <v>0.5</v>
      </c>
      <c r="V60" s="10">
        <f t="shared" si="2"/>
        <v>0.35</v>
      </c>
      <c r="W60" s="16">
        <f>+'NewTech-modinp'!V60</f>
        <v>31.536000000000001</v>
      </c>
      <c r="X60" s="40">
        <f>+'NewTech-modinp'!W60</f>
        <v>0.18</v>
      </c>
      <c r="Y60" s="10">
        <f>+'NewTech-modinp'!X60</f>
        <v>0.18</v>
      </c>
      <c r="Z60" s="10">
        <f>+'NewTech-modinp'!Y60</f>
        <v>0.18</v>
      </c>
      <c r="AA60" s="10">
        <f>+'NewTech-modinp'!Z60</f>
        <v>0.18</v>
      </c>
      <c r="AB60" s="10">
        <f>+'NewTech-modinp'!AA60</f>
        <v>0.18</v>
      </c>
      <c r="AC60" s="10">
        <f>+'NewTech-modinp'!AB60</f>
        <v>0.18</v>
      </c>
      <c r="AD60" s="10">
        <f>+'NewTech-modinp'!AC60</f>
        <v>0.18</v>
      </c>
      <c r="AE60" s="10">
        <f>+'NewTech-modinp'!AD60</f>
        <v>0.18</v>
      </c>
      <c r="AF60" s="10">
        <f>+'NewTech-modinp'!AE60</f>
        <v>0.18</v>
      </c>
      <c r="AG60" s="10">
        <f>+'NewTech-modinp'!AF60</f>
        <v>0.18</v>
      </c>
      <c r="AH60" s="16">
        <f>+'NewTech-modinp'!AG60</f>
        <v>350</v>
      </c>
      <c r="AI60" s="10">
        <f>+'NewTech-modinp'!AH60</f>
        <v>350</v>
      </c>
      <c r="AJ60" s="10">
        <f>+'NewTech-modinp'!AI60</f>
        <v>350</v>
      </c>
      <c r="AK60" s="10">
        <f>+'NewTech-modinp'!AJ60</f>
        <v>350</v>
      </c>
      <c r="AL60" s="10">
        <f>+'NewTech-modinp'!AK60</f>
        <v>350</v>
      </c>
      <c r="AM60" s="10">
        <f>+'NewTech-modinp'!AL60</f>
        <v>350</v>
      </c>
      <c r="AN60" s="10">
        <f>+'NewTech-modinp'!AM60</f>
        <v>350</v>
      </c>
      <c r="AO60" s="10">
        <f>+'NewTech-modinp'!AN60</f>
        <v>350</v>
      </c>
      <c r="AP60" s="10">
        <f>+'NewTech-modinp'!AO60</f>
        <v>350</v>
      </c>
      <c r="AQ60" s="10">
        <f>+'NewTech-modinp'!AP60</f>
        <v>350</v>
      </c>
      <c r="AR60" s="16">
        <v>0</v>
      </c>
    </row>
    <row r="61" spans="1:46" s="11" customFormat="1">
      <c r="A61" s="34" t="s">
        <v>104</v>
      </c>
      <c r="B61" s="35" t="s">
        <v>192</v>
      </c>
      <c r="C61" s="34" t="s">
        <v>107</v>
      </c>
      <c r="D61" s="35" t="s">
        <v>195</v>
      </c>
      <c r="E61" s="36" t="str">
        <f t="shared" si="0"/>
        <v>FOOD-PH-Stm</v>
      </c>
      <c r="F61" s="34" t="s">
        <v>89</v>
      </c>
      <c r="G61" s="35" t="s">
        <v>180</v>
      </c>
      <c r="H61" s="36" t="str">
        <f t="shared" si="1"/>
        <v>FOOD-PH-Stm-ELC-HTPump20</v>
      </c>
      <c r="I61" s="34" t="s">
        <v>70</v>
      </c>
      <c r="J61" s="35" t="s">
        <v>161</v>
      </c>
      <c r="N61" s="11" t="str">
        <f>+'NewTech-modinp'!N61</f>
        <v>FOOD-MoTP-Stat-DSL-st_ngn</v>
      </c>
      <c r="O61" s="11" t="str">
        <f>+'NewTech-modinp'!O61</f>
        <v>New Food - Motive Power, Stationary  - Diesel</v>
      </c>
      <c r="P61" s="11" t="str">
        <f>+'NewTech-modinp'!P61</f>
        <v>INDDSL</v>
      </c>
      <c r="Q61" s="11" t="str">
        <f>+'NewTech-modinp'!Q61</f>
        <v>FOOD-MoTP-Stat</v>
      </c>
      <c r="R61" s="11">
        <f>+'NewTech-modinp'!R61</f>
        <v>2018</v>
      </c>
      <c r="S61" s="17">
        <v>2020</v>
      </c>
      <c r="T61" s="38">
        <f>+'NewTech-modinp'!T61</f>
        <v>20</v>
      </c>
      <c r="U61" s="11">
        <f>+'NewTech-modinp'!U61</f>
        <v>0.5</v>
      </c>
      <c r="V61" s="11">
        <f t="shared" si="2"/>
        <v>0.35</v>
      </c>
      <c r="W61" s="17">
        <f>+'NewTech-modinp'!V61</f>
        <v>31.536000000000001</v>
      </c>
      <c r="X61" s="38">
        <f>+'NewTech-modinp'!W61</f>
        <v>0.22</v>
      </c>
      <c r="Y61" s="11">
        <f>+'NewTech-modinp'!X61</f>
        <v>0.22</v>
      </c>
      <c r="Z61" s="11">
        <f>+'NewTech-modinp'!Y61</f>
        <v>0.22</v>
      </c>
      <c r="AA61" s="11">
        <f>+'NewTech-modinp'!Z61</f>
        <v>0.22</v>
      </c>
      <c r="AB61" s="11">
        <f>+'NewTech-modinp'!AA61</f>
        <v>0.22</v>
      </c>
      <c r="AC61" s="11">
        <f>+'NewTech-modinp'!AB61</f>
        <v>0.22</v>
      </c>
      <c r="AD61" s="11">
        <f>+'NewTech-modinp'!AC61</f>
        <v>0.22</v>
      </c>
      <c r="AE61" s="11">
        <f>+'NewTech-modinp'!AD61</f>
        <v>0.22</v>
      </c>
      <c r="AF61" s="11">
        <f>+'NewTech-modinp'!AE61</f>
        <v>0.22</v>
      </c>
      <c r="AG61" s="11">
        <f>+'NewTech-modinp'!AF61</f>
        <v>0.22</v>
      </c>
      <c r="AH61" s="17">
        <f>+'NewTech-modinp'!AG61</f>
        <v>455</v>
      </c>
      <c r="AI61" s="11">
        <f>+'NewTech-modinp'!AH61</f>
        <v>455</v>
      </c>
      <c r="AJ61" s="11">
        <f>+'NewTech-modinp'!AI61</f>
        <v>455</v>
      </c>
      <c r="AK61" s="11">
        <f>+'NewTech-modinp'!AJ61</f>
        <v>455</v>
      </c>
      <c r="AL61" s="11">
        <f>+'NewTech-modinp'!AK61</f>
        <v>455</v>
      </c>
      <c r="AM61" s="11">
        <f>+'NewTech-modinp'!AL61</f>
        <v>455</v>
      </c>
      <c r="AN61" s="11">
        <f>+'NewTech-modinp'!AM61</f>
        <v>455</v>
      </c>
      <c r="AO61" s="11">
        <f>+'NewTech-modinp'!AN61</f>
        <v>455</v>
      </c>
      <c r="AP61" s="11">
        <f>+'NewTech-modinp'!AO61</f>
        <v>455</v>
      </c>
      <c r="AQ61" s="11">
        <f>+'NewTech-modinp'!AP61</f>
        <v>455</v>
      </c>
      <c r="AR61" s="17">
        <v>0</v>
      </c>
    </row>
    <row r="62" spans="1:46" s="11" customFormat="1">
      <c r="A62" s="34" t="s">
        <v>104</v>
      </c>
      <c r="B62" s="35" t="s">
        <v>192</v>
      </c>
      <c r="C62" s="34" t="s">
        <v>107</v>
      </c>
      <c r="D62" s="35" t="s">
        <v>195</v>
      </c>
      <c r="E62" s="36" t="str">
        <f t="shared" si="0"/>
        <v>FOOD-PH-Stm</v>
      </c>
      <c r="F62" s="34" t="s">
        <v>108</v>
      </c>
      <c r="G62" s="35" t="s">
        <v>196</v>
      </c>
      <c r="H62" s="36" t="str">
        <f t="shared" si="1"/>
        <v>FOOD-PH-Stm-FOL-Heat20</v>
      </c>
      <c r="I62" s="34" t="s">
        <v>86</v>
      </c>
      <c r="J62" s="35" t="s">
        <v>177</v>
      </c>
      <c r="N62" s="11" t="str">
        <f>+'NewTech-modinp'!N62</f>
        <v>FOOD-MoTP-Stat-ELC-Motor</v>
      </c>
      <c r="O62" s="11" t="str">
        <f>+'NewTech-modinp'!O62</f>
        <v>New Food - Motive Power, Stationary  - Electricity</v>
      </c>
      <c r="P62" s="11" t="str">
        <f>+'NewTech-modinp'!P62</f>
        <v>INDELC</v>
      </c>
      <c r="Q62" s="11" t="str">
        <f>+'NewTech-modinp'!Q62</f>
        <v>FOOD-MoTP-Stat</v>
      </c>
      <c r="R62" s="11">
        <f>+'NewTech-modinp'!R62</f>
        <v>2018</v>
      </c>
      <c r="S62" s="17">
        <v>2020</v>
      </c>
      <c r="T62" s="38">
        <f>+'NewTech-modinp'!T62</f>
        <v>10</v>
      </c>
      <c r="U62" s="11">
        <f>+'NewTech-modinp'!U62</f>
        <v>0.5</v>
      </c>
      <c r="V62" s="11">
        <f t="shared" si="2"/>
        <v>0.35</v>
      </c>
      <c r="W62" s="17">
        <f>+'NewTech-modinp'!V62</f>
        <v>31.536000000000001</v>
      </c>
      <c r="X62" s="38">
        <f>+'NewTech-modinp'!W62</f>
        <v>0.67500000000000004</v>
      </c>
      <c r="Y62" s="11">
        <f>+'NewTech-modinp'!X62</f>
        <v>0.67500000000000004</v>
      </c>
      <c r="Z62" s="11">
        <f>+'NewTech-modinp'!Y62</f>
        <v>0.67500000000000004</v>
      </c>
      <c r="AA62" s="11">
        <f>+'NewTech-modinp'!Z62</f>
        <v>0.67500000000000004</v>
      </c>
      <c r="AB62" s="11">
        <f>+'NewTech-modinp'!AA62</f>
        <v>0.67500000000000004</v>
      </c>
      <c r="AC62" s="11">
        <f>+'NewTech-modinp'!AB62</f>
        <v>0.67500000000000004</v>
      </c>
      <c r="AD62" s="11">
        <f>+'NewTech-modinp'!AC62</f>
        <v>0.67500000000000004</v>
      </c>
      <c r="AE62" s="11">
        <f>+'NewTech-modinp'!AD62</f>
        <v>0.67500000000000004</v>
      </c>
      <c r="AF62" s="11">
        <f>+'NewTech-modinp'!AE62</f>
        <v>0.67500000000000004</v>
      </c>
      <c r="AG62" s="11">
        <f>+'NewTech-modinp'!AF62</f>
        <v>0.67500000000000004</v>
      </c>
      <c r="AH62" s="17">
        <f>+'NewTech-modinp'!AG62</f>
        <v>280</v>
      </c>
      <c r="AI62" s="11">
        <f>+'NewTech-modinp'!AH62</f>
        <v>280</v>
      </c>
      <c r="AJ62" s="11">
        <f>+'NewTech-modinp'!AI62</f>
        <v>280</v>
      </c>
      <c r="AK62" s="11">
        <f>+'NewTech-modinp'!AJ62</f>
        <v>280</v>
      </c>
      <c r="AL62" s="11">
        <f>+'NewTech-modinp'!AK62</f>
        <v>280</v>
      </c>
      <c r="AM62" s="11">
        <f>+'NewTech-modinp'!AL62</f>
        <v>280</v>
      </c>
      <c r="AN62" s="11">
        <f>+'NewTech-modinp'!AM62</f>
        <v>280</v>
      </c>
      <c r="AO62" s="11">
        <f>+'NewTech-modinp'!AN62</f>
        <v>280</v>
      </c>
      <c r="AP62" s="11">
        <f>+'NewTech-modinp'!AO62</f>
        <v>280</v>
      </c>
      <c r="AQ62" s="11">
        <f>+'NewTech-modinp'!AP62</f>
        <v>280</v>
      </c>
      <c r="AR62" s="17"/>
    </row>
    <row r="63" spans="1:46" s="11" customFormat="1">
      <c r="A63" s="34" t="s">
        <v>104</v>
      </c>
      <c r="B63" s="35" t="s">
        <v>192</v>
      </c>
      <c r="C63" s="34" t="s">
        <v>107</v>
      </c>
      <c r="D63" s="35" t="s">
        <v>195</v>
      </c>
      <c r="E63" s="36" t="str">
        <f t="shared" si="0"/>
        <v>FOOD-PH-Stm</v>
      </c>
      <c r="F63" s="34" t="s">
        <v>95</v>
      </c>
      <c r="G63" s="35" t="s">
        <v>95</v>
      </c>
      <c r="H63" s="36" t="str">
        <f t="shared" si="1"/>
        <v>FOOD-PH-Stm-DSL-Boiler20</v>
      </c>
      <c r="I63" s="34" t="s">
        <v>82</v>
      </c>
      <c r="J63" s="35" t="s">
        <v>173</v>
      </c>
      <c r="N63" s="11" t="str">
        <f>+'NewTech-modinp'!N63</f>
        <v>FOOD-MoTP-Stat-ELC-VSD-Mtr</v>
      </c>
      <c r="O63" s="11" t="str">
        <f>+'NewTech-modinp'!O63</f>
        <v>New Food - Motive Power, Stationary  - Electricity</v>
      </c>
      <c r="P63" s="11" t="str">
        <f>+'NewTech-modinp'!P63</f>
        <v>INDELC</v>
      </c>
      <c r="Q63" s="11" t="str">
        <f>+'NewTech-modinp'!Q63</f>
        <v>FOOD-MoTP-Stat</v>
      </c>
      <c r="R63" s="11">
        <f>+'NewTech-modinp'!R63</f>
        <v>2018</v>
      </c>
      <c r="S63" s="17">
        <v>2020</v>
      </c>
      <c r="T63" s="38">
        <f>+'NewTech-modinp'!T63</f>
        <v>10</v>
      </c>
      <c r="U63" s="11">
        <f>+'NewTech-modinp'!U63</f>
        <v>0.5</v>
      </c>
      <c r="V63" s="11">
        <f t="shared" si="2"/>
        <v>0.35</v>
      </c>
      <c r="W63" s="17">
        <f>+'NewTech-modinp'!V63</f>
        <v>31.536000000000001</v>
      </c>
      <c r="X63" s="38">
        <f>+'NewTech-modinp'!W63</f>
        <v>0.9</v>
      </c>
      <c r="Y63" s="11">
        <f>+'NewTech-modinp'!X63</f>
        <v>0.9</v>
      </c>
      <c r="Z63" s="11">
        <f>+'NewTech-modinp'!Y63</f>
        <v>0.9</v>
      </c>
      <c r="AA63" s="11">
        <f>+'NewTech-modinp'!Z63</f>
        <v>0.9</v>
      </c>
      <c r="AB63" s="11">
        <f>+'NewTech-modinp'!AA63</f>
        <v>0.9</v>
      </c>
      <c r="AC63" s="11">
        <f>+'NewTech-modinp'!AB63</f>
        <v>0.9</v>
      </c>
      <c r="AD63" s="11">
        <f>+'NewTech-modinp'!AC63</f>
        <v>0.9</v>
      </c>
      <c r="AE63" s="11">
        <f>+'NewTech-modinp'!AD63</f>
        <v>0.9</v>
      </c>
      <c r="AF63" s="11">
        <f>+'NewTech-modinp'!AE63</f>
        <v>0.9</v>
      </c>
      <c r="AG63" s="11">
        <f>+'NewTech-modinp'!AF63</f>
        <v>0.9</v>
      </c>
      <c r="AH63" s="17">
        <f>+'NewTech-modinp'!AG63</f>
        <v>336</v>
      </c>
      <c r="AI63" s="11">
        <f>+'NewTech-modinp'!AH63</f>
        <v>336</v>
      </c>
      <c r="AJ63" s="11">
        <f>+'NewTech-modinp'!AI63</f>
        <v>336</v>
      </c>
      <c r="AK63" s="11">
        <f>+'NewTech-modinp'!AJ63</f>
        <v>336</v>
      </c>
      <c r="AL63" s="11">
        <f>+'NewTech-modinp'!AK63</f>
        <v>336</v>
      </c>
      <c r="AM63" s="11">
        <f>+'NewTech-modinp'!AL63</f>
        <v>336</v>
      </c>
      <c r="AN63" s="11">
        <f>+'NewTech-modinp'!AM63</f>
        <v>336</v>
      </c>
      <c r="AO63" s="11">
        <f>+'NewTech-modinp'!AN63</f>
        <v>336</v>
      </c>
      <c r="AP63" s="11">
        <f>+'NewTech-modinp'!AO63</f>
        <v>336</v>
      </c>
      <c r="AQ63" s="11">
        <f>+'NewTech-modinp'!AP63</f>
        <v>336</v>
      </c>
      <c r="AR63" s="17">
        <f>+'NewTech-modinp'!AQ63</f>
        <v>0.5</v>
      </c>
      <c r="AT63" s="11">
        <f>+'NewTech-modinp'!AR63</f>
        <v>5</v>
      </c>
    </row>
    <row r="64" spans="1:46" s="11" customFormat="1">
      <c r="A64" s="34" t="s">
        <v>104</v>
      </c>
      <c r="B64" s="35" t="s">
        <v>192</v>
      </c>
      <c r="C64" s="34" t="s">
        <v>107</v>
      </c>
      <c r="D64" s="35" t="s">
        <v>195</v>
      </c>
      <c r="E64" s="36" t="str">
        <f t="shared" si="0"/>
        <v>FOOD-PH-Stm</v>
      </c>
      <c r="F64" s="34" t="s">
        <v>108</v>
      </c>
      <c r="G64" s="35" t="s">
        <v>196</v>
      </c>
      <c r="H64" s="36" t="str">
        <f t="shared" si="1"/>
        <v>FOOD-PH-Stm-LPG-Heat20</v>
      </c>
      <c r="I64" s="34" t="s">
        <v>111</v>
      </c>
      <c r="J64" s="35" t="s">
        <v>198</v>
      </c>
      <c r="N64" s="11" t="str">
        <f>+'NewTech-modinp'!N64</f>
        <v>FOOD-PH-DirH-NGA-Burner</v>
      </c>
      <c r="O64" s="11" t="str">
        <f>+'NewTech-modinp'!O64</f>
        <v>New Food - Process Heat: Direct Heat  - Natural Gas</v>
      </c>
      <c r="P64" s="11" t="str">
        <f>+'NewTech-modinp'!P64</f>
        <v>INDNGA</v>
      </c>
      <c r="Q64" s="11" t="str">
        <f>+'NewTech-modinp'!Q64</f>
        <v>FOOD-PH-DirH</v>
      </c>
      <c r="R64" s="11">
        <f>+'NewTech-modinp'!R64</f>
        <v>2018</v>
      </c>
      <c r="S64" s="17">
        <v>2020</v>
      </c>
      <c r="T64" s="38">
        <f>+'NewTech-modinp'!T64</f>
        <v>13</v>
      </c>
      <c r="U64" s="11">
        <f>+'NewTech-modinp'!U64</f>
        <v>0.9</v>
      </c>
      <c r="V64" s="11">
        <f t="shared" si="2"/>
        <v>0.63</v>
      </c>
      <c r="W64" s="17">
        <f>+'NewTech-modinp'!V64</f>
        <v>31.536000000000001</v>
      </c>
      <c r="X64" s="38">
        <f>+'NewTech-modinp'!W64</f>
        <v>0.8</v>
      </c>
      <c r="Y64" s="11">
        <f>+'NewTech-modinp'!X64</f>
        <v>0.8</v>
      </c>
      <c r="Z64" s="11">
        <f>+'NewTech-modinp'!Y64</f>
        <v>0.8</v>
      </c>
      <c r="AA64" s="11">
        <f>+'NewTech-modinp'!Z64</f>
        <v>0.8</v>
      </c>
      <c r="AB64" s="11">
        <f>+'NewTech-modinp'!AA64</f>
        <v>0.8</v>
      </c>
      <c r="AC64" s="11">
        <f>+'NewTech-modinp'!AB64</f>
        <v>0.8</v>
      </c>
      <c r="AD64" s="11">
        <f>+'NewTech-modinp'!AC64</f>
        <v>0.8</v>
      </c>
      <c r="AE64" s="11">
        <f>+'NewTech-modinp'!AD64</f>
        <v>0.8</v>
      </c>
      <c r="AF64" s="11">
        <f>+'NewTech-modinp'!AE64</f>
        <v>0.8</v>
      </c>
      <c r="AG64" s="11">
        <f>+'NewTech-modinp'!AF64</f>
        <v>0.8</v>
      </c>
      <c r="AH64" s="17">
        <f>+'NewTech-modinp'!AG64</f>
        <v>313</v>
      </c>
      <c r="AI64" s="11">
        <f>+'NewTech-modinp'!AH64</f>
        <v>313</v>
      </c>
      <c r="AJ64" s="11">
        <f>+'NewTech-modinp'!AI64</f>
        <v>313</v>
      </c>
      <c r="AK64" s="11">
        <f>+'NewTech-modinp'!AJ64</f>
        <v>313</v>
      </c>
      <c r="AL64" s="11">
        <f>+'NewTech-modinp'!AK64</f>
        <v>313</v>
      </c>
      <c r="AM64" s="11">
        <f>+'NewTech-modinp'!AL64</f>
        <v>313</v>
      </c>
      <c r="AN64" s="11">
        <f>+'NewTech-modinp'!AM64</f>
        <v>313</v>
      </c>
      <c r="AO64" s="11">
        <f>+'NewTech-modinp'!AN64</f>
        <v>313</v>
      </c>
      <c r="AP64" s="11">
        <f>+'NewTech-modinp'!AO64</f>
        <v>313</v>
      </c>
      <c r="AQ64" s="11">
        <f>+'NewTech-modinp'!AP64</f>
        <v>313</v>
      </c>
      <c r="AR64" s="17">
        <v>0</v>
      </c>
    </row>
    <row r="65" spans="1:47" s="11" customFormat="1">
      <c r="A65" s="34" t="s">
        <v>104</v>
      </c>
      <c r="B65" s="35" t="s">
        <v>192</v>
      </c>
      <c r="C65" s="34" t="s">
        <v>107</v>
      </c>
      <c r="D65" s="35" t="s">
        <v>195</v>
      </c>
      <c r="E65" s="36" t="str">
        <f t="shared" si="0"/>
        <v>FOOD-PH-Stm</v>
      </c>
      <c r="F65" s="34" t="s">
        <v>95</v>
      </c>
      <c r="G65" s="35" t="s">
        <v>95</v>
      </c>
      <c r="H65" s="36" t="str">
        <f t="shared" si="1"/>
        <v>FOOD-PH-Stm-COA-Boiler20</v>
      </c>
      <c r="I65" s="34" t="s">
        <v>71</v>
      </c>
      <c r="J65" s="35" t="s">
        <v>162</v>
      </c>
      <c r="N65" s="11" t="str">
        <f>+'NewTech-modinp'!N65</f>
        <v>FOOD-PH-DirH-ELC-Heater</v>
      </c>
      <c r="O65" s="11" t="str">
        <f>+'NewTech-modinp'!O65</f>
        <v>New Food - Process Heat: Direct Heat  - Electricity</v>
      </c>
      <c r="P65" s="11" t="str">
        <f>+'NewTech-modinp'!P65</f>
        <v>INDELC</v>
      </c>
      <c r="Q65" s="11" t="str">
        <f>+'NewTech-modinp'!Q65</f>
        <v>FOOD-PH-DirH</v>
      </c>
      <c r="R65" s="11">
        <f>+'NewTech-modinp'!R65</f>
        <v>2018</v>
      </c>
      <c r="S65" s="17">
        <v>2020</v>
      </c>
      <c r="T65" s="38">
        <f>+'NewTech-modinp'!T65</f>
        <v>3</v>
      </c>
      <c r="U65" s="11">
        <f>+'NewTech-modinp'!U65</f>
        <v>0.9</v>
      </c>
      <c r="V65" s="11">
        <f t="shared" si="2"/>
        <v>0.63</v>
      </c>
      <c r="W65" s="17">
        <f>+'NewTech-modinp'!V65</f>
        <v>31.536000000000001</v>
      </c>
      <c r="X65" s="38">
        <f>+'NewTech-modinp'!W65</f>
        <v>0.99970008997300808</v>
      </c>
      <c r="Y65" s="11">
        <f>+'NewTech-modinp'!X65</f>
        <v>0.99970008997300808</v>
      </c>
      <c r="Z65" s="11">
        <f>+'NewTech-modinp'!Y65</f>
        <v>0.99970008997300808</v>
      </c>
      <c r="AA65" s="11">
        <f>+'NewTech-modinp'!Z65</f>
        <v>0.99970008997300808</v>
      </c>
      <c r="AB65" s="11">
        <f>+'NewTech-modinp'!AA65</f>
        <v>0.99970008997300808</v>
      </c>
      <c r="AC65" s="11">
        <f>+'NewTech-modinp'!AB65</f>
        <v>0.99970008997300808</v>
      </c>
      <c r="AD65" s="11">
        <f>+'NewTech-modinp'!AC65</f>
        <v>0.99970008997300808</v>
      </c>
      <c r="AE65" s="11">
        <f>+'NewTech-modinp'!AD65</f>
        <v>0.99970008997300808</v>
      </c>
      <c r="AF65" s="11">
        <f>+'NewTech-modinp'!AE65</f>
        <v>0.99970008997300808</v>
      </c>
      <c r="AG65" s="11">
        <f>+'NewTech-modinp'!AF65</f>
        <v>0.99970008997300808</v>
      </c>
      <c r="AH65" s="17">
        <f>+'NewTech-modinp'!AG65</f>
        <v>80</v>
      </c>
      <c r="AI65" s="11">
        <f>+'NewTech-modinp'!AH65</f>
        <v>80</v>
      </c>
      <c r="AJ65" s="11">
        <f>+'NewTech-modinp'!AI65</f>
        <v>80</v>
      </c>
      <c r="AK65" s="11">
        <f>+'NewTech-modinp'!AJ65</f>
        <v>80</v>
      </c>
      <c r="AL65" s="11">
        <f>+'NewTech-modinp'!AK65</f>
        <v>80</v>
      </c>
      <c r="AM65" s="11">
        <f>+'NewTech-modinp'!AL65</f>
        <v>80</v>
      </c>
      <c r="AN65" s="11">
        <f>+'NewTech-modinp'!AM65</f>
        <v>80</v>
      </c>
      <c r="AO65" s="11">
        <f>+'NewTech-modinp'!AN65</f>
        <v>80</v>
      </c>
      <c r="AP65" s="11">
        <f>+'NewTech-modinp'!AO65</f>
        <v>80</v>
      </c>
      <c r="AQ65" s="11">
        <f>+'NewTech-modinp'!AP65</f>
        <v>80</v>
      </c>
      <c r="AR65" s="17"/>
    </row>
    <row r="66" spans="1:47" s="11" customFormat="1">
      <c r="A66" s="34" t="s">
        <v>104</v>
      </c>
      <c r="B66" s="35" t="s">
        <v>192</v>
      </c>
      <c r="C66" s="34" t="s">
        <v>107</v>
      </c>
      <c r="D66" s="35" t="s">
        <v>195</v>
      </c>
      <c r="E66" s="36" t="str">
        <f t="shared" si="0"/>
        <v>FOOD-PH-Stm</v>
      </c>
      <c r="F66" s="34" t="s">
        <v>95</v>
      </c>
      <c r="G66" s="35" t="s">
        <v>95</v>
      </c>
      <c r="H66" s="36" t="str">
        <f t="shared" si="1"/>
        <v>FOOD-PH-Stm-NGA-Boiler20</v>
      </c>
      <c r="I66" s="34" t="s">
        <v>68</v>
      </c>
      <c r="J66" s="35" t="s">
        <v>160</v>
      </c>
      <c r="N66" s="11" t="str">
        <f>+'NewTech-modinp'!N66</f>
        <v>FOOD-PH-OVN-NGA-Oven</v>
      </c>
      <c r="O66" s="11" t="str">
        <f>+'NewTech-modinp'!O66</f>
        <v>New Food - Process Heat: Oven  - Natural Gas</v>
      </c>
      <c r="P66" s="11" t="str">
        <f>+'NewTech-modinp'!P66</f>
        <v>INDNGA</v>
      </c>
      <c r="Q66" s="11" t="str">
        <f>+'NewTech-modinp'!Q66</f>
        <v>FOOD-PH-OVN</v>
      </c>
      <c r="R66" s="11">
        <f>+'NewTech-modinp'!R66</f>
        <v>2018</v>
      </c>
      <c r="S66" s="17">
        <v>2020</v>
      </c>
      <c r="T66" s="38">
        <f>+'NewTech-modinp'!T66</f>
        <v>10</v>
      </c>
      <c r="U66" s="11">
        <f>+'NewTech-modinp'!U66</f>
        <v>0.9</v>
      </c>
      <c r="V66" s="11">
        <f t="shared" si="2"/>
        <v>0.63</v>
      </c>
      <c r="W66" s="17">
        <f>+'NewTech-modinp'!V66</f>
        <v>31.536000000000001</v>
      </c>
      <c r="X66" s="38">
        <f>+'NewTech-modinp'!W66</f>
        <v>0.5</v>
      </c>
      <c r="Y66" s="11">
        <f>+'NewTech-modinp'!X66</f>
        <v>0.5</v>
      </c>
      <c r="Z66" s="11">
        <f>+'NewTech-modinp'!Y66</f>
        <v>0.5</v>
      </c>
      <c r="AA66" s="11">
        <f>+'NewTech-modinp'!Z66</f>
        <v>0.5</v>
      </c>
      <c r="AB66" s="11">
        <f>+'NewTech-modinp'!AA66</f>
        <v>0.5</v>
      </c>
      <c r="AC66" s="11">
        <f>+'NewTech-modinp'!AB66</f>
        <v>0.5</v>
      </c>
      <c r="AD66" s="11">
        <f>+'NewTech-modinp'!AC66</f>
        <v>0.5</v>
      </c>
      <c r="AE66" s="11">
        <f>+'NewTech-modinp'!AD66</f>
        <v>0.5</v>
      </c>
      <c r="AF66" s="11">
        <f>+'NewTech-modinp'!AE66</f>
        <v>0.5</v>
      </c>
      <c r="AG66" s="11">
        <f>+'NewTech-modinp'!AF66</f>
        <v>0.5</v>
      </c>
      <c r="AH66" s="17">
        <f>+'NewTech-modinp'!AG66</f>
        <v>100</v>
      </c>
      <c r="AI66" s="11">
        <f>+'NewTech-modinp'!AH66</f>
        <v>100</v>
      </c>
      <c r="AJ66" s="11">
        <f>+'NewTech-modinp'!AI66</f>
        <v>100</v>
      </c>
      <c r="AK66" s="11">
        <f>+'NewTech-modinp'!AJ66</f>
        <v>100</v>
      </c>
      <c r="AL66" s="11">
        <f>+'NewTech-modinp'!AK66</f>
        <v>100</v>
      </c>
      <c r="AM66" s="11">
        <f>+'NewTech-modinp'!AL66</f>
        <v>100</v>
      </c>
      <c r="AN66" s="11">
        <f>+'NewTech-modinp'!AM66</f>
        <v>100</v>
      </c>
      <c r="AO66" s="11">
        <f>+'NewTech-modinp'!AN66</f>
        <v>100</v>
      </c>
      <c r="AP66" s="11">
        <f>+'NewTech-modinp'!AO66</f>
        <v>100</v>
      </c>
      <c r="AQ66" s="11">
        <f>+'NewTech-modinp'!AP66</f>
        <v>100</v>
      </c>
      <c r="AR66" s="17"/>
    </row>
    <row r="67" spans="1:47" s="11" customFormat="1">
      <c r="A67" s="34" t="s">
        <v>104</v>
      </c>
      <c r="B67" s="35" t="s">
        <v>192</v>
      </c>
      <c r="C67" s="34" t="s">
        <v>101</v>
      </c>
      <c r="D67" s="35" t="s">
        <v>189</v>
      </c>
      <c r="E67" s="36" t="str">
        <f t="shared" si="0"/>
        <v>FOOD-Pump</v>
      </c>
      <c r="F67" s="34" t="s">
        <v>102</v>
      </c>
      <c r="G67" s="35" t="s">
        <v>189</v>
      </c>
      <c r="H67" s="36" t="str">
        <f t="shared" si="1"/>
        <v>FOOD-Pump-ELC-Pump20</v>
      </c>
      <c r="I67" s="34" t="s">
        <v>70</v>
      </c>
      <c r="J67" s="35" t="s">
        <v>161</v>
      </c>
      <c r="N67" s="11" t="str">
        <f>+'NewTech-modinp'!N67</f>
        <v>FOOD-PH-OVN-ELC-Oven</v>
      </c>
      <c r="O67" s="11" t="str">
        <f>+'NewTech-modinp'!O67</f>
        <v>New Food - Process Heat: Oven  - Electricity</v>
      </c>
      <c r="P67" s="11" t="str">
        <f>+'NewTech-modinp'!P67</f>
        <v>INDELC</v>
      </c>
      <c r="Q67" s="11" t="str">
        <f>+'NewTech-modinp'!Q67</f>
        <v>FOOD-PH-OVN</v>
      </c>
      <c r="R67" s="11">
        <f>+'NewTech-modinp'!R67</f>
        <v>2018</v>
      </c>
      <c r="S67" s="17">
        <v>2020</v>
      </c>
      <c r="T67" s="38">
        <f>+'NewTech-modinp'!T67</f>
        <v>10</v>
      </c>
      <c r="U67" s="11">
        <f>+'NewTech-modinp'!U67</f>
        <v>0.9</v>
      </c>
      <c r="V67" s="11">
        <f t="shared" si="2"/>
        <v>0.63</v>
      </c>
      <c r="W67" s="17">
        <f>+'NewTech-modinp'!V67</f>
        <v>31.536000000000001</v>
      </c>
      <c r="X67" s="38">
        <f>+'NewTech-modinp'!W67</f>
        <v>0.5</v>
      </c>
      <c r="Y67" s="11">
        <f>+'NewTech-modinp'!X67</f>
        <v>0.5</v>
      </c>
      <c r="Z67" s="11">
        <f>+'NewTech-modinp'!Y67</f>
        <v>0.5</v>
      </c>
      <c r="AA67" s="11">
        <f>+'NewTech-modinp'!Z67</f>
        <v>0.5</v>
      </c>
      <c r="AB67" s="11">
        <f>+'NewTech-modinp'!AA67</f>
        <v>0.5</v>
      </c>
      <c r="AC67" s="11">
        <f>+'NewTech-modinp'!AB67</f>
        <v>0.5</v>
      </c>
      <c r="AD67" s="11">
        <f>+'NewTech-modinp'!AC67</f>
        <v>0.5</v>
      </c>
      <c r="AE67" s="11">
        <f>+'NewTech-modinp'!AD67</f>
        <v>0.5</v>
      </c>
      <c r="AF67" s="11">
        <f>+'NewTech-modinp'!AE67</f>
        <v>0.5</v>
      </c>
      <c r="AG67" s="11">
        <f>+'NewTech-modinp'!AF67</f>
        <v>0.5</v>
      </c>
      <c r="AH67" s="17">
        <f>+'NewTech-modinp'!AG67</f>
        <v>100</v>
      </c>
      <c r="AI67" s="11">
        <f>+'NewTech-modinp'!AH67</f>
        <v>100</v>
      </c>
      <c r="AJ67" s="11">
        <f>+'NewTech-modinp'!AI67</f>
        <v>100</v>
      </c>
      <c r="AK67" s="11">
        <f>+'NewTech-modinp'!AJ67</f>
        <v>100</v>
      </c>
      <c r="AL67" s="11">
        <f>+'NewTech-modinp'!AK67</f>
        <v>100</v>
      </c>
      <c r="AM67" s="11">
        <f>+'NewTech-modinp'!AL67</f>
        <v>100</v>
      </c>
      <c r="AN67" s="11">
        <f>+'NewTech-modinp'!AM67</f>
        <v>100</v>
      </c>
      <c r="AO67" s="11">
        <f>+'NewTech-modinp'!AN67</f>
        <v>100</v>
      </c>
      <c r="AP67" s="11">
        <f>+'NewTech-modinp'!AO67</f>
        <v>100</v>
      </c>
      <c r="AQ67" s="11">
        <f>+'NewTech-modinp'!AP67</f>
        <v>100</v>
      </c>
      <c r="AR67" s="17"/>
    </row>
    <row r="68" spans="1:47" s="12" customFormat="1" ht="15" thickBot="1">
      <c r="A68" s="13" t="s">
        <v>104</v>
      </c>
      <c r="B68" s="14" t="s">
        <v>192</v>
      </c>
      <c r="C68" s="13" t="s">
        <v>103</v>
      </c>
      <c r="D68" s="14" t="s">
        <v>190</v>
      </c>
      <c r="E68" s="15" t="str">
        <f t="shared" si="0"/>
        <v>FOOD-RFGR</v>
      </c>
      <c r="F68" s="13" t="s">
        <v>103</v>
      </c>
      <c r="G68" s="14" t="s">
        <v>191</v>
      </c>
      <c r="H68" s="15" t="str">
        <f t="shared" si="1"/>
        <v>FOOD-RFGR-ELC-Refriger20</v>
      </c>
      <c r="I68" s="13" t="s">
        <v>70</v>
      </c>
      <c r="J68" s="14" t="s">
        <v>161</v>
      </c>
      <c r="N68" s="11" t="str">
        <f>+'NewTech-modinp'!N68</f>
        <v>FOOD-PH-OVN-COA-Oven</v>
      </c>
      <c r="O68" s="11" t="str">
        <f>+'NewTech-modinp'!O68</f>
        <v>New Food - Process Heat: Oven  - Coal</v>
      </c>
      <c r="P68" s="11" t="str">
        <f>+'NewTech-modinp'!P68</f>
        <v>INDCOA</v>
      </c>
      <c r="Q68" s="11" t="str">
        <f>+'NewTech-modinp'!Q68</f>
        <v>FOOD-PH-OVN</v>
      </c>
      <c r="R68" s="11">
        <f>+'NewTech-modinp'!R68</f>
        <v>2018</v>
      </c>
      <c r="S68" s="17">
        <v>2020</v>
      </c>
      <c r="T68" s="38">
        <f>+'NewTech-modinp'!T68</f>
        <v>10</v>
      </c>
      <c r="U68" s="11">
        <f>+'NewTech-modinp'!U68</f>
        <v>0.9</v>
      </c>
      <c r="V68" s="11">
        <f t="shared" si="2"/>
        <v>0.63</v>
      </c>
      <c r="W68" s="17">
        <f>+'NewTech-modinp'!V68</f>
        <v>31.536000000000001</v>
      </c>
      <c r="X68" s="38">
        <f>+'NewTech-modinp'!W68</f>
        <v>0.5</v>
      </c>
      <c r="Y68" s="11">
        <f>+'NewTech-modinp'!X68</f>
        <v>0.5</v>
      </c>
      <c r="Z68" s="11">
        <f>+'NewTech-modinp'!Y68</f>
        <v>0.5</v>
      </c>
      <c r="AA68" s="11">
        <f>+'NewTech-modinp'!Z68</f>
        <v>0.5</v>
      </c>
      <c r="AB68" s="11">
        <f>+'NewTech-modinp'!AA68</f>
        <v>0.5</v>
      </c>
      <c r="AC68" s="11">
        <f>+'NewTech-modinp'!AB68</f>
        <v>0.5</v>
      </c>
      <c r="AD68" s="11">
        <f>+'NewTech-modinp'!AC68</f>
        <v>0.5</v>
      </c>
      <c r="AE68" s="11">
        <f>+'NewTech-modinp'!AD68</f>
        <v>0.5</v>
      </c>
      <c r="AF68" s="11">
        <f>+'NewTech-modinp'!AE68</f>
        <v>0.5</v>
      </c>
      <c r="AG68" s="11">
        <f>+'NewTech-modinp'!AF68</f>
        <v>0.5</v>
      </c>
      <c r="AH68" s="17">
        <f>+'NewTech-modinp'!AG68</f>
        <v>100</v>
      </c>
      <c r="AI68" s="11">
        <f>+'NewTech-modinp'!AH68</f>
        <v>100</v>
      </c>
      <c r="AJ68" s="11">
        <f>+'NewTech-modinp'!AI68</f>
        <v>100</v>
      </c>
      <c r="AK68" s="11">
        <f>+'NewTech-modinp'!AJ68</f>
        <v>100</v>
      </c>
      <c r="AL68" s="11">
        <f>+'NewTech-modinp'!AK68</f>
        <v>100</v>
      </c>
      <c r="AM68" s="11">
        <f>+'NewTech-modinp'!AL68</f>
        <v>100</v>
      </c>
      <c r="AN68" s="11">
        <f>+'NewTech-modinp'!AM68</f>
        <v>100</v>
      </c>
      <c r="AO68" s="11">
        <f>+'NewTech-modinp'!AN68</f>
        <v>100</v>
      </c>
      <c r="AP68" s="11">
        <f>+'NewTech-modinp'!AO68</f>
        <v>100</v>
      </c>
      <c r="AQ68" s="11">
        <f>+'NewTech-modinp'!AP68</f>
        <v>100</v>
      </c>
      <c r="AR68" s="17">
        <v>0</v>
      </c>
      <c r="AS68" s="11"/>
      <c r="AT68" s="11"/>
      <c r="AU68" s="11"/>
    </row>
    <row r="69" spans="1:47" s="11" customFormat="1">
      <c r="A69" s="35" t="s">
        <v>112</v>
      </c>
      <c r="B69" s="35" t="s">
        <v>199</v>
      </c>
      <c r="C69" s="35" t="s">
        <v>66</v>
      </c>
      <c r="D69" s="35" t="s">
        <v>158</v>
      </c>
      <c r="E69" s="36" t="str">
        <f t="shared" si="0"/>
        <v>IIS-PH-FURN</v>
      </c>
      <c r="F69" s="35" t="s">
        <v>67</v>
      </c>
      <c r="G69" s="35" t="s">
        <v>159</v>
      </c>
      <c r="H69" s="36" t="str">
        <f t="shared" si="1"/>
        <v>IIS-PH-FURN-COA-Furn20</v>
      </c>
      <c r="I69" s="35" t="s">
        <v>71</v>
      </c>
      <c r="J69" s="35" t="s">
        <v>162</v>
      </c>
      <c r="N69" s="11" t="str">
        <f>+'NewTech-modinp'!N69</f>
        <v>FOOD-PH-STM_HW-WOD-Boiler</v>
      </c>
      <c r="O69" s="11" t="str">
        <f>+'NewTech-modinp'!O69</f>
        <v>New Food - Process Heat: Steam/Hot Water  - Wood</v>
      </c>
      <c r="P69" s="11" t="str">
        <f>+'NewTech-modinp'!P69</f>
        <v>INDWOD</v>
      </c>
      <c r="Q69" s="11" t="str">
        <f>+'NewTech-modinp'!Q69</f>
        <v>FOOD-PH-STM_HW</v>
      </c>
      <c r="R69" s="11">
        <f>+'NewTech-modinp'!R69</f>
        <v>2018</v>
      </c>
      <c r="S69" s="17">
        <v>2020</v>
      </c>
      <c r="T69" s="38">
        <f>+'NewTech-modinp'!T69</f>
        <v>25</v>
      </c>
      <c r="U69" s="11">
        <f>+'NewTech-modinp'!U69</f>
        <v>0.5</v>
      </c>
      <c r="V69" s="11">
        <f t="shared" si="2"/>
        <v>0.35</v>
      </c>
      <c r="W69" s="17">
        <f>+'NewTech-modinp'!V69</f>
        <v>31.536000000000001</v>
      </c>
      <c r="X69" s="38">
        <f>+'NewTech-modinp'!W69</f>
        <v>0.85</v>
      </c>
      <c r="Y69" s="11">
        <f>+'NewTech-modinp'!X69</f>
        <v>0.85</v>
      </c>
      <c r="Z69" s="11">
        <f>+'NewTech-modinp'!Y69</f>
        <v>0.85</v>
      </c>
      <c r="AA69" s="11">
        <f>+'NewTech-modinp'!Z69</f>
        <v>0.85</v>
      </c>
      <c r="AB69" s="11">
        <f>+'NewTech-modinp'!AA69</f>
        <v>0.85</v>
      </c>
      <c r="AC69" s="11">
        <f>+'NewTech-modinp'!AB69</f>
        <v>0.85</v>
      </c>
      <c r="AD69" s="11">
        <f>+'NewTech-modinp'!AC69</f>
        <v>0.85</v>
      </c>
      <c r="AE69" s="11">
        <f>+'NewTech-modinp'!AD69</f>
        <v>0.85</v>
      </c>
      <c r="AF69" s="11">
        <f>+'NewTech-modinp'!AE69</f>
        <v>0.85</v>
      </c>
      <c r="AG69" s="11">
        <f>+'NewTech-modinp'!AF69</f>
        <v>0.85</v>
      </c>
      <c r="AH69" s="17">
        <f>+'NewTech-modinp'!AG69</f>
        <v>2000</v>
      </c>
      <c r="AI69" s="11">
        <f>+'NewTech-modinp'!AH69</f>
        <v>2000</v>
      </c>
      <c r="AJ69" s="11">
        <f>+'NewTech-modinp'!AI69</f>
        <v>2000</v>
      </c>
      <c r="AK69" s="11">
        <f>+'NewTech-modinp'!AJ69</f>
        <v>2000</v>
      </c>
      <c r="AL69" s="11">
        <f>+'NewTech-modinp'!AK69</f>
        <v>2000</v>
      </c>
      <c r="AM69" s="11">
        <f>+'NewTech-modinp'!AL69</f>
        <v>2000</v>
      </c>
      <c r="AN69" s="11">
        <f>+'NewTech-modinp'!AM69</f>
        <v>2000</v>
      </c>
      <c r="AO69" s="11">
        <f>+'NewTech-modinp'!AN69</f>
        <v>2000</v>
      </c>
      <c r="AP69" s="11">
        <f>+'NewTech-modinp'!AO69</f>
        <v>2000</v>
      </c>
      <c r="AQ69" s="11">
        <f>+'NewTech-modinp'!AP69</f>
        <v>2000</v>
      </c>
      <c r="AR69" s="17"/>
    </row>
    <row r="70" spans="1:47" s="11" customFormat="1">
      <c r="A70" s="35" t="s">
        <v>112</v>
      </c>
      <c r="B70" s="35" t="s">
        <v>199</v>
      </c>
      <c r="C70" s="35" t="s">
        <v>66</v>
      </c>
      <c r="D70" s="35" t="s">
        <v>158</v>
      </c>
      <c r="E70" s="36" t="str">
        <f t="shared" si="0"/>
        <v>IIS-PH-FURN</v>
      </c>
      <c r="F70" s="35" t="s">
        <v>69</v>
      </c>
      <c r="G70" s="35" t="s">
        <v>159</v>
      </c>
      <c r="H70" s="36" t="str">
        <f t="shared" si="1"/>
        <v>IIS-PH-FURN-ELC-Furn20</v>
      </c>
      <c r="I70" s="35" t="s">
        <v>70</v>
      </c>
      <c r="J70" s="35" t="s">
        <v>161</v>
      </c>
      <c r="N70" s="11" t="str">
        <f>+'NewTech-modinp'!N70</f>
        <v>FOOD-PH-STM_HW-BGS-Heat</v>
      </c>
      <c r="O70" s="11" t="str">
        <f>+'NewTech-modinp'!O70</f>
        <v>New Food - Process Heat: Steam/Hot Water  - Biogas</v>
      </c>
      <c r="P70" s="11" t="str">
        <f>+'NewTech-modinp'!P70</f>
        <v>INDBIG</v>
      </c>
      <c r="Q70" s="11" t="str">
        <f>+'NewTech-modinp'!Q70</f>
        <v>FOOD-PH-STM_HW</v>
      </c>
      <c r="R70" s="11">
        <f>+'NewTech-modinp'!R70</f>
        <v>2018</v>
      </c>
      <c r="S70" s="17">
        <v>2020</v>
      </c>
      <c r="T70" s="38">
        <f>+'NewTech-modinp'!T70</f>
        <v>10</v>
      </c>
      <c r="U70" s="11">
        <f>+'NewTech-modinp'!U70</f>
        <v>0.5</v>
      </c>
      <c r="V70" s="11">
        <f t="shared" si="2"/>
        <v>0.35</v>
      </c>
      <c r="W70" s="17">
        <f>+'NewTech-modinp'!V70</f>
        <v>31.536000000000001</v>
      </c>
      <c r="X70" s="38">
        <f>+'NewTech-modinp'!W70</f>
        <v>0.97012399999999988</v>
      </c>
      <c r="Y70" s="11">
        <f>+'NewTech-modinp'!X70</f>
        <v>0.97012399999999988</v>
      </c>
      <c r="Z70" s="11">
        <f>+'NewTech-modinp'!Y70</f>
        <v>0.97012399999999988</v>
      </c>
      <c r="AA70" s="11">
        <f>+'NewTech-modinp'!Z70</f>
        <v>0.97012399999999988</v>
      </c>
      <c r="AB70" s="11">
        <f>+'NewTech-modinp'!AA70</f>
        <v>0.97012399999999988</v>
      </c>
      <c r="AC70" s="11">
        <f>+'NewTech-modinp'!AB70</f>
        <v>0.97012399999999988</v>
      </c>
      <c r="AD70" s="11">
        <f>+'NewTech-modinp'!AC70</f>
        <v>0.97012399999999988</v>
      </c>
      <c r="AE70" s="11">
        <f>+'NewTech-modinp'!AD70</f>
        <v>0.97012399999999988</v>
      </c>
      <c r="AF70" s="11">
        <f>+'NewTech-modinp'!AE70</f>
        <v>0.97012399999999988</v>
      </c>
      <c r="AG70" s="11">
        <f>+'NewTech-modinp'!AF70</f>
        <v>0.97012399999999988</v>
      </c>
      <c r="AH70" s="17">
        <f>+'NewTech-modinp'!AG70</f>
        <v>100</v>
      </c>
      <c r="AI70" s="11">
        <f>+'NewTech-modinp'!AH70</f>
        <v>100</v>
      </c>
      <c r="AJ70" s="11">
        <f>+'NewTech-modinp'!AI70</f>
        <v>100</v>
      </c>
      <c r="AK70" s="11">
        <f>+'NewTech-modinp'!AJ70</f>
        <v>100</v>
      </c>
      <c r="AL70" s="11">
        <f>+'NewTech-modinp'!AK70</f>
        <v>100</v>
      </c>
      <c r="AM70" s="11">
        <f>+'NewTech-modinp'!AL70</f>
        <v>100</v>
      </c>
      <c r="AN70" s="11">
        <f>+'NewTech-modinp'!AM70</f>
        <v>100</v>
      </c>
      <c r="AO70" s="11">
        <f>+'NewTech-modinp'!AN70</f>
        <v>100</v>
      </c>
      <c r="AP70" s="11">
        <f>+'NewTech-modinp'!AO70</f>
        <v>100</v>
      </c>
      <c r="AQ70" s="11">
        <f>+'NewTech-modinp'!AP70</f>
        <v>100</v>
      </c>
      <c r="AR70" s="17">
        <f>+'NewTech-modinp'!AQ70</f>
        <v>0.05</v>
      </c>
      <c r="AT70" s="11">
        <f>+'NewTech-modinp'!AR70</f>
        <v>5</v>
      </c>
    </row>
    <row r="71" spans="1:47" s="12" customFormat="1" ht="15" thickBot="1">
      <c r="A71" s="14" t="s">
        <v>112</v>
      </c>
      <c r="B71" s="14" t="s">
        <v>199</v>
      </c>
      <c r="C71" s="14" t="s">
        <v>66</v>
      </c>
      <c r="D71" s="14" t="s">
        <v>158</v>
      </c>
      <c r="E71" s="15" t="str">
        <f t="shared" si="0"/>
        <v>IIS-PH-FURN</v>
      </c>
      <c r="F71" s="14" t="s">
        <v>67</v>
      </c>
      <c r="G71" s="14" t="s">
        <v>159</v>
      </c>
      <c r="H71" s="15" t="str">
        <f t="shared" si="1"/>
        <v>IIS-PH-FURN-NGA-Furn20</v>
      </c>
      <c r="I71" s="14" t="s">
        <v>68</v>
      </c>
      <c r="J71" s="14" t="s">
        <v>160</v>
      </c>
      <c r="N71" s="11" t="str">
        <f>+'NewTech-modinp'!N71</f>
        <v>FOOD-PH-STM_HW-ELC-HPmp</v>
      </c>
      <c r="O71" s="11" t="str">
        <f>+'NewTech-modinp'!O71</f>
        <v>New Food - Process Heat: Steam/Hot Water  - Electricity</v>
      </c>
      <c r="P71" s="11" t="str">
        <f>+'NewTech-modinp'!P71</f>
        <v>INDELC</v>
      </c>
      <c r="Q71" s="11" t="str">
        <f>+'NewTech-modinp'!Q71</f>
        <v>FOOD-PH-STM_HW</v>
      </c>
      <c r="R71" s="11">
        <f>+'NewTech-modinp'!R71</f>
        <v>2018</v>
      </c>
      <c r="S71" s="17">
        <v>2020</v>
      </c>
      <c r="T71" s="38">
        <f>+'NewTech-modinp'!T71</f>
        <v>20</v>
      </c>
      <c r="U71" s="11">
        <f>+'NewTech-modinp'!U71</f>
        <v>0.5</v>
      </c>
      <c r="V71" s="11">
        <f t="shared" si="2"/>
        <v>0.35</v>
      </c>
      <c r="W71" s="17">
        <f>+'NewTech-modinp'!V71</f>
        <v>31.536000000000001</v>
      </c>
      <c r="X71" s="38">
        <f>+'NewTech-modinp'!W71</f>
        <v>3.5</v>
      </c>
      <c r="Y71" s="11">
        <f>+'NewTech-modinp'!X71</f>
        <v>3.5</v>
      </c>
      <c r="Z71" s="11">
        <f>+'NewTech-modinp'!Y71</f>
        <v>3.5</v>
      </c>
      <c r="AA71" s="11">
        <f>+'NewTech-modinp'!Z71</f>
        <v>3.5</v>
      </c>
      <c r="AB71" s="11">
        <f>+'NewTech-modinp'!AA71</f>
        <v>3.5</v>
      </c>
      <c r="AC71" s="11">
        <f>+'NewTech-modinp'!AB71</f>
        <v>3.5</v>
      </c>
      <c r="AD71" s="11">
        <f>+'NewTech-modinp'!AC71</f>
        <v>3.5</v>
      </c>
      <c r="AE71" s="11">
        <f>+'NewTech-modinp'!AD71</f>
        <v>3.5</v>
      </c>
      <c r="AF71" s="11">
        <f>+'NewTech-modinp'!AE71</f>
        <v>3.5</v>
      </c>
      <c r="AG71" s="11">
        <f>+'NewTech-modinp'!AF71</f>
        <v>3.5</v>
      </c>
      <c r="AH71" s="17">
        <f>+'NewTech-modinp'!AG71</f>
        <v>1071.4285714285713</v>
      </c>
      <c r="AI71" s="11">
        <f>+'NewTech-modinp'!AH71</f>
        <v>1071.4285714285713</v>
      </c>
      <c r="AJ71" s="11">
        <f>+'NewTech-modinp'!AI71</f>
        <v>1071.4285714285713</v>
      </c>
      <c r="AK71" s="11">
        <f>+'NewTech-modinp'!AJ71</f>
        <v>1071.4285714285713</v>
      </c>
      <c r="AL71" s="11">
        <f>+'NewTech-modinp'!AK71</f>
        <v>1071.4285714285713</v>
      </c>
      <c r="AM71" s="11">
        <f>+'NewTech-modinp'!AL71</f>
        <v>1071.4285714285713</v>
      </c>
      <c r="AN71" s="11">
        <f>+'NewTech-modinp'!AM71</f>
        <v>1071.4285714285713</v>
      </c>
      <c r="AO71" s="11">
        <f>+'NewTech-modinp'!AN71</f>
        <v>1071.4285714285713</v>
      </c>
      <c r="AP71" s="11">
        <f>+'NewTech-modinp'!AO71</f>
        <v>1071.4285714285713</v>
      </c>
      <c r="AQ71" s="11">
        <f>+'NewTech-modinp'!AP71</f>
        <v>1071.4285714285713</v>
      </c>
      <c r="AR71" s="17">
        <f>+'NewTech-modinp'!AQ71</f>
        <v>0.1</v>
      </c>
      <c r="AS71" s="11"/>
      <c r="AT71" s="11">
        <f>+'NewTech-modinp'!AR71</f>
        <v>5</v>
      </c>
      <c r="AU71" s="11"/>
    </row>
    <row r="72" spans="1:47" s="11" customFormat="1">
      <c r="A72" s="34" t="s">
        <v>113</v>
      </c>
      <c r="B72" s="35" t="s">
        <v>200</v>
      </c>
      <c r="C72" s="34" t="s">
        <v>76</v>
      </c>
      <c r="D72" s="35" t="s">
        <v>167</v>
      </c>
      <c r="E72" s="36" t="str">
        <f t="shared" si="0"/>
        <v>MEAT-ELCTRNCS</v>
      </c>
      <c r="F72" s="34" t="s">
        <v>77</v>
      </c>
      <c r="G72" s="35" t="s">
        <v>168</v>
      </c>
      <c r="H72" s="36" t="str">
        <f t="shared" si="1"/>
        <v>MEAT-ELCTRNCS-ELC-LCTRNC20</v>
      </c>
      <c r="I72" s="34" t="s">
        <v>70</v>
      </c>
      <c r="J72" s="35" t="s">
        <v>161</v>
      </c>
      <c r="N72" s="11" t="str">
        <f>+'NewTech-modinp'!N72</f>
        <v>FOOD-PH-STM_HW-FOL-Heat</v>
      </c>
      <c r="O72" s="11" t="str">
        <f>+'NewTech-modinp'!O72</f>
        <v>New Food - Process Heat: Steam/Hot Water  - Fuel Oil</v>
      </c>
      <c r="P72" s="11" t="str">
        <f>+'NewTech-modinp'!P72</f>
        <v>INDFOL</v>
      </c>
      <c r="Q72" s="11" t="str">
        <f>+'NewTech-modinp'!Q72</f>
        <v>FOOD-PH-STM_HW</v>
      </c>
      <c r="R72" s="11">
        <f>+'NewTech-modinp'!R72</f>
        <v>2018</v>
      </c>
      <c r="S72" s="17">
        <v>2020</v>
      </c>
      <c r="T72" s="38">
        <f>+'NewTech-modinp'!T72</f>
        <v>25</v>
      </c>
      <c r="U72" s="11">
        <f>+'NewTech-modinp'!U72</f>
        <v>0.5</v>
      </c>
      <c r="V72" s="11">
        <f t="shared" si="2"/>
        <v>0.35</v>
      </c>
      <c r="W72" s="17">
        <f>+'NewTech-modinp'!V72</f>
        <v>31.536000000000001</v>
      </c>
      <c r="X72" s="38">
        <f>+'NewTech-modinp'!W72</f>
        <v>0.85</v>
      </c>
      <c r="Y72" s="11">
        <f>+'NewTech-modinp'!X72</f>
        <v>0.85</v>
      </c>
      <c r="Z72" s="11">
        <f>+'NewTech-modinp'!Y72</f>
        <v>0.85</v>
      </c>
      <c r="AA72" s="11">
        <f>+'NewTech-modinp'!Z72</f>
        <v>0.85</v>
      </c>
      <c r="AB72" s="11">
        <f>+'NewTech-modinp'!AA72</f>
        <v>0.85</v>
      </c>
      <c r="AC72" s="11">
        <f>+'NewTech-modinp'!AB72</f>
        <v>0.85</v>
      </c>
      <c r="AD72" s="11">
        <f>+'NewTech-modinp'!AC72</f>
        <v>0.85</v>
      </c>
      <c r="AE72" s="11">
        <f>+'NewTech-modinp'!AD72</f>
        <v>0.85</v>
      </c>
      <c r="AF72" s="11">
        <f>+'NewTech-modinp'!AE72</f>
        <v>0.85</v>
      </c>
      <c r="AG72" s="11">
        <f>+'NewTech-modinp'!AF72</f>
        <v>0.85</v>
      </c>
      <c r="AH72" s="17">
        <f>+'NewTech-modinp'!AG72</f>
        <v>300</v>
      </c>
      <c r="AI72" s="11">
        <f>+'NewTech-modinp'!AH72</f>
        <v>300</v>
      </c>
      <c r="AJ72" s="11">
        <f>+'NewTech-modinp'!AI72</f>
        <v>300</v>
      </c>
      <c r="AK72" s="11">
        <f>+'NewTech-modinp'!AJ72</f>
        <v>300</v>
      </c>
      <c r="AL72" s="11">
        <f>+'NewTech-modinp'!AK72</f>
        <v>300</v>
      </c>
      <c r="AM72" s="11">
        <f>+'NewTech-modinp'!AL72</f>
        <v>300</v>
      </c>
      <c r="AN72" s="11">
        <f>+'NewTech-modinp'!AM72</f>
        <v>300</v>
      </c>
      <c r="AO72" s="11">
        <f>+'NewTech-modinp'!AN72</f>
        <v>300</v>
      </c>
      <c r="AP72" s="11">
        <f>+'NewTech-modinp'!AO72</f>
        <v>300</v>
      </c>
      <c r="AQ72" s="11">
        <f>+'NewTech-modinp'!AP72</f>
        <v>300</v>
      </c>
      <c r="AR72" s="17">
        <f>+'NewTech-modinp'!AQ72</f>
        <v>0.05</v>
      </c>
      <c r="AT72" s="11">
        <f>+'NewTech-modinp'!AR72</f>
        <v>5</v>
      </c>
    </row>
    <row r="73" spans="1:47" s="11" customFormat="1">
      <c r="A73" s="34" t="s">
        <v>113</v>
      </c>
      <c r="B73" s="35" t="s">
        <v>200</v>
      </c>
      <c r="C73" s="34" t="s">
        <v>78</v>
      </c>
      <c r="D73" s="35" t="s">
        <v>169</v>
      </c>
      <c r="E73" s="36" t="str">
        <f t="shared" si="0"/>
        <v>MEAT-LGHT</v>
      </c>
      <c r="F73" s="34" t="s">
        <v>79</v>
      </c>
      <c r="G73" s="35" t="s">
        <v>170</v>
      </c>
      <c r="H73" s="36" t="str">
        <f t="shared" si="1"/>
        <v>MEAT-LGHT-ELC-Light20</v>
      </c>
      <c r="I73" s="34" t="s">
        <v>70</v>
      </c>
      <c r="J73" s="35" t="s">
        <v>161</v>
      </c>
      <c r="N73" s="11" t="str">
        <f>+'NewTech-modinp'!N73</f>
        <v>FOOD-PH-STM_HW-DSL-Boiler</v>
      </c>
      <c r="O73" s="11" t="str">
        <f>+'NewTech-modinp'!O73</f>
        <v>New Food - Process Heat: Steam/Hot Water  - Diesel</v>
      </c>
      <c r="P73" s="11" t="str">
        <f>+'NewTech-modinp'!P73</f>
        <v>INDDSL</v>
      </c>
      <c r="Q73" s="11" t="str">
        <f>+'NewTech-modinp'!Q73</f>
        <v>FOOD-PH-STM_HW</v>
      </c>
      <c r="R73" s="11">
        <f>+'NewTech-modinp'!R73</f>
        <v>2018</v>
      </c>
      <c r="S73" s="17">
        <v>2020</v>
      </c>
      <c r="T73" s="38">
        <f>+'NewTech-modinp'!T73</f>
        <v>25</v>
      </c>
      <c r="U73" s="11">
        <f>+'NewTech-modinp'!U73</f>
        <v>0.68</v>
      </c>
      <c r="V73" s="11">
        <f t="shared" si="2"/>
        <v>0.47599999999999998</v>
      </c>
      <c r="W73" s="17">
        <f>+'NewTech-modinp'!V73</f>
        <v>31.536000000000001</v>
      </c>
      <c r="X73" s="38">
        <f>+'NewTech-modinp'!W73</f>
        <v>0.85</v>
      </c>
      <c r="Y73" s="11">
        <f>+'NewTech-modinp'!X73</f>
        <v>0.85</v>
      </c>
      <c r="Z73" s="11">
        <f>+'NewTech-modinp'!Y73</f>
        <v>0.85</v>
      </c>
      <c r="AA73" s="11">
        <f>+'NewTech-modinp'!Z73</f>
        <v>0.85</v>
      </c>
      <c r="AB73" s="11">
        <f>+'NewTech-modinp'!AA73</f>
        <v>0.85</v>
      </c>
      <c r="AC73" s="11">
        <f>+'NewTech-modinp'!AB73</f>
        <v>0.85</v>
      </c>
      <c r="AD73" s="11">
        <f>+'NewTech-modinp'!AC73</f>
        <v>0.85</v>
      </c>
      <c r="AE73" s="11">
        <f>+'NewTech-modinp'!AD73</f>
        <v>0.85</v>
      </c>
      <c r="AF73" s="11">
        <f>+'NewTech-modinp'!AE73</f>
        <v>0.85</v>
      </c>
      <c r="AG73" s="11">
        <f>+'NewTech-modinp'!AF73</f>
        <v>0.85</v>
      </c>
      <c r="AH73" s="17">
        <f>+'NewTech-modinp'!AG73</f>
        <v>300</v>
      </c>
      <c r="AI73" s="11">
        <f>+'NewTech-modinp'!AH73</f>
        <v>300</v>
      </c>
      <c r="AJ73" s="11">
        <f>+'NewTech-modinp'!AI73</f>
        <v>300</v>
      </c>
      <c r="AK73" s="11">
        <f>+'NewTech-modinp'!AJ73</f>
        <v>300</v>
      </c>
      <c r="AL73" s="11">
        <f>+'NewTech-modinp'!AK73</f>
        <v>300</v>
      </c>
      <c r="AM73" s="11">
        <f>+'NewTech-modinp'!AL73</f>
        <v>300</v>
      </c>
      <c r="AN73" s="11">
        <f>+'NewTech-modinp'!AM73</f>
        <v>300</v>
      </c>
      <c r="AO73" s="11">
        <f>+'NewTech-modinp'!AN73</f>
        <v>300</v>
      </c>
      <c r="AP73" s="11">
        <f>+'NewTech-modinp'!AO73</f>
        <v>300</v>
      </c>
      <c r="AQ73" s="11">
        <f>+'NewTech-modinp'!AP73</f>
        <v>300</v>
      </c>
      <c r="AR73" s="17">
        <v>0</v>
      </c>
    </row>
    <row r="74" spans="1:47" s="11" customFormat="1">
      <c r="A74" s="34" t="s">
        <v>113</v>
      </c>
      <c r="B74" s="35" t="s">
        <v>200</v>
      </c>
      <c r="C74" s="34" t="s">
        <v>84</v>
      </c>
      <c r="D74" s="35" t="s">
        <v>175</v>
      </c>
      <c r="E74" s="36" t="str">
        <f t="shared" ref="E74:E137" si="7">+B74&amp;"-"&amp;D74</f>
        <v>MEAT-MoTP-Stat</v>
      </c>
      <c r="F74" s="34" t="s">
        <v>85</v>
      </c>
      <c r="G74" s="35" t="s">
        <v>176</v>
      </c>
      <c r="H74" s="36" t="str">
        <f t="shared" ref="H74" si="8">+LEFT(E74,9)&amp;"-"&amp;RIGHT(J74,3)&amp;"-"&amp;G74&amp;"20"</f>
        <v>MEAT-MoTP-DSL-Stt_ngn20</v>
      </c>
      <c r="I74" s="34" t="s">
        <v>82</v>
      </c>
      <c r="J74" s="35" t="s">
        <v>173</v>
      </c>
      <c r="N74" s="11" t="str">
        <f>+'NewTech-modinp'!N74</f>
        <v>FOOD-PH-STM_HW-LPG-Heat</v>
      </c>
      <c r="O74" s="11" t="str">
        <f>+'NewTech-modinp'!O74</f>
        <v>New Food - Process Heat: Steam/Hot Water  - LPG</v>
      </c>
      <c r="P74" s="11" t="str">
        <f>+'NewTech-modinp'!P74</f>
        <v>INDLPG</v>
      </c>
      <c r="Q74" s="11" t="str">
        <f>+'NewTech-modinp'!Q74</f>
        <v>FOOD-PH-STM_HW</v>
      </c>
      <c r="R74" s="11">
        <f>+'NewTech-modinp'!R74</f>
        <v>2018</v>
      </c>
      <c r="S74" s="17">
        <v>2020</v>
      </c>
      <c r="T74" s="38">
        <f>+'NewTech-modinp'!T74</f>
        <v>25</v>
      </c>
      <c r="U74" s="11">
        <f>+'NewTech-modinp'!U74</f>
        <v>0.5</v>
      </c>
      <c r="V74" s="11">
        <f t="shared" si="2"/>
        <v>0.35</v>
      </c>
      <c r="W74" s="17">
        <f>+'NewTech-modinp'!V74</f>
        <v>31.536000000000001</v>
      </c>
      <c r="X74" s="38">
        <f>+'NewTech-modinp'!W74</f>
        <v>0.87</v>
      </c>
      <c r="Y74" s="11">
        <f>+'NewTech-modinp'!X74</f>
        <v>0.87</v>
      </c>
      <c r="Z74" s="11">
        <f>+'NewTech-modinp'!Y74</f>
        <v>0.87</v>
      </c>
      <c r="AA74" s="11">
        <f>+'NewTech-modinp'!Z74</f>
        <v>0.87</v>
      </c>
      <c r="AB74" s="11">
        <f>+'NewTech-modinp'!AA74</f>
        <v>0.87</v>
      </c>
      <c r="AC74" s="11">
        <f>+'NewTech-modinp'!AB74</f>
        <v>0.87</v>
      </c>
      <c r="AD74" s="11">
        <f>+'NewTech-modinp'!AC74</f>
        <v>0.87</v>
      </c>
      <c r="AE74" s="11">
        <f>+'NewTech-modinp'!AD74</f>
        <v>0.87</v>
      </c>
      <c r="AF74" s="11">
        <f>+'NewTech-modinp'!AE74</f>
        <v>0.87</v>
      </c>
      <c r="AG74" s="11">
        <f>+'NewTech-modinp'!AF74</f>
        <v>0.87</v>
      </c>
      <c r="AH74" s="17">
        <f>+'NewTech-modinp'!AG74</f>
        <v>350</v>
      </c>
      <c r="AI74" s="11">
        <f>+'NewTech-modinp'!AH74</f>
        <v>350</v>
      </c>
      <c r="AJ74" s="11">
        <f>+'NewTech-modinp'!AI74</f>
        <v>350</v>
      </c>
      <c r="AK74" s="11">
        <f>+'NewTech-modinp'!AJ74</f>
        <v>350</v>
      </c>
      <c r="AL74" s="11">
        <f>+'NewTech-modinp'!AK74</f>
        <v>350</v>
      </c>
      <c r="AM74" s="11">
        <f>+'NewTech-modinp'!AL74</f>
        <v>350</v>
      </c>
      <c r="AN74" s="11">
        <f>+'NewTech-modinp'!AM74</f>
        <v>350</v>
      </c>
      <c r="AO74" s="11">
        <f>+'NewTech-modinp'!AN74</f>
        <v>350</v>
      </c>
      <c r="AP74" s="11">
        <f>+'NewTech-modinp'!AO74</f>
        <v>350</v>
      </c>
      <c r="AQ74" s="11">
        <f>+'NewTech-modinp'!AP74</f>
        <v>350</v>
      </c>
      <c r="AR74" s="17">
        <f>+'NewTech-modinp'!AQ74</f>
        <v>0.05</v>
      </c>
      <c r="AT74" s="11">
        <f>+'NewTech-modinp'!AR74</f>
        <v>5</v>
      </c>
    </row>
    <row r="75" spans="1:47" s="11" customFormat="1">
      <c r="A75" s="34" t="s">
        <v>113</v>
      </c>
      <c r="B75" s="35" t="s">
        <v>200</v>
      </c>
      <c r="C75" s="34" t="s">
        <v>84</v>
      </c>
      <c r="D75" s="35" t="s">
        <v>175</v>
      </c>
      <c r="E75" s="36" t="str">
        <f t="shared" si="7"/>
        <v>MEAT-MoTP-Stat</v>
      </c>
      <c r="F75" s="34" t="s">
        <v>87</v>
      </c>
      <c r="G75" s="35" t="s">
        <v>178</v>
      </c>
      <c r="H75" s="36" t="str">
        <f t="shared" ref="H75:H137" si="9">+E75&amp;"-"&amp;RIGHT(J75,3)&amp;"-"&amp;G75&amp;"20"</f>
        <v>MEAT-MoTP-Stat-ELC-Motor20</v>
      </c>
      <c r="I75" s="34" t="s">
        <v>70</v>
      </c>
      <c r="J75" s="35" t="s">
        <v>161</v>
      </c>
      <c r="N75" s="11" t="str">
        <f>+'NewTech-modinp'!N75</f>
        <v>FOOD-PH-STM_HW-COA-Boiler</v>
      </c>
      <c r="O75" s="11" t="str">
        <f>+'NewTech-modinp'!O75</f>
        <v>New Food - Process Heat: Steam/Hot Water  - Coal</v>
      </c>
      <c r="P75" s="11" t="str">
        <f>+'NewTech-modinp'!P75</f>
        <v>INDCOA</v>
      </c>
      <c r="Q75" s="11" t="str">
        <f>+'NewTech-modinp'!Q75</f>
        <v>FOOD-PH-STM_HW</v>
      </c>
      <c r="R75" s="11">
        <f>+'NewTech-modinp'!R75</f>
        <v>2018</v>
      </c>
      <c r="S75" s="17">
        <v>2020</v>
      </c>
      <c r="T75" s="38">
        <f>+'NewTech-modinp'!T75</f>
        <v>25</v>
      </c>
      <c r="U75" s="11">
        <f>+'NewTech-modinp'!U75</f>
        <v>0.68</v>
      </c>
      <c r="V75" s="11">
        <f t="shared" ref="V75:V138" si="10">+U75*0.7</f>
        <v>0.47599999999999998</v>
      </c>
      <c r="W75" s="17">
        <f>+'NewTech-modinp'!V75</f>
        <v>31.536000000000001</v>
      </c>
      <c r="X75" s="38">
        <f>+'NewTech-modinp'!W75</f>
        <v>0.8</v>
      </c>
      <c r="Y75" s="11">
        <f>+'NewTech-modinp'!X75</f>
        <v>0.8</v>
      </c>
      <c r="Z75" s="11">
        <f>+'NewTech-modinp'!Y75</f>
        <v>0.8</v>
      </c>
      <c r="AA75" s="11">
        <f>+'NewTech-modinp'!Z75</f>
        <v>0.8</v>
      </c>
      <c r="AB75" s="11">
        <f>+'NewTech-modinp'!AA75</f>
        <v>0.8</v>
      </c>
      <c r="AC75" s="11">
        <f>+'NewTech-modinp'!AB75</f>
        <v>0.8</v>
      </c>
      <c r="AD75" s="11">
        <f>+'NewTech-modinp'!AC75</f>
        <v>0.8</v>
      </c>
      <c r="AE75" s="11">
        <f>+'NewTech-modinp'!AD75</f>
        <v>0.8</v>
      </c>
      <c r="AF75" s="11">
        <f>+'NewTech-modinp'!AE75</f>
        <v>0.8</v>
      </c>
      <c r="AG75" s="11">
        <f>+'NewTech-modinp'!AF75</f>
        <v>0.8</v>
      </c>
      <c r="AH75" s="17">
        <f>+'NewTech-modinp'!AG75</f>
        <v>750</v>
      </c>
      <c r="AI75" s="11">
        <f>+'NewTech-modinp'!AH75</f>
        <v>750</v>
      </c>
      <c r="AJ75" s="11">
        <f>+'NewTech-modinp'!AI75</f>
        <v>750</v>
      </c>
      <c r="AK75" s="11">
        <f>+'NewTech-modinp'!AJ75</f>
        <v>750</v>
      </c>
      <c r="AL75" s="11">
        <f>+'NewTech-modinp'!AK75</f>
        <v>750</v>
      </c>
      <c r="AM75" s="11">
        <f>+'NewTech-modinp'!AL75</f>
        <v>750</v>
      </c>
      <c r="AN75" s="11">
        <f>+'NewTech-modinp'!AM75</f>
        <v>750</v>
      </c>
      <c r="AO75" s="11">
        <f>+'NewTech-modinp'!AN75</f>
        <v>750</v>
      </c>
      <c r="AP75" s="11">
        <f>+'NewTech-modinp'!AO75</f>
        <v>750</v>
      </c>
      <c r="AQ75" s="11">
        <f>+'NewTech-modinp'!AP75</f>
        <v>750</v>
      </c>
      <c r="AR75" s="17">
        <v>0</v>
      </c>
    </row>
    <row r="76" spans="1:47" s="11" customFormat="1">
      <c r="A76" s="34" t="s">
        <v>113</v>
      </c>
      <c r="B76" s="35" t="s">
        <v>200</v>
      </c>
      <c r="C76" s="34" t="s">
        <v>84</v>
      </c>
      <c r="D76" s="35" t="s">
        <v>175</v>
      </c>
      <c r="E76" s="36" t="str">
        <f t="shared" si="7"/>
        <v>MEAT-MoTP-Stat</v>
      </c>
      <c r="F76" s="34" t="s">
        <v>85</v>
      </c>
      <c r="G76" s="35" t="s">
        <v>176</v>
      </c>
      <c r="H76" s="36" t="str">
        <f t="shared" ref="H76:H77" si="11">+LEFT(E76,9)&amp;"-"&amp;RIGHT(J76,3)&amp;"-"&amp;G76&amp;"20"</f>
        <v>MEAT-MoTP-FOL-Stt_ngn20</v>
      </c>
      <c r="I76" s="34" t="s">
        <v>86</v>
      </c>
      <c r="J76" s="35" t="s">
        <v>177</v>
      </c>
      <c r="N76" s="11" t="str">
        <f>+'NewTech-modinp'!N76</f>
        <v>FOOD-PH-STM_HW-NGA-Boiler</v>
      </c>
      <c r="O76" s="11" t="str">
        <f>+'NewTech-modinp'!O76</f>
        <v>New Food - Process Heat: Steam/Hot Water  - Natural Gas</v>
      </c>
      <c r="P76" s="11" t="str">
        <f>+'NewTech-modinp'!P76</f>
        <v>INDNGA</v>
      </c>
      <c r="Q76" s="11" t="str">
        <f>+'NewTech-modinp'!Q76</f>
        <v>FOOD-PH-STM_HW</v>
      </c>
      <c r="R76" s="11">
        <f>+'NewTech-modinp'!R76</f>
        <v>2018</v>
      </c>
      <c r="S76" s="17">
        <v>2020</v>
      </c>
      <c r="T76" s="38">
        <f>+'NewTech-modinp'!T76</f>
        <v>25</v>
      </c>
      <c r="U76" s="11">
        <f>+'NewTech-modinp'!U76</f>
        <v>0.68</v>
      </c>
      <c r="V76" s="11">
        <f t="shared" si="10"/>
        <v>0.47599999999999998</v>
      </c>
      <c r="W76" s="17">
        <f>+'NewTech-modinp'!V76</f>
        <v>31.536000000000001</v>
      </c>
      <c r="X76" s="38">
        <f>+'NewTech-modinp'!W76</f>
        <v>0.87</v>
      </c>
      <c r="Y76" s="11">
        <f>+'NewTech-modinp'!X76</f>
        <v>0.87</v>
      </c>
      <c r="Z76" s="11">
        <f>+'NewTech-modinp'!Y76</f>
        <v>0.87</v>
      </c>
      <c r="AA76" s="11">
        <f>+'NewTech-modinp'!Z76</f>
        <v>0.87</v>
      </c>
      <c r="AB76" s="11">
        <f>+'NewTech-modinp'!AA76</f>
        <v>0.87</v>
      </c>
      <c r="AC76" s="11">
        <f>+'NewTech-modinp'!AB76</f>
        <v>0.87</v>
      </c>
      <c r="AD76" s="11">
        <f>+'NewTech-modinp'!AC76</f>
        <v>0.87</v>
      </c>
      <c r="AE76" s="11">
        <f>+'NewTech-modinp'!AD76</f>
        <v>0.87</v>
      </c>
      <c r="AF76" s="11">
        <f>+'NewTech-modinp'!AE76</f>
        <v>0.87</v>
      </c>
      <c r="AG76" s="11">
        <f>+'NewTech-modinp'!AF76</f>
        <v>0.87</v>
      </c>
      <c r="AH76" s="17">
        <f>+'NewTech-modinp'!AG76</f>
        <v>250</v>
      </c>
      <c r="AI76" s="11">
        <f>+'NewTech-modinp'!AH76</f>
        <v>250</v>
      </c>
      <c r="AJ76" s="11">
        <f>+'NewTech-modinp'!AI76</f>
        <v>250</v>
      </c>
      <c r="AK76" s="11">
        <f>+'NewTech-modinp'!AJ76</f>
        <v>250</v>
      </c>
      <c r="AL76" s="11">
        <f>+'NewTech-modinp'!AK76</f>
        <v>250</v>
      </c>
      <c r="AM76" s="11">
        <f>+'NewTech-modinp'!AL76</f>
        <v>250</v>
      </c>
      <c r="AN76" s="11">
        <f>+'NewTech-modinp'!AM76</f>
        <v>250</v>
      </c>
      <c r="AO76" s="11">
        <f>+'NewTech-modinp'!AN76</f>
        <v>250</v>
      </c>
      <c r="AP76" s="11">
        <f>+'NewTech-modinp'!AO76</f>
        <v>250</v>
      </c>
      <c r="AQ76" s="11">
        <f>+'NewTech-modinp'!AP76</f>
        <v>250</v>
      </c>
      <c r="AR76" s="17">
        <v>0.8</v>
      </c>
      <c r="AS76" s="11">
        <v>0.4</v>
      </c>
      <c r="AT76" s="11">
        <v>5</v>
      </c>
    </row>
    <row r="77" spans="1:47" s="11" customFormat="1">
      <c r="A77" s="34" t="s">
        <v>113</v>
      </c>
      <c r="B77" s="35" t="s">
        <v>200</v>
      </c>
      <c r="C77" s="34" t="s">
        <v>84</v>
      </c>
      <c r="D77" s="35" t="s">
        <v>175</v>
      </c>
      <c r="E77" s="36" t="str">
        <f t="shared" si="7"/>
        <v>MEAT-MoTP-Stat</v>
      </c>
      <c r="F77" s="34" t="s">
        <v>85</v>
      </c>
      <c r="G77" s="35" t="s">
        <v>176</v>
      </c>
      <c r="H77" s="36" t="str">
        <f t="shared" si="11"/>
        <v>MEAT-MoTP-PET-Stt_ngn20</v>
      </c>
      <c r="I77" s="34" t="s">
        <v>83</v>
      </c>
      <c r="J77" s="35" t="s">
        <v>174</v>
      </c>
      <c r="N77" s="11" t="str">
        <f>+'NewTech-modinp'!N77</f>
        <v>FOOD-PH-STM_HW-ELC-Boiler</v>
      </c>
      <c r="O77" s="11" t="str">
        <f>+'NewTech-modinp'!O77</f>
        <v>New Food - Process Heat: Steam/Hot Water  - Electricity</v>
      </c>
      <c r="P77" s="11" t="str">
        <f>+'NewTech-modinp'!P77</f>
        <v>INDELC</v>
      </c>
      <c r="Q77" s="11" t="str">
        <f>+'NewTech-modinp'!Q77</f>
        <v>FOOD-PH-STM_HW</v>
      </c>
      <c r="R77" s="11">
        <f>+'NewTech-modinp'!R77</f>
        <v>2018</v>
      </c>
      <c r="S77" s="17">
        <v>2020</v>
      </c>
      <c r="T77" s="38">
        <f>+'NewTech-modinp'!T77</f>
        <v>25</v>
      </c>
      <c r="U77" s="11">
        <f>+'NewTech-modinp'!U77</f>
        <v>0.5</v>
      </c>
      <c r="V77" s="11">
        <f t="shared" si="10"/>
        <v>0.35</v>
      </c>
      <c r="W77" s="17">
        <f>+'NewTech-modinp'!V77</f>
        <v>31.536000000000001</v>
      </c>
      <c r="X77" s="38">
        <f>+'NewTech-modinp'!W77</f>
        <v>0.99</v>
      </c>
      <c r="Y77" s="11">
        <f>+'NewTech-modinp'!X77</f>
        <v>0.99</v>
      </c>
      <c r="Z77" s="11">
        <f>+'NewTech-modinp'!Y77</f>
        <v>0.99</v>
      </c>
      <c r="AA77" s="11">
        <f>+'NewTech-modinp'!Z77</f>
        <v>0.99</v>
      </c>
      <c r="AB77" s="11">
        <f>+'NewTech-modinp'!AA77</f>
        <v>0.99</v>
      </c>
      <c r="AC77" s="11">
        <f>+'NewTech-modinp'!AB77</f>
        <v>0.99</v>
      </c>
      <c r="AD77" s="11">
        <f>+'NewTech-modinp'!AC77</f>
        <v>0.99</v>
      </c>
      <c r="AE77" s="11">
        <f>+'NewTech-modinp'!AD77</f>
        <v>0.99</v>
      </c>
      <c r="AF77" s="11">
        <f>+'NewTech-modinp'!AE77</f>
        <v>0.99</v>
      </c>
      <c r="AG77" s="11">
        <f>+'NewTech-modinp'!AF77</f>
        <v>0.99</v>
      </c>
      <c r="AH77" s="17">
        <f>+'NewTech-modinp'!AG77</f>
        <v>370.49433333333332</v>
      </c>
      <c r="AI77" s="11">
        <f>+'NewTech-modinp'!AH77</f>
        <v>370.49433333333332</v>
      </c>
      <c r="AJ77" s="11">
        <f>+'NewTech-modinp'!AI77</f>
        <v>250</v>
      </c>
      <c r="AK77" s="11">
        <f>+'NewTech-modinp'!AJ77</f>
        <v>250</v>
      </c>
      <c r="AL77" s="11">
        <f>+'NewTech-modinp'!AK77</f>
        <v>250</v>
      </c>
      <c r="AM77" s="11">
        <f>+'NewTech-modinp'!AL77</f>
        <v>250</v>
      </c>
      <c r="AN77" s="11">
        <f>+'NewTech-modinp'!AM77</f>
        <v>250</v>
      </c>
      <c r="AO77" s="11">
        <f>+'NewTech-modinp'!AN77</f>
        <v>250</v>
      </c>
      <c r="AP77" s="11">
        <f>+'NewTech-modinp'!AO77</f>
        <v>250</v>
      </c>
      <c r="AQ77" s="11">
        <f>+'NewTech-modinp'!AP77</f>
        <v>250</v>
      </c>
      <c r="AR77" s="17">
        <f>+'NewTech-modinp'!AQ77</f>
        <v>1</v>
      </c>
      <c r="AT77" s="11">
        <f>+'NewTech-modinp'!AR77</f>
        <v>5</v>
      </c>
    </row>
    <row r="78" spans="1:47" s="11" customFormat="1">
      <c r="A78" s="34" t="s">
        <v>113</v>
      </c>
      <c r="B78" s="35" t="s">
        <v>200</v>
      </c>
      <c r="C78" s="34" t="s">
        <v>100</v>
      </c>
      <c r="D78" s="35" t="s">
        <v>188</v>
      </c>
      <c r="E78" s="36" t="str">
        <f t="shared" si="7"/>
        <v>MEAT-PH-HW</v>
      </c>
      <c r="F78" s="34" t="s">
        <v>95</v>
      </c>
      <c r="G78" s="35" t="s">
        <v>95</v>
      </c>
      <c r="H78" s="36" t="str">
        <f t="shared" si="9"/>
        <v>MEAT-PH-HW-NGA-Boiler20</v>
      </c>
      <c r="I78" s="34" t="s">
        <v>68</v>
      </c>
      <c r="J78" s="35" t="s">
        <v>160</v>
      </c>
      <c r="N78" s="11" t="str">
        <f>+'NewTech-modinp'!N78</f>
        <v>FOOD-PH-STM_HW-ELC-MWO</v>
      </c>
      <c r="O78" s="11" t="str">
        <f>+'NewTech-modinp'!O78</f>
        <v>New Food - Process Heat: Steam/Hot Water  - Electricity</v>
      </c>
      <c r="P78" s="11" t="str">
        <f>+'NewTech-modinp'!P78</f>
        <v>INDELC</v>
      </c>
      <c r="Q78" s="11" t="str">
        <f>+'NewTech-modinp'!Q78</f>
        <v>FOOD-PH-STM_HW</v>
      </c>
      <c r="R78" s="11">
        <f>+'NewTech-modinp'!R78</f>
        <v>2018</v>
      </c>
      <c r="S78" s="17">
        <v>2020</v>
      </c>
      <c r="T78" s="38">
        <f>+'NewTech-modinp'!T78</f>
        <v>25</v>
      </c>
      <c r="U78" s="11">
        <f>+'NewTech-modinp'!U78</f>
        <v>0.68</v>
      </c>
      <c r="V78" s="11">
        <f t="shared" si="10"/>
        <v>0.47599999999999998</v>
      </c>
      <c r="W78" s="17">
        <f>+'NewTech-modinp'!V78</f>
        <v>31.536000000000001</v>
      </c>
      <c r="X78" s="38">
        <f>+'NewTech-modinp'!W78</f>
        <v>1.18</v>
      </c>
      <c r="Y78" s="11">
        <f>+'NewTech-modinp'!X78</f>
        <v>1.18</v>
      </c>
      <c r="Z78" s="11">
        <f>+'NewTech-modinp'!Y78</f>
        <v>1.18</v>
      </c>
      <c r="AA78" s="11">
        <f>+'NewTech-modinp'!Z78</f>
        <v>1.18</v>
      </c>
      <c r="AB78" s="11">
        <f>+'NewTech-modinp'!AA78</f>
        <v>1.18</v>
      </c>
      <c r="AC78" s="11">
        <f>+'NewTech-modinp'!AB78</f>
        <v>1.18</v>
      </c>
      <c r="AD78" s="11">
        <f>+'NewTech-modinp'!AC78</f>
        <v>1.18</v>
      </c>
      <c r="AE78" s="11">
        <f>+'NewTech-modinp'!AD78</f>
        <v>1.18</v>
      </c>
      <c r="AF78" s="11">
        <f>+'NewTech-modinp'!AE78</f>
        <v>1.18</v>
      </c>
      <c r="AG78" s="11">
        <f>+'NewTech-modinp'!AF78</f>
        <v>1.18</v>
      </c>
      <c r="AH78" s="17">
        <f>+'NewTech-modinp'!AG78</f>
        <v>3000</v>
      </c>
      <c r="AI78" s="11">
        <f>+'NewTech-modinp'!AH78</f>
        <v>3000</v>
      </c>
      <c r="AJ78" s="11">
        <f>+'NewTech-modinp'!AI78</f>
        <v>3000</v>
      </c>
      <c r="AK78" s="11">
        <f>+'NewTech-modinp'!AJ78</f>
        <v>3000</v>
      </c>
      <c r="AL78" s="11">
        <f>+'NewTech-modinp'!AK78</f>
        <v>3000</v>
      </c>
      <c r="AM78" s="11">
        <f>+'NewTech-modinp'!AL78</f>
        <v>3000</v>
      </c>
      <c r="AN78" s="11">
        <f>+'NewTech-modinp'!AM78</f>
        <v>3000</v>
      </c>
      <c r="AO78" s="11">
        <f>+'NewTech-modinp'!AN78</f>
        <v>3000</v>
      </c>
      <c r="AP78" s="11">
        <f>+'NewTech-modinp'!AO78</f>
        <v>3000</v>
      </c>
      <c r="AQ78" s="11">
        <f>+'NewTech-modinp'!AP78</f>
        <v>3000</v>
      </c>
      <c r="AR78" s="17">
        <f>+'NewTech-modinp'!AQ78</f>
        <v>0.05</v>
      </c>
      <c r="AT78" s="11">
        <f>+'NewTech-modinp'!AR78</f>
        <v>5</v>
      </c>
    </row>
    <row r="79" spans="1:47" s="11" customFormat="1">
      <c r="A79" s="34" t="s">
        <v>113</v>
      </c>
      <c r="B79" s="35" t="s">
        <v>200</v>
      </c>
      <c r="C79" s="34" t="s">
        <v>100</v>
      </c>
      <c r="D79" s="35" t="s">
        <v>188</v>
      </c>
      <c r="E79" s="36" t="str">
        <f t="shared" si="7"/>
        <v>MEAT-PH-HW</v>
      </c>
      <c r="F79" s="34" t="s">
        <v>95</v>
      </c>
      <c r="G79" s="35" t="s">
        <v>95</v>
      </c>
      <c r="H79" s="36" t="str">
        <f t="shared" si="9"/>
        <v>MEAT-PH-HW-COA-Boiler20</v>
      </c>
      <c r="I79" s="34" t="s">
        <v>71</v>
      </c>
      <c r="J79" s="35" t="s">
        <v>162</v>
      </c>
      <c r="N79" s="11" t="str">
        <f>+'NewTech-modinp'!N79</f>
        <v>FOOD-PH-STM_HW-ELC-ELCTECH</v>
      </c>
      <c r="O79" s="11" t="str">
        <f>+'NewTech-modinp'!O79</f>
        <v>New Food - Process Heat: Steam/Hot Water  - Electricity</v>
      </c>
      <c r="P79" s="11" t="str">
        <f>+'NewTech-modinp'!P79</f>
        <v>INDELC</v>
      </c>
      <c r="Q79" s="11" t="str">
        <f>+'NewTech-modinp'!Q79</f>
        <v>FOOD-PH-STM_HW</v>
      </c>
      <c r="R79" s="11">
        <f>+'NewTech-modinp'!R79</f>
        <v>2018</v>
      </c>
      <c r="S79" s="17">
        <v>2020</v>
      </c>
      <c r="T79" s="38">
        <f>+'NewTech-modinp'!T79</f>
        <v>25</v>
      </c>
      <c r="U79" s="11">
        <f>+'NewTech-modinp'!U79</f>
        <v>0.68</v>
      </c>
      <c r="V79" s="11">
        <f t="shared" si="10"/>
        <v>0.47599999999999998</v>
      </c>
      <c r="W79" s="17">
        <f>+'NewTech-modinp'!V79</f>
        <v>31.536000000000001</v>
      </c>
      <c r="X79" s="38">
        <f>+'NewTech-modinp'!W79</f>
        <v>1.18</v>
      </c>
      <c r="Y79" s="11">
        <f>+'NewTech-modinp'!X79</f>
        <v>1.18</v>
      </c>
      <c r="Z79" s="11">
        <f>+'NewTech-modinp'!Y79</f>
        <v>1.18</v>
      </c>
      <c r="AA79" s="11">
        <f>+'NewTech-modinp'!Z79</f>
        <v>1.18</v>
      </c>
      <c r="AB79" s="11">
        <f>+'NewTech-modinp'!AA79</f>
        <v>1.18</v>
      </c>
      <c r="AC79" s="11">
        <f>+'NewTech-modinp'!AB79</f>
        <v>1.18</v>
      </c>
      <c r="AD79" s="11">
        <f>+'NewTech-modinp'!AC79</f>
        <v>1.18</v>
      </c>
      <c r="AE79" s="11">
        <f>+'NewTech-modinp'!AD79</f>
        <v>1.18</v>
      </c>
      <c r="AF79" s="11">
        <f>+'NewTech-modinp'!AE79</f>
        <v>1.18</v>
      </c>
      <c r="AG79" s="11">
        <f>+'NewTech-modinp'!AF79</f>
        <v>1.18</v>
      </c>
      <c r="AH79" s="17">
        <f>+'NewTech-modinp'!AG79</f>
        <v>3000</v>
      </c>
      <c r="AI79" s="11">
        <f>+'NewTech-modinp'!AH79</f>
        <v>3000</v>
      </c>
      <c r="AJ79" s="11">
        <f>+'NewTech-modinp'!AI79</f>
        <v>3000</v>
      </c>
      <c r="AK79" s="11">
        <f>+'NewTech-modinp'!AJ79</f>
        <v>3000</v>
      </c>
      <c r="AL79" s="11">
        <f>+'NewTech-modinp'!AK79</f>
        <v>3000</v>
      </c>
      <c r="AM79" s="11">
        <f>+'NewTech-modinp'!AL79</f>
        <v>3000</v>
      </c>
      <c r="AN79" s="11">
        <f>+'NewTech-modinp'!AM79</f>
        <v>3000</v>
      </c>
      <c r="AO79" s="11">
        <f>+'NewTech-modinp'!AN79</f>
        <v>3000</v>
      </c>
      <c r="AP79" s="11">
        <f>+'NewTech-modinp'!AO79</f>
        <v>3000</v>
      </c>
      <c r="AQ79" s="11">
        <f>+'NewTech-modinp'!AP79</f>
        <v>3000</v>
      </c>
      <c r="AR79" s="17">
        <f>+'NewTech-modinp'!AQ79</f>
        <v>0.05</v>
      </c>
      <c r="AT79" s="11">
        <f>+'NewTech-modinp'!AR79</f>
        <v>5</v>
      </c>
    </row>
    <row r="80" spans="1:47" s="11" customFormat="1">
      <c r="A80" s="34" t="s">
        <v>113</v>
      </c>
      <c r="B80" s="35" t="s">
        <v>200</v>
      </c>
      <c r="C80" s="34" t="s">
        <v>107</v>
      </c>
      <c r="D80" s="35" t="s">
        <v>195</v>
      </c>
      <c r="E80" s="36" t="str">
        <f t="shared" si="7"/>
        <v>MEAT-PH-Stm</v>
      </c>
      <c r="F80" s="34" t="s">
        <v>95</v>
      </c>
      <c r="G80" s="35" t="s">
        <v>95</v>
      </c>
      <c r="H80" s="36" t="str">
        <f t="shared" si="9"/>
        <v>MEAT-PH-Stm-FOL-Boiler20</v>
      </c>
      <c r="I80" s="34" t="s">
        <v>86</v>
      </c>
      <c r="J80" s="35" t="s">
        <v>177</v>
      </c>
      <c r="N80" s="11" t="str">
        <f>+'NewTech-modinp'!N80</f>
        <v>FOOD-Pump-ELC-Pump</v>
      </c>
      <c r="O80" s="11" t="str">
        <f>+'NewTech-modinp'!O80</f>
        <v>New Food - Pumping  - Electricity</v>
      </c>
      <c r="P80" s="11" t="str">
        <f>+'NewTech-modinp'!P80</f>
        <v>INDELC</v>
      </c>
      <c r="Q80" s="11" t="str">
        <f>+'NewTech-modinp'!Q80</f>
        <v>FOOD-Pump</v>
      </c>
      <c r="R80" s="11">
        <f>+'NewTech-modinp'!R80</f>
        <v>2018</v>
      </c>
      <c r="S80" s="17">
        <v>2020</v>
      </c>
      <c r="T80" s="38">
        <f>+'NewTech-modinp'!T80</f>
        <v>10</v>
      </c>
      <c r="U80" s="11">
        <f>+'NewTech-modinp'!U80</f>
        <v>0.5</v>
      </c>
      <c r="V80" s="11">
        <f t="shared" si="10"/>
        <v>0.35</v>
      </c>
      <c r="W80" s="17">
        <f>+'NewTech-modinp'!V80</f>
        <v>31.536000000000001</v>
      </c>
      <c r="X80" s="38">
        <f>+'NewTech-modinp'!W80</f>
        <v>0.75</v>
      </c>
      <c r="Y80" s="11">
        <f>+'NewTech-modinp'!X80</f>
        <v>0.75</v>
      </c>
      <c r="Z80" s="11">
        <f>+'NewTech-modinp'!Y80</f>
        <v>0.75</v>
      </c>
      <c r="AA80" s="11">
        <f>+'NewTech-modinp'!Z80</f>
        <v>0.75</v>
      </c>
      <c r="AB80" s="11">
        <f>+'NewTech-modinp'!AA80</f>
        <v>0.75</v>
      </c>
      <c r="AC80" s="11">
        <f>+'NewTech-modinp'!AB80</f>
        <v>0.75</v>
      </c>
      <c r="AD80" s="11">
        <f>+'NewTech-modinp'!AC80</f>
        <v>0.75</v>
      </c>
      <c r="AE80" s="11">
        <f>+'NewTech-modinp'!AD80</f>
        <v>0.75</v>
      </c>
      <c r="AF80" s="11">
        <f>+'NewTech-modinp'!AE80</f>
        <v>0.75</v>
      </c>
      <c r="AG80" s="11">
        <f>+'NewTech-modinp'!AF80</f>
        <v>0.75</v>
      </c>
      <c r="AH80" s="17">
        <f>+'NewTech-modinp'!AG80</f>
        <v>2308</v>
      </c>
      <c r="AI80" s="11">
        <f>+'NewTech-modinp'!AH80</f>
        <v>2308</v>
      </c>
      <c r="AJ80" s="11">
        <f>+'NewTech-modinp'!AI80</f>
        <v>2308</v>
      </c>
      <c r="AK80" s="11">
        <f>+'NewTech-modinp'!AJ80</f>
        <v>2308</v>
      </c>
      <c r="AL80" s="11">
        <f>+'NewTech-modinp'!AK80</f>
        <v>2308</v>
      </c>
      <c r="AM80" s="11">
        <f>+'NewTech-modinp'!AL80</f>
        <v>2308</v>
      </c>
      <c r="AN80" s="11">
        <f>+'NewTech-modinp'!AM80</f>
        <v>2308</v>
      </c>
      <c r="AO80" s="11">
        <f>+'NewTech-modinp'!AN80</f>
        <v>2308</v>
      </c>
      <c r="AP80" s="11">
        <f>+'NewTech-modinp'!AO80</f>
        <v>2308</v>
      </c>
      <c r="AQ80" s="11">
        <f>+'NewTech-modinp'!AP80</f>
        <v>2308</v>
      </c>
      <c r="AR80" s="17"/>
    </row>
    <row r="81" spans="1:47" s="11" customFormat="1">
      <c r="A81" s="34" t="s">
        <v>113</v>
      </c>
      <c r="B81" s="35" t="s">
        <v>200</v>
      </c>
      <c r="C81" s="34" t="s">
        <v>107</v>
      </c>
      <c r="D81" s="35" t="s">
        <v>195</v>
      </c>
      <c r="E81" s="36" t="str">
        <f t="shared" si="7"/>
        <v>MEAT-PH-Stm</v>
      </c>
      <c r="F81" s="34" t="s">
        <v>89</v>
      </c>
      <c r="G81" s="35" t="s">
        <v>180</v>
      </c>
      <c r="H81" s="36" t="str">
        <f t="shared" si="9"/>
        <v>MEAT-PH-Stm-ELC-HTPump20</v>
      </c>
      <c r="I81" s="34" t="s">
        <v>70</v>
      </c>
      <c r="J81" s="35" t="s">
        <v>161</v>
      </c>
      <c r="N81" s="11" t="str">
        <f>+'NewTech-modinp'!N81</f>
        <v>FOOD-Pump-DSL-Pump</v>
      </c>
      <c r="O81" s="11" t="str">
        <f>+'NewTech-modinp'!O81</f>
        <v>New Food - Pumping  - Diesel</v>
      </c>
      <c r="P81" s="11" t="str">
        <f>+'NewTech-modinp'!P81</f>
        <v>INDDSL</v>
      </c>
      <c r="Q81" s="11" t="str">
        <f>+'NewTech-modinp'!Q81</f>
        <v>FOOD-Pump</v>
      </c>
      <c r="R81" s="11">
        <f>+'NewTech-modinp'!R81</f>
        <v>2018</v>
      </c>
      <c r="S81" s="17">
        <v>2020</v>
      </c>
      <c r="T81" s="38">
        <f>+'NewTech-modinp'!T81</f>
        <v>10</v>
      </c>
      <c r="U81" s="11">
        <f>+'NewTech-modinp'!U81</f>
        <v>0.5</v>
      </c>
      <c r="V81" s="11">
        <f t="shared" si="10"/>
        <v>0.35</v>
      </c>
      <c r="W81" s="17">
        <f>+'NewTech-modinp'!V81</f>
        <v>31.536000000000001</v>
      </c>
      <c r="X81" s="38">
        <f>+'NewTech-modinp'!W81</f>
        <v>0.05</v>
      </c>
      <c r="Y81" s="11">
        <f>+'NewTech-modinp'!X81</f>
        <v>0.05</v>
      </c>
      <c r="Z81" s="11">
        <f>+'NewTech-modinp'!Y81</f>
        <v>0.05</v>
      </c>
      <c r="AA81" s="11">
        <f>+'NewTech-modinp'!Z81</f>
        <v>0.05</v>
      </c>
      <c r="AB81" s="11">
        <f>+'NewTech-modinp'!AA81</f>
        <v>0.05</v>
      </c>
      <c r="AC81" s="11">
        <f>+'NewTech-modinp'!AB81</f>
        <v>0.05</v>
      </c>
      <c r="AD81" s="11">
        <f>+'NewTech-modinp'!AC81</f>
        <v>0.05</v>
      </c>
      <c r="AE81" s="11">
        <f>+'NewTech-modinp'!AD81</f>
        <v>0.05</v>
      </c>
      <c r="AF81" s="11">
        <f>+'NewTech-modinp'!AE81</f>
        <v>0.05</v>
      </c>
      <c r="AG81" s="11">
        <f>+'NewTech-modinp'!AF81</f>
        <v>0.05</v>
      </c>
      <c r="AH81" s="17">
        <f>+'NewTech-modinp'!AG81</f>
        <v>462</v>
      </c>
      <c r="AI81" s="11">
        <f>+'NewTech-modinp'!AH81</f>
        <v>462</v>
      </c>
      <c r="AJ81" s="11">
        <f>+'NewTech-modinp'!AI81</f>
        <v>462</v>
      </c>
      <c r="AK81" s="11">
        <f>+'NewTech-modinp'!AJ81</f>
        <v>462</v>
      </c>
      <c r="AL81" s="11">
        <f>+'NewTech-modinp'!AK81</f>
        <v>462</v>
      </c>
      <c r="AM81" s="11">
        <f>+'NewTech-modinp'!AL81</f>
        <v>462</v>
      </c>
      <c r="AN81" s="11">
        <f>+'NewTech-modinp'!AM81</f>
        <v>462</v>
      </c>
      <c r="AO81" s="11">
        <f>+'NewTech-modinp'!AN81</f>
        <v>462</v>
      </c>
      <c r="AP81" s="11">
        <f>+'NewTech-modinp'!AO81</f>
        <v>462</v>
      </c>
      <c r="AQ81" s="11">
        <f>+'NewTech-modinp'!AP81</f>
        <v>462</v>
      </c>
      <c r="AR81" s="17"/>
    </row>
    <row r="82" spans="1:47" s="11" customFormat="1">
      <c r="A82" s="34" t="s">
        <v>113</v>
      </c>
      <c r="B82" s="35" t="s">
        <v>200</v>
      </c>
      <c r="C82" s="34" t="s">
        <v>107</v>
      </c>
      <c r="D82" s="35" t="s">
        <v>195</v>
      </c>
      <c r="E82" s="36" t="str">
        <f t="shared" si="7"/>
        <v>MEAT-PH-Stm</v>
      </c>
      <c r="F82" s="34" t="s">
        <v>95</v>
      </c>
      <c r="G82" s="35" t="s">
        <v>95</v>
      </c>
      <c r="H82" s="36" t="str">
        <f t="shared" si="9"/>
        <v>MEAT-PH-Stm-NGA-Boiler20</v>
      </c>
      <c r="I82" s="34" t="s">
        <v>68</v>
      </c>
      <c r="J82" s="35" t="s">
        <v>160</v>
      </c>
      <c r="N82" s="11" t="str">
        <f>+'NewTech-modinp'!N82</f>
        <v>FOOD-RFGR-ELC-Refriger</v>
      </c>
      <c r="O82" s="11" t="str">
        <f>+'NewTech-modinp'!O82</f>
        <v>New Food - Refrigeration  - Electricity</v>
      </c>
      <c r="P82" s="11" t="str">
        <f>+'NewTech-modinp'!P82</f>
        <v>INDELC</v>
      </c>
      <c r="Q82" s="11" t="str">
        <f>+'NewTech-modinp'!Q82</f>
        <v>FOOD-RFGR</v>
      </c>
      <c r="R82" s="11">
        <f>+'NewTech-modinp'!R82</f>
        <v>2018</v>
      </c>
      <c r="S82" s="17">
        <v>2020</v>
      </c>
      <c r="T82" s="38">
        <f>+'NewTech-modinp'!T82</f>
        <v>1</v>
      </c>
      <c r="U82" s="11">
        <f>+'NewTech-modinp'!U82</f>
        <v>1</v>
      </c>
      <c r="V82" s="11">
        <f t="shared" si="10"/>
        <v>0.7</v>
      </c>
      <c r="W82" s="17">
        <f>+'NewTech-modinp'!V82</f>
        <v>31.536000000000001</v>
      </c>
      <c r="X82" s="38">
        <f>+'NewTech-modinp'!W82</f>
        <v>1</v>
      </c>
      <c r="Y82" s="11">
        <f>+'NewTech-modinp'!X82</f>
        <v>1</v>
      </c>
      <c r="Z82" s="11">
        <f>+'NewTech-modinp'!Y82</f>
        <v>1</v>
      </c>
      <c r="AA82" s="11">
        <f>+'NewTech-modinp'!Z82</f>
        <v>1</v>
      </c>
      <c r="AB82" s="11">
        <f>+'NewTech-modinp'!AA82</f>
        <v>1</v>
      </c>
      <c r="AC82" s="11">
        <f>+'NewTech-modinp'!AB82</f>
        <v>1</v>
      </c>
      <c r="AD82" s="11">
        <f>+'NewTech-modinp'!AC82</f>
        <v>1</v>
      </c>
      <c r="AE82" s="11">
        <f>+'NewTech-modinp'!AD82</f>
        <v>1</v>
      </c>
      <c r="AF82" s="11">
        <f>+'NewTech-modinp'!AE82</f>
        <v>1</v>
      </c>
      <c r="AG82" s="11">
        <f>+'NewTech-modinp'!AF82</f>
        <v>1</v>
      </c>
      <c r="AH82" s="17">
        <f>+'NewTech-modinp'!AG82</f>
        <v>0</v>
      </c>
      <c r="AI82" s="11">
        <f>+'NewTech-modinp'!AH82</f>
        <v>0</v>
      </c>
      <c r="AJ82" s="11">
        <f>+'NewTech-modinp'!AI82</f>
        <v>0</v>
      </c>
      <c r="AK82" s="11">
        <f>+'NewTech-modinp'!AJ82</f>
        <v>0</v>
      </c>
      <c r="AL82" s="11">
        <f>+'NewTech-modinp'!AK82</f>
        <v>0</v>
      </c>
      <c r="AM82" s="11">
        <f>+'NewTech-modinp'!AL82</f>
        <v>0</v>
      </c>
      <c r="AN82" s="11">
        <f>+'NewTech-modinp'!AM82</f>
        <v>0</v>
      </c>
      <c r="AO82" s="11">
        <f>+'NewTech-modinp'!AN82</f>
        <v>0</v>
      </c>
      <c r="AP82" s="11">
        <f>+'NewTech-modinp'!AO82</f>
        <v>0</v>
      </c>
      <c r="AQ82" s="11">
        <f>+'NewTech-modinp'!AP82</f>
        <v>0</v>
      </c>
      <c r="AR82" s="17"/>
    </row>
    <row r="83" spans="1:47" s="10" customFormat="1">
      <c r="A83" s="37" t="s">
        <v>113</v>
      </c>
      <c r="B83" s="32" t="s">
        <v>200</v>
      </c>
      <c r="C83" s="37" t="s">
        <v>107</v>
      </c>
      <c r="D83" s="32" t="s">
        <v>195</v>
      </c>
      <c r="E83" s="33" t="str">
        <f t="shared" si="7"/>
        <v>MEAT-PH-Stm</v>
      </c>
      <c r="F83" s="37" t="s">
        <v>95</v>
      </c>
      <c r="G83" s="32" t="s">
        <v>95</v>
      </c>
      <c r="H83" s="33" t="str">
        <f t="shared" si="9"/>
        <v>MEAT-PH-Stm-COA-Boiler20</v>
      </c>
      <c r="I83" s="37" t="s">
        <v>71</v>
      </c>
      <c r="J83" s="32" t="s">
        <v>162</v>
      </c>
      <c r="N83" s="10" t="str">
        <f>+'NewTech-modinp'!N83</f>
        <v>IIS-FDSTCK-COA-_</v>
      </c>
      <c r="O83" s="10" t="str">
        <f>+'NewTech-modinp'!O83</f>
        <v>New Iron/Steel - Steel production (feedstock)  - Coal</v>
      </c>
      <c r="P83" s="10" t="s">
        <v>580</v>
      </c>
      <c r="Q83" s="10" t="str">
        <f>+'NewTech-modinp'!Q83</f>
        <v>IIS-FDSTCK</v>
      </c>
      <c r="R83" s="10">
        <f>+'NewTech-modinp'!R83</f>
        <v>2018</v>
      </c>
      <c r="S83" s="16">
        <v>2020</v>
      </c>
      <c r="T83" s="40">
        <f>+'NewTech-modinp'!T83</f>
        <v>100</v>
      </c>
      <c r="U83" s="10">
        <f>+'NewTech-modinp'!U83</f>
        <v>0.9</v>
      </c>
      <c r="W83" s="16">
        <f>+'NewTech-modinp'!V83</f>
        <v>31.536000000000001</v>
      </c>
      <c r="X83" s="40">
        <f>+'NewTech-modinp'!W83</f>
        <v>1</v>
      </c>
      <c r="Y83" s="10">
        <f>+'NewTech-modinp'!X83</f>
        <v>1</v>
      </c>
      <c r="Z83" s="10">
        <f>+'NewTech-modinp'!Y83</f>
        <v>1</v>
      </c>
      <c r="AA83" s="10">
        <f>+'NewTech-modinp'!Z83</f>
        <v>1</v>
      </c>
      <c r="AB83" s="10">
        <f>+'NewTech-modinp'!AA83</f>
        <v>1</v>
      </c>
      <c r="AC83" s="10">
        <f>+'NewTech-modinp'!AB83</f>
        <v>1</v>
      </c>
      <c r="AD83" s="10">
        <f>+'NewTech-modinp'!AC83</f>
        <v>1</v>
      </c>
      <c r="AE83" s="10">
        <f>+'NewTech-modinp'!AD83</f>
        <v>1</v>
      </c>
      <c r="AF83" s="10">
        <f>+'NewTech-modinp'!AE83</f>
        <v>1</v>
      </c>
      <c r="AG83" s="10">
        <f>+'NewTech-modinp'!AF83</f>
        <v>1</v>
      </c>
      <c r="AH83" s="16">
        <f>+'NewTech-modinp'!AG83</f>
        <v>0</v>
      </c>
      <c r="AI83" s="10">
        <f>+'NewTech-modinp'!AH83</f>
        <v>0</v>
      </c>
      <c r="AJ83" s="10">
        <f>+'NewTech-modinp'!AI83</f>
        <v>0</v>
      </c>
      <c r="AK83" s="10">
        <f>+'NewTech-modinp'!AJ83</f>
        <v>0</v>
      </c>
      <c r="AL83" s="10">
        <f>+'NewTech-modinp'!AK83</f>
        <v>0</v>
      </c>
      <c r="AM83" s="10">
        <f>+'NewTech-modinp'!AL83</f>
        <v>0</v>
      </c>
      <c r="AN83" s="10">
        <f>+'NewTech-modinp'!AM83</f>
        <v>0</v>
      </c>
      <c r="AO83" s="10">
        <f>+'NewTech-modinp'!AN83</f>
        <v>0</v>
      </c>
      <c r="AP83" s="10">
        <f>+'NewTech-modinp'!AO83</f>
        <v>0</v>
      </c>
      <c r="AQ83" s="10">
        <f>+'NewTech-modinp'!AP83</f>
        <v>0</v>
      </c>
      <c r="AR83" s="16"/>
    </row>
    <row r="84" spans="1:47" s="10" customFormat="1">
      <c r="A84" s="37" t="s">
        <v>113</v>
      </c>
      <c r="B84" s="32" t="s">
        <v>200</v>
      </c>
      <c r="C84" s="37" t="s">
        <v>107</v>
      </c>
      <c r="D84" s="32" t="s">
        <v>195</v>
      </c>
      <c r="E84" s="33" t="str">
        <f t="shared" si="7"/>
        <v>MEAT-PH-Stm</v>
      </c>
      <c r="F84" s="37" t="s">
        <v>108</v>
      </c>
      <c r="G84" s="32" t="s">
        <v>196</v>
      </c>
      <c r="H84" s="33" t="str">
        <f t="shared" si="9"/>
        <v>MEAT-PH-Stm-BIG-Heat20</v>
      </c>
      <c r="I84" s="37" t="s">
        <v>110</v>
      </c>
      <c r="J84" s="32" t="s">
        <v>219</v>
      </c>
      <c r="N84" s="10" t="str">
        <f>+'NewTech-modinp'!N84</f>
        <v>IIS-MoTP-Stat-DSL-st_ngn</v>
      </c>
      <c r="O84" s="10" t="str">
        <f>+'NewTech-modinp'!O84</f>
        <v>New Iron/Steel - Motive Power, Stationary  - Diesel</v>
      </c>
      <c r="P84" s="10" t="str">
        <f>+'NewTech-modinp'!P84</f>
        <v>INDDSL</v>
      </c>
      <c r="Q84" s="10" t="str">
        <f>+'NewTech-modinp'!Q84</f>
        <v>IIS-MoTP-Stat</v>
      </c>
      <c r="R84" s="10">
        <f>+'NewTech-modinp'!R84</f>
        <v>2018</v>
      </c>
      <c r="S84" s="16">
        <v>2020</v>
      </c>
      <c r="T84" s="40">
        <f>+'NewTech-modinp'!T84</f>
        <v>20</v>
      </c>
      <c r="U84" s="10">
        <f>+'NewTech-modinp'!U84</f>
        <v>0.5</v>
      </c>
      <c r="W84" s="16">
        <f>+'NewTech-modinp'!V84</f>
        <v>31.536000000000001</v>
      </c>
      <c r="X84" s="40">
        <f>+'NewTech-modinp'!W84</f>
        <v>0.22</v>
      </c>
      <c r="Y84" s="10">
        <f>+'NewTech-modinp'!X84</f>
        <v>0.22</v>
      </c>
      <c r="Z84" s="10">
        <f>+'NewTech-modinp'!Y84</f>
        <v>0.22</v>
      </c>
      <c r="AA84" s="10">
        <f>+'NewTech-modinp'!Z84</f>
        <v>0.22</v>
      </c>
      <c r="AB84" s="10">
        <f>+'NewTech-modinp'!AA84</f>
        <v>0.22</v>
      </c>
      <c r="AC84" s="10">
        <f>+'NewTech-modinp'!AB84</f>
        <v>0.22</v>
      </c>
      <c r="AD84" s="10">
        <f>+'NewTech-modinp'!AC84</f>
        <v>0.22</v>
      </c>
      <c r="AE84" s="10">
        <f>+'NewTech-modinp'!AD84</f>
        <v>0.22</v>
      </c>
      <c r="AF84" s="10">
        <f>+'NewTech-modinp'!AE84</f>
        <v>0.22</v>
      </c>
      <c r="AG84" s="10">
        <f>+'NewTech-modinp'!AF84</f>
        <v>0.22</v>
      </c>
      <c r="AH84" s="16">
        <f>+'NewTech-modinp'!AG84</f>
        <v>455</v>
      </c>
      <c r="AI84" s="10">
        <f>+'NewTech-modinp'!AH84</f>
        <v>455</v>
      </c>
      <c r="AJ84" s="10">
        <f>+'NewTech-modinp'!AI84</f>
        <v>455</v>
      </c>
      <c r="AK84" s="10">
        <f>+'NewTech-modinp'!AJ84</f>
        <v>455</v>
      </c>
      <c r="AL84" s="10">
        <f>+'NewTech-modinp'!AK84</f>
        <v>455</v>
      </c>
      <c r="AM84" s="10">
        <f>+'NewTech-modinp'!AL84</f>
        <v>455</v>
      </c>
      <c r="AN84" s="10">
        <f>+'NewTech-modinp'!AM84</f>
        <v>455</v>
      </c>
      <c r="AO84" s="10">
        <f>+'NewTech-modinp'!AN84</f>
        <v>455</v>
      </c>
      <c r="AP84" s="10">
        <f>+'NewTech-modinp'!AO84</f>
        <v>455</v>
      </c>
      <c r="AQ84" s="10">
        <f>+'NewTech-modinp'!AP84</f>
        <v>455</v>
      </c>
      <c r="AR84" s="16">
        <v>0</v>
      </c>
    </row>
    <row r="85" spans="1:47" s="11" customFormat="1">
      <c r="A85" s="34" t="s">
        <v>113</v>
      </c>
      <c r="B85" s="35" t="s">
        <v>200</v>
      </c>
      <c r="C85" s="34" t="s">
        <v>107</v>
      </c>
      <c r="D85" s="35" t="s">
        <v>195</v>
      </c>
      <c r="E85" s="36" t="str">
        <f t="shared" si="7"/>
        <v>MEAT-PH-Stm</v>
      </c>
      <c r="F85" s="34" t="s">
        <v>95</v>
      </c>
      <c r="G85" s="35" t="s">
        <v>95</v>
      </c>
      <c r="H85" s="36" t="str">
        <f t="shared" si="9"/>
        <v>MEAT-PH-Stm-DSL-Boiler20</v>
      </c>
      <c r="I85" s="34" t="s">
        <v>82</v>
      </c>
      <c r="J85" s="35" t="s">
        <v>173</v>
      </c>
      <c r="N85" s="11" t="str">
        <f>+'NewTech-modinp'!N85</f>
        <v>IIS-MoTP-Stat-ELC-Motor</v>
      </c>
      <c r="O85" s="11" t="str">
        <f>+'NewTech-modinp'!O85</f>
        <v>New Iron/Steel - Motive Power, Stationary  - Electricity</v>
      </c>
      <c r="P85" s="11" t="str">
        <f>+'NewTech-modinp'!P85</f>
        <v>INDELC</v>
      </c>
      <c r="Q85" s="11" t="str">
        <f>+'NewTech-modinp'!Q85</f>
        <v>IIS-MoTP-Stat</v>
      </c>
      <c r="R85" s="11">
        <f>+'NewTech-modinp'!R85</f>
        <v>2018</v>
      </c>
      <c r="S85" s="17">
        <v>2020</v>
      </c>
      <c r="T85" s="38">
        <f>+'NewTech-modinp'!T85</f>
        <v>10</v>
      </c>
      <c r="U85" s="11">
        <f>+'NewTech-modinp'!U85</f>
        <v>0.5</v>
      </c>
      <c r="W85" s="17">
        <f>+'NewTech-modinp'!V85</f>
        <v>31.536000000000001</v>
      </c>
      <c r="X85" s="38">
        <f>+'NewTech-modinp'!W85</f>
        <v>0.67500000000000004</v>
      </c>
      <c r="Y85" s="11">
        <f>+'NewTech-modinp'!X85</f>
        <v>0.67500000000000004</v>
      </c>
      <c r="Z85" s="11">
        <f>+'NewTech-modinp'!Y85</f>
        <v>0.67500000000000004</v>
      </c>
      <c r="AA85" s="11">
        <f>+'NewTech-modinp'!Z85</f>
        <v>0.67500000000000004</v>
      </c>
      <c r="AB85" s="11">
        <f>+'NewTech-modinp'!AA85</f>
        <v>0.67500000000000004</v>
      </c>
      <c r="AC85" s="11">
        <f>+'NewTech-modinp'!AB85</f>
        <v>0.67500000000000004</v>
      </c>
      <c r="AD85" s="11">
        <f>+'NewTech-modinp'!AC85</f>
        <v>0.67500000000000004</v>
      </c>
      <c r="AE85" s="11">
        <f>+'NewTech-modinp'!AD85</f>
        <v>0.67500000000000004</v>
      </c>
      <c r="AF85" s="11">
        <f>+'NewTech-modinp'!AE85</f>
        <v>0.67500000000000004</v>
      </c>
      <c r="AG85" s="11">
        <f>+'NewTech-modinp'!AF85</f>
        <v>0.67500000000000004</v>
      </c>
      <c r="AH85" s="17">
        <f>+'NewTech-modinp'!AG85</f>
        <v>280</v>
      </c>
      <c r="AI85" s="11">
        <f>+'NewTech-modinp'!AH85</f>
        <v>280</v>
      </c>
      <c r="AJ85" s="11">
        <f>+'NewTech-modinp'!AI85</f>
        <v>280</v>
      </c>
      <c r="AK85" s="11">
        <f>+'NewTech-modinp'!AJ85</f>
        <v>280</v>
      </c>
      <c r="AL85" s="11">
        <f>+'NewTech-modinp'!AK85</f>
        <v>280</v>
      </c>
      <c r="AM85" s="11">
        <f>+'NewTech-modinp'!AL85</f>
        <v>280</v>
      </c>
      <c r="AN85" s="11">
        <f>+'NewTech-modinp'!AM85</f>
        <v>280</v>
      </c>
      <c r="AO85" s="11">
        <f>+'NewTech-modinp'!AN85</f>
        <v>280</v>
      </c>
      <c r="AP85" s="11">
        <f>+'NewTech-modinp'!AO85</f>
        <v>280</v>
      </c>
      <c r="AQ85" s="11">
        <f>+'NewTech-modinp'!AP85</f>
        <v>280</v>
      </c>
      <c r="AR85" s="17"/>
    </row>
    <row r="86" spans="1:47" s="11" customFormat="1">
      <c r="A86" s="34" t="s">
        <v>113</v>
      </c>
      <c r="B86" s="35" t="s">
        <v>200</v>
      </c>
      <c r="C86" s="34" t="s">
        <v>107</v>
      </c>
      <c r="D86" s="35" t="s">
        <v>195</v>
      </c>
      <c r="E86" s="36" t="str">
        <f t="shared" si="7"/>
        <v>MEAT-PH-Stm</v>
      </c>
      <c r="F86" s="34" t="s">
        <v>95</v>
      </c>
      <c r="G86" s="35" t="s">
        <v>95</v>
      </c>
      <c r="H86" s="36" t="str">
        <f t="shared" si="9"/>
        <v>MEAT-PH-Stm-WOD-Boiler20</v>
      </c>
      <c r="I86" s="34" t="s">
        <v>74</v>
      </c>
      <c r="J86" s="35" t="s">
        <v>165</v>
      </c>
      <c r="N86" s="11" t="str">
        <f>+'NewTech-modinp'!N86</f>
        <v>IIS-MoTP-Stat-PET-st_ngn</v>
      </c>
      <c r="O86" s="11" t="str">
        <f>+'NewTech-modinp'!O86</f>
        <v>New Iron/Steel - Motive Power, Stationary  - Petrol</v>
      </c>
      <c r="P86" s="11" t="str">
        <f>+'NewTech-modinp'!P86</f>
        <v>INDPET</v>
      </c>
      <c r="Q86" s="11" t="str">
        <f>+'NewTech-modinp'!Q86</f>
        <v>IIS-MoTP-Stat</v>
      </c>
      <c r="R86" s="11">
        <f>+'NewTech-modinp'!R86</f>
        <v>2018</v>
      </c>
      <c r="S86" s="17">
        <v>2020</v>
      </c>
      <c r="T86" s="38">
        <f>+'NewTech-modinp'!T86</f>
        <v>15</v>
      </c>
      <c r="U86" s="11">
        <f>+'NewTech-modinp'!U86</f>
        <v>0.5</v>
      </c>
      <c r="W86" s="17">
        <f>+'NewTech-modinp'!V86</f>
        <v>31.536000000000001</v>
      </c>
      <c r="X86" s="38">
        <f>+'NewTech-modinp'!W86</f>
        <v>0.18</v>
      </c>
      <c r="Y86" s="11">
        <f>+'NewTech-modinp'!X86</f>
        <v>0.18</v>
      </c>
      <c r="Z86" s="11">
        <f>+'NewTech-modinp'!Y86</f>
        <v>0.18</v>
      </c>
      <c r="AA86" s="11">
        <f>+'NewTech-modinp'!Z86</f>
        <v>0.18</v>
      </c>
      <c r="AB86" s="11">
        <f>+'NewTech-modinp'!AA86</f>
        <v>0.18</v>
      </c>
      <c r="AC86" s="11">
        <f>+'NewTech-modinp'!AB86</f>
        <v>0.18</v>
      </c>
      <c r="AD86" s="11">
        <f>+'NewTech-modinp'!AC86</f>
        <v>0.18</v>
      </c>
      <c r="AE86" s="11">
        <f>+'NewTech-modinp'!AD86</f>
        <v>0.18</v>
      </c>
      <c r="AF86" s="11">
        <f>+'NewTech-modinp'!AE86</f>
        <v>0.18</v>
      </c>
      <c r="AG86" s="11">
        <f>+'NewTech-modinp'!AF86</f>
        <v>0.18</v>
      </c>
      <c r="AH86" s="17">
        <f>+'NewTech-modinp'!AG86</f>
        <v>350</v>
      </c>
      <c r="AI86" s="11">
        <f>+'NewTech-modinp'!AH86</f>
        <v>350</v>
      </c>
      <c r="AJ86" s="11">
        <f>+'NewTech-modinp'!AI86</f>
        <v>350</v>
      </c>
      <c r="AK86" s="11">
        <f>+'NewTech-modinp'!AJ86</f>
        <v>350</v>
      </c>
      <c r="AL86" s="11">
        <f>+'NewTech-modinp'!AK86</f>
        <v>350</v>
      </c>
      <c r="AM86" s="11">
        <f>+'NewTech-modinp'!AL86</f>
        <v>350</v>
      </c>
      <c r="AN86" s="11">
        <f>+'NewTech-modinp'!AM86</f>
        <v>350</v>
      </c>
      <c r="AO86" s="11">
        <f>+'NewTech-modinp'!AN86</f>
        <v>350</v>
      </c>
      <c r="AP86" s="11">
        <f>+'NewTech-modinp'!AO86</f>
        <v>350</v>
      </c>
      <c r="AQ86" s="11">
        <f>+'NewTech-modinp'!AP86</f>
        <v>350</v>
      </c>
      <c r="AR86" s="17">
        <v>0</v>
      </c>
    </row>
    <row r="87" spans="1:47" s="11" customFormat="1">
      <c r="A87" s="34" t="s">
        <v>113</v>
      </c>
      <c r="B87" s="35" t="s">
        <v>200</v>
      </c>
      <c r="C87" s="34" t="s">
        <v>107</v>
      </c>
      <c r="D87" s="35" t="s">
        <v>195</v>
      </c>
      <c r="E87" s="36" t="str">
        <f t="shared" si="7"/>
        <v>MEAT-PH-Stm</v>
      </c>
      <c r="F87" s="34" t="s">
        <v>108</v>
      </c>
      <c r="G87" s="35" t="s">
        <v>196</v>
      </c>
      <c r="H87" s="36" t="str">
        <f t="shared" si="9"/>
        <v>MEAT-PH-Stm-LPG-Heat20</v>
      </c>
      <c r="I87" s="34" t="s">
        <v>111</v>
      </c>
      <c r="J87" s="35" t="s">
        <v>198</v>
      </c>
      <c r="N87" s="11" t="str">
        <f>+'NewTech-modinp'!N87</f>
        <v>IIS-MoTP-Stat-ELC-VSD-Mtr</v>
      </c>
      <c r="O87" s="11" t="str">
        <f>+'NewTech-modinp'!O87</f>
        <v>New Iron/Steel - Motive Power, Stationary  - Electricity</v>
      </c>
      <c r="P87" s="11" t="str">
        <f>+'NewTech-modinp'!P87</f>
        <v>INDELC</v>
      </c>
      <c r="Q87" s="11" t="str">
        <f>+'NewTech-modinp'!Q87</f>
        <v>IIS-MoTP-Stat</v>
      </c>
      <c r="R87" s="11">
        <f>+'NewTech-modinp'!R87</f>
        <v>2018</v>
      </c>
      <c r="S87" s="17">
        <v>2020</v>
      </c>
      <c r="T87" s="38">
        <f>+'NewTech-modinp'!T87</f>
        <v>10</v>
      </c>
      <c r="U87" s="11">
        <f>+'NewTech-modinp'!U87</f>
        <v>0.5</v>
      </c>
      <c r="W87" s="17">
        <f>+'NewTech-modinp'!V87</f>
        <v>31.536000000000001</v>
      </c>
      <c r="X87" s="38">
        <f>+'NewTech-modinp'!W87</f>
        <v>0.9</v>
      </c>
      <c r="Y87" s="11">
        <f>+'NewTech-modinp'!X87</f>
        <v>0.9</v>
      </c>
      <c r="Z87" s="11">
        <f>+'NewTech-modinp'!Y87</f>
        <v>0.9</v>
      </c>
      <c r="AA87" s="11">
        <f>+'NewTech-modinp'!Z87</f>
        <v>0.9</v>
      </c>
      <c r="AB87" s="11">
        <f>+'NewTech-modinp'!AA87</f>
        <v>0.9</v>
      </c>
      <c r="AC87" s="11">
        <f>+'NewTech-modinp'!AB87</f>
        <v>0.9</v>
      </c>
      <c r="AD87" s="11">
        <f>+'NewTech-modinp'!AC87</f>
        <v>0.9</v>
      </c>
      <c r="AE87" s="11">
        <f>+'NewTech-modinp'!AD87</f>
        <v>0.9</v>
      </c>
      <c r="AF87" s="11">
        <f>+'NewTech-modinp'!AE87</f>
        <v>0.9</v>
      </c>
      <c r="AG87" s="11">
        <f>+'NewTech-modinp'!AF87</f>
        <v>0.9</v>
      </c>
      <c r="AH87" s="17">
        <f>+'NewTech-modinp'!AG87</f>
        <v>336</v>
      </c>
      <c r="AI87" s="11">
        <f>+'NewTech-modinp'!AH87</f>
        <v>336</v>
      </c>
      <c r="AJ87" s="11">
        <f>+'NewTech-modinp'!AI87</f>
        <v>336</v>
      </c>
      <c r="AK87" s="11">
        <f>+'NewTech-modinp'!AJ87</f>
        <v>336</v>
      </c>
      <c r="AL87" s="11">
        <f>+'NewTech-modinp'!AK87</f>
        <v>336</v>
      </c>
      <c r="AM87" s="11">
        <f>+'NewTech-modinp'!AL87</f>
        <v>336</v>
      </c>
      <c r="AN87" s="11">
        <f>+'NewTech-modinp'!AM87</f>
        <v>336</v>
      </c>
      <c r="AO87" s="11">
        <f>+'NewTech-modinp'!AN87</f>
        <v>336</v>
      </c>
      <c r="AP87" s="11">
        <f>+'NewTech-modinp'!AO87</f>
        <v>336</v>
      </c>
      <c r="AQ87" s="11">
        <f>+'NewTech-modinp'!AP87</f>
        <v>336</v>
      </c>
      <c r="AR87" s="17">
        <f>+'NewTech-modinp'!AQ87</f>
        <v>0.5</v>
      </c>
      <c r="AT87" s="11">
        <f>+'NewTech-modinp'!AR87</f>
        <v>5</v>
      </c>
    </row>
    <row r="88" spans="1:47" s="11" customFormat="1">
      <c r="A88" s="34" t="s">
        <v>113</v>
      </c>
      <c r="B88" s="35" t="s">
        <v>200</v>
      </c>
      <c r="C88" s="34" t="s">
        <v>107</v>
      </c>
      <c r="D88" s="35" t="s">
        <v>195</v>
      </c>
      <c r="E88" s="36" t="str">
        <f t="shared" si="7"/>
        <v>MEAT-PH-Stm</v>
      </c>
      <c r="F88" s="34" t="s">
        <v>108</v>
      </c>
      <c r="G88" s="35" t="s">
        <v>196</v>
      </c>
      <c r="H88" s="36" t="str">
        <f t="shared" si="9"/>
        <v>MEAT-PH-Stm-GEO-Heat20</v>
      </c>
      <c r="I88" s="34" t="s">
        <v>109</v>
      </c>
      <c r="J88" s="35" t="s">
        <v>197</v>
      </c>
      <c r="N88" s="11" t="str">
        <f>+'NewTech-modinp'!N88</f>
        <v>IIS-PH-FURN-COA-Furn</v>
      </c>
      <c r="O88" s="11" t="str">
        <f>+'NewTech-modinp'!O88</f>
        <v>New Iron/Steel - Process Heat: Furnace/Kiln  - Coal</v>
      </c>
      <c r="P88" s="11" t="str">
        <f>+'NewTech-modinp'!P88</f>
        <v>INDCOA</v>
      </c>
      <c r="Q88" s="11" t="str">
        <f>+'NewTech-modinp'!Q88</f>
        <v>IIS-PH-FURN</v>
      </c>
      <c r="R88" s="11">
        <f>+'NewTech-modinp'!R88</f>
        <v>2018</v>
      </c>
      <c r="S88" s="17">
        <v>2020</v>
      </c>
      <c r="T88" s="38">
        <f>+'NewTech-modinp'!T88</f>
        <v>25</v>
      </c>
      <c r="U88" s="11">
        <f>+'NewTech-modinp'!U88</f>
        <v>0.9</v>
      </c>
      <c r="W88" s="17">
        <f>+'NewTech-modinp'!V88</f>
        <v>31.536000000000001</v>
      </c>
      <c r="X88" s="38">
        <f>+'NewTech-modinp'!W88</f>
        <v>0.7</v>
      </c>
      <c r="Y88" s="11">
        <f>+'NewTech-modinp'!X88</f>
        <v>0.7</v>
      </c>
      <c r="Z88" s="11">
        <f>+'NewTech-modinp'!Y88</f>
        <v>0.7</v>
      </c>
      <c r="AA88" s="11">
        <f>+'NewTech-modinp'!Z88</f>
        <v>0.7</v>
      </c>
      <c r="AB88" s="11">
        <f>+'NewTech-modinp'!AA88</f>
        <v>0.7</v>
      </c>
      <c r="AC88" s="11">
        <f>+'NewTech-modinp'!AB88</f>
        <v>0.7</v>
      </c>
      <c r="AD88" s="11">
        <f>+'NewTech-modinp'!AC88</f>
        <v>0.7</v>
      </c>
      <c r="AE88" s="11">
        <f>+'NewTech-modinp'!AD88</f>
        <v>0.7</v>
      </c>
      <c r="AF88" s="11">
        <f>+'NewTech-modinp'!AE88</f>
        <v>0.7</v>
      </c>
      <c r="AG88" s="11">
        <f>+'NewTech-modinp'!AF88</f>
        <v>0.7</v>
      </c>
      <c r="AH88" s="17">
        <f>+'NewTech-modinp'!AG88</f>
        <v>63</v>
      </c>
      <c r="AI88" s="11">
        <f>+'NewTech-modinp'!AH88</f>
        <v>63</v>
      </c>
      <c r="AJ88" s="11">
        <f>+'NewTech-modinp'!AI88</f>
        <v>63</v>
      </c>
      <c r="AK88" s="11">
        <f>+'NewTech-modinp'!AJ88</f>
        <v>63</v>
      </c>
      <c r="AL88" s="11">
        <f>+'NewTech-modinp'!AK88</f>
        <v>63</v>
      </c>
      <c r="AM88" s="11">
        <f>+'NewTech-modinp'!AL88</f>
        <v>63</v>
      </c>
      <c r="AN88" s="11">
        <f>+'NewTech-modinp'!AM88</f>
        <v>63</v>
      </c>
      <c r="AO88" s="11">
        <f>+'NewTech-modinp'!AN88</f>
        <v>63</v>
      </c>
      <c r="AP88" s="11">
        <f>+'NewTech-modinp'!AO88</f>
        <v>63</v>
      </c>
      <c r="AQ88" s="11">
        <f>+'NewTech-modinp'!AP88</f>
        <v>63</v>
      </c>
      <c r="AR88" s="17">
        <v>0</v>
      </c>
      <c r="AT88" s="11">
        <f>+'NewTech-modinp'!AR88</f>
        <v>5</v>
      </c>
    </row>
    <row r="89" spans="1:47" s="11" customFormat="1">
      <c r="A89" s="34" t="s">
        <v>113</v>
      </c>
      <c r="B89" s="35" t="s">
        <v>200</v>
      </c>
      <c r="C89" s="34" t="s">
        <v>107</v>
      </c>
      <c r="D89" s="35" t="s">
        <v>195</v>
      </c>
      <c r="E89" s="36" t="str">
        <f t="shared" si="7"/>
        <v>MEAT-PH-Stm</v>
      </c>
      <c r="F89" s="34" t="s">
        <v>108</v>
      </c>
      <c r="G89" s="35" t="s">
        <v>196</v>
      </c>
      <c r="H89" s="36" t="str">
        <f t="shared" si="9"/>
        <v>MEAT-PH-Stm-FOL-Heat20</v>
      </c>
      <c r="I89" s="34" t="s">
        <v>86</v>
      </c>
      <c r="J89" s="35" t="s">
        <v>177</v>
      </c>
      <c r="N89" s="11" t="str">
        <f>+'NewTech-modinp'!N89</f>
        <v>IIS-PH-FURN-ELC-Furn</v>
      </c>
      <c r="O89" s="11" t="str">
        <f>+'NewTech-modinp'!O89</f>
        <v>New Iron/Steel - Process Heat: Furnace/Kiln  - Electricity</v>
      </c>
      <c r="P89" s="11" t="str">
        <f>+'NewTech-modinp'!P89</f>
        <v>INDELC</v>
      </c>
      <c r="Q89" s="11" t="str">
        <f>+'NewTech-modinp'!Q89</f>
        <v>IIS-PH-FURN</v>
      </c>
      <c r="R89" s="11">
        <f>+'NewTech-modinp'!R89</f>
        <v>2018</v>
      </c>
      <c r="S89" s="17">
        <v>2020</v>
      </c>
      <c r="T89" s="38">
        <f>+'NewTech-modinp'!T89</f>
        <v>25</v>
      </c>
      <c r="U89" s="11">
        <f>+'NewTech-modinp'!U89</f>
        <v>0.9</v>
      </c>
      <c r="W89" s="17">
        <f>+'NewTech-modinp'!V89</f>
        <v>31.536000000000001</v>
      </c>
      <c r="X89" s="38">
        <f>+'NewTech-modinp'!W89</f>
        <v>0.8</v>
      </c>
      <c r="Y89" s="11">
        <f>+'NewTech-modinp'!X89</f>
        <v>0.8</v>
      </c>
      <c r="Z89" s="11">
        <f>+'NewTech-modinp'!Y89</f>
        <v>0.8</v>
      </c>
      <c r="AA89" s="11">
        <f>+'NewTech-modinp'!Z89</f>
        <v>0.8</v>
      </c>
      <c r="AB89" s="11">
        <f>+'NewTech-modinp'!AA89</f>
        <v>0.8</v>
      </c>
      <c r="AC89" s="11">
        <f>+'NewTech-modinp'!AB89</f>
        <v>0.8</v>
      </c>
      <c r="AD89" s="11">
        <f>+'NewTech-modinp'!AC89</f>
        <v>0.8</v>
      </c>
      <c r="AE89" s="11">
        <f>+'NewTech-modinp'!AD89</f>
        <v>0.8</v>
      </c>
      <c r="AF89" s="11">
        <f>+'NewTech-modinp'!AE89</f>
        <v>0.8</v>
      </c>
      <c r="AG89" s="11">
        <f>+'NewTech-modinp'!AF89</f>
        <v>0.8</v>
      </c>
      <c r="AH89" s="17">
        <f>+'NewTech-modinp'!AG89</f>
        <v>63</v>
      </c>
      <c r="AI89" s="11">
        <f>+'NewTech-modinp'!AH89</f>
        <v>63</v>
      </c>
      <c r="AJ89" s="11">
        <f>+'NewTech-modinp'!AI89</f>
        <v>63</v>
      </c>
      <c r="AK89" s="11">
        <f>+'NewTech-modinp'!AJ89</f>
        <v>63</v>
      </c>
      <c r="AL89" s="11">
        <f>+'NewTech-modinp'!AK89</f>
        <v>63</v>
      </c>
      <c r="AM89" s="11">
        <f>+'NewTech-modinp'!AL89</f>
        <v>63</v>
      </c>
      <c r="AN89" s="11">
        <f>+'NewTech-modinp'!AM89</f>
        <v>63</v>
      </c>
      <c r="AO89" s="11">
        <f>+'NewTech-modinp'!AN89</f>
        <v>63</v>
      </c>
      <c r="AP89" s="11">
        <f>+'NewTech-modinp'!AO89</f>
        <v>63</v>
      </c>
      <c r="AQ89" s="11">
        <f>+'NewTech-modinp'!AP89</f>
        <v>63</v>
      </c>
      <c r="AR89" s="17"/>
    </row>
    <row r="90" spans="1:47" s="12" customFormat="1" ht="15" thickBot="1">
      <c r="A90" s="13" t="s">
        <v>113</v>
      </c>
      <c r="B90" s="14" t="s">
        <v>200</v>
      </c>
      <c r="C90" s="13" t="s">
        <v>103</v>
      </c>
      <c r="D90" s="14" t="s">
        <v>190</v>
      </c>
      <c r="E90" s="15" t="str">
        <f t="shared" si="7"/>
        <v>MEAT-RFGR</v>
      </c>
      <c r="F90" s="13" t="s">
        <v>103</v>
      </c>
      <c r="G90" s="14" t="s">
        <v>191</v>
      </c>
      <c r="H90" s="15" t="str">
        <f t="shared" si="9"/>
        <v>MEAT-RFGR-ELC-Refriger20</v>
      </c>
      <c r="I90" s="13" t="s">
        <v>70</v>
      </c>
      <c r="J90" s="14" t="s">
        <v>161</v>
      </c>
      <c r="N90" s="11" t="str">
        <f>+'NewTech-modinp'!N90</f>
        <v>IIS-PH-FURN-NGA-Furn</v>
      </c>
      <c r="O90" s="11" t="str">
        <f>+'NewTech-modinp'!O90</f>
        <v>New Iron/Steel - Process Heat: Furnace/Kiln  - Natural Gas</v>
      </c>
      <c r="P90" s="11" t="str">
        <f>+'NewTech-modinp'!P90</f>
        <v>INDNGA</v>
      </c>
      <c r="Q90" s="11" t="str">
        <f>+'NewTech-modinp'!Q90</f>
        <v>IIS-PH-FURN</v>
      </c>
      <c r="R90" s="11">
        <f>+'NewTech-modinp'!R90</f>
        <v>2018</v>
      </c>
      <c r="S90" s="17">
        <v>2020</v>
      </c>
      <c r="T90" s="38">
        <f>+'NewTech-modinp'!T90</f>
        <v>25</v>
      </c>
      <c r="U90" s="11">
        <f>+'NewTech-modinp'!U90</f>
        <v>0.9</v>
      </c>
      <c r="V90" s="11">
        <f t="shared" si="10"/>
        <v>0.63</v>
      </c>
      <c r="W90" s="17">
        <f>+'NewTech-modinp'!V90</f>
        <v>31.536000000000001</v>
      </c>
      <c r="X90" s="38">
        <f>+'NewTech-modinp'!W90</f>
        <v>0.8</v>
      </c>
      <c r="Y90" s="11">
        <f>+'NewTech-modinp'!X90</f>
        <v>0.8</v>
      </c>
      <c r="Z90" s="11">
        <f>+'NewTech-modinp'!Y90</f>
        <v>0.8</v>
      </c>
      <c r="AA90" s="11">
        <f>+'NewTech-modinp'!Z90</f>
        <v>0.8</v>
      </c>
      <c r="AB90" s="11">
        <f>+'NewTech-modinp'!AA90</f>
        <v>0.8</v>
      </c>
      <c r="AC90" s="11">
        <f>+'NewTech-modinp'!AB90</f>
        <v>0.8</v>
      </c>
      <c r="AD90" s="11">
        <f>+'NewTech-modinp'!AC90</f>
        <v>0.8</v>
      </c>
      <c r="AE90" s="11">
        <f>+'NewTech-modinp'!AD90</f>
        <v>0.8</v>
      </c>
      <c r="AF90" s="11">
        <f>+'NewTech-modinp'!AE90</f>
        <v>0.8</v>
      </c>
      <c r="AG90" s="11">
        <f>+'NewTech-modinp'!AF90</f>
        <v>0.8</v>
      </c>
      <c r="AH90" s="17">
        <f>+'NewTech-modinp'!AG90</f>
        <v>63</v>
      </c>
      <c r="AI90" s="11">
        <f>+'NewTech-modinp'!AH90</f>
        <v>63</v>
      </c>
      <c r="AJ90" s="11">
        <f>+'NewTech-modinp'!AI90</f>
        <v>63</v>
      </c>
      <c r="AK90" s="11">
        <f>+'NewTech-modinp'!AJ90</f>
        <v>63</v>
      </c>
      <c r="AL90" s="11">
        <f>+'NewTech-modinp'!AK90</f>
        <v>63</v>
      </c>
      <c r="AM90" s="11">
        <f>+'NewTech-modinp'!AL90</f>
        <v>63</v>
      </c>
      <c r="AN90" s="11">
        <f>+'NewTech-modinp'!AM90</f>
        <v>63</v>
      </c>
      <c r="AO90" s="11">
        <f>+'NewTech-modinp'!AN90</f>
        <v>63</v>
      </c>
      <c r="AP90" s="11">
        <f>+'NewTech-modinp'!AO90</f>
        <v>63</v>
      </c>
      <c r="AQ90" s="11">
        <f>+'NewTech-modinp'!AP90</f>
        <v>63</v>
      </c>
      <c r="AR90" s="17">
        <v>0</v>
      </c>
      <c r="AS90" s="11"/>
      <c r="AT90" s="11">
        <f>+'NewTech-modinp'!AR90</f>
        <v>5</v>
      </c>
      <c r="AU90" s="11"/>
    </row>
    <row r="91" spans="1:47" s="11" customFormat="1">
      <c r="A91" s="34" t="s">
        <v>114</v>
      </c>
      <c r="B91" s="35" t="s">
        <v>201</v>
      </c>
      <c r="C91" s="34" t="s">
        <v>78</v>
      </c>
      <c r="D91" s="35" t="s">
        <v>169</v>
      </c>
      <c r="E91" s="36" t="str">
        <f t="shared" si="7"/>
        <v>METAL-LGHT</v>
      </c>
      <c r="F91" s="34" t="s">
        <v>79</v>
      </c>
      <c r="G91" s="35" t="s">
        <v>170</v>
      </c>
      <c r="H91" s="36" t="str">
        <f t="shared" si="9"/>
        <v>METAL-LGHT-ELC-Light20</v>
      </c>
      <c r="I91" s="34" t="s">
        <v>70</v>
      </c>
      <c r="J91" s="35" t="s">
        <v>161</v>
      </c>
      <c r="N91" s="11" t="str">
        <f>+'NewTech-modinp'!N91</f>
        <v>IIS-PH-FURN-WOD-Furn</v>
      </c>
      <c r="O91" s="11" t="str">
        <f>+'NewTech-modinp'!O91</f>
        <v>New Iron/Steel - Process Heat: Furnace/Kiln  - Wood</v>
      </c>
      <c r="P91" s="11" t="str">
        <f>+'NewTech-modinp'!P91</f>
        <v>INDWOD</v>
      </c>
      <c r="Q91" s="11" t="str">
        <f>+'NewTech-modinp'!Q91</f>
        <v>IIS-PH-FURN</v>
      </c>
      <c r="R91" s="11">
        <f>+'NewTech-modinp'!R91</f>
        <v>2018</v>
      </c>
      <c r="S91" s="17">
        <v>2035</v>
      </c>
      <c r="T91" s="38">
        <f>+'NewTech-modinp'!T91</f>
        <v>25</v>
      </c>
      <c r="U91" s="11">
        <f>+'NewTech-modinp'!U91</f>
        <v>0.9</v>
      </c>
      <c r="V91" s="11">
        <f t="shared" si="10"/>
        <v>0.63</v>
      </c>
      <c r="W91" s="17">
        <f>+'NewTech-modinp'!V91</f>
        <v>31.536000000000001</v>
      </c>
      <c r="X91" s="38">
        <v>0.35</v>
      </c>
      <c r="Y91" s="11">
        <v>0.35</v>
      </c>
      <c r="Z91" s="11">
        <v>0.35</v>
      </c>
      <c r="AA91" s="11">
        <v>0.35</v>
      </c>
      <c r="AB91" s="11">
        <v>0.35</v>
      </c>
      <c r="AC91" s="11">
        <v>0.35</v>
      </c>
      <c r="AD91" s="11">
        <v>0.35</v>
      </c>
      <c r="AE91" s="11">
        <v>0.35</v>
      </c>
      <c r="AF91" s="11">
        <v>0.35</v>
      </c>
      <c r="AG91" s="11">
        <v>0.35</v>
      </c>
      <c r="AH91" s="17">
        <v>500</v>
      </c>
      <c r="AI91" s="11">
        <v>500</v>
      </c>
      <c r="AJ91" s="11">
        <v>500</v>
      </c>
      <c r="AK91" s="11">
        <v>500</v>
      </c>
      <c r="AL91" s="11">
        <v>500</v>
      </c>
      <c r="AM91" s="11">
        <v>500</v>
      </c>
      <c r="AN91" s="11">
        <v>500</v>
      </c>
      <c r="AO91" s="11">
        <v>500</v>
      </c>
      <c r="AP91" s="11">
        <v>500</v>
      </c>
      <c r="AQ91" s="11">
        <v>500</v>
      </c>
      <c r="AR91" s="17">
        <f>+'NewTech-modinp'!AQ91</f>
        <v>0.24</v>
      </c>
      <c r="AT91" s="11">
        <f>+'NewTech-modinp'!AR91</f>
        <v>5</v>
      </c>
    </row>
    <row r="92" spans="1:47" s="11" customFormat="1">
      <c r="A92" s="34" t="s">
        <v>114</v>
      </c>
      <c r="B92" s="35" t="s">
        <v>201</v>
      </c>
      <c r="C92" s="34" t="s">
        <v>84</v>
      </c>
      <c r="D92" s="35" t="s">
        <v>175</v>
      </c>
      <c r="E92" s="36" t="str">
        <f t="shared" si="7"/>
        <v>METAL-MoTP-Stat</v>
      </c>
      <c r="F92" s="34" t="s">
        <v>85</v>
      </c>
      <c r="G92" s="35" t="s">
        <v>176</v>
      </c>
      <c r="H92" s="36" t="str">
        <f t="shared" ref="H92" si="12">+LEFT(E92,9)&amp;"-"&amp;RIGHT(J92,3)&amp;"-"&amp;G92&amp;"20"</f>
        <v>METAL-MoT-DSL-Stt_ngn20</v>
      </c>
      <c r="I92" s="34" t="s">
        <v>82</v>
      </c>
      <c r="J92" s="35" t="s">
        <v>173</v>
      </c>
      <c r="N92" s="11" t="str">
        <f>+'NewTech-modinp'!N92</f>
        <v>IIS-PH-FURN-LPG-Furn</v>
      </c>
      <c r="O92" s="11" t="str">
        <f>+'NewTech-modinp'!O92</f>
        <v>New Iron/Steel - Process Heat: Furnace/Kiln  - LPG</v>
      </c>
      <c r="P92" s="11" t="str">
        <f>+'NewTech-modinp'!P92</f>
        <v>INDLPG</v>
      </c>
      <c r="Q92" s="11" t="str">
        <f>+'NewTech-modinp'!Q92</f>
        <v>IIS-PH-FURN</v>
      </c>
      <c r="R92" s="11">
        <f>+'NewTech-modinp'!R92</f>
        <v>2018</v>
      </c>
      <c r="S92" s="17">
        <v>2020</v>
      </c>
      <c r="T92" s="38">
        <f>+'NewTech-modinp'!T92</f>
        <v>25</v>
      </c>
      <c r="U92" s="11">
        <f>+'NewTech-modinp'!U92</f>
        <v>0.9</v>
      </c>
      <c r="V92" s="11">
        <f t="shared" si="10"/>
        <v>0.63</v>
      </c>
      <c r="W92" s="17">
        <f>+'NewTech-modinp'!V92</f>
        <v>31.536000000000001</v>
      </c>
      <c r="X92" s="38">
        <f>+'NewTech-modinp'!W92</f>
        <v>0.8</v>
      </c>
      <c r="Y92" s="11">
        <f>+'NewTech-modinp'!X92</f>
        <v>0.8</v>
      </c>
      <c r="Z92" s="11">
        <f>+'NewTech-modinp'!Y92</f>
        <v>0.8</v>
      </c>
      <c r="AA92" s="11">
        <f>+'NewTech-modinp'!Z92</f>
        <v>0.8</v>
      </c>
      <c r="AB92" s="11">
        <f>+'NewTech-modinp'!AA92</f>
        <v>0.8</v>
      </c>
      <c r="AC92" s="11">
        <f>+'NewTech-modinp'!AB92</f>
        <v>0.8</v>
      </c>
      <c r="AD92" s="11">
        <f>+'NewTech-modinp'!AC92</f>
        <v>0.8</v>
      </c>
      <c r="AE92" s="11">
        <f>+'NewTech-modinp'!AD92</f>
        <v>0.8</v>
      </c>
      <c r="AF92" s="11">
        <f>+'NewTech-modinp'!AE92</f>
        <v>0.8</v>
      </c>
      <c r="AG92" s="11">
        <f>+'NewTech-modinp'!AF92</f>
        <v>0.8</v>
      </c>
      <c r="AH92" s="17">
        <f>+'NewTech-modinp'!AG92</f>
        <v>63</v>
      </c>
      <c r="AI92" s="11">
        <f>+'NewTech-modinp'!AH92</f>
        <v>63</v>
      </c>
      <c r="AJ92" s="11">
        <f>+'NewTech-modinp'!AI92</f>
        <v>63</v>
      </c>
      <c r="AK92" s="11">
        <f>+'NewTech-modinp'!AJ92</f>
        <v>63</v>
      </c>
      <c r="AL92" s="11">
        <f>+'NewTech-modinp'!AK92</f>
        <v>63</v>
      </c>
      <c r="AM92" s="11">
        <f>+'NewTech-modinp'!AL92</f>
        <v>63</v>
      </c>
      <c r="AN92" s="11">
        <f>+'NewTech-modinp'!AM92</f>
        <v>63</v>
      </c>
      <c r="AO92" s="11">
        <f>+'NewTech-modinp'!AN92</f>
        <v>63</v>
      </c>
      <c r="AP92" s="11">
        <f>+'NewTech-modinp'!AO92</f>
        <v>63</v>
      </c>
      <c r="AQ92" s="11">
        <f>+'NewTech-modinp'!AP92</f>
        <v>63</v>
      </c>
      <c r="AR92" s="17">
        <f>+'NewTech-modinp'!AQ92</f>
        <v>7.0000000000000007E-2</v>
      </c>
      <c r="AT92" s="11">
        <f>+'NewTech-modinp'!AR92</f>
        <v>5</v>
      </c>
    </row>
    <row r="93" spans="1:47" s="10" customFormat="1">
      <c r="A93" s="37" t="s">
        <v>114</v>
      </c>
      <c r="B93" s="32" t="s">
        <v>201</v>
      </c>
      <c r="C93" s="37" t="s">
        <v>84</v>
      </c>
      <c r="D93" s="32" t="s">
        <v>175</v>
      </c>
      <c r="E93" s="33" t="str">
        <f t="shared" si="7"/>
        <v>METAL-MoTP-Stat</v>
      </c>
      <c r="F93" s="37" t="s">
        <v>87</v>
      </c>
      <c r="G93" s="32" t="s">
        <v>178</v>
      </c>
      <c r="H93" s="33" t="str">
        <f t="shared" si="9"/>
        <v>METAL-MoTP-Stat-ELC-Motor20</v>
      </c>
      <c r="I93" s="37" t="s">
        <v>70</v>
      </c>
      <c r="J93" s="32" t="s">
        <v>161</v>
      </c>
      <c r="N93" s="10" t="str">
        <f>+'NewTech-modinp'!N93</f>
        <v>MEAT-MoTP-Stat-DSL-st_ngn</v>
      </c>
      <c r="O93" s="10" t="str">
        <f>+'NewTech-modinp'!O93</f>
        <v>New Meat - Motive Power, Stationary  - Diesel</v>
      </c>
      <c r="P93" s="10" t="str">
        <f>+'NewTech-modinp'!P93</f>
        <v>INDDSL</v>
      </c>
      <c r="Q93" s="10" t="str">
        <f>+'NewTech-modinp'!Q93</f>
        <v>MEAT-MoTP-Stat</v>
      </c>
      <c r="R93" s="10">
        <f>+'NewTech-modinp'!R93</f>
        <v>2018</v>
      </c>
      <c r="S93" s="16">
        <v>2020</v>
      </c>
      <c r="T93" s="40">
        <f>+'NewTech-modinp'!T93</f>
        <v>20</v>
      </c>
      <c r="U93" s="10">
        <f>+'NewTech-modinp'!U93</f>
        <v>0.5</v>
      </c>
      <c r="V93" s="10">
        <f t="shared" si="10"/>
        <v>0.35</v>
      </c>
      <c r="W93" s="16">
        <f>+'NewTech-modinp'!V93</f>
        <v>31.536000000000001</v>
      </c>
      <c r="X93" s="40">
        <f>+'NewTech-modinp'!W93</f>
        <v>0.22</v>
      </c>
      <c r="Y93" s="10">
        <f>+'NewTech-modinp'!X93</f>
        <v>0.22</v>
      </c>
      <c r="Z93" s="10">
        <f>+'NewTech-modinp'!Y93</f>
        <v>0.22</v>
      </c>
      <c r="AA93" s="10">
        <f>+'NewTech-modinp'!Z93</f>
        <v>0.22</v>
      </c>
      <c r="AB93" s="10">
        <f>+'NewTech-modinp'!AA93</f>
        <v>0.22</v>
      </c>
      <c r="AC93" s="10">
        <f>+'NewTech-modinp'!AB93</f>
        <v>0.22</v>
      </c>
      <c r="AD93" s="10">
        <f>+'NewTech-modinp'!AC93</f>
        <v>0.22</v>
      </c>
      <c r="AE93" s="10">
        <f>+'NewTech-modinp'!AD93</f>
        <v>0.22</v>
      </c>
      <c r="AF93" s="10">
        <f>+'NewTech-modinp'!AE93</f>
        <v>0.22</v>
      </c>
      <c r="AG93" s="10">
        <f>+'NewTech-modinp'!AF93</f>
        <v>0.22</v>
      </c>
      <c r="AH93" s="16">
        <f>+'NewTech-modinp'!AG93</f>
        <v>455</v>
      </c>
      <c r="AI93" s="10">
        <f>+'NewTech-modinp'!AH93</f>
        <v>455</v>
      </c>
      <c r="AJ93" s="10">
        <f>+'NewTech-modinp'!AI93</f>
        <v>455</v>
      </c>
      <c r="AK93" s="10">
        <f>+'NewTech-modinp'!AJ93</f>
        <v>455</v>
      </c>
      <c r="AL93" s="10">
        <f>+'NewTech-modinp'!AK93</f>
        <v>455</v>
      </c>
      <c r="AM93" s="10">
        <f>+'NewTech-modinp'!AL93</f>
        <v>455</v>
      </c>
      <c r="AN93" s="10">
        <f>+'NewTech-modinp'!AM93</f>
        <v>455</v>
      </c>
      <c r="AO93" s="10">
        <f>+'NewTech-modinp'!AN93</f>
        <v>455</v>
      </c>
      <c r="AP93" s="10">
        <f>+'NewTech-modinp'!AO93</f>
        <v>455</v>
      </c>
      <c r="AQ93" s="10">
        <f>+'NewTech-modinp'!AP93</f>
        <v>455</v>
      </c>
      <c r="AR93" s="16">
        <v>0</v>
      </c>
    </row>
    <row r="94" spans="1:47" s="11" customFormat="1">
      <c r="A94" s="34" t="s">
        <v>114</v>
      </c>
      <c r="B94" s="35" t="s">
        <v>201</v>
      </c>
      <c r="C94" s="34" t="s">
        <v>84</v>
      </c>
      <c r="D94" s="35" t="s">
        <v>175</v>
      </c>
      <c r="E94" s="36" t="str">
        <f t="shared" si="7"/>
        <v>METAL-MoTP-Stat</v>
      </c>
      <c r="F94" s="34" t="s">
        <v>85</v>
      </c>
      <c r="G94" s="35" t="s">
        <v>176</v>
      </c>
      <c r="H94" s="36" t="str">
        <f t="shared" ref="H94:H95" si="13">+LEFT(E94,9)&amp;"-"&amp;RIGHT(J94,3)&amp;"-"&amp;G94&amp;"20"</f>
        <v>METAL-MoT-PET-Stt_ngn20</v>
      </c>
      <c r="I94" s="34" t="s">
        <v>83</v>
      </c>
      <c r="J94" s="35" t="s">
        <v>174</v>
      </c>
      <c r="N94" s="11" t="str">
        <f>+'NewTech-modinp'!N94</f>
        <v>MEAT-MoTP-Stat-ELC-Motor</v>
      </c>
      <c r="O94" s="11" t="str">
        <f>+'NewTech-modinp'!O94</f>
        <v>New Meat - Motive Power, Stationary  - Electricity</v>
      </c>
      <c r="P94" s="11" t="str">
        <f>+'NewTech-modinp'!P94</f>
        <v>INDELC</v>
      </c>
      <c r="Q94" s="11" t="str">
        <f>+'NewTech-modinp'!Q94</f>
        <v>MEAT-MoTP-Stat</v>
      </c>
      <c r="R94" s="11">
        <f>+'NewTech-modinp'!R94</f>
        <v>2018</v>
      </c>
      <c r="S94" s="17">
        <v>2020</v>
      </c>
      <c r="T94" s="38">
        <f>+'NewTech-modinp'!T94</f>
        <v>10</v>
      </c>
      <c r="U94" s="11">
        <f>+'NewTech-modinp'!U94</f>
        <v>0.5</v>
      </c>
      <c r="V94" s="11">
        <f t="shared" si="10"/>
        <v>0.35</v>
      </c>
      <c r="W94" s="17">
        <f>+'NewTech-modinp'!V94</f>
        <v>31.536000000000001</v>
      </c>
      <c r="X94" s="38">
        <f>+'NewTech-modinp'!W94</f>
        <v>0.67500000000000004</v>
      </c>
      <c r="Y94" s="11">
        <f>+'NewTech-modinp'!X94</f>
        <v>0.67500000000000004</v>
      </c>
      <c r="Z94" s="11">
        <f>+'NewTech-modinp'!Y94</f>
        <v>0.67500000000000004</v>
      </c>
      <c r="AA94" s="11">
        <f>+'NewTech-modinp'!Z94</f>
        <v>0.67500000000000004</v>
      </c>
      <c r="AB94" s="11">
        <f>+'NewTech-modinp'!AA94</f>
        <v>0.67500000000000004</v>
      </c>
      <c r="AC94" s="11">
        <f>+'NewTech-modinp'!AB94</f>
        <v>0.67500000000000004</v>
      </c>
      <c r="AD94" s="11">
        <f>+'NewTech-modinp'!AC94</f>
        <v>0.67500000000000004</v>
      </c>
      <c r="AE94" s="11">
        <f>+'NewTech-modinp'!AD94</f>
        <v>0.67500000000000004</v>
      </c>
      <c r="AF94" s="11">
        <f>+'NewTech-modinp'!AE94</f>
        <v>0.67500000000000004</v>
      </c>
      <c r="AG94" s="11">
        <f>+'NewTech-modinp'!AF94</f>
        <v>0.67500000000000004</v>
      </c>
      <c r="AH94" s="17">
        <f>+'NewTech-modinp'!AG94</f>
        <v>280</v>
      </c>
      <c r="AI94" s="11">
        <f>+'NewTech-modinp'!AH94</f>
        <v>280</v>
      </c>
      <c r="AJ94" s="11">
        <f>+'NewTech-modinp'!AI94</f>
        <v>280</v>
      </c>
      <c r="AK94" s="11">
        <f>+'NewTech-modinp'!AJ94</f>
        <v>280</v>
      </c>
      <c r="AL94" s="11">
        <f>+'NewTech-modinp'!AK94</f>
        <v>280</v>
      </c>
      <c r="AM94" s="11">
        <f>+'NewTech-modinp'!AL94</f>
        <v>280</v>
      </c>
      <c r="AN94" s="11">
        <f>+'NewTech-modinp'!AM94</f>
        <v>280</v>
      </c>
      <c r="AO94" s="11">
        <f>+'NewTech-modinp'!AN94</f>
        <v>280</v>
      </c>
      <c r="AP94" s="11">
        <f>+'NewTech-modinp'!AO94</f>
        <v>280</v>
      </c>
      <c r="AQ94" s="11">
        <f>+'NewTech-modinp'!AP94</f>
        <v>280</v>
      </c>
      <c r="AR94" s="17"/>
    </row>
    <row r="95" spans="1:47" s="11" customFormat="1">
      <c r="A95" s="34" t="s">
        <v>114</v>
      </c>
      <c r="B95" s="35" t="s">
        <v>201</v>
      </c>
      <c r="C95" s="34" t="s">
        <v>84</v>
      </c>
      <c r="D95" s="35" t="s">
        <v>175</v>
      </c>
      <c r="E95" s="36" t="str">
        <f t="shared" si="7"/>
        <v>METAL-MoTP-Stat</v>
      </c>
      <c r="F95" s="34" t="s">
        <v>85</v>
      </c>
      <c r="G95" s="35" t="s">
        <v>176</v>
      </c>
      <c r="H95" s="36" t="str">
        <f t="shared" si="13"/>
        <v>METAL-MoT-FOL-Stt_ngn20</v>
      </c>
      <c r="I95" s="34" t="s">
        <v>86</v>
      </c>
      <c r="J95" s="35" t="s">
        <v>177</v>
      </c>
      <c r="N95" s="11" t="str">
        <f>+'NewTech-modinp'!N95</f>
        <v>MEAT-MoTP-Stat-PET-st_ngn</v>
      </c>
      <c r="O95" s="11" t="str">
        <f>+'NewTech-modinp'!O95</f>
        <v>New Meat - Motive Power, Stationary  - Petrol</v>
      </c>
      <c r="P95" s="11" t="str">
        <f>+'NewTech-modinp'!P95</f>
        <v>INDPET</v>
      </c>
      <c r="Q95" s="11" t="str">
        <f>+'NewTech-modinp'!Q95</f>
        <v>MEAT-MoTP-Stat</v>
      </c>
      <c r="R95" s="11">
        <f>+'NewTech-modinp'!R95</f>
        <v>2018</v>
      </c>
      <c r="S95" s="17">
        <v>2020</v>
      </c>
      <c r="T95" s="38">
        <f>+'NewTech-modinp'!T95</f>
        <v>15</v>
      </c>
      <c r="U95" s="11">
        <f>+'NewTech-modinp'!U95</f>
        <v>0.5</v>
      </c>
      <c r="V95" s="11">
        <f t="shared" si="10"/>
        <v>0.35</v>
      </c>
      <c r="W95" s="17">
        <f>+'NewTech-modinp'!V95</f>
        <v>31.536000000000001</v>
      </c>
      <c r="X95" s="38">
        <f>+'NewTech-modinp'!W95</f>
        <v>0.18</v>
      </c>
      <c r="Y95" s="11">
        <f>+'NewTech-modinp'!X95</f>
        <v>0.18</v>
      </c>
      <c r="Z95" s="11">
        <f>+'NewTech-modinp'!Y95</f>
        <v>0.18</v>
      </c>
      <c r="AA95" s="11">
        <f>+'NewTech-modinp'!Z95</f>
        <v>0.18</v>
      </c>
      <c r="AB95" s="11">
        <f>+'NewTech-modinp'!AA95</f>
        <v>0.18</v>
      </c>
      <c r="AC95" s="11">
        <f>+'NewTech-modinp'!AB95</f>
        <v>0.18</v>
      </c>
      <c r="AD95" s="11">
        <f>+'NewTech-modinp'!AC95</f>
        <v>0.18</v>
      </c>
      <c r="AE95" s="11">
        <f>+'NewTech-modinp'!AD95</f>
        <v>0.18</v>
      </c>
      <c r="AF95" s="11">
        <f>+'NewTech-modinp'!AE95</f>
        <v>0.18</v>
      </c>
      <c r="AG95" s="11">
        <f>+'NewTech-modinp'!AF95</f>
        <v>0.18</v>
      </c>
      <c r="AH95" s="17">
        <f>+'NewTech-modinp'!AG95</f>
        <v>350</v>
      </c>
      <c r="AI95" s="11">
        <f>+'NewTech-modinp'!AH95</f>
        <v>350</v>
      </c>
      <c r="AJ95" s="11">
        <f>+'NewTech-modinp'!AI95</f>
        <v>350</v>
      </c>
      <c r="AK95" s="11">
        <f>+'NewTech-modinp'!AJ95</f>
        <v>350</v>
      </c>
      <c r="AL95" s="11">
        <f>+'NewTech-modinp'!AK95</f>
        <v>350</v>
      </c>
      <c r="AM95" s="11">
        <f>+'NewTech-modinp'!AL95</f>
        <v>350</v>
      </c>
      <c r="AN95" s="11">
        <f>+'NewTech-modinp'!AM95</f>
        <v>350</v>
      </c>
      <c r="AO95" s="11">
        <f>+'NewTech-modinp'!AN95</f>
        <v>350</v>
      </c>
      <c r="AP95" s="11">
        <f>+'NewTech-modinp'!AO95</f>
        <v>350</v>
      </c>
      <c r="AQ95" s="11">
        <f>+'NewTech-modinp'!AP95</f>
        <v>350</v>
      </c>
      <c r="AR95" s="17">
        <v>0</v>
      </c>
    </row>
    <row r="96" spans="1:47" s="11" customFormat="1">
      <c r="A96" s="34" t="s">
        <v>114</v>
      </c>
      <c r="B96" s="35" t="s">
        <v>201</v>
      </c>
      <c r="C96" s="34" t="s">
        <v>66</v>
      </c>
      <c r="D96" s="35" t="s">
        <v>158</v>
      </c>
      <c r="E96" s="36" t="str">
        <f t="shared" si="7"/>
        <v>METAL-PH-FURN</v>
      </c>
      <c r="F96" s="34" t="s">
        <v>69</v>
      </c>
      <c r="G96" s="35" t="s">
        <v>159</v>
      </c>
      <c r="H96" s="36" t="str">
        <f t="shared" si="9"/>
        <v>METAL-PH-FURN-ELC-Furn20</v>
      </c>
      <c r="I96" s="34" t="s">
        <v>70</v>
      </c>
      <c r="J96" s="35" t="s">
        <v>161</v>
      </c>
      <c r="N96" s="11" t="str">
        <f>+'NewTech-modinp'!N96</f>
        <v>MEAT-MoTP-Stat-ELC-VSD-Mtr</v>
      </c>
      <c r="O96" s="11" t="str">
        <f>+'NewTech-modinp'!O96</f>
        <v>New Meat - Motive Power, Stationary  - Electricity</v>
      </c>
      <c r="P96" s="11" t="str">
        <f>+'NewTech-modinp'!P96</f>
        <v>INDELC</v>
      </c>
      <c r="Q96" s="11" t="str">
        <f>+'NewTech-modinp'!Q96</f>
        <v>MEAT-MoTP-Stat</v>
      </c>
      <c r="R96" s="11">
        <f>+'NewTech-modinp'!R96</f>
        <v>2018</v>
      </c>
      <c r="S96" s="17">
        <v>2020</v>
      </c>
      <c r="T96" s="38">
        <f>+'NewTech-modinp'!T96</f>
        <v>10</v>
      </c>
      <c r="U96" s="11">
        <f>+'NewTech-modinp'!U96</f>
        <v>0.5</v>
      </c>
      <c r="V96" s="11">
        <f t="shared" si="10"/>
        <v>0.35</v>
      </c>
      <c r="W96" s="17">
        <f>+'NewTech-modinp'!V96</f>
        <v>31.536000000000001</v>
      </c>
      <c r="X96" s="38">
        <f>+'NewTech-modinp'!W96</f>
        <v>0.9</v>
      </c>
      <c r="Y96" s="11">
        <f>+'NewTech-modinp'!X96</f>
        <v>0.9</v>
      </c>
      <c r="Z96" s="11">
        <f>+'NewTech-modinp'!Y96</f>
        <v>0.9</v>
      </c>
      <c r="AA96" s="11">
        <f>+'NewTech-modinp'!Z96</f>
        <v>0.9</v>
      </c>
      <c r="AB96" s="11">
        <f>+'NewTech-modinp'!AA96</f>
        <v>0.9</v>
      </c>
      <c r="AC96" s="11">
        <f>+'NewTech-modinp'!AB96</f>
        <v>0.9</v>
      </c>
      <c r="AD96" s="11">
        <f>+'NewTech-modinp'!AC96</f>
        <v>0.9</v>
      </c>
      <c r="AE96" s="11">
        <f>+'NewTech-modinp'!AD96</f>
        <v>0.9</v>
      </c>
      <c r="AF96" s="11">
        <f>+'NewTech-modinp'!AE96</f>
        <v>0.9</v>
      </c>
      <c r="AG96" s="11">
        <f>+'NewTech-modinp'!AF96</f>
        <v>0.9</v>
      </c>
      <c r="AH96" s="17">
        <f>+'NewTech-modinp'!AG96</f>
        <v>336</v>
      </c>
      <c r="AI96" s="11">
        <f>+'NewTech-modinp'!AH96</f>
        <v>336</v>
      </c>
      <c r="AJ96" s="11">
        <f>+'NewTech-modinp'!AI96</f>
        <v>336</v>
      </c>
      <c r="AK96" s="11">
        <f>+'NewTech-modinp'!AJ96</f>
        <v>336</v>
      </c>
      <c r="AL96" s="11">
        <f>+'NewTech-modinp'!AK96</f>
        <v>336</v>
      </c>
      <c r="AM96" s="11">
        <f>+'NewTech-modinp'!AL96</f>
        <v>336</v>
      </c>
      <c r="AN96" s="11">
        <f>+'NewTech-modinp'!AM96</f>
        <v>336</v>
      </c>
      <c r="AO96" s="11">
        <f>+'NewTech-modinp'!AN96</f>
        <v>336</v>
      </c>
      <c r="AP96" s="11">
        <f>+'NewTech-modinp'!AO96</f>
        <v>336</v>
      </c>
      <c r="AQ96" s="11">
        <f>+'NewTech-modinp'!AP96</f>
        <v>336</v>
      </c>
      <c r="AR96" s="17">
        <f>+'NewTech-modinp'!AQ96</f>
        <v>0.5</v>
      </c>
      <c r="AT96" s="11">
        <f>+'NewTech-modinp'!AR96</f>
        <v>5</v>
      </c>
    </row>
    <row r="97" spans="1:47" s="11" customFormat="1">
      <c r="A97" s="34" t="s">
        <v>114</v>
      </c>
      <c r="B97" s="35" t="s">
        <v>201</v>
      </c>
      <c r="C97" s="34" t="s">
        <v>66</v>
      </c>
      <c r="D97" s="35" t="s">
        <v>158</v>
      </c>
      <c r="E97" s="36" t="str">
        <f t="shared" si="7"/>
        <v>METAL-PH-FURN</v>
      </c>
      <c r="F97" s="34" t="s">
        <v>67</v>
      </c>
      <c r="G97" s="35" t="s">
        <v>159</v>
      </c>
      <c r="H97" s="36" t="str">
        <f t="shared" si="9"/>
        <v>METAL-PH-FURN-COA-Furn20</v>
      </c>
      <c r="I97" s="34" t="s">
        <v>71</v>
      </c>
      <c r="J97" s="35" t="s">
        <v>162</v>
      </c>
      <c r="N97" s="11" t="str">
        <f>+'NewTech-modinp'!N97</f>
        <v>MEAT-PH-STM_HW-NGA-Boiler</v>
      </c>
      <c r="O97" s="11" t="str">
        <f>+'NewTech-modinp'!O97</f>
        <v>New Meat - Process Heat: Steam/Hot Water  - Natural Gas</v>
      </c>
      <c r="P97" s="11" t="str">
        <f>+'NewTech-modinp'!P97</f>
        <v>INDNGA</v>
      </c>
      <c r="Q97" s="11" t="str">
        <f>+'NewTech-modinp'!Q97</f>
        <v>MEAT-PH-STM_HW</v>
      </c>
      <c r="R97" s="11">
        <f>+'NewTech-modinp'!R97</f>
        <v>2018</v>
      </c>
      <c r="S97" s="17">
        <v>2020</v>
      </c>
      <c r="T97" s="38">
        <f>+'NewTech-modinp'!T97</f>
        <v>25</v>
      </c>
      <c r="U97" s="11">
        <f>+'NewTech-modinp'!U97</f>
        <v>0.34</v>
      </c>
      <c r="V97" s="11">
        <f t="shared" si="10"/>
        <v>0.23799999999999999</v>
      </c>
      <c r="W97" s="17">
        <f>+'NewTech-modinp'!V97</f>
        <v>31.536000000000001</v>
      </c>
      <c r="X97" s="38">
        <f>+'NewTech-modinp'!W97</f>
        <v>0.87</v>
      </c>
      <c r="Y97" s="11">
        <f>+'NewTech-modinp'!X97</f>
        <v>0.87</v>
      </c>
      <c r="Z97" s="11">
        <f>+'NewTech-modinp'!Y97</f>
        <v>0.87</v>
      </c>
      <c r="AA97" s="11">
        <f>+'NewTech-modinp'!Z97</f>
        <v>0.87</v>
      </c>
      <c r="AB97" s="11">
        <f>+'NewTech-modinp'!AA97</f>
        <v>0.87</v>
      </c>
      <c r="AC97" s="11">
        <f>+'NewTech-modinp'!AB97</f>
        <v>0.87</v>
      </c>
      <c r="AD97" s="11">
        <f>+'NewTech-modinp'!AC97</f>
        <v>0.87</v>
      </c>
      <c r="AE97" s="11">
        <f>+'NewTech-modinp'!AD97</f>
        <v>0.87</v>
      </c>
      <c r="AF97" s="11">
        <f>+'NewTech-modinp'!AE97</f>
        <v>0.87</v>
      </c>
      <c r="AG97" s="11">
        <f>+'NewTech-modinp'!AF97</f>
        <v>0.87</v>
      </c>
      <c r="AH97" s="17">
        <f>+'NewTech-modinp'!AG97</f>
        <v>250</v>
      </c>
      <c r="AI97" s="11">
        <f>+'NewTech-modinp'!AH97</f>
        <v>250</v>
      </c>
      <c r="AJ97" s="11">
        <f>+'NewTech-modinp'!AI97</f>
        <v>250</v>
      </c>
      <c r="AK97" s="11">
        <f>+'NewTech-modinp'!AJ97</f>
        <v>250</v>
      </c>
      <c r="AL97" s="11">
        <f>+'NewTech-modinp'!AK97</f>
        <v>250</v>
      </c>
      <c r="AM97" s="11">
        <f>+'NewTech-modinp'!AL97</f>
        <v>250</v>
      </c>
      <c r="AN97" s="11">
        <f>+'NewTech-modinp'!AM97</f>
        <v>250</v>
      </c>
      <c r="AO97" s="11">
        <f>+'NewTech-modinp'!AN97</f>
        <v>250</v>
      </c>
      <c r="AP97" s="11">
        <f>+'NewTech-modinp'!AO97</f>
        <v>250</v>
      </c>
      <c r="AQ97" s="11">
        <f>+'NewTech-modinp'!AP97</f>
        <v>250</v>
      </c>
      <c r="AR97" s="17"/>
    </row>
    <row r="98" spans="1:47" s="11" customFormat="1">
      <c r="A98" s="34" t="s">
        <v>114</v>
      </c>
      <c r="B98" s="35" t="s">
        <v>201</v>
      </c>
      <c r="C98" s="34" t="s">
        <v>66</v>
      </c>
      <c r="D98" s="35" t="s">
        <v>158</v>
      </c>
      <c r="E98" s="36" t="str">
        <f t="shared" si="7"/>
        <v>METAL-PH-FURN</v>
      </c>
      <c r="F98" s="34" t="s">
        <v>67</v>
      </c>
      <c r="G98" s="35" t="s">
        <v>159</v>
      </c>
      <c r="H98" s="36" t="str">
        <f t="shared" si="9"/>
        <v>METAL-PH-FURN-NGA-Furn20</v>
      </c>
      <c r="I98" s="34" t="s">
        <v>68</v>
      </c>
      <c r="J98" s="35" t="s">
        <v>160</v>
      </c>
      <c r="N98" s="11" t="str">
        <f>+'NewTech-modinp'!N98</f>
        <v>MEAT-PH-STM_HW-COA-Boiler</v>
      </c>
      <c r="O98" s="11" t="str">
        <f>+'NewTech-modinp'!O98</f>
        <v>New Meat - Process Heat: Steam/Hot Water  - Coal</v>
      </c>
      <c r="P98" s="11" t="str">
        <f>+'NewTech-modinp'!P98</f>
        <v>INDCOA</v>
      </c>
      <c r="Q98" s="11" t="str">
        <f>+'NewTech-modinp'!Q98</f>
        <v>MEAT-PH-STM_HW</v>
      </c>
      <c r="R98" s="11">
        <f>+'NewTech-modinp'!R98</f>
        <v>2018</v>
      </c>
      <c r="S98" s="17">
        <v>2020</v>
      </c>
      <c r="T98" s="38">
        <f>+'NewTech-modinp'!T98</f>
        <v>25</v>
      </c>
      <c r="U98" s="11">
        <f>+'NewTech-modinp'!U98</f>
        <v>0.34</v>
      </c>
      <c r="V98" s="11">
        <f t="shared" si="10"/>
        <v>0.23799999999999999</v>
      </c>
      <c r="W98" s="17">
        <f>+'NewTech-modinp'!V98</f>
        <v>31.536000000000001</v>
      </c>
      <c r="X98" s="38">
        <f>+'NewTech-modinp'!W98</f>
        <v>0.8</v>
      </c>
      <c r="Y98" s="11">
        <f>+'NewTech-modinp'!X98</f>
        <v>0.8</v>
      </c>
      <c r="Z98" s="11">
        <f>+'NewTech-modinp'!Y98</f>
        <v>0.8</v>
      </c>
      <c r="AA98" s="11">
        <f>+'NewTech-modinp'!Z98</f>
        <v>0.8</v>
      </c>
      <c r="AB98" s="11">
        <f>+'NewTech-modinp'!AA98</f>
        <v>0.8</v>
      </c>
      <c r="AC98" s="11">
        <f>+'NewTech-modinp'!AB98</f>
        <v>0.8</v>
      </c>
      <c r="AD98" s="11">
        <f>+'NewTech-modinp'!AC98</f>
        <v>0.8</v>
      </c>
      <c r="AE98" s="11">
        <f>+'NewTech-modinp'!AD98</f>
        <v>0.8</v>
      </c>
      <c r="AF98" s="11">
        <f>+'NewTech-modinp'!AE98</f>
        <v>0.8</v>
      </c>
      <c r="AG98" s="11">
        <f>+'NewTech-modinp'!AF98</f>
        <v>0.8</v>
      </c>
      <c r="AH98" s="17">
        <f>+'NewTech-modinp'!AG98</f>
        <v>750</v>
      </c>
      <c r="AI98" s="11">
        <f>+'NewTech-modinp'!AH98</f>
        <v>750</v>
      </c>
      <c r="AJ98" s="11">
        <f>+'NewTech-modinp'!AI98</f>
        <v>750</v>
      </c>
      <c r="AK98" s="11">
        <f>+'NewTech-modinp'!AJ98</f>
        <v>750</v>
      </c>
      <c r="AL98" s="11">
        <f>+'NewTech-modinp'!AK98</f>
        <v>750</v>
      </c>
      <c r="AM98" s="11">
        <f>+'NewTech-modinp'!AL98</f>
        <v>750</v>
      </c>
      <c r="AN98" s="11">
        <f>+'NewTech-modinp'!AM98</f>
        <v>750</v>
      </c>
      <c r="AO98" s="11">
        <f>+'NewTech-modinp'!AN98</f>
        <v>750</v>
      </c>
      <c r="AP98" s="11">
        <f>+'NewTech-modinp'!AO98</f>
        <v>750</v>
      </c>
      <c r="AQ98" s="11">
        <f>+'NewTech-modinp'!AP98</f>
        <v>750</v>
      </c>
      <c r="AR98" s="17">
        <v>0</v>
      </c>
    </row>
    <row r="99" spans="1:47" s="11" customFormat="1">
      <c r="A99" s="34" t="s">
        <v>114</v>
      </c>
      <c r="B99" s="35" t="s">
        <v>201</v>
      </c>
      <c r="C99" s="34" t="s">
        <v>107</v>
      </c>
      <c r="D99" s="35" t="s">
        <v>195</v>
      </c>
      <c r="E99" s="36" t="str">
        <f t="shared" si="7"/>
        <v>METAL-PH-Stm</v>
      </c>
      <c r="F99" s="34" t="s">
        <v>95</v>
      </c>
      <c r="G99" s="35" t="s">
        <v>95</v>
      </c>
      <c r="H99" s="36" t="str">
        <f t="shared" si="9"/>
        <v>METAL-PH-Stm-FOL-Boiler20</v>
      </c>
      <c r="I99" s="34" t="s">
        <v>86</v>
      </c>
      <c r="J99" s="35" t="s">
        <v>177</v>
      </c>
      <c r="N99" s="11" t="str">
        <f>+'NewTech-modinp'!N99</f>
        <v>MEAT-PH-STM_HW-ELC-HPmp</v>
      </c>
      <c r="O99" s="11" t="str">
        <f>+'NewTech-modinp'!O99</f>
        <v>New Meat - Process Heat: Steam/Hot Water  - Electricity</v>
      </c>
      <c r="P99" s="11" t="str">
        <f>+'NewTech-modinp'!P99</f>
        <v>INDELC</v>
      </c>
      <c r="Q99" s="11" t="str">
        <f>+'NewTech-modinp'!Q99</f>
        <v>MEAT-PH-STM_HW</v>
      </c>
      <c r="R99" s="11">
        <f>+'NewTech-modinp'!R99</f>
        <v>2018</v>
      </c>
      <c r="S99" s="17">
        <v>2020</v>
      </c>
      <c r="T99" s="38">
        <f>+'NewTech-modinp'!T99</f>
        <v>20</v>
      </c>
      <c r="U99" s="11">
        <f>+'NewTech-modinp'!U99</f>
        <v>0.5</v>
      </c>
      <c r="V99" s="11">
        <f t="shared" si="10"/>
        <v>0.35</v>
      </c>
      <c r="W99" s="17">
        <f>+'NewTech-modinp'!V99</f>
        <v>31.536000000000001</v>
      </c>
      <c r="X99" s="38">
        <f>+'NewTech-modinp'!W99</f>
        <v>3.5</v>
      </c>
      <c r="Y99" s="11">
        <f>+'NewTech-modinp'!X99</f>
        <v>3.5</v>
      </c>
      <c r="Z99" s="11">
        <f>+'NewTech-modinp'!Y99</f>
        <v>3.5</v>
      </c>
      <c r="AA99" s="11">
        <f>+'NewTech-modinp'!Z99</f>
        <v>3.5</v>
      </c>
      <c r="AB99" s="11">
        <f>+'NewTech-modinp'!AA99</f>
        <v>3.5</v>
      </c>
      <c r="AC99" s="11">
        <f>+'NewTech-modinp'!AB99</f>
        <v>3.5</v>
      </c>
      <c r="AD99" s="11">
        <f>+'NewTech-modinp'!AC99</f>
        <v>3.5</v>
      </c>
      <c r="AE99" s="11">
        <f>+'NewTech-modinp'!AD99</f>
        <v>3.5</v>
      </c>
      <c r="AF99" s="11">
        <f>+'NewTech-modinp'!AE99</f>
        <v>3.5</v>
      </c>
      <c r="AG99" s="11">
        <f>+'NewTech-modinp'!AF99</f>
        <v>3.5</v>
      </c>
      <c r="AH99" s="17">
        <f>+'NewTech-modinp'!AG99</f>
        <v>1071.4285714285713</v>
      </c>
      <c r="AI99" s="11">
        <f>+'NewTech-modinp'!AH99</f>
        <v>1071.4285714285713</v>
      </c>
      <c r="AJ99" s="11">
        <f>+'NewTech-modinp'!AI99</f>
        <v>1071.4285714285713</v>
      </c>
      <c r="AK99" s="11">
        <f>+'NewTech-modinp'!AJ99</f>
        <v>1071.4285714285713</v>
      </c>
      <c r="AL99" s="11">
        <f>+'NewTech-modinp'!AK99</f>
        <v>1071.4285714285713</v>
      </c>
      <c r="AM99" s="11">
        <f>+'NewTech-modinp'!AL99</f>
        <v>1071.4285714285713</v>
      </c>
      <c r="AN99" s="11">
        <f>+'NewTech-modinp'!AM99</f>
        <v>1071.4285714285713</v>
      </c>
      <c r="AO99" s="11">
        <f>+'NewTech-modinp'!AN99</f>
        <v>1071.4285714285713</v>
      </c>
      <c r="AP99" s="11">
        <f>+'NewTech-modinp'!AO99</f>
        <v>1071.4285714285713</v>
      </c>
      <c r="AQ99" s="11">
        <f>+'NewTech-modinp'!AP99</f>
        <v>1071.4285714285713</v>
      </c>
      <c r="AR99" s="17">
        <f>'NewTech-modinp'!AQ99</f>
        <v>0.7</v>
      </c>
    </row>
    <row r="100" spans="1:47" s="11" customFormat="1">
      <c r="A100" s="34" t="s">
        <v>114</v>
      </c>
      <c r="B100" s="35" t="s">
        <v>201</v>
      </c>
      <c r="C100" s="34" t="s">
        <v>107</v>
      </c>
      <c r="D100" s="35" t="s">
        <v>195</v>
      </c>
      <c r="E100" s="36" t="str">
        <f t="shared" si="7"/>
        <v>METAL-PH-Stm</v>
      </c>
      <c r="F100" s="34" t="s">
        <v>95</v>
      </c>
      <c r="G100" s="35" t="s">
        <v>95</v>
      </c>
      <c r="H100" s="36" t="str">
        <f t="shared" si="9"/>
        <v>METAL-PH-Stm-NGA-Boiler20</v>
      </c>
      <c r="I100" s="34" t="s">
        <v>68</v>
      </c>
      <c r="J100" s="35" t="s">
        <v>160</v>
      </c>
      <c r="N100" s="11" t="str">
        <f>+'NewTech-modinp'!N100</f>
        <v>MEAT-PH-STM_HW-DSL-Boiler</v>
      </c>
      <c r="O100" s="11" t="str">
        <f>+'NewTech-modinp'!O100</f>
        <v>New Meat - Process Heat: Steam/Hot Water  - Diesel</v>
      </c>
      <c r="P100" s="11" t="str">
        <f>+'NewTech-modinp'!P100</f>
        <v>INDDSL</v>
      </c>
      <c r="Q100" s="11" t="str">
        <f>+'NewTech-modinp'!Q100</f>
        <v>MEAT-PH-STM_HW</v>
      </c>
      <c r="R100" s="11">
        <f>+'NewTech-modinp'!R100</f>
        <v>2018</v>
      </c>
      <c r="S100" s="17">
        <v>2020</v>
      </c>
      <c r="T100" s="38">
        <f>+'NewTech-modinp'!T100</f>
        <v>25</v>
      </c>
      <c r="U100" s="11">
        <f>+'NewTech-modinp'!U100</f>
        <v>0.5</v>
      </c>
      <c r="V100" s="11">
        <f t="shared" si="10"/>
        <v>0.35</v>
      </c>
      <c r="W100" s="17">
        <f>+'NewTech-modinp'!V100</f>
        <v>31.536000000000001</v>
      </c>
      <c r="X100" s="38">
        <f>+'NewTech-modinp'!W100</f>
        <v>0.85</v>
      </c>
      <c r="Y100" s="11">
        <f>+'NewTech-modinp'!X100</f>
        <v>0.85</v>
      </c>
      <c r="Z100" s="11">
        <f>+'NewTech-modinp'!Y100</f>
        <v>0.85</v>
      </c>
      <c r="AA100" s="11">
        <f>+'NewTech-modinp'!Z100</f>
        <v>0.85</v>
      </c>
      <c r="AB100" s="11">
        <f>+'NewTech-modinp'!AA100</f>
        <v>0.85</v>
      </c>
      <c r="AC100" s="11">
        <f>+'NewTech-modinp'!AB100</f>
        <v>0.85</v>
      </c>
      <c r="AD100" s="11">
        <f>+'NewTech-modinp'!AC100</f>
        <v>0.85</v>
      </c>
      <c r="AE100" s="11">
        <f>+'NewTech-modinp'!AD100</f>
        <v>0.85</v>
      </c>
      <c r="AF100" s="11">
        <f>+'NewTech-modinp'!AE100</f>
        <v>0.85</v>
      </c>
      <c r="AG100" s="11">
        <f>+'NewTech-modinp'!AF100</f>
        <v>0.85</v>
      </c>
      <c r="AH100" s="17">
        <f>+'NewTech-modinp'!AG100</f>
        <v>300</v>
      </c>
      <c r="AI100" s="11">
        <f>+'NewTech-modinp'!AH100</f>
        <v>300</v>
      </c>
      <c r="AJ100" s="11">
        <f>+'NewTech-modinp'!AI100</f>
        <v>300</v>
      </c>
      <c r="AK100" s="11">
        <f>+'NewTech-modinp'!AJ100</f>
        <v>300</v>
      </c>
      <c r="AL100" s="11">
        <f>+'NewTech-modinp'!AK100</f>
        <v>300</v>
      </c>
      <c r="AM100" s="11">
        <f>+'NewTech-modinp'!AL100</f>
        <v>300</v>
      </c>
      <c r="AN100" s="11">
        <f>+'NewTech-modinp'!AM100</f>
        <v>300</v>
      </c>
      <c r="AO100" s="11">
        <f>+'NewTech-modinp'!AN100</f>
        <v>300</v>
      </c>
      <c r="AP100" s="11">
        <f>+'NewTech-modinp'!AO100</f>
        <v>300</v>
      </c>
      <c r="AQ100" s="11">
        <f>+'NewTech-modinp'!AP100</f>
        <v>300</v>
      </c>
      <c r="AR100" s="17"/>
    </row>
    <row r="101" spans="1:47" s="11" customFormat="1">
      <c r="A101" s="34" t="s">
        <v>114</v>
      </c>
      <c r="B101" s="35" t="s">
        <v>201</v>
      </c>
      <c r="C101" s="34" t="s">
        <v>107</v>
      </c>
      <c r="D101" s="35" t="s">
        <v>195</v>
      </c>
      <c r="E101" s="36" t="str">
        <f t="shared" si="7"/>
        <v>METAL-PH-Stm</v>
      </c>
      <c r="F101" s="34" t="s">
        <v>95</v>
      </c>
      <c r="G101" s="35" t="s">
        <v>95</v>
      </c>
      <c r="H101" s="36" t="str">
        <f t="shared" si="9"/>
        <v>METAL-PH-Stm-DSL-Boiler20</v>
      </c>
      <c r="I101" s="34" t="s">
        <v>82</v>
      </c>
      <c r="J101" s="35" t="s">
        <v>173</v>
      </c>
      <c r="N101" s="11" t="str">
        <f>+'NewTech-modinp'!N101</f>
        <v>MEAT-PH-STM_HW-WOD-Boiler</v>
      </c>
      <c r="O101" s="11" t="str">
        <f>+'NewTech-modinp'!O101</f>
        <v>New Meat - Process Heat: Steam/Hot Water  - Wood</v>
      </c>
      <c r="P101" s="11" t="str">
        <f>+'NewTech-modinp'!P101</f>
        <v>INDWOD</v>
      </c>
      <c r="Q101" s="11" t="str">
        <f>+'NewTech-modinp'!Q101</f>
        <v>MEAT-PH-STM_HW</v>
      </c>
      <c r="R101" s="11">
        <f>+'NewTech-modinp'!R101</f>
        <v>2018</v>
      </c>
      <c r="S101" s="17">
        <v>2020</v>
      </c>
      <c r="T101" s="38">
        <f>+'NewTech-modinp'!T101</f>
        <v>25</v>
      </c>
      <c r="U101" s="11">
        <f>+'NewTech-modinp'!U101</f>
        <v>0.5</v>
      </c>
      <c r="V101" s="11">
        <f t="shared" si="10"/>
        <v>0.35</v>
      </c>
      <c r="W101" s="17">
        <f>+'NewTech-modinp'!V101</f>
        <v>31.536000000000001</v>
      </c>
      <c r="X101" s="38">
        <f>+'NewTech-modinp'!W101</f>
        <v>0.85</v>
      </c>
      <c r="Y101" s="11">
        <f>+'NewTech-modinp'!X101</f>
        <v>0.85</v>
      </c>
      <c r="Z101" s="11">
        <f>+'NewTech-modinp'!Y101</f>
        <v>0.85</v>
      </c>
      <c r="AA101" s="11">
        <f>+'NewTech-modinp'!Z101</f>
        <v>0.85</v>
      </c>
      <c r="AB101" s="11">
        <f>+'NewTech-modinp'!AA101</f>
        <v>0.85</v>
      </c>
      <c r="AC101" s="11">
        <f>+'NewTech-modinp'!AB101</f>
        <v>0.85</v>
      </c>
      <c r="AD101" s="11">
        <f>+'NewTech-modinp'!AC101</f>
        <v>0.85</v>
      </c>
      <c r="AE101" s="11">
        <f>+'NewTech-modinp'!AD101</f>
        <v>0.85</v>
      </c>
      <c r="AF101" s="11">
        <f>+'NewTech-modinp'!AE101</f>
        <v>0.85</v>
      </c>
      <c r="AG101" s="11">
        <f>+'NewTech-modinp'!AF101</f>
        <v>0.85</v>
      </c>
      <c r="AH101" s="17">
        <f>+'NewTech-modinp'!AG101</f>
        <v>2000</v>
      </c>
      <c r="AI101" s="11">
        <f>+'NewTech-modinp'!AH101</f>
        <v>2000</v>
      </c>
      <c r="AJ101" s="11">
        <f>+'NewTech-modinp'!AI101</f>
        <v>2000</v>
      </c>
      <c r="AK101" s="11">
        <f>+'NewTech-modinp'!AJ101</f>
        <v>2000</v>
      </c>
      <c r="AL101" s="11">
        <f>+'NewTech-modinp'!AK101</f>
        <v>2000</v>
      </c>
      <c r="AM101" s="11">
        <f>+'NewTech-modinp'!AL101</f>
        <v>2000</v>
      </c>
      <c r="AN101" s="11">
        <f>+'NewTech-modinp'!AM101</f>
        <v>2000</v>
      </c>
      <c r="AO101" s="11">
        <f>+'NewTech-modinp'!AN101</f>
        <v>2000</v>
      </c>
      <c r="AP101" s="11">
        <f>+'NewTech-modinp'!AO101</f>
        <v>2000</v>
      </c>
      <c r="AQ101" s="11">
        <f>+'NewTech-modinp'!AP101</f>
        <v>2000</v>
      </c>
      <c r="AR101" s="17"/>
    </row>
    <row r="102" spans="1:47" s="11" customFormat="1">
      <c r="A102" s="34" t="s">
        <v>114</v>
      </c>
      <c r="B102" s="35" t="s">
        <v>201</v>
      </c>
      <c r="C102" s="34" t="s">
        <v>107</v>
      </c>
      <c r="D102" s="35" t="s">
        <v>195</v>
      </c>
      <c r="E102" s="36" t="str">
        <f t="shared" si="7"/>
        <v>METAL-PH-Stm</v>
      </c>
      <c r="F102" s="34" t="s">
        <v>108</v>
      </c>
      <c r="G102" s="35" t="s">
        <v>196</v>
      </c>
      <c r="H102" s="36" t="str">
        <f t="shared" si="9"/>
        <v>METAL-PH-Stm-BIG-Heat20</v>
      </c>
      <c r="I102" s="34" t="s">
        <v>110</v>
      </c>
      <c r="J102" s="35" t="s">
        <v>219</v>
      </c>
      <c r="N102" s="11" t="str">
        <f>+'NewTech-modinp'!N102</f>
        <v>MEAT-PH-STM_HW-ELC-ELCTECH</v>
      </c>
      <c r="O102" s="11" t="str">
        <f>+'NewTech-modinp'!O102</f>
        <v>New Meat - Process Heat: Steam/Hot Water  - Electricity</v>
      </c>
      <c r="P102" s="11" t="str">
        <f>+'NewTech-modinp'!P102</f>
        <v>INDELC</v>
      </c>
      <c r="Q102" s="11" t="str">
        <f>+'NewTech-modinp'!Q102</f>
        <v>MEAT-PH-STM_HW</v>
      </c>
      <c r="R102" s="11">
        <f>+'NewTech-modinp'!R102</f>
        <v>2018</v>
      </c>
      <c r="S102" s="17">
        <v>2020</v>
      </c>
      <c r="T102" s="38">
        <f>+'NewTech-modinp'!T102</f>
        <v>25</v>
      </c>
      <c r="U102" s="11">
        <f>+'NewTech-modinp'!U102</f>
        <v>0.34</v>
      </c>
      <c r="V102" s="11">
        <f t="shared" si="10"/>
        <v>0.23799999999999999</v>
      </c>
      <c r="W102" s="17">
        <f>+'NewTech-modinp'!V102</f>
        <v>31.536000000000001</v>
      </c>
      <c r="X102" s="38">
        <f>+'NewTech-modinp'!W102</f>
        <v>1.54</v>
      </c>
      <c r="Y102" s="11">
        <f>+'NewTech-modinp'!X102</f>
        <v>1.54</v>
      </c>
      <c r="Z102" s="11">
        <f>+'NewTech-modinp'!Y102</f>
        <v>1.54</v>
      </c>
      <c r="AA102" s="11">
        <f>+'NewTech-modinp'!Z102</f>
        <v>1.54</v>
      </c>
      <c r="AB102" s="11">
        <f>+'NewTech-modinp'!AA102</f>
        <v>1.54</v>
      </c>
      <c r="AC102" s="11">
        <f>+'NewTech-modinp'!AB102</f>
        <v>1.54</v>
      </c>
      <c r="AD102" s="11">
        <f>+'NewTech-modinp'!AC102</f>
        <v>1.54</v>
      </c>
      <c r="AE102" s="11">
        <f>+'NewTech-modinp'!AD102</f>
        <v>1.54</v>
      </c>
      <c r="AF102" s="11">
        <f>+'NewTech-modinp'!AE102</f>
        <v>1.54</v>
      </c>
      <c r="AG102" s="11">
        <f>+'NewTech-modinp'!AF102</f>
        <v>1.54</v>
      </c>
      <c r="AH102" s="17">
        <f>+'NewTech-modinp'!AG102</f>
        <v>1000</v>
      </c>
      <c r="AI102" s="11">
        <f>+'NewTech-modinp'!AH102</f>
        <v>1000</v>
      </c>
      <c r="AJ102" s="11">
        <f>+'NewTech-modinp'!AI102</f>
        <v>1000</v>
      </c>
      <c r="AK102" s="11">
        <f>+'NewTech-modinp'!AJ102</f>
        <v>1000</v>
      </c>
      <c r="AL102" s="11">
        <f>+'NewTech-modinp'!AK102</f>
        <v>1000</v>
      </c>
      <c r="AM102" s="11">
        <f>+'NewTech-modinp'!AL102</f>
        <v>1000</v>
      </c>
      <c r="AN102" s="11">
        <f>+'NewTech-modinp'!AM102</f>
        <v>1000</v>
      </c>
      <c r="AO102" s="11">
        <f>+'NewTech-modinp'!AN102</f>
        <v>1000</v>
      </c>
      <c r="AP102" s="11">
        <f>+'NewTech-modinp'!AO102</f>
        <v>1000</v>
      </c>
      <c r="AQ102" s="11">
        <f>+'NewTech-modinp'!AP102</f>
        <v>1000</v>
      </c>
      <c r="AR102" s="17">
        <f>+'NewTech-modinp'!AQ102</f>
        <v>0.1</v>
      </c>
      <c r="AT102" s="11">
        <f>+'NewTech-modinp'!AR102</f>
        <v>5</v>
      </c>
    </row>
    <row r="103" spans="1:47" s="11" customFormat="1">
      <c r="A103" s="34" t="s">
        <v>114</v>
      </c>
      <c r="B103" s="35" t="s">
        <v>201</v>
      </c>
      <c r="C103" s="34" t="s">
        <v>107</v>
      </c>
      <c r="D103" s="35" t="s">
        <v>195</v>
      </c>
      <c r="E103" s="36" t="str">
        <f t="shared" si="7"/>
        <v>METAL-PH-Stm</v>
      </c>
      <c r="F103" s="34" t="s">
        <v>89</v>
      </c>
      <c r="G103" s="35" t="s">
        <v>180</v>
      </c>
      <c r="H103" s="36" t="str">
        <f t="shared" si="9"/>
        <v>METAL-PH-Stm-ELC-HTPump20</v>
      </c>
      <c r="I103" s="34" t="s">
        <v>70</v>
      </c>
      <c r="J103" s="35" t="s">
        <v>161</v>
      </c>
      <c r="N103" s="11" t="str">
        <f>+'NewTech-modinp'!N103</f>
        <v>MEAT-PH-DirH-NGA-Burner</v>
      </c>
      <c r="O103" s="11" t="str">
        <f>+'NewTech-modinp'!O103</f>
        <v>New Meat - Process Heat: Direct Heat  - Natural Gas</v>
      </c>
      <c r="P103" s="11" t="str">
        <f>+'NewTech-modinp'!P103</f>
        <v>INDNGA</v>
      </c>
      <c r="Q103" s="11" t="str">
        <f>+'NewTech-modinp'!Q103</f>
        <v>MEAT-PH-DirH</v>
      </c>
      <c r="R103" s="11">
        <f>+'NewTech-modinp'!R103</f>
        <v>2018</v>
      </c>
      <c r="S103" s="17">
        <v>2020</v>
      </c>
      <c r="T103" s="38">
        <f>+'NewTech-modinp'!T103</f>
        <v>13</v>
      </c>
      <c r="U103" s="11">
        <f>+'NewTech-modinp'!U103</f>
        <v>0.9</v>
      </c>
      <c r="V103" s="11">
        <f t="shared" si="10"/>
        <v>0.63</v>
      </c>
      <c r="W103" s="17">
        <f>+'NewTech-modinp'!V103</f>
        <v>31.536000000000001</v>
      </c>
      <c r="X103" s="38">
        <f>+'NewTech-modinp'!W103</f>
        <v>0.8</v>
      </c>
      <c r="Y103" s="11">
        <f>+'NewTech-modinp'!X103</f>
        <v>0.8</v>
      </c>
      <c r="Z103" s="11">
        <f>+'NewTech-modinp'!Y103</f>
        <v>0.8</v>
      </c>
      <c r="AA103" s="11">
        <f>+'NewTech-modinp'!Z103</f>
        <v>0.8</v>
      </c>
      <c r="AB103" s="11">
        <f>+'NewTech-modinp'!AA103</f>
        <v>0.8</v>
      </c>
      <c r="AC103" s="11">
        <f>+'NewTech-modinp'!AB103</f>
        <v>0.8</v>
      </c>
      <c r="AD103" s="11">
        <f>+'NewTech-modinp'!AC103</f>
        <v>0.8</v>
      </c>
      <c r="AE103" s="11">
        <f>+'NewTech-modinp'!AD103</f>
        <v>0.8</v>
      </c>
      <c r="AF103" s="11">
        <f>+'NewTech-modinp'!AE103</f>
        <v>0.8</v>
      </c>
      <c r="AG103" s="11">
        <f>+'NewTech-modinp'!AF103</f>
        <v>0.8</v>
      </c>
      <c r="AH103" s="17">
        <f>+'NewTech-modinp'!AG103</f>
        <v>313</v>
      </c>
      <c r="AI103" s="11">
        <f>+'NewTech-modinp'!AH103</f>
        <v>313</v>
      </c>
      <c r="AJ103" s="11">
        <f>+'NewTech-modinp'!AI103</f>
        <v>313</v>
      </c>
      <c r="AK103" s="11">
        <f>+'NewTech-modinp'!AJ103</f>
        <v>313</v>
      </c>
      <c r="AL103" s="11">
        <f>+'NewTech-modinp'!AK103</f>
        <v>313</v>
      </c>
      <c r="AM103" s="11">
        <f>+'NewTech-modinp'!AL103</f>
        <v>313</v>
      </c>
      <c r="AN103" s="11">
        <f>+'NewTech-modinp'!AM103</f>
        <v>313</v>
      </c>
      <c r="AO103" s="11">
        <f>+'NewTech-modinp'!AN103</f>
        <v>313</v>
      </c>
      <c r="AP103" s="11">
        <f>+'NewTech-modinp'!AO103</f>
        <v>313</v>
      </c>
      <c r="AQ103" s="11">
        <f>+'NewTech-modinp'!AP103</f>
        <v>313</v>
      </c>
      <c r="AR103" s="17"/>
    </row>
    <row r="104" spans="1:47" s="11" customFormat="1">
      <c r="A104" s="34" t="s">
        <v>114</v>
      </c>
      <c r="B104" s="35" t="s">
        <v>201</v>
      </c>
      <c r="C104" s="34" t="s">
        <v>107</v>
      </c>
      <c r="D104" s="35" t="s">
        <v>195</v>
      </c>
      <c r="E104" s="36" t="str">
        <f t="shared" si="7"/>
        <v>METAL-PH-Stm</v>
      </c>
      <c r="F104" s="34" t="s">
        <v>108</v>
      </c>
      <c r="G104" s="35" t="s">
        <v>196</v>
      </c>
      <c r="H104" s="36" t="str">
        <f t="shared" si="9"/>
        <v>METAL-PH-Stm-GEO-Heat20</v>
      </c>
      <c r="I104" s="34" t="s">
        <v>109</v>
      </c>
      <c r="J104" s="35" t="s">
        <v>197</v>
      </c>
      <c r="N104" s="11" t="str">
        <f>+'NewTech-modinp'!N104</f>
        <v>MEAT-PH-DirH-ELC-Heater</v>
      </c>
      <c r="O104" s="11" t="str">
        <f>+'NewTech-modinp'!O104</f>
        <v>New Meat - Process Heat: Direct Heat  - Electricity</v>
      </c>
      <c r="P104" s="11" t="str">
        <f>+'NewTech-modinp'!P104</f>
        <v>INDELC</v>
      </c>
      <c r="Q104" s="11" t="str">
        <f>+'NewTech-modinp'!Q104</f>
        <v>MEAT-PH-DirH</v>
      </c>
      <c r="R104" s="11">
        <f>+'NewTech-modinp'!R104</f>
        <v>2018</v>
      </c>
      <c r="S104" s="17">
        <v>2020</v>
      </c>
      <c r="T104" s="38">
        <f>+'NewTech-modinp'!T104</f>
        <v>3</v>
      </c>
      <c r="U104" s="11">
        <f>+'NewTech-modinp'!U104</f>
        <v>0.9</v>
      </c>
      <c r="V104" s="11">
        <f t="shared" si="10"/>
        <v>0.63</v>
      </c>
      <c r="W104" s="17">
        <f>+'NewTech-modinp'!V104</f>
        <v>31.536000000000001</v>
      </c>
      <c r="X104" s="38">
        <f>+'NewTech-modinp'!W104</f>
        <v>0.99970008997300808</v>
      </c>
      <c r="Y104" s="11">
        <f>+'NewTech-modinp'!X104</f>
        <v>0.99970008997300808</v>
      </c>
      <c r="Z104" s="11">
        <f>+'NewTech-modinp'!Y104</f>
        <v>0.99970008997300808</v>
      </c>
      <c r="AA104" s="11">
        <f>+'NewTech-modinp'!Z104</f>
        <v>0.99970008997300808</v>
      </c>
      <c r="AB104" s="11">
        <f>+'NewTech-modinp'!AA104</f>
        <v>0.99970008997300808</v>
      </c>
      <c r="AC104" s="11">
        <f>+'NewTech-modinp'!AB104</f>
        <v>0.99970008997300808</v>
      </c>
      <c r="AD104" s="11">
        <f>+'NewTech-modinp'!AC104</f>
        <v>0.99970008997300808</v>
      </c>
      <c r="AE104" s="11">
        <f>+'NewTech-modinp'!AD104</f>
        <v>0.99970008997300808</v>
      </c>
      <c r="AF104" s="11">
        <f>+'NewTech-modinp'!AE104</f>
        <v>0.99970008997300808</v>
      </c>
      <c r="AG104" s="11">
        <f>+'NewTech-modinp'!AF104</f>
        <v>0.99970008997300808</v>
      </c>
      <c r="AH104" s="17">
        <f>+'NewTech-modinp'!AG104</f>
        <v>80</v>
      </c>
      <c r="AI104" s="11">
        <f>+'NewTech-modinp'!AH104</f>
        <v>80</v>
      </c>
      <c r="AJ104" s="11">
        <f>+'NewTech-modinp'!AI104</f>
        <v>80</v>
      </c>
      <c r="AK104" s="11">
        <f>+'NewTech-modinp'!AJ104</f>
        <v>80</v>
      </c>
      <c r="AL104" s="11">
        <f>+'NewTech-modinp'!AK104</f>
        <v>80</v>
      </c>
      <c r="AM104" s="11">
        <f>+'NewTech-modinp'!AL104</f>
        <v>80</v>
      </c>
      <c r="AN104" s="11">
        <f>+'NewTech-modinp'!AM104</f>
        <v>80</v>
      </c>
      <c r="AO104" s="11">
        <f>+'NewTech-modinp'!AN104</f>
        <v>80</v>
      </c>
      <c r="AP104" s="11">
        <f>+'NewTech-modinp'!AO104</f>
        <v>80</v>
      </c>
      <c r="AQ104" s="11">
        <f>+'NewTech-modinp'!AP104</f>
        <v>80</v>
      </c>
      <c r="AR104" s="17"/>
    </row>
    <row r="105" spans="1:47" s="11" customFormat="1">
      <c r="A105" s="34" t="s">
        <v>114</v>
      </c>
      <c r="B105" s="35" t="s">
        <v>201</v>
      </c>
      <c r="C105" s="34" t="s">
        <v>107</v>
      </c>
      <c r="D105" s="35" t="s">
        <v>195</v>
      </c>
      <c r="E105" s="36" t="str">
        <f t="shared" si="7"/>
        <v>METAL-PH-Stm</v>
      </c>
      <c r="F105" s="34" t="s">
        <v>108</v>
      </c>
      <c r="G105" s="35" t="s">
        <v>196</v>
      </c>
      <c r="H105" s="36" t="str">
        <f t="shared" si="9"/>
        <v>METAL-PH-Stm-FOL-Heat20</v>
      </c>
      <c r="I105" s="34" t="s">
        <v>86</v>
      </c>
      <c r="J105" s="35" t="s">
        <v>177</v>
      </c>
      <c r="N105" s="11" t="str">
        <f>+'NewTech-modinp'!N105</f>
        <v>MEAT-RFGR-ELC-Refriger</v>
      </c>
      <c r="O105" s="11" t="str">
        <f>+'NewTech-modinp'!O105</f>
        <v>New Meat - Refrigeration  - Electricity</v>
      </c>
      <c r="P105" s="11" t="str">
        <f>+'NewTech-modinp'!P105</f>
        <v>INDELC</v>
      </c>
      <c r="Q105" s="11" t="str">
        <f>+'NewTech-modinp'!Q105</f>
        <v>MEAT-RFGR</v>
      </c>
      <c r="R105" s="11">
        <f>+'NewTech-modinp'!R105</f>
        <v>2018</v>
      </c>
      <c r="S105" s="17">
        <v>2020</v>
      </c>
      <c r="T105" s="38">
        <f>+'NewTech-modinp'!T105</f>
        <v>1</v>
      </c>
      <c r="U105" s="11">
        <f>+'NewTech-modinp'!U105</f>
        <v>1</v>
      </c>
      <c r="V105" s="11">
        <f t="shared" si="10"/>
        <v>0.7</v>
      </c>
      <c r="W105" s="17">
        <f>+'NewTech-modinp'!V105</f>
        <v>31.536000000000001</v>
      </c>
      <c r="X105" s="38">
        <f>+'NewTech-modinp'!W105</f>
        <v>1</v>
      </c>
      <c r="Y105" s="11">
        <f>+'NewTech-modinp'!X105</f>
        <v>1</v>
      </c>
      <c r="Z105" s="11">
        <f>+'NewTech-modinp'!Y105</f>
        <v>1</v>
      </c>
      <c r="AA105" s="11">
        <f>+'NewTech-modinp'!Z105</f>
        <v>1</v>
      </c>
      <c r="AB105" s="11">
        <f>+'NewTech-modinp'!AA105</f>
        <v>1</v>
      </c>
      <c r="AC105" s="11">
        <f>+'NewTech-modinp'!AB105</f>
        <v>1</v>
      </c>
      <c r="AD105" s="11">
        <f>+'NewTech-modinp'!AC105</f>
        <v>1</v>
      </c>
      <c r="AE105" s="11">
        <f>+'NewTech-modinp'!AD105</f>
        <v>1</v>
      </c>
      <c r="AF105" s="11">
        <f>+'NewTech-modinp'!AE105</f>
        <v>1</v>
      </c>
      <c r="AG105" s="11">
        <f>+'NewTech-modinp'!AF105</f>
        <v>1</v>
      </c>
      <c r="AH105" s="17">
        <f>+'NewTech-modinp'!AG105</f>
        <v>0</v>
      </c>
      <c r="AI105" s="11">
        <f>+'NewTech-modinp'!AH105</f>
        <v>0</v>
      </c>
      <c r="AJ105" s="11">
        <f>+'NewTech-modinp'!AI105</f>
        <v>0</v>
      </c>
      <c r="AK105" s="11">
        <f>+'NewTech-modinp'!AJ105</f>
        <v>0</v>
      </c>
      <c r="AL105" s="11">
        <f>+'NewTech-modinp'!AK105</f>
        <v>0</v>
      </c>
      <c r="AM105" s="11">
        <f>+'NewTech-modinp'!AL105</f>
        <v>0</v>
      </c>
      <c r="AN105" s="11">
        <f>+'NewTech-modinp'!AM105</f>
        <v>0</v>
      </c>
      <c r="AO105" s="11">
        <f>+'NewTech-modinp'!AN105</f>
        <v>0</v>
      </c>
      <c r="AP105" s="11">
        <f>+'NewTech-modinp'!AO105</f>
        <v>0</v>
      </c>
      <c r="AQ105" s="11">
        <f>+'NewTech-modinp'!AP105</f>
        <v>0</v>
      </c>
      <c r="AR105" s="17"/>
    </row>
    <row r="106" spans="1:47" s="10" customFormat="1">
      <c r="A106" s="37" t="s">
        <v>114</v>
      </c>
      <c r="B106" s="32" t="s">
        <v>201</v>
      </c>
      <c r="C106" s="37" t="s">
        <v>107</v>
      </c>
      <c r="D106" s="32" t="s">
        <v>195</v>
      </c>
      <c r="E106" s="33" t="str">
        <f t="shared" si="7"/>
        <v>METAL-PH-Stm</v>
      </c>
      <c r="F106" s="37" t="s">
        <v>95</v>
      </c>
      <c r="G106" s="32" t="s">
        <v>95</v>
      </c>
      <c r="H106" s="33" t="str">
        <f t="shared" si="9"/>
        <v>METAL-PH-Stm-COA-Boiler20</v>
      </c>
      <c r="I106" s="37" t="s">
        <v>71</v>
      </c>
      <c r="J106" s="32" t="s">
        <v>162</v>
      </c>
      <c r="N106" s="10" t="str">
        <f>+'NewTech-modinp'!N106</f>
        <v>METAL-MoTP-Stat-DSL-st_ngn</v>
      </c>
      <c r="O106" s="10" t="str">
        <f>+'NewTech-modinp'!O106</f>
        <v>New Metal product manufacturing - Motive Power, Stationary  - Diesel</v>
      </c>
      <c r="P106" s="10" t="str">
        <f>+'NewTech-modinp'!P106</f>
        <v>INDDSL</v>
      </c>
      <c r="Q106" s="10" t="str">
        <f>+'NewTech-modinp'!Q106</f>
        <v>METAL-MoTP-Stat</v>
      </c>
      <c r="R106" s="10">
        <f>+'NewTech-modinp'!R106</f>
        <v>2018</v>
      </c>
      <c r="S106" s="16">
        <v>2020</v>
      </c>
      <c r="T106" s="40">
        <f>+'NewTech-modinp'!T106</f>
        <v>20</v>
      </c>
      <c r="U106" s="10">
        <f>+'NewTech-modinp'!U106</f>
        <v>0.5</v>
      </c>
      <c r="W106" s="16">
        <f>+'NewTech-modinp'!V106</f>
        <v>31.536000000000001</v>
      </c>
      <c r="X106" s="40">
        <f>+'NewTech-modinp'!W106</f>
        <v>0.22</v>
      </c>
      <c r="Y106" s="10">
        <f>+'NewTech-modinp'!X106</f>
        <v>0.22</v>
      </c>
      <c r="Z106" s="10">
        <f>+'NewTech-modinp'!Y106</f>
        <v>0.22</v>
      </c>
      <c r="AA106" s="10">
        <f>+'NewTech-modinp'!Z106</f>
        <v>0.22</v>
      </c>
      <c r="AB106" s="10">
        <f>+'NewTech-modinp'!AA106</f>
        <v>0.22</v>
      </c>
      <c r="AC106" s="10">
        <f>+'NewTech-modinp'!AB106</f>
        <v>0.22</v>
      </c>
      <c r="AD106" s="10">
        <f>+'NewTech-modinp'!AC106</f>
        <v>0.22</v>
      </c>
      <c r="AE106" s="10">
        <f>+'NewTech-modinp'!AD106</f>
        <v>0.22</v>
      </c>
      <c r="AF106" s="10">
        <f>+'NewTech-modinp'!AE106</f>
        <v>0.22</v>
      </c>
      <c r="AG106" s="10">
        <f>+'NewTech-modinp'!AF106</f>
        <v>0.22</v>
      </c>
      <c r="AH106" s="16">
        <f>+'NewTech-modinp'!AG106</f>
        <v>455</v>
      </c>
      <c r="AI106" s="10">
        <f>+'NewTech-modinp'!AH106</f>
        <v>455</v>
      </c>
      <c r="AJ106" s="10">
        <f>+'NewTech-modinp'!AI106</f>
        <v>455</v>
      </c>
      <c r="AK106" s="10">
        <f>+'NewTech-modinp'!AJ106</f>
        <v>455</v>
      </c>
      <c r="AL106" s="10">
        <f>+'NewTech-modinp'!AK106</f>
        <v>455</v>
      </c>
      <c r="AM106" s="10">
        <f>+'NewTech-modinp'!AL106</f>
        <v>455</v>
      </c>
      <c r="AN106" s="10">
        <f>+'NewTech-modinp'!AM106</f>
        <v>455</v>
      </c>
      <c r="AO106" s="10">
        <f>+'NewTech-modinp'!AN106</f>
        <v>455</v>
      </c>
      <c r="AP106" s="10">
        <f>+'NewTech-modinp'!AO106</f>
        <v>455</v>
      </c>
      <c r="AQ106" s="10">
        <f>+'NewTech-modinp'!AP106</f>
        <v>455</v>
      </c>
      <c r="AR106" s="16">
        <v>0</v>
      </c>
    </row>
    <row r="107" spans="1:47" s="11" customFormat="1">
      <c r="A107" s="34" t="s">
        <v>114</v>
      </c>
      <c r="B107" s="35" t="s">
        <v>201</v>
      </c>
      <c r="C107" s="34" t="s">
        <v>107</v>
      </c>
      <c r="D107" s="35" t="s">
        <v>195</v>
      </c>
      <c r="E107" s="36" t="str">
        <f t="shared" si="7"/>
        <v>METAL-PH-Stm</v>
      </c>
      <c r="F107" s="34" t="s">
        <v>108</v>
      </c>
      <c r="G107" s="35" t="s">
        <v>196</v>
      </c>
      <c r="H107" s="36" t="str">
        <f t="shared" si="9"/>
        <v>METAL-PH-Stm-LPG-Heat20</v>
      </c>
      <c r="I107" s="34" t="s">
        <v>111</v>
      </c>
      <c r="J107" s="35" t="s">
        <v>198</v>
      </c>
      <c r="N107" s="11" t="str">
        <f>+'NewTech-modinp'!N107</f>
        <v>METAL-MoTP-Stat-ELC-Motor</v>
      </c>
      <c r="O107" s="11" t="str">
        <f>+'NewTech-modinp'!O107</f>
        <v>New Metal product manufacturing - Motive Power, Stationary  - Electricity</v>
      </c>
      <c r="P107" s="11" t="str">
        <f>+'NewTech-modinp'!P107</f>
        <v>INDELC</v>
      </c>
      <c r="Q107" s="11" t="str">
        <f>+'NewTech-modinp'!Q107</f>
        <v>METAL-MoTP-Stat</v>
      </c>
      <c r="R107" s="11">
        <f>+'NewTech-modinp'!R107</f>
        <v>2018</v>
      </c>
      <c r="S107" s="17">
        <v>2020</v>
      </c>
      <c r="T107" s="38">
        <f>+'NewTech-modinp'!T107</f>
        <v>10</v>
      </c>
      <c r="U107" s="11">
        <f>+'NewTech-modinp'!U107</f>
        <v>0.5</v>
      </c>
      <c r="V107" s="11">
        <f t="shared" si="10"/>
        <v>0.35</v>
      </c>
      <c r="W107" s="17">
        <f>+'NewTech-modinp'!V107</f>
        <v>31.536000000000001</v>
      </c>
      <c r="X107" s="38">
        <f>+'NewTech-modinp'!W107</f>
        <v>0.67500000000000004</v>
      </c>
      <c r="Y107" s="11">
        <f>+'NewTech-modinp'!X107</f>
        <v>0.67500000000000004</v>
      </c>
      <c r="Z107" s="11">
        <f>+'NewTech-modinp'!Y107</f>
        <v>0.67500000000000004</v>
      </c>
      <c r="AA107" s="11">
        <f>+'NewTech-modinp'!Z107</f>
        <v>0.67500000000000004</v>
      </c>
      <c r="AB107" s="11">
        <f>+'NewTech-modinp'!AA107</f>
        <v>0.67500000000000004</v>
      </c>
      <c r="AC107" s="11">
        <f>+'NewTech-modinp'!AB107</f>
        <v>0.67500000000000004</v>
      </c>
      <c r="AD107" s="11">
        <f>+'NewTech-modinp'!AC107</f>
        <v>0.67500000000000004</v>
      </c>
      <c r="AE107" s="11">
        <f>+'NewTech-modinp'!AD107</f>
        <v>0.67500000000000004</v>
      </c>
      <c r="AF107" s="11">
        <f>+'NewTech-modinp'!AE107</f>
        <v>0.67500000000000004</v>
      </c>
      <c r="AG107" s="11">
        <f>+'NewTech-modinp'!AF107</f>
        <v>0.67500000000000004</v>
      </c>
      <c r="AH107" s="17">
        <f>+'NewTech-modinp'!AG107</f>
        <v>280</v>
      </c>
      <c r="AI107" s="11">
        <f>+'NewTech-modinp'!AH107</f>
        <v>280</v>
      </c>
      <c r="AJ107" s="11">
        <f>+'NewTech-modinp'!AI107</f>
        <v>280</v>
      </c>
      <c r="AK107" s="11">
        <f>+'NewTech-modinp'!AJ107</f>
        <v>280</v>
      </c>
      <c r="AL107" s="11">
        <f>+'NewTech-modinp'!AK107</f>
        <v>280</v>
      </c>
      <c r="AM107" s="11">
        <f>+'NewTech-modinp'!AL107</f>
        <v>280</v>
      </c>
      <c r="AN107" s="11">
        <f>+'NewTech-modinp'!AM107</f>
        <v>280</v>
      </c>
      <c r="AO107" s="11">
        <f>+'NewTech-modinp'!AN107</f>
        <v>280</v>
      </c>
      <c r="AP107" s="11">
        <f>+'NewTech-modinp'!AO107</f>
        <v>280</v>
      </c>
      <c r="AQ107" s="11">
        <f>+'NewTech-modinp'!AP107</f>
        <v>280</v>
      </c>
      <c r="AR107" s="17"/>
    </row>
    <row r="108" spans="1:47" s="11" customFormat="1">
      <c r="A108" s="34" t="s">
        <v>114</v>
      </c>
      <c r="B108" s="35" t="s">
        <v>201</v>
      </c>
      <c r="C108" s="34" t="s">
        <v>107</v>
      </c>
      <c r="D108" s="35" t="s">
        <v>195</v>
      </c>
      <c r="E108" s="36" t="str">
        <f t="shared" si="7"/>
        <v>METAL-PH-Stm</v>
      </c>
      <c r="F108" s="34" t="s">
        <v>95</v>
      </c>
      <c r="G108" s="35" t="s">
        <v>95</v>
      </c>
      <c r="H108" s="36" t="str">
        <f t="shared" si="9"/>
        <v>METAL-PH-Stm-WOD-Boiler20</v>
      </c>
      <c r="I108" s="34" t="s">
        <v>74</v>
      </c>
      <c r="J108" s="35" t="s">
        <v>165</v>
      </c>
      <c r="N108" s="11" t="str">
        <f>+'NewTech-modinp'!N108</f>
        <v>METAL-MoTP-Stat-PET-st_ngn</v>
      </c>
      <c r="O108" s="11" t="str">
        <f>+'NewTech-modinp'!O108</f>
        <v>New Metal product manufacturing - Motive Power, Stationary  - Petrol</v>
      </c>
      <c r="P108" s="11" t="str">
        <f>+'NewTech-modinp'!P108</f>
        <v>INDPET</v>
      </c>
      <c r="Q108" s="11" t="str">
        <f>+'NewTech-modinp'!Q108</f>
        <v>METAL-MoTP-Stat</v>
      </c>
      <c r="R108" s="11">
        <f>+'NewTech-modinp'!R108</f>
        <v>2018</v>
      </c>
      <c r="S108" s="17">
        <v>2020</v>
      </c>
      <c r="T108" s="38">
        <f>+'NewTech-modinp'!T108</f>
        <v>15</v>
      </c>
      <c r="U108" s="11">
        <f>+'NewTech-modinp'!U108</f>
        <v>0.5</v>
      </c>
      <c r="V108" s="11">
        <f t="shared" si="10"/>
        <v>0.35</v>
      </c>
      <c r="W108" s="17">
        <f>+'NewTech-modinp'!V108</f>
        <v>31.536000000000001</v>
      </c>
      <c r="X108" s="38">
        <f>+'NewTech-modinp'!W108</f>
        <v>0.18</v>
      </c>
      <c r="Y108" s="11">
        <f>+'NewTech-modinp'!X108</f>
        <v>0.18</v>
      </c>
      <c r="Z108" s="11">
        <f>+'NewTech-modinp'!Y108</f>
        <v>0.18</v>
      </c>
      <c r="AA108" s="11">
        <f>+'NewTech-modinp'!Z108</f>
        <v>0.18</v>
      </c>
      <c r="AB108" s="11">
        <f>+'NewTech-modinp'!AA108</f>
        <v>0.18</v>
      </c>
      <c r="AC108" s="11">
        <f>+'NewTech-modinp'!AB108</f>
        <v>0.18</v>
      </c>
      <c r="AD108" s="11">
        <f>+'NewTech-modinp'!AC108</f>
        <v>0.18</v>
      </c>
      <c r="AE108" s="11">
        <f>+'NewTech-modinp'!AD108</f>
        <v>0.18</v>
      </c>
      <c r="AF108" s="11">
        <f>+'NewTech-modinp'!AE108</f>
        <v>0.18</v>
      </c>
      <c r="AG108" s="11">
        <f>+'NewTech-modinp'!AF108</f>
        <v>0.18</v>
      </c>
      <c r="AH108" s="17">
        <f>+'NewTech-modinp'!AG108</f>
        <v>350</v>
      </c>
      <c r="AI108" s="11">
        <f>+'NewTech-modinp'!AH108</f>
        <v>350</v>
      </c>
      <c r="AJ108" s="11">
        <f>+'NewTech-modinp'!AI108</f>
        <v>350</v>
      </c>
      <c r="AK108" s="11">
        <f>+'NewTech-modinp'!AJ108</f>
        <v>350</v>
      </c>
      <c r="AL108" s="11">
        <f>+'NewTech-modinp'!AK108</f>
        <v>350</v>
      </c>
      <c r="AM108" s="11">
        <f>+'NewTech-modinp'!AL108</f>
        <v>350</v>
      </c>
      <c r="AN108" s="11">
        <f>+'NewTech-modinp'!AM108</f>
        <v>350</v>
      </c>
      <c r="AO108" s="11">
        <f>+'NewTech-modinp'!AN108</f>
        <v>350</v>
      </c>
      <c r="AP108" s="11">
        <f>+'NewTech-modinp'!AO108</f>
        <v>350</v>
      </c>
      <c r="AQ108" s="11">
        <f>+'NewTech-modinp'!AP108</f>
        <v>350</v>
      </c>
      <c r="AR108" s="17">
        <v>0</v>
      </c>
    </row>
    <row r="109" spans="1:47" s="12" customFormat="1" ht="15" thickBot="1">
      <c r="A109" s="13" t="s">
        <v>114</v>
      </c>
      <c r="B109" s="14" t="s">
        <v>201</v>
      </c>
      <c r="C109" s="13" t="s">
        <v>101</v>
      </c>
      <c r="D109" s="14" t="s">
        <v>189</v>
      </c>
      <c r="E109" s="15" t="str">
        <f t="shared" si="7"/>
        <v>METAL-Pump</v>
      </c>
      <c r="F109" s="13" t="s">
        <v>102</v>
      </c>
      <c r="G109" s="14" t="s">
        <v>189</v>
      </c>
      <c r="H109" s="15" t="str">
        <f t="shared" si="9"/>
        <v>METAL-Pump-ELC-Pump20</v>
      </c>
      <c r="I109" s="13" t="s">
        <v>70</v>
      </c>
      <c r="J109" s="14" t="s">
        <v>161</v>
      </c>
      <c r="N109" s="11" t="str">
        <f>+'NewTech-modinp'!N109</f>
        <v>METAL-MoTP-Stat-ELC-VSD-Mtr</v>
      </c>
      <c r="O109" s="11" t="str">
        <f>+'NewTech-modinp'!O109</f>
        <v>New Metal product manufacturing - Motive Power, Stationary  - Electricity</v>
      </c>
      <c r="P109" s="11" t="str">
        <f>+'NewTech-modinp'!P109</f>
        <v>INDELC</v>
      </c>
      <c r="Q109" s="11" t="str">
        <f>+'NewTech-modinp'!Q109</f>
        <v>METAL-MoTP-Stat</v>
      </c>
      <c r="R109" s="11">
        <f>+'NewTech-modinp'!R109</f>
        <v>2018</v>
      </c>
      <c r="S109" s="17">
        <v>2020</v>
      </c>
      <c r="T109" s="38">
        <f>+'NewTech-modinp'!T109</f>
        <v>10</v>
      </c>
      <c r="U109" s="11">
        <f>+'NewTech-modinp'!U109</f>
        <v>0.5</v>
      </c>
      <c r="V109" s="11">
        <f t="shared" si="10"/>
        <v>0.35</v>
      </c>
      <c r="W109" s="17">
        <f>+'NewTech-modinp'!V109</f>
        <v>31.536000000000001</v>
      </c>
      <c r="X109" s="38">
        <f>+'NewTech-modinp'!W109</f>
        <v>0.9</v>
      </c>
      <c r="Y109" s="11">
        <f>+'NewTech-modinp'!X109</f>
        <v>0.9</v>
      </c>
      <c r="Z109" s="11">
        <f>+'NewTech-modinp'!Y109</f>
        <v>0.9</v>
      </c>
      <c r="AA109" s="11">
        <f>+'NewTech-modinp'!Z109</f>
        <v>0.9</v>
      </c>
      <c r="AB109" s="11">
        <f>+'NewTech-modinp'!AA109</f>
        <v>0.9</v>
      </c>
      <c r="AC109" s="11">
        <f>+'NewTech-modinp'!AB109</f>
        <v>0.9</v>
      </c>
      <c r="AD109" s="11">
        <f>+'NewTech-modinp'!AC109</f>
        <v>0.9</v>
      </c>
      <c r="AE109" s="11">
        <f>+'NewTech-modinp'!AD109</f>
        <v>0.9</v>
      </c>
      <c r="AF109" s="11">
        <f>+'NewTech-modinp'!AE109</f>
        <v>0.9</v>
      </c>
      <c r="AG109" s="11">
        <f>+'NewTech-modinp'!AF109</f>
        <v>0.9</v>
      </c>
      <c r="AH109" s="17">
        <f>+'NewTech-modinp'!AG109</f>
        <v>336</v>
      </c>
      <c r="AI109" s="11">
        <f>+'NewTech-modinp'!AH109</f>
        <v>336</v>
      </c>
      <c r="AJ109" s="11">
        <f>+'NewTech-modinp'!AI109</f>
        <v>336</v>
      </c>
      <c r="AK109" s="11">
        <f>+'NewTech-modinp'!AJ109</f>
        <v>336</v>
      </c>
      <c r="AL109" s="11">
        <f>+'NewTech-modinp'!AK109</f>
        <v>336</v>
      </c>
      <c r="AM109" s="11">
        <f>+'NewTech-modinp'!AL109</f>
        <v>336</v>
      </c>
      <c r="AN109" s="11">
        <f>+'NewTech-modinp'!AM109</f>
        <v>336</v>
      </c>
      <c r="AO109" s="11">
        <f>+'NewTech-modinp'!AN109</f>
        <v>336</v>
      </c>
      <c r="AP109" s="11">
        <f>+'NewTech-modinp'!AO109</f>
        <v>336</v>
      </c>
      <c r="AQ109" s="11">
        <f>+'NewTech-modinp'!AP109</f>
        <v>336</v>
      </c>
      <c r="AR109" s="17">
        <f>+'NewTech-modinp'!AQ109</f>
        <v>0.5</v>
      </c>
      <c r="AS109" s="11"/>
      <c r="AT109" s="11">
        <f>+'NewTech-modinp'!AR109</f>
        <v>5</v>
      </c>
      <c r="AU109" s="11"/>
    </row>
    <row r="110" spans="1:47" s="11" customFormat="1">
      <c r="A110" s="34" t="s">
        <v>115</v>
      </c>
      <c r="B110" s="35" t="s">
        <v>202</v>
      </c>
      <c r="C110" s="34" t="s">
        <v>116</v>
      </c>
      <c r="D110" s="35" t="s">
        <v>203</v>
      </c>
      <c r="E110" s="36" t="str">
        <f t="shared" si="7"/>
        <v>MTHOL-FDSTCK</v>
      </c>
      <c r="F110" s="34" t="s">
        <v>117</v>
      </c>
      <c r="G110" s="35" t="s">
        <v>203</v>
      </c>
      <c r="H110" s="36" t="str">
        <f t="shared" si="9"/>
        <v>MTHOL-FDSTCK-NGA-FDSTCK20</v>
      </c>
      <c r="I110" s="34" t="s">
        <v>68</v>
      </c>
      <c r="J110" s="35" t="s">
        <v>217</v>
      </c>
      <c r="N110" s="11" t="str">
        <f>+'NewTech-modinp'!N110</f>
        <v>METAL-PH-FURN-ELC-Furn</v>
      </c>
      <c r="O110" s="11" t="str">
        <f>+'NewTech-modinp'!O110</f>
        <v>New Metal product manufacturing - Process Heat: Furnace/Kiln  - Electricity</v>
      </c>
      <c r="P110" s="11" t="str">
        <f>+'NewTech-modinp'!P110</f>
        <v>INDELC</v>
      </c>
      <c r="Q110" s="11" t="str">
        <f>+'NewTech-modinp'!Q110</f>
        <v>METAL-PH-FURN</v>
      </c>
      <c r="R110" s="11">
        <f>+'NewTech-modinp'!R110</f>
        <v>2018</v>
      </c>
      <c r="S110" s="17">
        <v>2020</v>
      </c>
      <c r="T110" s="38">
        <f>+'NewTech-modinp'!T110</f>
        <v>25</v>
      </c>
      <c r="U110" s="11">
        <f>+'NewTech-modinp'!U110</f>
        <v>0.9</v>
      </c>
      <c r="W110" s="17">
        <f>+'NewTech-modinp'!V110</f>
        <v>31.536000000000001</v>
      </c>
      <c r="X110" s="38">
        <f>+'NewTech-modinp'!W110</f>
        <v>0.8</v>
      </c>
      <c r="Y110" s="11">
        <f>+'NewTech-modinp'!X110</f>
        <v>0.8</v>
      </c>
      <c r="Z110" s="11">
        <f>+'NewTech-modinp'!Y110</f>
        <v>0.8</v>
      </c>
      <c r="AA110" s="11">
        <f>+'NewTech-modinp'!Z110</f>
        <v>0.8</v>
      </c>
      <c r="AB110" s="11">
        <f>+'NewTech-modinp'!AA110</f>
        <v>0.8</v>
      </c>
      <c r="AC110" s="11">
        <f>+'NewTech-modinp'!AB110</f>
        <v>0.8</v>
      </c>
      <c r="AD110" s="11">
        <f>+'NewTech-modinp'!AC110</f>
        <v>0.8</v>
      </c>
      <c r="AE110" s="11">
        <f>+'NewTech-modinp'!AD110</f>
        <v>0.8</v>
      </c>
      <c r="AF110" s="11">
        <f>+'NewTech-modinp'!AE110</f>
        <v>0.8</v>
      </c>
      <c r="AG110" s="11">
        <f>+'NewTech-modinp'!AF110</f>
        <v>0.8</v>
      </c>
      <c r="AH110" s="17">
        <f>+'NewTech-modinp'!AG110</f>
        <v>63</v>
      </c>
      <c r="AI110" s="11">
        <f>+'NewTech-modinp'!AH110</f>
        <v>63</v>
      </c>
      <c r="AJ110" s="11">
        <f>+'NewTech-modinp'!AI110</f>
        <v>63</v>
      </c>
      <c r="AK110" s="11">
        <f>+'NewTech-modinp'!AJ110</f>
        <v>63</v>
      </c>
      <c r="AL110" s="11">
        <f>+'NewTech-modinp'!AK110</f>
        <v>63</v>
      </c>
      <c r="AM110" s="11">
        <f>+'NewTech-modinp'!AL110</f>
        <v>63</v>
      </c>
      <c r="AN110" s="11">
        <f>+'NewTech-modinp'!AM110</f>
        <v>63</v>
      </c>
      <c r="AO110" s="11">
        <f>+'NewTech-modinp'!AN110</f>
        <v>63</v>
      </c>
      <c r="AP110" s="11">
        <f>+'NewTech-modinp'!AO110</f>
        <v>63</v>
      </c>
      <c r="AQ110" s="11">
        <f>+'NewTech-modinp'!AP110</f>
        <v>63</v>
      </c>
      <c r="AR110" s="17"/>
    </row>
    <row r="111" spans="1:47" s="11" customFormat="1">
      <c r="A111" s="34" t="s">
        <v>115</v>
      </c>
      <c r="B111" s="35" t="s">
        <v>202</v>
      </c>
      <c r="C111" s="34" t="s">
        <v>107</v>
      </c>
      <c r="D111" s="35" t="s">
        <v>195</v>
      </c>
      <c r="E111" s="36" t="str">
        <f t="shared" si="7"/>
        <v>MTHOL-PH-Stm</v>
      </c>
      <c r="F111" s="34" t="s">
        <v>95</v>
      </c>
      <c r="G111" s="35" t="s">
        <v>95</v>
      </c>
      <c r="H111" s="36" t="str">
        <f t="shared" si="9"/>
        <v>MTHOL-PH-Stm-DSL-Boiler20</v>
      </c>
      <c r="I111" s="34" t="s">
        <v>82</v>
      </c>
      <c r="J111" s="35" t="s">
        <v>173</v>
      </c>
      <c r="N111" s="11" t="str">
        <f>+'NewTech-modinp'!N111</f>
        <v>METAL-PH-FURN-COA-Furn</v>
      </c>
      <c r="O111" s="11" t="str">
        <f>+'NewTech-modinp'!O111</f>
        <v>New Metal product manufacturing - Process Heat: Furnace/Kiln  - Coal</v>
      </c>
      <c r="P111" s="11" t="str">
        <f>+'NewTech-modinp'!P111</f>
        <v>INDCOA</v>
      </c>
      <c r="Q111" s="11" t="str">
        <f>+'NewTech-modinp'!Q111</f>
        <v>METAL-PH-FURN</v>
      </c>
      <c r="R111" s="11">
        <f>+'NewTech-modinp'!R111</f>
        <v>2018</v>
      </c>
      <c r="S111" s="17">
        <v>2020</v>
      </c>
      <c r="T111" s="38">
        <f>+'NewTech-modinp'!T111</f>
        <v>25</v>
      </c>
      <c r="U111" s="11">
        <f>+'NewTech-modinp'!U111</f>
        <v>0.9</v>
      </c>
      <c r="W111" s="17">
        <f>+'NewTech-modinp'!V111</f>
        <v>31.536000000000001</v>
      </c>
      <c r="X111" s="38">
        <v>0.03</v>
      </c>
      <c r="Y111" s="38">
        <v>0.03</v>
      </c>
      <c r="Z111" s="38">
        <v>0.03</v>
      </c>
      <c r="AA111" s="38">
        <v>0.03</v>
      </c>
      <c r="AB111" s="38">
        <v>0.03</v>
      </c>
      <c r="AC111" s="38">
        <v>0.03</v>
      </c>
      <c r="AD111" s="38">
        <v>0.03</v>
      </c>
      <c r="AE111" s="38">
        <v>0.03</v>
      </c>
      <c r="AF111" s="38">
        <v>0.03</v>
      </c>
      <c r="AG111" s="38">
        <v>0.03</v>
      </c>
      <c r="AH111" s="17">
        <f>+'NewTech-modinp'!AG111</f>
        <v>63</v>
      </c>
      <c r="AI111" s="11">
        <f>+'NewTech-modinp'!AH111</f>
        <v>63</v>
      </c>
      <c r="AJ111" s="11">
        <f>+'NewTech-modinp'!AI111</f>
        <v>63</v>
      </c>
      <c r="AK111" s="11">
        <f>+'NewTech-modinp'!AJ111</f>
        <v>63</v>
      </c>
      <c r="AL111" s="11">
        <f>+'NewTech-modinp'!AK111</f>
        <v>63</v>
      </c>
      <c r="AM111" s="11">
        <f>+'NewTech-modinp'!AL111</f>
        <v>63</v>
      </c>
      <c r="AN111" s="11">
        <f>+'NewTech-modinp'!AM111</f>
        <v>63</v>
      </c>
      <c r="AO111" s="11">
        <f>+'NewTech-modinp'!AN111</f>
        <v>63</v>
      </c>
      <c r="AP111" s="11">
        <f>+'NewTech-modinp'!AO111</f>
        <v>63</v>
      </c>
      <c r="AQ111" s="11">
        <f>+'NewTech-modinp'!AP111</f>
        <v>63</v>
      </c>
      <c r="AR111" s="17">
        <v>0</v>
      </c>
      <c r="AT111" s="11">
        <f>+'NewTech-modinp'!AR111</f>
        <v>5</v>
      </c>
    </row>
    <row r="112" spans="1:47" s="11" customFormat="1">
      <c r="A112" s="34" t="s">
        <v>115</v>
      </c>
      <c r="B112" s="35" t="s">
        <v>202</v>
      </c>
      <c r="C112" s="34" t="s">
        <v>107</v>
      </c>
      <c r="D112" s="35" t="s">
        <v>195</v>
      </c>
      <c r="E112" s="36" t="str">
        <f t="shared" si="7"/>
        <v>MTHOL-PH-Stm</v>
      </c>
      <c r="F112" s="34" t="s">
        <v>95</v>
      </c>
      <c r="G112" s="35" t="s">
        <v>95</v>
      </c>
      <c r="H112" s="36" t="str">
        <f t="shared" si="9"/>
        <v>MTHOL-PH-Stm-NGA-Boiler20</v>
      </c>
      <c r="I112" s="34" t="s">
        <v>68</v>
      </c>
      <c r="J112" s="35" t="s">
        <v>160</v>
      </c>
      <c r="N112" s="11" t="str">
        <f>+'NewTech-modinp'!N112</f>
        <v>METAL-PH-FURN-NGA-Furn</v>
      </c>
      <c r="O112" s="11" t="str">
        <f>+'NewTech-modinp'!O112</f>
        <v>New Metal product manufacturing - Process Heat: Furnace/Kiln  - Natural Gas</v>
      </c>
      <c r="P112" s="11" t="str">
        <f>+'NewTech-modinp'!P112</f>
        <v>INDNGA</v>
      </c>
      <c r="Q112" s="11" t="str">
        <f>+'NewTech-modinp'!Q112</f>
        <v>METAL-PH-FURN</v>
      </c>
      <c r="R112" s="11">
        <f>+'NewTech-modinp'!R112</f>
        <v>2018</v>
      </c>
      <c r="S112" s="17">
        <v>2020</v>
      </c>
      <c r="T112" s="38">
        <f>+'NewTech-modinp'!T112</f>
        <v>25</v>
      </c>
      <c r="U112" s="11">
        <f>+'NewTech-modinp'!U112</f>
        <v>0.9</v>
      </c>
      <c r="V112" s="11">
        <f t="shared" si="10"/>
        <v>0.63</v>
      </c>
      <c r="W112" s="17">
        <f>+'NewTech-modinp'!V112</f>
        <v>31.536000000000001</v>
      </c>
      <c r="X112" s="38">
        <f>+'NewTech-modinp'!W112</f>
        <v>0.8</v>
      </c>
      <c r="Y112" s="11">
        <f>+'NewTech-modinp'!X112</f>
        <v>0.8</v>
      </c>
      <c r="Z112" s="11">
        <f>+'NewTech-modinp'!Y112</f>
        <v>0.8</v>
      </c>
      <c r="AA112" s="11">
        <f>+'NewTech-modinp'!Z112</f>
        <v>0.8</v>
      </c>
      <c r="AB112" s="11">
        <f>+'NewTech-modinp'!AA112</f>
        <v>0.8</v>
      </c>
      <c r="AC112" s="11">
        <f>+'NewTech-modinp'!AB112</f>
        <v>0.8</v>
      </c>
      <c r="AD112" s="11">
        <f>+'NewTech-modinp'!AC112</f>
        <v>0.8</v>
      </c>
      <c r="AE112" s="11">
        <f>+'NewTech-modinp'!AD112</f>
        <v>0.8</v>
      </c>
      <c r="AF112" s="11">
        <f>+'NewTech-modinp'!AE112</f>
        <v>0.8</v>
      </c>
      <c r="AG112" s="11">
        <f>+'NewTech-modinp'!AF112</f>
        <v>0.8</v>
      </c>
      <c r="AH112" s="17">
        <f>+'NewTech-modinp'!AG112</f>
        <v>63</v>
      </c>
      <c r="AI112" s="11">
        <f>+'NewTech-modinp'!AH112</f>
        <v>63</v>
      </c>
      <c r="AJ112" s="11">
        <f>+'NewTech-modinp'!AI112</f>
        <v>63</v>
      </c>
      <c r="AK112" s="11">
        <f>+'NewTech-modinp'!AJ112</f>
        <v>63</v>
      </c>
      <c r="AL112" s="11">
        <f>+'NewTech-modinp'!AK112</f>
        <v>63</v>
      </c>
      <c r="AM112" s="11">
        <f>+'NewTech-modinp'!AL112</f>
        <v>63</v>
      </c>
      <c r="AN112" s="11">
        <f>+'NewTech-modinp'!AM112</f>
        <v>63</v>
      </c>
      <c r="AO112" s="11">
        <f>+'NewTech-modinp'!AN112</f>
        <v>63</v>
      </c>
      <c r="AP112" s="11">
        <f>+'NewTech-modinp'!AO112</f>
        <v>63</v>
      </c>
      <c r="AQ112" s="11">
        <f>+'NewTech-modinp'!AP112</f>
        <v>63</v>
      </c>
      <c r="AR112" s="17">
        <v>0.4</v>
      </c>
      <c r="AT112" s="11">
        <f>+'NewTech-modinp'!AR112</f>
        <v>5</v>
      </c>
    </row>
    <row r="113" spans="1:49" s="11" customFormat="1">
      <c r="A113" s="34" t="s">
        <v>115</v>
      </c>
      <c r="B113" s="35" t="s">
        <v>202</v>
      </c>
      <c r="C113" s="34" t="s">
        <v>107</v>
      </c>
      <c r="D113" s="35" t="s">
        <v>195</v>
      </c>
      <c r="E113" s="36" t="str">
        <f t="shared" si="7"/>
        <v>MTHOL-PH-Stm</v>
      </c>
      <c r="F113" s="34" t="s">
        <v>95</v>
      </c>
      <c r="G113" s="35" t="s">
        <v>95</v>
      </c>
      <c r="H113" s="36" t="str">
        <f t="shared" si="9"/>
        <v>MTHOL-PH-Stm-COA-Boiler20</v>
      </c>
      <c r="I113" s="34" t="s">
        <v>71</v>
      </c>
      <c r="J113" s="35" t="s">
        <v>162</v>
      </c>
      <c r="N113" s="11" t="str">
        <f>+'NewTech-modinp'!N113</f>
        <v>METAL-PH-FURN-WOD-Furn</v>
      </c>
      <c r="O113" s="11" t="str">
        <f>+'NewTech-modinp'!O113</f>
        <v>New Metal product manufacturing - Process Heat: Furnace/Kiln  - Wood</v>
      </c>
      <c r="P113" s="11" t="str">
        <f>+'NewTech-modinp'!P113</f>
        <v>INDWOD</v>
      </c>
      <c r="Q113" s="11" t="str">
        <f>+'NewTech-modinp'!Q113</f>
        <v>METAL-PH-FURN</v>
      </c>
      <c r="R113" s="11">
        <f>+'NewTech-modinp'!R113</f>
        <v>2018</v>
      </c>
      <c r="S113" s="17">
        <v>2020</v>
      </c>
      <c r="T113" s="38">
        <f>+'NewTech-modinp'!T113</f>
        <v>25</v>
      </c>
      <c r="U113" s="11">
        <f>+'NewTech-modinp'!U113</f>
        <v>0.9</v>
      </c>
      <c r="V113" s="11">
        <f t="shared" si="10"/>
        <v>0.63</v>
      </c>
      <c r="W113" s="17">
        <f>+'NewTech-modinp'!V113</f>
        <v>31.536000000000001</v>
      </c>
      <c r="X113" s="38">
        <v>0.35</v>
      </c>
      <c r="Y113" s="38">
        <v>0.35</v>
      </c>
      <c r="Z113" s="38">
        <v>0.35</v>
      </c>
      <c r="AA113" s="38">
        <v>0.35</v>
      </c>
      <c r="AB113" s="38">
        <v>0.35</v>
      </c>
      <c r="AC113" s="38">
        <v>0.35</v>
      </c>
      <c r="AD113" s="38">
        <v>0.35</v>
      </c>
      <c r="AE113" s="38">
        <v>0.35</v>
      </c>
      <c r="AF113" s="38">
        <v>0.35</v>
      </c>
      <c r="AG113" s="38">
        <v>0.35</v>
      </c>
      <c r="AH113" s="11">
        <v>500</v>
      </c>
      <c r="AI113" s="11">
        <v>500</v>
      </c>
      <c r="AJ113" s="11">
        <v>500</v>
      </c>
      <c r="AK113" s="11">
        <v>500</v>
      </c>
      <c r="AL113" s="11">
        <v>500</v>
      </c>
      <c r="AM113" s="11">
        <v>500</v>
      </c>
      <c r="AN113" s="11">
        <v>500</v>
      </c>
      <c r="AO113" s="11">
        <v>500</v>
      </c>
      <c r="AP113" s="11">
        <v>500</v>
      </c>
      <c r="AQ113" s="11">
        <v>500</v>
      </c>
      <c r="AR113" s="17">
        <f>+'NewTech-modinp'!AQ113</f>
        <v>0.24</v>
      </c>
      <c r="AT113" s="11">
        <f>+'NewTech-modinp'!AR113</f>
        <v>5</v>
      </c>
    </row>
    <row r="114" spans="1:49" s="11" customFormat="1">
      <c r="A114" s="34" t="s">
        <v>115</v>
      </c>
      <c r="B114" s="35" t="s">
        <v>202</v>
      </c>
      <c r="C114" s="34" t="s">
        <v>107</v>
      </c>
      <c r="D114" s="35" t="s">
        <v>195</v>
      </c>
      <c r="E114" s="36" t="str">
        <f t="shared" si="7"/>
        <v>MTHOL-PH-Stm</v>
      </c>
      <c r="F114" s="34" t="s">
        <v>108</v>
      </c>
      <c r="G114" s="35" t="s">
        <v>196</v>
      </c>
      <c r="H114" s="36" t="str">
        <f t="shared" si="9"/>
        <v>MTHOL-PH-Stm-GEO-Heat20</v>
      </c>
      <c r="I114" s="34" t="s">
        <v>109</v>
      </c>
      <c r="J114" s="35" t="s">
        <v>197</v>
      </c>
      <c r="N114" s="11" t="str">
        <f>+'NewTech-modinp'!N114</f>
        <v>METAL-PH-FURN-FOL-Furn</v>
      </c>
      <c r="O114" s="11" t="str">
        <f>+'NewTech-modinp'!O114</f>
        <v>New Metal product manufacturing - Process Heat: Furnace/Kiln  - Fuel Oil</v>
      </c>
      <c r="P114" s="11" t="str">
        <f>+'NewTech-modinp'!P114</f>
        <v>INDFOL</v>
      </c>
      <c r="Q114" s="11" t="str">
        <f>+'NewTech-modinp'!Q114</f>
        <v>METAL-PH-FURN</v>
      </c>
      <c r="R114" s="11">
        <f>+'NewTech-modinp'!R114</f>
        <v>2018</v>
      </c>
      <c r="S114" s="17">
        <v>2020</v>
      </c>
      <c r="T114" s="38">
        <f>+'NewTech-modinp'!T114</f>
        <v>25</v>
      </c>
      <c r="U114" s="11">
        <f>+'NewTech-modinp'!U114</f>
        <v>0.9</v>
      </c>
      <c r="V114" s="11">
        <f t="shared" si="10"/>
        <v>0.63</v>
      </c>
      <c r="W114" s="17">
        <f>+'NewTech-modinp'!V114</f>
        <v>31.536000000000001</v>
      </c>
      <c r="X114" s="38">
        <f>+'NewTech-modinp'!W114</f>
        <v>0.8</v>
      </c>
      <c r="Y114" s="11">
        <f>+'NewTech-modinp'!X114</f>
        <v>0.8</v>
      </c>
      <c r="Z114" s="11">
        <f>+'NewTech-modinp'!Y114</f>
        <v>0.8</v>
      </c>
      <c r="AA114" s="11">
        <f>+'NewTech-modinp'!Z114</f>
        <v>0.8</v>
      </c>
      <c r="AB114" s="11">
        <f>+'NewTech-modinp'!AA114</f>
        <v>0.8</v>
      </c>
      <c r="AC114" s="11">
        <f>+'NewTech-modinp'!AB114</f>
        <v>0.8</v>
      </c>
      <c r="AD114" s="11">
        <f>+'NewTech-modinp'!AC114</f>
        <v>0.8</v>
      </c>
      <c r="AE114" s="11">
        <f>+'NewTech-modinp'!AD114</f>
        <v>0.8</v>
      </c>
      <c r="AF114" s="11">
        <f>+'NewTech-modinp'!AE114</f>
        <v>0.8</v>
      </c>
      <c r="AG114" s="11">
        <f>+'NewTech-modinp'!AF114</f>
        <v>0.8</v>
      </c>
      <c r="AH114" s="17">
        <f>+'NewTech-modinp'!AG114</f>
        <v>63</v>
      </c>
      <c r="AI114" s="11">
        <f>+'NewTech-modinp'!AH114</f>
        <v>63</v>
      </c>
      <c r="AJ114" s="11">
        <f>+'NewTech-modinp'!AI114</f>
        <v>63</v>
      </c>
      <c r="AK114" s="11">
        <f>+'NewTech-modinp'!AJ114</f>
        <v>63</v>
      </c>
      <c r="AL114" s="11">
        <f>+'NewTech-modinp'!AK114</f>
        <v>63</v>
      </c>
      <c r="AM114" s="11">
        <f>+'NewTech-modinp'!AL114</f>
        <v>63</v>
      </c>
      <c r="AN114" s="11">
        <f>+'NewTech-modinp'!AM114</f>
        <v>63</v>
      </c>
      <c r="AO114" s="11">
        <f>+'NewTech-modinp'!AN114</f>
        <v>63</v>
      </c>
      <c r="AP114" s="11">
        <f>+'NewTech-modinp'!AO114</f>
        <v>63</v>
      </c>
      <c r="AQ114" s="11">
        <f>+'NewTech-modinp'!AP114</f>
        <v>63</v>
      </c>
      <c r="AR114" s="17"/>
    </row>
    <row r="115" spans="1:49" s="11" customFormat="1">
      <c r="A115" s="35" t="s">
        <v>115</v>
      </c>
      <c r="B115" s="35" t="s">
        <v>202</v>
      </c>
      <c r="C115" s="35" t="s">
        <v>107</v>
      </c>
      <c r="D115" s="35" t="s">
        <v>195</v>
      </c>
      <c r="E115" s="36" t="str">
        <f t="shared" si="7"/>
        <v>MTHOL-PH-Stm</v>
      </c>
      <c r="F115" s="35" t="s">
        <v>95</v>
      </c>
      <c r="G115" s="35" t="s">
        <v>95</v>
      </c>
      <c r="H115" s="36" t="str">
        <f t="shared" si="9"/>
        <v>MTHOL-PH-Stm-FOL-Boiler20</v>
      </c>
      <c r="I115" s="35" t="s">
        <v>86</v>
      </c>
      <c r="J115" s="35" t="s">
        <v>177</v>
      </c>
      <c r="N115" s="11" t="str">
        <f>+'NewTech-modinp'!N115</f>
        <v>METAL-PH-FURN-LPG-Furn</v>
      </c>
      <c r="O115" s="11" t="str">
        <f>+'NewTech-modinp'!O115</f>
        <v>New Metal product manufacturing - Process Heat: Furnace/Kiln  - LPG</v>
      </c>
      <c r="P115" s="11" t="str">
        <f>+'NewTech-modinp'!P115</f>
        <v>INDLPG</v>
      </c>
      <c r="Q115" s="11" t="str">
        <f>+'NewTech-modinp'!Q115</f>
        <v>METAL-PH-FURN</v>
      </c>
      <c r="R115" s="11">
        <f>+'NewTech-modinp'!R115</f>
        <v>2018</v>
      </c>
      <c r="S115" s="17">
        <v>2020</v>
      </c>
      <c r="T115" s="38">
        <f>+'NewTech-modinp'!T115</f>
        <v>25</v>
      </c>
      <c r="U115" s="11">
        <f>+'NewTech-modinp'!U115</f>
        <v>0.9</v>
      </c>
      <c r="V115" s="11">
        <f t="shared" si="10"/>
        <v>0.63</v>
      </c>
      <c r="W115" s="17">
        <f>+'NewTech-modinp'!V115</f>
        <v>31.536000000000001</v>
      </c>
      <c r="X115" s="38">
        <f>+'NewTech-modinp'!W115</f>
        <v>0.8</v>
      </c>
      <c r="Y115" s="11">
        <f>+'NewTech-modinp'!X115</f>
        <v>0.8</v>
      </c>
      <c r="Z115" s="11">
        <f>+'NewTech-modinp'!Y115</f>
        <v>0.8</v>
      </c>
      <c r="AA115" s="11">
        <f>+'NewTech-modinp'!Z115</f>
        <v>0.8</v>
      </c>
      <c r="AB115" s="11">
        <f>+'NewTech-modinp'!AA115</f>
        <v>0.8</v>
      </c>
      <c r="AC115" s="11">
        <f>+'NewTech-modinp'!AB115</f>
        <v>0.8</v>
      </c>
      <c r="AD115" s="11">
        <f>+'NewTech-modinp'!AC115</f>
        <v>0.8</v>
      </c>
      <c r="AE115" s="11">
        <f>+'NewTech-modinp'!AD115</f>
        <v>0.8</v>
      </c>
      <c r="AF115" s="11">
        <f>+'NewTech-modinp'!AE115</f>
        <v>0.8</v>
      </c>
      <c r="AG115" s="11">
        <f>+'NewTech-modinp'!AF115</f>
        <v>0.8</v>
      </c>
      <c r="AH115" s="17">
        <f>+'NewTech-modinp'!AG115</f>
        <v>63</v>
      </c>
      <c r="AI115" s="11">
        <f>+'NewTech-modinp'!AH115</f>
        <v>63</v>
      </c>
      <c r="AJ115" s="11">
        <f>+'NewTech-modinp'!AI115</f>
        <v>63</v>
      </c>
      <c r="AK115" s="11">
        <f>+'NewTech-modinp'!AJ115</f>
        <v>63</v>
      </c>
      <c r="AL115" s="11">
        <f>+'NewTech-modinp'!AK115</f>
        <v>63</v>
      </c>
      <c r="AM115" s="11">
        <f>+'NewTech-modinp'!AL115</f>
        <v>63</v>
      </c>
      <c r="AN115" s="11">
        <f>+'NewTech-modinp'!AM115</f>
        <v>63</v>
      </c>
      <c r="AO115" s="11">
        <f>+'NewTech-modinp'!AN115</f>
        <v>63</v>
      </c>
      <c r="AP115" s="11">
        <f>+'NewTech-modinp'!AO115</f>
        <v>63</v>
      </c>
      <c r="AQ115" s="11">
        <f>+'NewTech-modinp'!AP115</f>
        <v>63</v>
      </c>
      <c r="AR115" s="17">
        <f>+'NewTech-modinp'!AQ115</f>
        <v>7.0000000000000007E-2</v>
      </c>
      <c r="AT115" s="11">
        <f>+'NewTech-modinp'!AR115</f>
        <v>5</v>
      </c>
    </row>
    <row r="116" spans="1:49" s="11" customFormat="1">
      <c r="A116" s="35" t="s">
        <v>115</v>
      </c>
      <c r="B116" s="35" t="s">
        <v>202</v>
      </c>
      <c r="C116" s="35" t="s">
        <v>107</v>
      </c>
      <c r="D116" s="35" t="s">
        <v>195</v>
      </c>
      <c r="E116" s="36" t="str">
        <f t="shared" si="7"/>
        <v>MTHOL-PH-Stm</v>
      </c>
      <c r="F116" s="35" t="s">
        <v>108</v>
      </c>
      <c r="G116" s="35" t="s">
        <v>196</v>
      </c>
      <c r="H116" s="36" t="str">
        <f t="shared" si="9"/>
        <v>MTHOL-PH-Stm-FOL-Heat20</v>
      </c>
      <c r="I116" s="35" t="s">
        <v>86</v>
      </c>
      <c r="J116" s="35" t="s">
        <v>177</v>
      </c>
      <c r="N116" s="11" t="str">
        <f>+'NewTech-modinp'!N116</f>
        <v>METAL-RFGR-ELC-Refriger</v>
      </c>
      <c r="O116" s="11" t="str">
        <f>+'NewTech-modinp'!O116</f>
        <v>New Metal product manufacturing - Refrigeration  - Electricity</v>
      </c>
      <c r="P116" s="11" t="str">
        <f>+'NewTech-modinp'!P116</f>
        <v>INDELC</v>
      </c>
      <c r="Q116" s="11" t="str">
        <f>+'NewTech-modinp'!Q116</f>
        <v>METAL-RFGR</v>
      </c>
      <c r="R116" s="11">
        <f>+'NewTech-modinp'!R116</f>
        <v>2018</v>
      </c>
      <c r="S116" s="17">
        <v>2020</v>
      </c>
      <c r="T116" s="38">
        <f>+'NewTech-modinp'!T116</f>
        <v>1</v>
      </c>
      <c r="U116" s="11">
        <f>+'NewTech-modinp'!U116</f>
        <v>1</v>
      </c>
      <c r="V116" s="11">
        <f t="shared" si="10"/>
        <v>0.7</v>
      </c>
      <c r="W116" s="17">
        <f>+'NewTech-modinp'!V116</f>
        <v>31.536000000000001</v>
      </c>
      <c r="X116" s="38">
        <f>+'NewTech-modinp'!W116</f>
        <v>1</v>
      </c>
      <c r="Y116" s="11">
        <f>+'NewTech-modinp'!X116</f>
        <v>1</v>
      </c>
      <c r="Z116" s="11">
        <f>+'NewTech-modinp'!Y116</f>
        <v>1</v>
      </c>
      <c r="AA116" s="11">
        <f>+'NewTech-modinp'!Z116</f>
        <v>1</v>
      </c>
      <c r="AB116" s="11">
        <f>+'NewTech-modinp'!AA116</f>
        <v>1</v>
      </c>
      <c r="AC116" s="11">
        <f>+'NewTech-modinp'!AB116</f>
        <v>1</v>
      </c>
      <c r="AD116" s="11">
        <f>+'NewTech-modinp'!AC116</f>
        <v>1</v>
      </c>
      <c r="AE116" s="11">
        <f>+'NewTech-modinp'!AD116</f>
        <v>1</v>
      </c>
      <c r="AF116" s="11">
        <f>+'NewTech-modinp'!AE116</f>
        <v>1</v>
      </c>
      <c r="AG116" s="11">
        <f>+'NewTech-modinp'!AF116</f>
        <v>1</v>
      </c>
      <c r="AH116" s="17">
        <f>+'NewTech-modinp'!AG116</f>
        <v>0</v>
      </c>
      <c r="AI116" s="11">
        <f>+'NewTech-modinp'!AH116</f>
        <v>0</v>
      </c>
      <c r="AJ116" s="11">
        <f>+'NewTech-modinp'!AI116</f>
        <v>0</v>
      </c>
      <c r="AK116" s="11">
        <f>+'NewTech-modinp'!AJ116</f>
        <v>0</v>
      </c>
      <c r="AL116" s="11">
        <f>+'NewTech-modinp'!AK116</f>
        <v>0</v>
      </c>
      <c r="AM116" s="11">
        <f>+'NewTech-modinp'!AL116</f>
        <v>0</v>
      </c>
      <c r="AN116" s="11">
        <f>+'NewTech-modinp'!AM116</f>
        <v>0</v>
      </c>
      <c r="AO116" s="11">
        <f>+'NewTech-modinp'!AN116</f>
        <v>0</v>
      </c>
      <c r="AP116" s="11">
        <f>+'NewTech-modinp'!AO116</f>
        <v>0</v>
      </c>
      <c r="AQ116" s="11">
        <f>+'NewTech-modinp'!AP116</f>
        <v>0</v>
      </c>
      <c r="AR116" s="17"/>
    </row>
    <row r="117" spans="1:49" s="11" customFormat="1">
      <c r="A117" s="34" t="s">
        <v>115</v>
      </c>
      <c r="B117" s="35" t="s">
        <v>202</v>
      </c>
      <c r="C117" s="34" t="s">
        <v>107</v>
      </c>
      <c r="D117" s="35" t="s">
        <v>195</v>
      </c>
      <c r="E117" s="36" t="str">
        <f t="shared" si="7"/>
        <v>MTHOL-PH-Stm</v>
      </c>
      <c r="F117" s="34" t="s">
        <v>108</v>
      </c>
      <c r="G117" s="35" t="s">
        <v>196</v>
      </c>
      <c r="H117" s="36" t="str">
        <f t="shared" si="9"/>
        <v>MTHOL-PH-Stm-LPG-Heat20</v>
      </c>
      <c r="I117" s="34" t="s">
        <v>111</v>
      </c>
      <c r="J117" s="35" t="s">
        <v>198</v>
      </c>
      <c r="N117" s="11" t="str">
        <f>+'NewTech-modinp'!N117</f>
        <v>METAL-PH-DirH-NGA-Burner</v>
      </c>
      <c r="O117" s="11" t="str">
        <f>+'NewTech-modinp'!O117</f>
        <v>New Metal product manufacturing - Process Heat: Direct Heat  - Natural Gas</v>
      </c>
      <c r="P117" s="11" t="str">
        <f>+'NewTech-modinp'!P117</f>
        <v>INDNGA</v>
      </c>
      <c r="Q117" s="11" t="str">
        <f>+'NewTech-modinp'!Q117</f>
        <v>METAL-PH-DirH</v>
      </c>
      <c r="R117" s="11">
        <f>+'NewTech-modinp'!R117</f>
        <v>2018</v>
      </c>
      <c r="S117" s="17">
        <v>2020</v>
      </c>
      <c r="T117" s="38">
        <f>+'NewTech-modinp'!T117</f>
        <v>13</v>
      </c>
      <c r="U117" s="11">
        <f>+'NewTech-modinp'!U117</f>
        <v>0.9</v>
      </c>
      <c r="V117" s="11">
        <f t="shared" si="10"/>
        <v>0.63</v>
      </c>
      <c r="W117" s="17">
        <f>+'NewTech-modinp'!V117</f>
        <v>31.536000000000001</v>
      </c>
      <c r="X117" s="38">
        <f>+'NewTech-modinp'!W117</f>
        <v>0.8</v>
      </c>
      <c r="Y117" s="11">
        <f>+'NewTech-modinp'!X117</f>
        <v>0.8</v>
      </c>
      <c r="Z117" s="11">
        <f>+'NewTech-modinp'!Y117</f>
        <v>0.8</v>
      </c>
      <c r="AA117" s="11">
        <f>+'NewTech-modinp'!Z117</f>
        <v>0.8</v>
      </c>
      <c r="AB117" s="11">
        <f>+'NewTech-modinp'!AA117</f>
        <v>0.8</v>
      </c>
      <c r="AC117" s="11">
        <f>+'NewTech-modinp'!AB117</f>
        <v>0.8</v>
      </c>
      <c r="AD117" s="11">
        <f>+'NewTech-modinp'!AC117</f>
        <v>0.8</v>
      </c>
      <c r="AE117" s="11">
        <f>+'NewTech-modinp'!AD117</f>
        <v>0.8</v>
      </c>
      <c r="AF117" s="11">
        <f>+'NewTech-modinp'!AE117</f>
        <v>0.8</v>
      </c>
      <c r="AG117" s="11">
        <f>+'NewTech-modinp'!AF117</f>
        <v>0.8</v>
      </c>
      <c r="AH117" s="17">
        <f>+'NewTech-modinp'!AG117</f>
        <v>313</v>
      </c>
      <c r="AI117" s="11">
        <f>+'NewTech-modinp'!AH117</f>
        <v>313</v>
      </c>
      <c r="AJ117" s="11">
        <f>+'NewTech-modinp'!AI117</f>
        <v>313</v>
      </c>
      <c r="AK117" s="11">
        <f>+'NewTech-modinp'!AJ117</f>
        <v>313</v>
      </c>
      <c r="AL117" s="11">
        <f>+'NewTech-modinp'!AK117</f>
        <v>313</v>
      </c>
      <c r="AM117" s="11">
        <f>+'NewTech-modinp'!AL117</f>
        <v>313</v>
      </c>
      <c r="AN117" s="11">
        <f>+'NewTech-modinp'!AM117</f>
        <v>313</v>
      </c>
      <c r="AO117" s="11">
        <f>+'NewTech-modinp'!AN117</f>
        <v>313</v>
      </c>
      <c r="AP117" s="11">
        <f>+'NewTech-modinp'!AO117</f>
        <v>313</v>
      </c>
      <c r="AQ117" s="11">
        <f>+'NewTech-modinp'!AP117</f>
        <v>313</v>
      </c>
      <c r="AR117" s="17"/>
    </row>
    <row r="118" spans="1:49" s="11" customFormat="1">
      <c r="A118" s="34" t="s">
        <v>115</v>
      </c>
      <c r="B118" s="35" t="s">
        <v>202</v>
      </c>
      <c r="C118" s="34" t="s">
        <v>107</v>
      </c>
      <c r="D118" s="35" t="s">
        <v>195</v>
      </c>
      <c r="E118" s="36" t="str">
        <f t="shared" si="7"/>
        <v>MTHOL-PH-Stm</v>
      </c>
      <c r="F118" s="34" t="s">
        <v>108</v>
      </c>
      <c r="G118" s="35" t="s">
        <v>196</v>
      </c>
      <c r="H118" s="36" t="str">
        <f t="shared" si="9"/>
        <v>MTHOL-PH-Stm-BIG-Heat20</v>
      </c>
      <c r="I118" s="34" t="s">
        <v>110</v>
      </c>
      <c r="J118" s="35" t="s">
        <v>219</v>
      </c>
      <c r="N118" s="11" t="str">
        <f>+'NewTech-modinp'!N118</f>
        <v>METAL-PH-DirH-ELC-Heater</v>
      </c>
      <c r="O118" s="11" t="str">
        <f>+'NewTech-modinp'!O118</f>
        <v>New Metal product manufacturing - Process Heat: Direct Heat  - Electricity</v>
      </c>
      <c r="P118" s="11" t="str">
        <f>+'NewTech-modinp'!P118</f>
        <v>INDELC</v>
      </c>
      <c r="Q118" s="11" t="str">
        <f>+'NewTech-modinp'!Q118</f>
        <v>METAL-PH-DirH</v>
      </c>
      <c r="R118" s="11">
        <f>+'NewTech-modinp'!R118</f>
        <v>2018</v>
      </c>
      <c r="S118" s="17">
        <v>2020</v>
      </c>
      <c r="T118" s="38">
        <f>+'NewTech-modinp'!T118</f>
        <v>3</v>
      </c>
      <c r="U118" s="11">
        <f>+'NewTech-modinp'!U118</f>
        <v>0.9</v>
      </c>
      <c r="V118" s="11">
        <f t="shared" si="10"/>
        <v>0.63</v>
      </c>
      <c r="W118" s="17">
        <f>+'NewTech-modinp'!V118</f>
        <v>31.536000000000001</v>
      </c>
      <c r="X118" s="38">
        <f>+'NewTech-modinp'!W118</f>
        <v>0.99970008997300808</v>
      </c>
      <c r="Y118" s="11">
        <f>+'NewTech-modinp'!X118</f>
        <v>0.99970008997300808</v>
      </c>
      <c r="Z118" s="11">
        <f>+'NewTech-modinp'!Y118</f>
        <v>0.99970008997300808</v>
      </c>
      <c r="AA118" s="11">
        <f>+'NewTech-modinp'!Z118</f>
        <v>0.99970008997300808</v>
      </c>
      <c r="AB118" s="11">
        <f>+'NewTech-modinp'!AA118</f>
        <v>0.99970008997300808</v>
      </c>
      <c r="AC118" s="11">
        <f>+'NewTech-modinp'!AB118</f>
        <v>0.99970008997300808</v>
      </c>
      <c r="AD118" s="11">
        <f>+'NewTech-modinp'!AC118</f>
        <v>0.99970008997300808</v>
      </c>
      <c r="AE118" s="11">
        <f>+'NewTech-modinp'!AD118</f>
        <v>0.99970008997300808</v>
      </c>
      <c r="AF118" s="11">
        <f>+'NewTech-modinp'!AE118</f>
        <v>0.99970008997300808</v>
      </c>
      <c r="AG118" s="11">
        <f>+'NewTech-modinp'!AF118</f>
        <v>0.99970008997300808</v>
      </c>
      <c r="AH118" s="17">
        <f>+'NewTech-modinp'!AG118</f>
        <v>80</v>
      </c>
      <c r="AI118" s="11">
        <f>+'NewTech-modinp'!AH118</f>
        <v>80</v>
      </c>
      <c r="AJ118" s="11">
        <f>+'NewTech-modinp'!AI118</f>
        <v>80</v>
      </c>
      <c r="AK118" s="11">
        <f>+'NewTech-modinp'!AJ118</f>
        <v>80</v>
      </c>
      <c r="AL118" s="11">
        <f>+'NewTech-modinp'!AK118</f>
        <v>80</v>
      </c>
      <c r="AM118" s="11">
        <f>+'NewTech-modinp'!AL118</f>
        <v>80</v>
      </c>
      <c r="AN118" s="11">
        <f>+'NewTech-modinp'!AM118</f>
        <v>80</v>
      </c>
      <c r="AO118" s="11">
        <f>+'NewTech-modinp'!AN118</f>
        <v>80</v>
      </c>
      <c r="AP118" s="11">
        <f>+'NewTech-modinp'!AO118</f>
        <v>80</v>
      </c>
      <c r="AQ118" s="11">
        <f>+'NewTech-modinp'!AP118</f>
        <v>80</v>
      </c>
      <c r="AR118" s="17"/>
    </row>
    <row r="119" spans="1:49" s="10" customFormat="1">
      <c r="A119" s="37" t="s">
        <v>115</v>
      </c>
      <c r="B119" s="32" t="s">
        <v>202</v>
      </c>
      <c r="C119" s="37" t="s">
        <v>107</v>
      </c>
      <c r="D119" s="32" t="s">
        <v>195</v>
      </c>
      <c r="E119" s="33" t="str">
        <f t="shared" si="7"/>
        <v>MTHOL-PH-Stm</v>
      </c>
      <c r="F119" s="37" t="s">
        <v>89</v>
      </c>
      <c r="G119" s="32" t="s">
        <v>180</v>
      </c>
      <c r="H119" s="33" t="str">
        <f t="shared" si="9"/>
        <v>MTHOL-PH-Stm-ELC-HTPump20</v>
      </c>
      <c r="I119" s="37" t="s">
        <v>70</v>
      </c>
      <c r="J119" s="32" t="s">
        <v>161</v>
      </c>
      <c r="N119" s="10" t="str">
        <f>+'NewTech-modinp'!N119</f>
        <v>MTHOL-FDSTCK-NGA-FDSTCK</v>
      </c>
      <c r="O119" s="10" t="str">
        <f>+'NewTech-modinp'!O119</f>
        <v>New Methanol - Methanol production (feedstock)  - Natural Gas</v>
      </c>
      <c r="P119" s="10" t="s">
        <v>217</v>
      </c>
      <c r="Q119" s="10" t="str">
        <f>+'NewTech-modinp'!Q119</f>
        <v>MTHOL-FDSTCK</v>
      </c>
      <c r="R119" s="10">
        <f>+'NewTech-modinp'!R119</f>
        <v>2018</v>
      </c>
      <c r="S119" s="16">
        <v>2020</v>
      </c>
      <c r="T119" s="40">
        <f>+'NewTech-modinp'!T119</f>
        <v>100</v>
      </c>
      <c r="U119" s="10">
        <f>+'NewTech-modinp'!U119</f>
        <v>0.9</v>
      </c>
      <c r="W119" s="16">
        <f>+'NewTech-modinp'!V119</f>
        <v>31.536000000000001</v>
      </c>
      <c r="X119" s="40">
        <f>+'NewTech-modinp'!W119</f>
        <v>1</v>
      </c>
      <c r="Y119" s="10">
        <f>+'NewTech-modinp'!X119</f>
        <v>1</v>
      </c>
      <c r="Z119" s="10">
        <f>+'NewTech-modinp'!Y119</f>
        <v>1</v>
      </c>
      <c r="AA119" s="10">
        <f>+'NewTech-modinp'!Z119</f>
        <v>1</v>
      </c>
      <c r="AB119" s="10">
        <f>+'NewTech-modinp'!AA119</f>
        <v>1</v>
      </c>
      <c r="AC119" s="10">
        <f>+'NewTech-modinp'!AB119</f>
        <v>1</v>
      </c>
      <c r="AD119" s="10">
        <f>+'NewTech-modinp'!AC119</f>
        <v>1</v>
      </c>
      <c r="AE119" s="10">
        <f>+'NewTech-modinp'!AD119</f>
        <v>1</v>
      </c>
      <c r="AF119" s="10">
        <f>+'NewTech-modinp'!AE119</f>
        <v>1</v>
      </c>
      <c r="AG119" s="10">
        <f>+'NewTech-modinp'!AF119</f>
        <v>1</v>
      </c>
      <c r="AH119" s="16">
        <f>+'NewTech-modinp'!AG119</f>
        <v>0</v>
      </c>
      <c r="AI119" s="10">
        <f>+'NewTech-modinp'!AH119</f>
        <v>0</v>
      </c>
      <c r="AJ119" s="10">
        <f>+'NewTech-modinp'!AI119</f>
        <v>0</v>
      </c>
      <c r="AK119" s="10">
        <f>+'NewTech-modinp'!AJ119</f>
        <v>0</v>
      </c>
      <c r="AL119" s="10">
        <f>+'NewTech-modinp'!AK119</f>
        <v>0</v>
      </c>
      <c r="AM119" s="10">
        <f>+'NewTech-modinp'!AL119</f>
        <v>0</v>
      </c>
      <c r="AN119" s="10">
        <f>+'NewTech-modinp'!AM119</f>
        <v>0</v>
      </c>
      <c r="AO119" s="10">
        <f>+'NewTech-modinp'!AN119</f>
        <v>0</v>
      </c>
      <c r="AP119" s="10">
        <f>+'NewTech-modinp'!AO119</f>
        <v>0</v>
      </c>
      <c r="AQ119" s="10">
        <f>+'NewTech-modinp'!AP119</f>
        <v>0</v>
      </c>
      <c r="AR119" s="16"/>
    </row>
    <row r="120" spans="1:49" s="11" customFormat="1">
      <c r="A120" s="34" t="s">
        <v>115</v>
      </c>
      <c r="B120" s="35" t="s">
        <v>202</v>
      </c>
      <c r="C120" s="34" t="s">
        <v>107</v>
      </c>
      <c r="D120" s="35" t="s">
        <v>195</v>
      </c>
      <c r="E120" s="36" t="str">
        <f t="shared" si="7"/>
        <v>MTHOL-PH-Stm</v>
      </c>
      <c r="F120" s="34" t="s">
        <v>95</v>
      </c>
      <c r="G120" s="35" t="s">
        <v>95</v>
      </c>
      <c r="H120" s="36" t="str">
        <f t="shared" si="9"/>
        <v>MTHOL-PH-Stm-WOD-Boiler20</v>
      </c>
      <c r="I120" s="34" t="s">
        <v>74</v>
      </c>
      <c r="J120" s="35" t="s">
        <v>165</v>
      </c>
      <c r="N120" s="11" t="str">
        <f>+'NewTech-modinp'!N120</f>
        <v>MTHOL-PH_REFRM-NGA-REFRM</v>
      </c>
      <c r="O120" s="11" t="str">
        <f>+'NewTech-modinp'!O120</f>
        <v>New Methanol - Process Heat: Reformer  - Natural Gas</v>
      </c>
      <c r="P120" s="11" t="str">
        <f>+'NewTech-modinp'!P120</f>
        <v>INDNGA</v>
      </c>
      <c r="Q120" s="11" t="str">
        <f>+'NewTech-modinp'!Q120</f>
        <v>MTHOL-PH_REFRM</v>
      </c>
      <c r="R120" s="11">
        <f>+'NewTech-modinp'!R120</f>
        <v>2018</v>
      </c>
      <c r="S120" s="17">
        <v>2020</v>
      </c>
      <c r="T120" s="38">
        <f>+'NewTech-modinp'!T120</f>
        <v>25</v>
      </c>
      <c r="U120" s="11">
        <f>+'NewTech-modinp'!U120</f>
        <v>0.5</v>
      </c>
      <c r="W120" s="17">
        <f>+'NewTech-modinp'!V120</f>
        <v>31.536000000000001</v>
      </c>
      <c r="X120" s="38">
        <f>+'NewTech-modinp'!W120</f>
        <v>1</v>
      </c>
      <c r="Y120" s="11">
        <f>+'NewTech-modinp'!X120</f>
        <v>1</v>
      </c>
      <c r="Z120" s="11">
        <f>+'NewTech-modinp'!Y120</f>
        <v>1</v>
      </c>
      <c r="AA120" s="11">
        <f>+'NewTech-modinp'!Z120</f>
        <v>1</v>
      </c>
      <c r="AB120" s="11">
        <f>+'NewTech-modinp'!AA120</f>
        <v>1</v>
      </c>
      <c r="AC120" s="11">
        <f>+'NewTech-modinp'!AB120</f>
        <v>1</v>
      </c>
      <c r="AD120" s="11">
        <f>+'NewTech-modinp'!AC120</f>
        <v>1</v>
      </c>
      <c r="AE120" s="11">
        <f>+'NewTech-modinp'!AD120</f>
        <v>1</v>
      </c>
      <c r="AF120" s="11">
        <f>+'NewTech-modinp'!AE120</f>
        <v>1</v>
      </c>
      <c r="AG120" s="11">
        <f>+'NewTech-modinp'!AF120</f>
        <v>1</v>
      </c>
      <c r="AH120" s="17">
        <f>+'NewTech-modinp'!AG120</f>
        <v>0</v>
      </c>
      <c r="AI120" s="11">
        <f>+'NewTech-modinp'!AH120</f>
        <v>0</v>
      </c>
      <c r="AJ120" s="11">
        <f>+'NewTech-modinp'!AI120</f>
        <v>0</v>
      </c>
      <c r="AK120" s="11">
        <f>+'NewTech-modinp'!AJ120</f>
        <v>0</v>
      </c>
      <c r="AL120" s="11">
        <f>+'NewTech-modinp'!AK120</f>
        <v>0</v>
      </c>
      <c r="AM120" s="11">
        <f>+'NewTech-modinp'!AL120</f>
        <v>0</v>
      </c>
      <c r="AN120" s="11">
        <f>+'NewTech-modinp'!AM120</f>
        <v>0</v>
      </c>
      <c r="AO120" s="11">
        <f>+'NewTech-modinp'!AN120</f>
        <v>0</v>
      </c>
      <c r="AP120" s="11">
        <f>+'NewTech-modinp'!AO120</f>
        <v>0</v>
      </c>
      <c r="AQ120" s="11">
        <f>+'NewTech-modinp'!AP120</f>
        <v>0</v>
      </c>
      <c r="AR120" s="17"/>
    </row>
    <row r="121" spans="1:49" s="10" customFormat="1">
      <c r="A121" s="37" t="s">
        <v>118</v>
      </c>
      <c r="B121" s="32" t="s">
        <v>204</v>
      </c>
      <c r="C121" s="37" t="s">
        <v>78</v>
      </c>
      <c r="D121" s="32" t="s">
        <v>169</v>
      </c>
      <c r="E121" s="33" t="str">
        <f t="shared" si="7"/>
        <v>MNRL-LGHT</v>
      </c>
      <c r="F121" s="37" t="s">
        <v>79</v>
      </c>
      <c r="G121" s="32" t="s">
        <v>170</v>
      </c>
      <c r="H121" s="33" t="str">
        <f t="shared" si="9"/>
        <v>MNRL-LGHT-ELC-Light20</v>
      </c>
      <c r="I121" s="37" t="s">
        <v>70</v>
      </c>
      <c r="J121" s="32" t="s">
        <v>161</v>
      </c>
      <c r="N121" s="10" t="str">
        <f>+'NewTech-modinp'!N121</f>
        <v>MNRL-MoTP-Stat-ELC-Motor</v>
      </c>
      <c r="O121" s="10" t="str">
        <f>+'NewTech-modinp'!O121</f>
        <v>New Mineral - Motive Power, Stationary  - Electricity</v>
      </c>
      <c r="P121" s="10" t="str">
        <f>+'NewTech-modinp'!P121</f>
        <v>INDELC</v>
      </c>
      <c r="Q121" s="10" t="str">
        <f>+'NewTech-modinp'!Q121</f>
        <v>MNRL-MoTP-Stat</v>
      </c>
      <c r="R121" s="10">
        <f>+'NewTech-modinp'!R121</f>
        <v>2018</v>
      </c>
      <c r="S121" s="16">
        <v>2020</v>
      </c>
      <c r="T121" s="40">
        <f>+'NewTech-modinp'!T121</f>
        <v>10</v>
      </c>
      <c r="U121" s="10">
        <f>+'NewTech-modinp'!U121</f>
        <v>0.5</v>
      </c>
      <c r="V121" s="10">
        <f t="shared" si="10"/>
        <v>0.35</v>
      </c>
      <c r="W121" s="16">
        <f>+'NewTech-modinp'!V121</f>
        <v>31.536000000000001</v>
      </c>
      <c r="X121" s="40">
        <f>+'NewTech-modinp'!W121</f>
        <v>0.67500000000000004</v>
      </c>
      <c r="Y121" s="10">
        <f>+'NewTech-modinp'!X121</f>
        <v>0.67500000000000004</v>
      </c>
      <c r="Z121" s="10">
        <f>+'NewTech-modinp'!Y121</f>
        <v>0.67500000000000004</v>
      </c>
      <c r="AA121" s="10">
        <f>+'NewTech-modinp'!Z121</f>
        <v>0.67500000000000004</v>
      </c>
      <c r="AB121" s="10">
        <f>+'NewTech-modinp'!AA121</f>
        <v>0.67500000000000004</v>
      </c>
      <c r="AC121" s="10">
        <f>+'NewTech-modinp'!AB121</f>
        <v>0.67500000000000004</v>
      </c>
      <c r="AD121" s="10">
        <f>+'NewTech-modinp'!AC121</f>
        <v>0.67500000000000004</v>
      </c>
      <c r="AE121" s="10">
        <f>+'NewTech-modinp'!AD121</f>
        <v>0.67500000000000004</v>
      </c>
      <c r="AF121" s="10">
        <f>+'NewTech-modinp'!AE121</f>
        <v>0.67500000000000004</v>
      </c>
      <c r="AG121" s="10">
        <f>+'NewTech-modinp'!AF121</f>
        <v>0.67500000000000004</v>
      </c>
      <c r="AH121" s="16">
        <f>+'NewTech-modinp'!AG121</f>
        <v>280</v>
      </c>
      <c r="AI121" s="10">
        <f>+'NewTech-modinp'!AH121</f>
        <v>280</v>
      </c>
      <c r="AJ121" s="10">
        <f>+'NewTech-modinp'!AI121</f>
        <v>280</v>
      </c>
      <c r="AK121" s="10">
        <f>+'NewTech-modinp'!AJ121</f>
        <v>280</v>
      </c>
      <c r="AL121" s="10">
        <f>+'NewTech-modinp'!AK121</f>
        <v>280</v>
      </c>
      <c r="AM121" s="10">
        <f>+'NewTech-modinp'!AL121</f>
        <v>280</v>
      </c>
      <c r="AN121" s="10">
        <f>+'NewTech-modinp'!AM121</f>
        <v>280</v>
      </c>
      <c r="AO121" s="10">
        <f>+'NewTech-modinp'!AN121</f>
        <v>280</v>
      </c>
      <c r="AP121" s="10">
        <f>+'NewTech-modinp'!AO121</f>
        <v>280</v>
      </c>
      <c r="AQ121" s="10">
        <f>+'NewTech-modinp'!AP121</f>
        <v>280</v>
      </c>
      <c r="AR121" s="16"/>
    </row>
    <row r="122" spans="1:49" s="11" customFormat="1">
      <c r="A122" s="34" t="s">
        <v>118</v>
      </c>
      <c r="B122" s="35" t="s">
        <v>204</v>
      </c>
      <c r="C122" s="34" t="s">
        <v>84</v>
      </c>
      <c r="D122" s="35" t="s">
        <v>175</v>
      </c>
      <c r="E122" s="36" t="str">
        <f t="shared" si="7"/>
        <v>MNRL-MoTP-Stat</v>
      </c>
      <c r="F122" s="34" t="s">
        <v>87</v>
      </c>
      <c r="G122" s="35" t="s">
        <v>178</v>
      </c>
      <c r="H122" s="36" t="str">
        <f t="shared" si="9"/>
        <v>MNRL-MoTP-Stat-ELC-Motor20</v>
      </c>
      <c r="I122" s="34" t="s">
        <v>70</v>
      </c>
      <c r="J122" s="35" t="s">
        <v>161</v>
      </c>
      <c r="N122" s="11" t="str">
        <f>+'NewTech-modinp'!N122</f>
        <v>MNRL-MoTP-Stat-PET-st_ngn</v>
      </c>
      <c r="O122" s="11" t="str">
        <f>+'NewTech-modinp'!O122</f>
        <v>New Mineral - Motive Power, Stationary  - Petrol</v>
      </c>
      <c r="P122" s="11" t="str">
        <f>+'NewTech-modinp'!P122</f>
        <v>INDPET</v>
      </c>
      <c r="Q122" s="11" t="str">
        <f>+'NewTech-modinp'!Q122</f>
        <v>MNRL-MoTP-Stat</v>
      </c>
      <c r="R122" s="11">
        <f>+'NewTech-modinp'!R122</f>
        <v>2018</v>
      </c>
      <c r="S122" s="17">
        <v>2020</v>
      </c>
      <c r="T122" s="38">
        <f>+'NewTech-modinp'!T122</f>
        <v>15</v>
      </c>
      <c r="U122" s="11">
        <f>+'NewTech-modinp'!U122</f>
        <v>0.5</v>
      </c>
      <c r="V122" s="11">
        <f t="shared" si="10"/>
        <v>0.35</v>
      </c>
      <c r="W122" s="17">
        <f>+'NewTech-modinp'!V122</f>
        <v>31.536000000000001</v>
      </c>
      <c r="X122" s="38">
        <f>+'NewTech-modinp'!W122</f>
        <v>0.18</v>
      </c>
      <c r="Y122" s="11">
        <f>+'NewTech-modinp'!X122</f>
        <v>0.18</v>
      </c>
      <c r="Z122" s="11">
        <f>+'NewTech-modinp'!Y122</f>
        <v>0.18</v>
      </c>
      <c r="AA122" s="11">
        <f>+'NewTech-modinp'!Z122</f>
        <v>0.18</v>
      </c>
      <c r="AB122" s="11">
        <f>+'NewTech-modinp'!AA122</f>
        <v>0.18</v>
      </c>
      <c r="AC122" s="11">
        <f>+'NewTech-modinp'!AB122</f>
        <v>0.18</v>
      </c>
      <c r="AD122" s="11">
        <f>+'NewTech-modinp'!AC122</f>
        <v>0.18</v>
      </c>
      <c r="AE122" s="11">
        <f>+'NewTech-modinp'!AD122</f>
        <v>0.18</v>
      </c>
      <c r="AF122" s="11">
        <f>+'NewTech-modinp'!AE122</f>
        <v>0.18</v>
      </c>
      <c r="AG122" s="11">
        <f>+'NewTech-modinp'!AF122</f>
        <v>0.18</v>
      </c>
      <c r="AH122" s="17">
        <f>+'NewTech-modinp'!AG122</f>
        <v>350</v>
      </c>
      <c r="AI122" s="11">
        <f>+'NewTech-modinp'!AH122</f>
        <v>350</v>
      </c>
      <c r="AJ122" s="11">
        <f>+'NewTech-modinp'!AI122</f>
        <v>350</v>
      </c>
      <c r="AK122" s="11">
        <f>+'NewTech-modinp'!AJ122</f>
        <v>350</v>
      </c>
      <c r="AL122" s="11">
        <f>+'NewTech-modinp'!AK122</f>
        <v>350</v>
      </c>
      <c r="AM122" s="11">
        <f>+'NewTech-modinp'!AL122</f>
        <v>350</v>
      </c>
      <c r="AN122" s="11">
        <f>+'NewTech-modinp'!AM122</f>
        <v>350</v>
      </c>
      <c r="AO122" s="11">
        <f>+'NewTech-modinp'!AN122</f>
        <v>350</v>
      </c>
      <c r="AP122" s="11">
        <f>+'NewTech-modinp'!AO122</f>
        <v>350</v>
      </c>
      <c r="AQ122" s="11">
        <f>+'NewTech-modinp'!AP122</f>
        <v>350</v>
      </c>
      <c r="AR122" s="17">
        <v>0</v>
      </c>
    </row>
    <row r="123" spans="1:49" s="11" customFormat="1">
      <c r="A123" s="34" t="s">
        <v>118</v>
      </c>
      <c r="B123" s="35" t="s">
        <v>204</v>
      </c>
      <c r="C123" s="34" t="s">
        <v>84</v>
      </c>
      <c r="D123" s="35" t="s">
        <v>175</v>
      </c>
      <c r="E123" s="36" t="str">
        <f t="shared" si="7"/>
        <v>MNRL-MoTP-Stat</v>
      </c>
      <c r="F123" s="34" t="s">
        <v>85</v>
      </c>
      <c r="G123" s="35" t="s">
        <v>176</v>
      </c>
      <c r="H123" s="36" t="str">
        <f t="shared" ref="H123:H125" si="14">+LEFT(E123,9)&amp;"-"&amp;RIGHT(J123,3)&amp;"-"&amp;G123&amp;"20"</f>
        <v>MNRL-MoTP-PET-Stt_ngn20</v>
      </c>
      <c r="I123" s="34" t="s">
        <v>83</v>
      </c>
      <c r="J123" s="35" t="s">
        <v>174</v>
      </c>
      <c r="N123" s="11" t="str">
        <f>+'NewTech-modinp'!N123</f>
        <v>MNRL-MoTP-Stat-DSL-st_ngn</v>
      </c>
      <c r="O123" s="11" t="str">
        <f>+'NewTech-modinp'!O123</f>
        <v>New Mineral - Motive Power, Stationary  - Diesel</v>
      </c>
      <c r="P123" s="11" t="str">
        <f>+'NewTech-modinp'!P123</f>
        <v>INDDSL</v>
      </c>
      <c r="Q123" s="11" t="str">
        <f>+'NewTech-modinp'!Q123</f>
        <v>MNRL-MoTP-Stat</v>
      </c>
      <c r="R123" s="11">
        <f>+'NewTech-modinp'!R123</f>
        <v>2018</v>
      </c>
      <c r="S123" s="17">
        <v>2020</v>
      </c>
      <c r="T123" s="38">
        <f>+'NewTech-modinp'!T123</f>
        <v>20</v>
      </c>
      <c r="U123" s="11">
        <f>+'NewTech-modinp'!U123</f>
        <v>0.5</v>
      </c>
      <c r="V123" s="11">
        <f t="shared" si="10"/>
        <v>0.35</v>
      </c>
      <c r="W123" s="17">
        <f>+'NewTech-modinp'!V123</f>
        <v>31.536000000000001</v>
      </c>
      <c r="X123" s="38">
        <f>+'NewTech-modinp'!W123</f>
        <v>0.22</v>
      </c>
      <c r="Y123" s="11">
        <f>+'NewTech-modinp'!X123</f>
        <v>0.22</v>
      </c>
      <c r="Z123" s="11">
        <f>+'NewTech-modinp'!Y123</f>
        <v>0.22</v>
      </c>
      <c r="AA123" s="11">
        <f>+'NewTech-modinp'!Z123</f>
        <v>0.22</v>
      </c>
      <c r="AB123" s="11">
        <f>+'NewTech-modinp'!AA123</f>
        <v>0.22</v>
      </c>
      <c r="AC123" s="11">
        <f>+'NewTech-modinp'!AB123</f>
        <v>0.22</v>
      </c>
      <c r="AD123" s="11">
        <f>+'NewTech-modinp'!AC123</f>
        <v>0.22</v>
      </c>
      <c r="AE123" s="11">
        <f>+'NewTech-modinp'!AD123</f>
        <v>0.22</v>
      </c>
      <c r="AF123" s="11">
        <f>+'NewTech-modinp'!AE123</f>
        <v>0.22</v>
      </c>
      <c r="AG123" s="11">
        <f>+'NewTech-modinp'!AF123</f>
        <v>0.22</v>
      </c>
      <c r="AH123" s="17">
        <f>+'NewTech-modinp'!AG123</f>
        <v>455</v>
      </c>
      <c r="AI123" s="11">
        <f>+'NewTech-modinp'!AH123</f>
        <v>455</v>
      </c>
      <c r="AJ123" s="11">
        <f>+'NewTech-modinp'!AI123</f>
        <v>455</v>
      </c>
      <c r="AK123" s="11">
        <f>+'NewTech-modinp'!AJ123</f>
        <v>455</v>
      </c>
      <c r="AL123" s="11">
        <f>+'NewTech-modinp'!AK123</f>
        <v>455</v>
      </c>
      <c r="AM123" s="11">
        <f>+'NewTech-modinp'!AL123</f>
        <v>455</v>
      </c>
      <c r="AN123" s="11">
        <f>+'NewTech-modinp'!AM123</f>
        <v>455</v>
      </c>
      <c r="AO123" s="11">
        <f>+'NewTech-modinp'!AN123</f>
        <v>455</v>
      </c>
      <c r="AP123" s="11">
        <f>+'NewTech-modinp'!AO123</f>
        <v>455</v>
      </c>
      <c r="AQ123" s="11">
        <f>+'NewTech-modinp'!AP123</f>
        <v>455</v>
      </c>
      <c r="AR123" s="17">
        <v>0</v>
      </c>
    </row>
    <row r="124" spans="1:49" s="11" customFormat="1">
      <c r="A124" s="34" t="s">
        <v>118</v>
      </c>
      <c r="B124" s="35" t="s">
        <v>204</v>
      </c>
      <c r="C124" s="34" t="s">
        <v>84</v>
      </c>
      <c r="D124" s="35" t="s">
        <v>175</v>
      </c>
      <c r="E124" s="36" t="str">
        <f t="shared" si="7"/>
        <v>MNRL-MoTP-Stat</v>
      </c>
      <c r="F124" s="34" t="s">
        <v>85</v>
      </c>
      <c r="G124" s="35" t="s">
        <v>176</v>
      </c>
      <c r="H124" s="36" t="str">
        <f t="shared" si="14"/>
        <v>MNRL-MoTP-DSL-Stt_ngn20</v>
      </c>
      <c r="I124" s="34" t="s">
        <v>82</v>
      </c>
      <c r="J124" s="35" t="s">
        <v>173</v>
      </c>
      <c r="N124" s="11" t="str">
        <f>+'NewTech-modinp'!N124</f>
        <v>MNRL-MoTP-Stat-ELC-VSD-Mtr</v>
      </c>
      <c r="O124" s="11" t="str">
        <f>+'NewTech-modinp'!O124</f>
        <v>New Mineral - Motive Power, Stationary  - Electricity</v>
      </c>
      <c r="P124" s="11" t="str">
        <f>+'NewTech-modinp'!P124</f>
        <v>INDELC</v>
      </c>
      <c r="Q124" s="11" t="str">
        <f>+'NewTech-modinp'!Q124</f>
        <v>MNRL-MoTP-Stat</v>
      </c>
      <c r="R124" s="11">
        <f>+'NewTech-modinp'!R124</f>
        <v>2018</v>
      </c>
      <c r="S124" s="17">
        <v>2020</v>
      </c>
      <c r="T124" s="38">
        <f>+'NewTech-modinp'!T124</f>
        <v>10</v>
      </c>
      <c r="U124" s="11">
        <f>+'NewTech-modinp'!U124</f>
        <v>0.5</v>
      </c>
      <c r="V124" s="11">
        <f t="shared" si="10"/>
        <v>0.35</v>
      </c>
      <c r="W124" s="17">
        <f>+'NewTech-modinp'!V124</f>
        <v>31.536000000000001</v>
      </c>
      <c r="X124" s="38">
        <f>+'NewTech-modinp'!W124</f>
        <v>0.9</v>
      </c>
      <c r="Y124" s="11">
        <f>+'NewTech-modinp'!X124</f>
        <v>0.9</v>
      </c>
      <c r="Z124" s="11">
        <f>+'NewTech-modinp'!Y124</f>
        <v>0.9</v>
      </c>
      <c r="AA124" s="11">
        <f>+'NewTech-modinp'!Z124</f>
        <v>0.9</v>
      </c>
      <c r="AB124" s="11">
        <f>+'NewTech-modinp'!AA124</f>
        <v>0.9</v>
      </c>
      <c r="AC124" s="11">
        <f>+'NewTech-modinp'!AB124</f>
        <v>0.9</v>
      </c>
      <c r="AD124" s="11">
        <f>+'NewTech-modinp'!AC124</f>
        <v>0.9</v>
      </c>
      <c r="AE124" s="11">
        <f>+'NewTech-modinp'!AD124</f>
        <v>0.9</v>
      </c>
      <c r="AF124" s="11">
        <f>+'NewTech-modinp'!AE124</f>
        <v>0.9</v>
      </c>
      <c r="AG124" s="11">
        <f>+'NewTech-modinp'!AF124</f>
        <v>0.9</v>
      </c>
      <c r="AH124" s="17">
        <f>+'NewTech-modinp'!AG124</f>
        <v>336</v>
      </c>
      <c r="AI124" s="11">
        <f>+'NewTech-modinp'!AH124</f>
        <v>336</v>
      </c>
      <c r="AJ124" s="11">
        <f>+'NewTech-modinp'!AI124</f>
        <v>336</v>
      </c>
      <c r="AK124" s="11">
        <f>+'NewTech-modinp'!AJ124</f>
        <v>336</v>
      </c>
      <c r="AL124" s="11">
        <f>+'NewTech-modinp'!AK124</f>
        <v>336</v>
      </c>
      <c r="AM124" s="11">
        <f>+'NewTech-modinp'!AL124</f>
        <v>336</v>
      </c>
      <c r="AN124" s="11">
        <f>+'NewTech-modinp'!AM124</f>
        <v>336</v>
      </c>
      <c r="AO124" s="11">
        <f>+'NewTech-modinp'!AN124</f>
        <v>336</v>
      </c>
      <c r="AP124" s="11">
        <f>+'NewTech-modinp'!AO124</f>
        <v>336</v>
      </c>
      <c r="AQ124" s="11">
        <f>+'NewTech-modinp'!AP124</f>
        <v>336</v>
      </c>
      <c r="AR124" s="17">
        <f>+'NewTech-modinp'!AQ124</f>
        <v>0.5</v>
      </c>
      <c r="AT124" s="11">
        <f>+'NewTech-modinp'!AR124</f>
        <v>5</v>
      </c>
    </row>
    <row r="125" spans="1:49" s="11" customFormat="1">
      <c r="A125" s="34" t="s">
        <v>118</v>
      </c>
      <c r="B125" s="35" t="s">
        <v>204</v>
      </c>
      <c r="C125" s="34" t="s">
        <v>84</v>
      </c>
      <c r="D125" s="35" t="s">
        <v>175</v>
      </c>
      <c r="E125" s="36" t="str">
        <f t="shared" si="7"/>
        <v>MNRL-MoTP-Stat</v>
      </c>
      <c r="F125" s="34" t="s">
        <v>85</v>
      </c>
      <c r="G125" s="35" t="s">
        <v>176</v>
      </c>
      <c r="H125" s="36" t="str">
        <f t="shared" si="14"/>
        <v>MNRL-MoTP-FOL-Stt_ngn20</v>
      </c>
      <c r="I125" s="34" t="s">
        <v>86</v>
      </c>
      <c r="J125" s="35" t="s">
        <v>177</v>
      </c>
      <c r="N125" s="11" t="str">
        <f>+'NewTech-modinp'!N125</f>
        <v>MNRL-PH-FURN-ELC-Furn</v>
      </c>
      <c r="O125" s="11" t="str">
        <f>+'NewTech-modinp'!O125</f>
        <v>New Mineral - Process Heat: Furnace/Kiln  - Electricity</v>
      </c>
      <c r="P125" s="11" t="str">
        <f>+'NewTech-modinp'!P125</f>
        <v>INDELC</v>
      </c>
      <c r="Q125" s="11" t="str">
        <f>+'NewTech-modinp'!Q125</f>
        <v>MNRL-PH-FURN</v>
      </c>
      <c r="R125" s="11">
        <f>+'NewTech-modinp'!R125</f>
        <v>2018</v>
      </c>
      <c r="S125" s="17">
        <v>2020</v>
      </c>
      <c r="T125" s="38">
        <f>+'NewTech-modinp'!T125</f>
        <v>25</v>
      </c>
      <c r="U125" s="11">
        <f>+'NewTech-modinp'!U125</f>
        <v>0.9</v>
      </c>
      <c r="V125" s="11">
        <f t="shared" si="10"/>
        <v>0.63</v>
      </c>
      <c r="W125" s="17">
        <f>+'NewTech-modinp'!V125</f>
        <v>31.536000000000001</v>
      </c>
      <c r="X125" s="38">
        <f>+'NewTech-modinp'!W125</f>
        <v>0.8</v>
      </c>
      <c r="Y125" s="11">
        <f>+'NewTech-modinp'!X125</f>
        <v>0.8</v>
      </c>
      <c r="Z125" s="11">
        <f>+'NewTech-modinp'!Y125</f>
        <v>0.8</v>
      </c>
      <c r="AA125" s="11">
        <f>+'NewTech-modinp'!Z125</f>
        <v>0.8</v>
      </c>
      <c r="AB125" s="11">
        <f>+'NewTech-modinp'!AA125</f>
        <v>0.8</v>
      </c>
      <c r="AC125" s="11">
        <f>+'NewTech-modinp'!AB125</f>
        <v>0.8</v>
      </c>
      <c r="AD125" s="11">
        <f>+'NewTech-modinp'!AC125</f>
        <v>0.8</v>
      </c>
      <c r="AE125" s="11">
        <f>+'NewTech-modinp'!AD125</f>
        <v>0.8</v>
      </c>
      <c r="AF125" s="11">
        <f>+'NewTech-modinp'!AE125</f>
        <v>0.8</v>
      </c>
      <c r="AG125" s="11">
        <f>+'NewTech-modinp'!AF125</f>
        <v>0.8</v>
      </c>
      <c r="AH125" s="17">
        <f>+'NewTech-modinp'!AG125</f>
        <v>63</v>
      </c>
      <c r="AI125" s="11">
        <f>+'NewTech-modinp'!AH125</f>
        <v>63</v>
      </c>
      <c r="AJ125" s="11">
        <f>+'NewTech-modinp'!AI125</f>
        <v>63</v>
      </c>
      <c r="AK125" s="11">
        <f>+'NewTech-modinp'!AJ125</f>
        <v>63</v>
      </c>
      <c r="AL125" s="11">
        <f>+'NewTech-modinp'!AK125</f>
        <v>63</v>
      </c>
      <c r="AM125" s="11">
        <f>+'NewTech-modinp'!AL125</f>
        <v>63</v>
      </c>
      <c r="AN125" s="11">
        <f>+'NewTech-modinp'!AM125</f>
        <v>63</v>
      </c>
      <c r="AO125" s="11">
        <f>+'NewTech-modinp'!AN125</f>
        <v>63</v>
      </c>
      <c r="AP125" s="11">
        <f>+'NewTech-modinp'!AO125</f>
        <v>63</v>
      </c>
      <c r="AQ125" s="11">
        <f>+'NewTech-modinp'!AP125</f>
        <v>63</v>
      </c>
      <c r="AR125" s="17"/>
      <c r="AW125" s="11" t="s">
        <v>596</v>
      </c>
    </row>
    <row r="126" spans="1:49" s="11" customFormat="1">
      <c r="A126" s="34" t="s">
        <v>118</v>
      </c>
      <c r="B126" s="35" t="s">
        <v>204</v>
      </c>
      <c r="C126" s="34" t="s">
        <v>66</v>
      </c>
      <c r="D126" s="35" t="s">
        <v>158</v>
      </c>
      <c r="E126" s="36" t="str">
        <f t="shared" si="7"/>
        <v>MNRL-PH-FURN</v>
      </c>
      <c r="F126" s="34" t="s">
        <v>69</v>
      </c>
      <c r="G126" s="35" t="s">
        <v>159</v>
      </c>
      <c r="H126" s="36" t="str">
        <f t="shared" si="9"/>
        <v>MNRL-PH-FURN-ELC-Furn20</v>
      </c>
      <c r="I126" s="34" t="s">
        <v>70</v>
      </c>
      <c r="J126" s="35" t="s">
        <v>161</v>
      </c>
      <c r="N126" s="11" t="str">
        <f>+'NewTech-modinp'!N126</f>
        <v>MNRL-PH-FURN-COA-Furn</v>
      </c>
      <c r="O126" s="11" t="str">
        <f>+'NewTech-modinp'!O126</f>
        <v>New Mineral - Process Heat: Furnace/Kiln  - Coal</v>
      </c>
      <c r="P126" s="11" t="str">
        <f>+'NewTech-modinp'!P126</f>
        <v>INDCOA</v>
      </c>
      <c r="Q126" s="11" t="str">
        <f>+'NewTech-modinp'!Q126</f>
        <v>MNRL-PH-FURN</v>
      </c>
      <c r="R126" s="11">
        <f>+'NewTech-modinp'!R126</f>
        <v>2018</v>
      </c>
      <c r="S126" s="17">
        <v>2020</v>
      </c>
      <c r="T126" s="38">
        <f>+'NewTech-modinp'!T126</f>
        <v>25</v>
      </c>
      <c r="U126" s="11">
        <f>+'NewTech-modinp'!U126</f>
        <v>0.9</v>
      </c>
      <c r="V126" s="11">
        <f t="shared" si="10"/>
        <v>0.63</v>
      </c>
      <c r="W126" s="17">
        <f>+'NewTech-modinp'!V126</f>
        <v>31.536000000000001</v>
      </c>
      <c r="X126" s="38">
        <f>+'NewTech-modinp'!W126</f>
        <v>0.7</v>
      </c>
      <c r="Y126" s="11">
        <f>+'NewTech-modinp'!X126</f>
        <v>0.7</v>
      </c>
      <c r="Z126" s="11">
        <f>+'NewTech-modinp'!Y126</f>
        <v>0.7</v>
      </c>
      <c r="AA126" s="11">
        <f>+'NewTech-modinp'!Z126</f>
        <v>0.7</v>
      </c>
      <c r="AB126" s="11">
        <f>+'NewTech-modinp'!AA126</f>
        <v>0.7</v>
      </c>
      <c r="AC126" s="11">
        <f>+'NewTech-modinp'!AB126</f>
        <v>0.7</v>
      </c>
      <c r="AD126" s="11">
        <f>+'NewTech-modinp'!AC126</f>
        <v>0.7</v>
      </c>
      <c r="AE126" s="11">
        <f>+'NewTech-modinp'!AD126</f>
        <v>0.7</v>
      </c>
      <c r="AF126" s="11">
        <f>+'NewTech-modinp'!AE126</f>
        <v>0.7</v>
      </c>
      <c r="AG126" s="11">
        <f>+'NewTech-modinp'!AF126</f>
        <v>0.7</v>
      </c>
      <c r="AH126" s="17">
        <f>+'NewTech-modinp'!AG126</f>
        <v>63</v>
      </c>
      <c r="AI126" s="11">
        <f>+'NewTech-modinp'!AH126</f>
        <v>63</v>
      </c>
      <c r="AJ126" s="11">
        <f>+'NewTech-modinp'!AI126</f>
        <v>63</v>
      </c>
      <c r="AK126" s="11">
        <f>+'NewTech-modinp'!AJ126</f>
        <v>63</v>
      </c>
      <c r="AL126" s="11">
        <f>+'NewTech-modinp'!AK126</f>
        <v>63</v>
      </c>
      <c r="AM126" s="11">
        <f>+'NewTech-modinp'!AL126</f>
        <v>63</v>
      </c>
      <c r="AN126" s="11">
        <f>+'NewTech-modinp'!AM126</f>
        <v>63</v>
      </c>
      <c r="AO126" s="11">
        <f>+'NewTech-modinp'!AN126</f>
        <v>63</v>
      </c>
      <c r="AP126" s="11">
        <f>+'NewTech-modinp'!AO126</f>
        <v>63</v>
      </c>
      <c r="AQ126" s="11">
        <f>+'NewTech-modinp'!AP126</f>
        <v>63</v>
      </c>
      <c r="AR126" s="17">
        <f>+'NewTech-modinp'!AQ126</f>
        <v>0.03</v>
      </c>
      <c r="AT126" s="11">
        <f>+'NewTech-modinp'!AR126</f>
        <v>5</v>
      </c>
    </row>
    <row r="127" spans="1:49" s="11" customFormat="1">
      <c r="A127" s="34" t="s">
        <v>118</v>
      </c>
      <c r="B127" s="35" t="s">
        <v>204</v>
      </c>
      <c r="C127" s="34" t="s">
        <v>66</v>
      </c>
      <c r="D127" s="35" t="s">
        <v>158</v>
      </c>
      <c r="E127" s="36" t="str">
        <f t="shared" si="7"/>
        <v>MNRL-PH-FURN</v>
      </c>
      <c r="F127" s="34" t="s">
        <v>67</v>
      </c>
      <c r="G127" s="35" t="s">
        <v>159</v>
      </c>
      <c r="H127" s="36" t="str">
        <f t="shared" si="9"/>
        <v>MNRL-PH-FURN-COA-Furn20</v>
      </c>
      <c r="I127" s="34" t="s">
        <v>71</v>
      </c>
      <c r="J127" s="35" t="s">
        <v>162</v>
      </c>
      <c r="N127" s="11" t="str">
        <f>+'NewTech-modinp'!N127</f>
        <v>MNRL-PH-FURN-NGA-Furn</v>
      </c>
      <c r="O127" s="11" t="str">
        <f>+'NewTech-modinp'!O127</f>
        <v>New Mineral - Process Heat: Furnace/Kiln  - Natural Gas</v>
      </c>
      <c r="P127" s="11" t="str">
        <f>+'NewTech-modinp'!P127</f>
        <v>INDNGA</v>
      </c>
      <c r="Q127" s="11" t="str">
        <f>+'NewTech-modinp'!Q127</f>
        <v>MNRL-PH-FURN</v>
      </c>
      <c r="R127" s="11">
        <f>+'NewTech-modinp'!R127</f>
        <v>2018</v>
      </c>
      <c r="S127" s="17">
        <v>2020</v>
      </c>
      <c r="T127" s="38">
        <f>+'NewTech-modinp'!T127</f>
        <v>25</v>
      </c>
      <c r="U127" s="11">
        <f>+'NewTech-modinp'!U127</f>
        <v>0.9</v>
      </c>
      <c r="V127" s="11">
        <f t="shared" si="10"/>
        <v>0.63</v>
      </c>
      <c r="W127" s="17">
        <f>+'NewTech-modinp'!V127</f>
        <v>31.536000000000001</v>
      </c>
      <c r="X127" s="38">
        <f>+'NewTech-modinp'!W127</f>
        <v>0.8</v>
      </c>
      <c r="Y127" s="11">
        <f>+'NewTech-modinp'!X127</f>
        <v>0.8</v>
      </c>
      <c r="Z127" s="11">
        <f>+'NewTech-modinp'!Y127</f>
        <v>0.8</v>
      </c>
      <c r="AA127" s="11">
        <f>+'NewTech-modinp'!Z127</f>
        <v>0.8</v>
      </c>
      <c r="AB127" s="11">
        <f>+'NewTech-modinp'!AA127</f>
        <v>0.8</v>
      </c>
      <c r="AC127" s="11">
        <f>+'NewTech-modinp'!AB127</f>
        <v>0.8</v>
      </c>
      <c r="AD127" s="11">
        <f>+'NewTech-modinp'!AC127</f>
        <v>0.8</v>
      </c>
      <c r="AE127" s="11">
        <f>+'NewTech-modinp'!AD127</f>
        <v>0.8</v>
      </c>
      <c r="AF127" s="11">
        <f>+'NewTech-modinp'!AE127</f>
        <v>0.8</v>
      </c>
      <c r="AG127" s="11">
        <f>+'NewTech-modinp'!AF127</f>
        <v>0.8</v>
      </c>
      <c r="AH127" s="17">
        <f>+'NewTech-modinp'!AG127</f>
        <v>63</v>
      </c>
      <c r="AI127" s="11">
        <f>+'NewTech-modinp'!AH127</f>
        <v>63</v>
      </c>
      <c r="AJ127" s="11">
        <f>+'NewTech-modinp'!AI127</f>
        <v>63</v>
      </c>
      <c r="AK127" s="11">
        <f>+'NewTech-modinp'!AJ127</f>
        <v>63</v>
      </c>
      <c r="AL127" s="11">
        <f>+'NewTech-modinp'!AK127</f>
        <v>63</v>
      </c>
      <c r="AM127" s="11">
        <f>+'NewTech-modinp'!AL127</f>
        <v>63</v>
      </c>
      <c r="AN127" s="11">
        <f>+'NewTech-modinp'!AM127</f>
        <v>63</v>
      </c>
      <c r="AO127" s="11">
        <f>+'NewTech-modinp'!AN127</f>
        <v>63</v>
      </c>
      <c r="AP127" s="11">
        <f>+'NewTech-modinp'!AO127</f>
        <v>63</v>
      </c>
      <c r="AQ127" s="11">
        <f>+'NewTech-modinp'!AP127</f>
        <v>63</v>
      </c>
      <c r="AR127" s="17">
        <v>0.4</v>
      </c>
      <c r="AT127" s="11">
        <f>+'NewTech-modinp'!AR127</f>
        <v>5</v>
      </c>
    </row>
    <row r="128" spans="1:49" s="11" customFormat="1">
      <c r="A128" s="34" t="s">
        <v>118</v>
      </c>
      <c r="B128" s="35" t="s">
        <v>204</v>
      </c>
      <c r="C128" s="34" t="s">
        <v>66</v>
      </c>
      <c r="D128" s="35" t="s">
        <v>158</v>
      </c>
      <c r="E128" s="36" t="str">
        <f t="shared" si="7"/>
        <v>MNRL-PH-FURN</v>
      </c>
      <c r="F128" s="34" t="s">
        <v>67</v>
      </c>
      <c r="G128" s="35" t="s">
        <v>159</v>
      </c>
      <c r="H128" s="36" t="str">
        <f t="shared" si="9"/>
        <v>MNRL-PH-FURN-NGA-Furn20</v>
      </c>
      <c r="I128" s="34" t="s">
        <v>68</v>
      </c>
      <c r="J128" s="35" t="s">
        <v>160</v>
      </c>
      <c r="N128" s="11" t="str">
        <f>+'NewTech-modinp'!N128</f>
        <v>MNRL-PH-FURN-WOD-Furn</v>
      </c>
      <c r="O128" s="11" t="str">
        <f>+'NewTech-modinp'!O128</f>
        <v>New Mineral - Process Heat: Furnace/Kiln  - Wood</v>
      </c>
      <c r="P128" s="11" t="str">
        <f>+'NewTech-modinp'!P128</f>
        <v>INDWOD</v>
      </c>
      <c r="Q128" s="11" t="str">
        <f>+'NewTech-modinp'!Q128</f>
        <v>MNRL-PH-FURN</v>
      </c>
      <c r="R128" s="11">
        <f>+'NewTech-modinp'!R128</f>
        <v>2018</v>
      </c>
      <c r="S128" s="17">
        <v>2020</v>
      </c>
      <c r="T128" s="38">
        <f>+'NewTech-modinp'!T128</f>
        <v>25</v>
      </c>
      <c r="U128" s="11">
        <f>+'NewTech-modinp'!U128</f>
        <v>0.9</v>
      </c>
      <c r="V128" s="11">
        <f t="shared" si="10"/>
        <v>0.63</v>
      </c>
      <c r="W128" s="17">
        <f>+'NewTech-modinp'!V128</f>
        <v>31.536000000000001</v>
      </c>
      <c r="X128" s="38">
        <f>+'NewTech-modinp'!W128</f>
        <v>0.7</v>
      </c>
      <c r="Y128" s="11">
        <f>+'NewTech-modinp'!X128</f>
        <v>0.7</v>
      </c>
      <c r="Z128" s="11">
        <f>+'NewTech-modinp'!Y128</f>
        <v>0.7</v>
      </c>
      <c r="AA128" s="11">
        <f>+'NewTech-modinp'!Z128</f>
        <v>0.7</v>
      </c>
      <c r="AB128" s="11">
        <f>+'NewTech-modinp'!AA128</f>
        <v>0.7</v>
      </c>
      <c r="AC128" s="11">
        <f>+'NewTech-modinp'!AB128</f>
        <v>0.7</v>
      </c>
      <c r="AD128" s="11">
        <f>+'NewTech-modinp'!AC128</f>
        <v>0.7</v>
      </c>
      <c r="AE128" s="11">
        <f>+'NewTech-modinp'!AD128</f>
        <v>0.7</v>
      </c>
      <c r="AF128" s="11">
        <f>+'NewTech-modinp'!AE128</f>
        <v>0.7</v>
      </c>
      <c r="AG128" s="11">
        <f>+'NewTech-modinp'!AF128</f>
        <v>0.7</v>
      </c>
      <c r="AH128" s="17">
        <f>+'NewTech-modinp'!AG128</f>
        <v>63</v>
      </c>
      <c r="AI128" s="11">
        <f>+'NewTech-modinp'!AH128</f>
        <v>63</v>
      </c>
      <c r="AJ128" s="11">
        <f>+'NewTech-modinp'!AI128</f>
        <v>63</v>
      </c>
      <c r="AK128" s="11">
        <f>+'NewTech-modinp'!AJ128</f>
        <v>63</v>
      </c>
      <c r="AL128" s="11">
        <f>+'NewTech-modinp'!AK128</f>
        <v>63</v>
      </c>
      <c r="AM128" s="11">
        <f>+'NewTech-modinp'!AL128</f>
        <v>63</v>
      </c>
      <c r="AN128" s="11">
        <f>+'NewTech-modinp'!AM128</f>
        <v>63</v>
      </c>
      <c r="AO128" s="11">
        <f>+'NewTech-modinp'!AN128</f>
        <v>63</v>
      </c>
      <c r="AP128" s="11">
        <f>+'NewTech-modinp'!AO128</f>
        <v>63</v>
      </c>
      <c r="AQ128" s="11">
        <f>+'NewTech-modinp'!AP128</f>
        <v>63</v>
      </c>
      <c r="AR128" s="17">
        <f>+'NewTech-modinp'!AQ128</f>
        <v>0.24</v>
      </c>
      <c r="AT128" s="11">
        <f>+'NewTech-modinp'!AR128</f>
        <v>5</v>
      </c>
    </row>
    <row r="129" spans="1:47" s="11" customFormat="1">
      <c r="A129" s="34" t="s">
        <v>118</v>
      </c>
      <c r="B129" s="35" t="s">
        <v>204</v>
      </c>
      <c r="C129" s="34" t="s">
        <v>107</v>
      </c>
      <c r="D129" s="35" t="s">
        <v>195</v>
      </c>
      <c r="E129" s="36" t="str">
        <f t="shared" si="7"/>
        <v>MNRL-PH-Stm</v>
      </c>
      <c r="F129" s="34" t="s">
        <v>108</v>
      </c>
      <c r="G129" s="35" t="s">
        <v>196</v>
      </c>
      <c r="H129" s="36" t="str">
        <f t="shared" si="9"/>
        <v>MNRL-PH-Stm-FOL-Heat20</v>
      </c>
      <c r="I129" s="34" t="s">
        <v>86</v>
      </c>
      <c r="J129" s="35" t="s">
        <v>177</v>
      </c>
      <c r="N129" s="11" t="str">
        <f>+'NewTech-modinp'!N129</f>
        <v>MNRL-PH-FURN-LPG-Furn</v>
      </c>
      <c r="O129" s="11" t="str">
        <f>+'NewTech-modinp'!O129</f>
        <v>New Mineral - Process Heat: Furnace/Kiln  - LPG</v>
      </c>
      <c r="P129" s="11" t="str">
        <f>+'NewTech-modinp'!P129</f>
        <v>INDLPG</v>
      </c>
      <c r="Q129" s="11" t="str">
        <f>+'NewTech-modinp'!Q129</f>
        <v>MNRL-PH-FURN</v>
      </c>
      <c r="R129" s="11">
        <f>+'NewTech-modinp'!R129</f>
        <v>2018</v>
      </c>
      <c r="S129" s="17">
        <v>2020</v>
      </c>
      <c r="T129" s="38">
        <f>+'NewTech-modinp'!T129</f>
        <v>25</v>
      </c>
      <c r="U129" s="11">
        <f>+'NewTech-modinp'!U129</f>
        <v>0.9</v>
      </c>
      <c r="V129" s="11">
        <f t="shared" si="10"/>
        <v>0.63</v>
      </c>
      <c r="W129" s="17">
        <f>+'NewTech-modinp'!V129</f>
        <v>31.536000000000001</v>
      </c>
      <c r="X129" s="38">
        <f>+'NewTech-modinp'!W129</f>
        <v>0.8</v>
      </c>
      <c r="Y129" s="11">
        <f>+'NewTech-modinp'!X129</f>
        <v>0.8</v>
      </c>
      <c r="Z129" s="11">
        <f>+'NewTech-modinp'!Y129</f>
        <v>0.8</v>
      </c>
      <c r="AA129" s="11">
        <f>+'NewTech-modinp'!Z129</f>
        <v>0.8</v>
      </c>
      <c r="AB129" s="11">
        <f>+'NewTech-modinp'!AA129</f>
        <v>0.8</v>
      </c>
      <c r="AC129" s="11">
        <f>+'NewTech-modinp'!AB129</f>
        <v>0.8</v>
      </c>
      <c r="AD129" s="11">
        <f>+'NewTech-modinp'!AC129</f>
        <v>0.8</v>
      </c>
      <c r="AE129" s="11">
        <f>+'NewTech-modinp'!AD129</f>
        <v>0.8</v>
      </c>
      <c r="AF129" s="11">
        <f>+'NewTech-modinp'!AE129</f>
        <v>0.8</v>
      </c>
      <c r="AG129" s="11">
        <f>+'NewTech-modinp'!AF129</f>
        <v>0.8</v>
      </c>
      <c r="AH129" s="17">
        <f>+'NewTech-modinp'!AG129</f>
        <v>63</v>
      </c>
      <c r="AI129" s="11">
        <f>+'NewTech-modinp'!AH129</f>
        <v>63</v>
      </c>
      <c r="AJ129" s="11">
        <f>+'NewTech-modinp'!AI129</f>
        <v>63</v>
      </c>
      <c r="AK129" s="11">
        <f>+'NewTech-modinp'!AJ129</f>
        <v>63</v>
      </c>
      <c r="AL129" s="11">
        <f>+'NewTech-modinp'!AK129</f>
        <v>63</v>
      </c>
      <c r="AM129" s="11">
        <f>+'NewTech-modinp'!AL129</f>
        <v>63</v>
      </c>
      <c r="AN129" s="11">
        <f>+'NewTech-modinp'!AM129</f>
        <v>63</v>
      </c>
      <c r="AO129" s="11">
        <f>+'NewTech-modinp'!AN129</f>
        <v>63</v>
      </c>
      <c r="AP129" s="11">
        <f>+'NewTech-modinp'!AO129</f>
        <v>63</v>
      </c>
      <c r="AQ129" s="11">
        <f>+'NewTech-modinp'!AP129</f>
        <v>63</v>
      </c>
      <c r="AR129" s="17">
        <f>+'NewTech-modinp'!AQ129</f>
        <v>7.0000000000000007E-2</v>
      </c>
      <c r="AT129" s="11">
        <f>+'NewTech-modinp'!AR129</f>
        <v>5</v>
      </c>
    </row>
    <row r="130" spans="1:47" s="11" customFormat="1">
      <c r="A130" s="34" t="s">
        <v>118</v>
      </c>
      <c r="B130" s="35" t="s">
        <v>204</v>
      </c>
      <c r="C130" s="34" t="s">
        <v>107</v>
      </c>
      <c r="D130" s="35" t="s">
        <v>195</v>
      </c>
      <c r="E130" s="36" t="str">
        <f t="shared" si="7"/>
        <v>MNRL-PH-Stm</v>
      </c>
      <c r="F130" s="34" t="s">
        <v>95</v>
      </c>
      <c r="G130" s="35" t="s">
        <v>95</v>
      </c>
      <c r="H130" s="36" t="str">
        <f t="shared" si="9"/>
        <v>MNRL-PH-Stm-NGA-Boiler20</v>
      </c>
      <c r="I130" s="34" t="s">
        <v>68</v>
      </c>
      <c r="J130" s="35" t="s">
        <v>160</v>
      </c>
      <c r="N130" s="11" t="str">
        <f>+'NewTech-modinp'!N130</f>
        <v>MNRL-PH-STM_HW-NGA-Boiler</v>
      </c>
      <c r="O130" s="11" t="str">
        <f>+'NewTech-modinp'!O130</f>
        <v>New Mineral - Process Heat: Steam/Hot Water  - Natural Gas</v>
      </c>
      <c r="P130" s="11" t="str">
        <f>+'NewTech-modinp'!P130</f>
        <v>INDNGA</v>
      </c>
      <c r="Q130" s="11" t="str">
        <f>+'NewTech-modinp'!Q130</f>
        <v>MNRL-PH-STM_HW</v>
      </c>
      <c r="R130" s="11">
        <f>+'NewTech-modinp'!R130</f>
        <v>2018</v>
      </c>
      <c r="S130" s="17">
        <v>2020</v>
      </c>
      <c r="T130" s="38">
        <f>+'NewTech-modinp'!T130</f>
        <v>25</v>
      </c>
      <c r="U130" s="11">
        <f>+'NewTech-modinp'!U130</f>
        <v>0.5</v>
      </c>
      <c r="V130" s="11">
        <f t="shared" si="10"/>
        <v>0.35</v>
      </c>
      <c r="W130" s="17">
        <f>+'NewTech-modinp'!V130</f>
        <v>31.536000000000001</v>
      </c>
      <c r="X130" s="38">
        <f>+'NewTech-modinp'!W130</f>
        <v>0.87</v>
      </c>
      <c r="Y130" s="11">
        <f>+'NewTech-modinp'!X130</f>
        <v>0.87</v>
      </c>
      <c r="Z130" s="11">
        <f>+'NewTech-modinp'!Y130</f>
        <v>0.87</v>
      </c>
      <c r="AA130" s="11">
        <f>+'NewTech-modinp'!Z130</f>
        <v>0.87</v>
      </c>
      <c r="AB130" s="11">
        <f>+'NewTech-modinp'!AA130</f>
        <v>0.87</v>
      </c>
      <c r="AC130" s="11">
        <f>+'NewTech-modinp'!AB130</f>
        <v>0.87</v>
      </c>
      <c r="AD130" s="11">
        <f>+'NewTech-modinp'!AC130</f>
        <v>0.87</v>
      </c>
      <c r="AE130" s="11">
        <f>+'NewTech-modinp'!AD130</f>
        <v>0.87</v>
      </c>
      <c r="AF130" s="11">
        <f>+'NewTech-modinp'!AE130</f>
        <v>0.87</v>
      </c>
      <c r="AG130" s="11">
        <f>+'NewTech-modinp'!AF130</f>
        <v>0.87</v>
      </c>
      <c r="AH130" s="17">
        <f>+'NewTech-modinp'!AG130</f>
        <v>350</v>
      </c>
      <c r="AI130" s="11">
        <f>+'NewTech-modinp'!AH130</f>
        <v>350</v>
      </c>
      <c r="AJ130" s="11">
        <f>+'NewTech-modinp'!AI130</f>
        <v>350</v>
      </c>
      <c r="AK130" s="11">
        <f>+'NewTech-modinp'!AJ130</f>
        <v>350</v>
      </c>
      <c r="AL130" s="11">
        <f>+'NewTech-modinp'!AK130</f>
        <v>350</v>
      </c>
      <c r="AM130" s="11">
        <f>+'NewTech-modinp'!AL130</f>
        <v>350</v>
      </c>
      <c r="AN130" s="11">
        <f>+'NewTech-modinp'!AM130</f>
        <v>350</v>
      </c>
      <c r="AO130" s="11">
        <f>+'NewTech-modinp'!AN130</f>
        <v>350</v>
      </c>
      <c r="AP130" s="11">
        <f>+'NewTech-modinp'!AO130</f>
        <v>350</v>
      </c>
      <c r="AQ130" s="11">
        <f>+'NewTech-modinp'!AP130</f>
        <v>350</v>
      </c>
      <c r="AR130" s="17">
        <f>+'NewTech-modinp'!AQ130</f>
        <v>0.2</v>
      </c>
      <c r="AT130" s="11">
        <f>+'NewTech-modinp'!AR130</f>
        <v>5</v>
      </c>
    </row>
    <row r="131" spans="1:47" s="11" customFormat="1">
      <c r="A131" s="34" t="s">
        <v>118</v>
      </c>
      <c r="B131" s="35" t="s">
        <v>204</v>
      </c>
      <c r="C131" s="34" t="s">
        <v>107</v>
      </c>
      <c r="D131" s="35" t="s">
        <v>195</v>
      </c>
      <c r="E131" s="36" t="str">
        <f t="shared" si="7"/>
        <v>MNRL-PH-Stm</v>
      </c>
      <c r="F131" s="34" t="s">
        <v>108</v>
      </c>
      <c r="G131" s="35" t="s">
        <v>196</v>
      </c>
      <c r="H131" s="36" t="str">
        <f t="shared" si="9"/>
        <v>MNRL-PH-Stm-BIG-Heat20</v>
      </c>
      <c r="I131" s="34" t="s">
        <v>110</v>
      </c>
      <c r="J131" s="35" t="s">
        <v>219</v>
      </c>
      <c r="N131" s="11" t="str">
        <f>+'NewTech-modinp'!N131</f>
        <v>MNRL-PH-STM_HW-DSL-Boiler</v>
      </c>
      <c r="O131" s="11" t="str">
        <f>+'NewTech-modinp'!O131</f>
        <v>New Mineral - Process Heat: Steam/Hot Water  - Diesel</v>
      </c>
      <c r="P131" s="11" t="str">
        <f>+'NewTech-modinp'!P131</f>
        <v>INDDSL</v>
      </c>
      <c r="Q131" s="11" t="str">
        <f>+'NewTech-modinp'!Q131</f>
        <v>MNRL-PH-STM_HW</v>
      </c>
      <c r="R131" s="11">
        <f>+'NewTech-modinp'!R131</f>
        <v>2018</v>
      </c>
      <c r="S131" s="17">
        <v>2020</v>
      </c>
      <c r="T131" s="38">
        <f>+'NewTech-modinp'!T131</f>
        <v>25</v>
      </c>
      <c r="U131" s="11">
        <f>+'NewTech-modinp'!U131</f>
        <v>0.5</v>
      </c>
      <c r="V131" s="11">
        <f t="shared" si="10"/>
        <v>0.35</v>
      </c>
      <c r="W131" s="17">
        <f>+'NewTech-modinp'!V131</f>
        <v>31.536000000000001</v>
      </c>
      <c r="X131" s="38">
        <f>+'NewTech-modinp'!W131</f>
        <v>0.85</v>
      </c>
      <c r="Y131" s="11">
        <f>+'NewTech-modinp'!X131</f>
        <v>0.85</v>
      </c>
      <c r="Z131" s="11">
        <f>+'NewTech-modinp'!Y131</f>
        <v>0.85</v>
      </c>
      <c r="AA131" s="11">
        <f>+'NewTech-modinp'!Z131</f>
        <v>0.85</v>
      </c>
      <c r="AB131" s="11">
        <f>+'NewTech-modinp'!AA131</f>
        <v>0.85</v>
      </c>
      <c r="AC131" s="11">
        <f>+'NewTech-modinp'!AB131</f>
        <v>0.85</v>
      </c>
      <c r="AD131" s="11">
        <f>+'NewTech-modinp'!AC131</f>
        <v>0.85</v>
      </c>
      <c r="AE131" s="11">
        <f>+'NewTech-modinp'!AD131</f>
        <v>0.85</v>
      </c>
      <c r="AF131" s="11">
        <f>+'NewTech-modinp'!AE131</f>
        <v>0.85</v>
      </c>
      <c r="AG131" s="11">
        <f>+'NewTech-modinp'!AF131</f>
        <v>0.85</v>
      </c>
      <c r="AH131" s="17">
        <f>+'NewTech-modinp'!AG131</f>
        <v>300</v>
      </c>
      <c r="AI131" s="11">
        <f>+'NewTech-modinp'!AH131</f>
        <v>300</v>
      </c>
      <c r="AJ131" s="11">
        <f>+'NewTech-modinp'!AI131</f>
        <v>300</v>
      </c>
      <c r="AK131" s="11">
        <f>+'NewTech-modinp'!AJ131</f>
        <v>300</v>
      </c>
      <c r="AL131" s="11">
        <f>+'NewTech-modinp'!AK131</f>
        <v>300</v>
      </c>
      <c r="AM131" s="11">
        <f>+'NewTech-modinp'!AL131</f>
        <v>300</v>
      </c>
      <c r="AN131" s="11">
        <f>+'NewTech-modinp'!AM131</f>
        <v>300</v>
      </c>
      <c r="AO131" s="11">
        <f>+'NewTech-modinp'!AN131</f>
        <v>300</v>
      </c>
      <c r="AP131" s="11">
        <f>+'NewTech-modinp'!AO131</f>
        <v>300</v>
      </c>
      <c r="AQ131" s="11">
        <f>+'NewTech-modinp'!AP131</f>
        <v>300</v>
      </c>
      <c r="AR131" s="17"/>
    </row>
    <row r="132" spans="1:47" s="11" customFormat="1">
      <c r="A132" s="34" t="s">
        <v>118</v>
      </c>
      <c r="B132" s="35" t="s">
        <v>204</v>
      </c>
      <c r="C132" s="34" t="s">
        <v>107</v>
      </c>
      <c r="D132" s="35" t="s">
        <v>195</v>
      </c>
      <c r="E132" s="36" t="str">
        <f t="shared" si="7"/>
        <v>MNRL-PH-Stm</v>
      </c>
      <c r="F132" s="34" t="s">
        <v>95</v>
      </c>
      <c r="G132" s="35" t="s">
        <v>95</v>
      </c>
      <c r="H132" s="36" t="str">
        <f t="shared" si="9"/>
        <v>MNRL-PH-Stm-FOL-Boiler20</v>
      </c>
      <c r="I132" s="34" t="s">
        <v>86</v>
      </c>
      <c r="J132" s="35" t="s">
        <v>177</v>
      </c>
      <c r="N132" s="11" t="str">
        <f>+'NewTech-modinp'!N132</f>
        <v>MNRL-PH-STM_HW-ELC-HPmp</v>
      </c>
      <c r="O132" s="11" t="str">
        <f>+'NewTech-modinp'!O132</f>
        <v>New Mineral - Process Heat: Steam/Hot Water  - Electricity</v>
      </c>
      <c r="P132" s="11" t="str">
        <f>+'NewTech-modinp'!P132</f>
        <v>INDELC</v>
      </c>
      <c r="Q132" s="11" t="str">
        <f>+'NewTech-modinp'!Q132</f>
        <v>MNRL-PH-STM_HW</v>
      </c>
      <c r="R132" s="11">
        <f>+'NewTech-modinp'!R132</f>
        <v>2018</v>
      </c>
      <c r="S132" s="17">
        <v>2020</v>
      </c>
      <c r="T132" s="38">
        <f>+'NewTech-modinp'!T132</f>
        <v>20</v>
      </c>
      <c r="U132" s="11">
        <f>+'NewTech-modinp'!U132</f>
        <v>0.5</v>
      </c>
      <c r="V132" s="11">
        <f t="shared" si="10"/>
        <v>0.35</v>
      </c>
      <c r="W132" s="17">
        <f>+'NewTech-modinp'!V132</f>
        <v>31.536000000000001</v>
      </c>
      <c r="X132" s="38">
        <f>+'NewTech-modinp'!W132</f>
        <v>3.5</v>
      </c>
      <c r="Y132" s="11">
        <f>+'NewTech-modinp'!X132</f>
        <v>3.5</v>
      </c>
      <c r="Z132" s="11">
        <f>+'NewTech-modinp'!Y132</f>
        <v>3.5</v>
      </c>
      <c r="AA132" s="11">
        <f>+'NewTech-modinp'!Z132</f>
        <v>3.5</v>
      </c>
      <c r="AB132" s="11">
        <f>+'NewTech-modinp'!AA132</f>
        <v>3.5</v>
      </c>
      <c r="AC132" s="11">
        <f>+'NewTech-modinp'!AB132</f>
        <v>3.5</v>
      </c>
      <c r="AD132" s="11">
        <f>+'NewTech-modinp'!AC132</f>
        <v>3.5</v>
      </c>
      <c r="AE132" s="11">
        <f>+'NewTech-modinp'!AD132</f>
        <v>3.5</v>
      </c>
      <c r="AF132" s="11">
        <f>+'NewTech-modinp'!AE132</f>
        <v>3.5</v>
      </c>
      <c r="AG132" s="11">
        <f>+'NewTech-modinp'!AF132</f>
        <v>3.5</v>
      </c>
      <c r="AH132" s="17">
        <f>+'NewTech-modinp'!AG132</f>
        <v>1071.4285714285713</v>
      </c>
      <c r="AI132" s="11">
        <f>+'NewTech-modinp'!AH132</f>
        <v>1071.4285714285713</v>
      </c>
      <c r="AJ132" s="11">
        <f>+'NewTech-modinp'!AI132</f>
        <v>1071.4285714285713</v>
      </c>
      <c r="AK132" s="11">
        <f>+'NewTech-modinp'!AJ132</f>
        <v>1071.4285714285713</v>
      </c>
      <c r="AL132" s="11">
        <f>+'NewTech-modinp'!AK132</f>
        <v>1071.4285714285713</v>
      </c>
      <c r="AM132" s="11">
        <f>+'NewTech-modinp'!AL132</f>
        <v>1071.4285714285713</v>
      </c>
      <c r="AN132" s="11">
        <f>+'NewTech-modinp'!AM132</f>
        <v>1071.4285714285713</v>
      </c>
      <c r="AO132" s="11">
        <f>+'NewTech-modinp'!AN132</f>
        <v>1071.4285714285713</v>
      </c>
      <c r="AP132" s="11">
        <f>+'NewTech-modinp'!AO132</f>
        <v>1071.4285714285713</v>
      </c>
      <c r="AQ132" s="11">
        <f>+'NewTech-modinp'!AP132</f>
        <v>1071.4285714285713</v>
      </c>
      <c r="AR132" s="17">
        <f>+'NewTech-modinp'!AQ132</f>
        <v>0.67</v>
      </c>
      <c r="AT132" s="11">
        <f>+'NewTech-modinp'!AR132</f>
        <v>5</v>
      </c>
    </row>
    <row r="133" spans="1:47" s="11" customFormat="1">
      <c r="A133" s="34" t="s">
        <v>118</v>
      </c>
      <c r="B133" s="35" t="s">
        <v>204</v>
      </c>
      <c r="C133" s="34" t="s">
        <v>107</v>
      </c>
      <c r="D133" s="35" t="s">
        <v>195</v>
      </c>
      <c r="E133" s="36" t="str">
        <f t="shared" si="7"/>
        <v>MNRL-PH-Stm</v>
      </c>
      <c r="F133" s="34" t="s">
        <v>89</v>
      </c>
      <c r="G133" s="35" t="s">
        <v>180</v>
      </c>
      <c r="H133" s="36" t="str">
        <f t="shared" si="9"/>
        <v>MNRL-PH-Stm-ELC-HTPump20</v>
      </c>
      <c r="I133" s="34" t="s">
        <v>70</v>
      </c>
      <c r="J133" s="35" t="s">
        <v>161</v>
      </c>
      <c r="N133" s="11" t="str">
        <f>+'NewTech-modinp'!N133</f>
        <v>MNRL-PH-STM_HW-COA-Boiler</v>
      </c>
      <c r="O133" s="11" t="str">
        <f>+'NewTech-modinp'!O133</f>
        <v>New Mineral - Process Heat: Steam/Hot Water  - Coal</v>
      </c>
      <c r="P133" s="11" t="str">
        <f>+'NewTech-modinp'!P133</f>
        <v>INDCOA</v>
      </c>
      <c r="Q133" s="11" t="str">
        <f>+'NewTech-modinp'!Q133</f>
        <v>MNRL-PH-STM_HW</v>
      </c>
      <c r="R133" s="11">
        <f>+'NewTech-modinp'!R133</f>
        <v>2018</v>
      </c>
      <c r="S133" s="17">
        <v>2020</v>
      </c>
      <c r="T133" s="38">
        <f>+'NewTech-modinp'!T133</f>
        <v>25</v>
      </c>
      <c r="U133" s="11">
        <f>+'NewTech-modinp'!U133</f>
        <v>0.5</v>
      </c>
      <c r="V133" s="11">
        <f t="shared" si="10"/>
        <v>0.35</v>
      </c>
      <c r="W133" s="17">
        <f>+'NewTech-modinp'!V133</f>
        <v>31.536000000000001</v>
      </c>
      <c r="X133" s="38">
        <f>+'NewTech-modinp'!W133</f>
        <v>0.8</v>
      </c>
      <c r="Y133" s="11">
        <f>+'NewTech-modinp'!X133</f>
        <v>0.8</v>
      </c>
      <c r="Z133" s="11">
        <f>+'NewTech-modinp'!Y133</f>
        <v>0.8</v>
      </c>
      <c r="AA133" s="11">
        <f>+'NewTech-modinp'!Z133</f>
        <v>0.8</v>
      </c>
      <c r="AB133" s="11">
        <f>+'NewTech-modinp'!AA133</f>
        <v>0.8</v>
      </c>
      <c r="AC133" s="11">
        <f>+'NewTech-modinp'!AB133</f>
        <v>0.8</v>
      </c>
      <c r="AD133" s="11">
        <f>+'NewTech-modinp'!AC133</f>
        <v>0.8</v>
      </c>
      <c r="AE133" s="11">
        <f>+'NewTech-modinp'!AD133</f>
        <v>0.8</v>
      </c>
      <c r="AF133" s="11">
        <f>+'NewTech-modinp'!AE133</f>
        <v>0.8</v>
      </c>
      <c r="AG133" s="11">
        <f>+'NewTech-modinp'!AF133</f>
        <v>0.8</v>
      </c>
      <c r="AH133" s="17">
        <f>+'NewTech-modinp'!AG133</f>
        <v>750</v>
      </c>
      <c r="AI133" s="11">
        <f>+'NewTech-modinp'!AH133</f>
        <v>750</v>
      </c>
      <c r="AJ133" s="11">
        <f>+'NewTech-modinp'!AI133</f>
        <v>750</v>
      </c>
      <c r="AK133" s="11">
        <f>+'NewTech-modinp'!AJ133</f>
        <v>750</v>
      </c>
      <c r="AL133" s="11">
        <f>+'NewTech-modinp'!AK133</f>
        <v>750</v>
      </c>
      <c r="AM133" s="11">
        <f>+'NewTech-modinp'!AL133</f>
        <v>750</v>
      </c>
      <c r="AN133" s="11">
        <f>+'NewTech-modinp'!AM133</f>
        <v>750</v>
      </c>
      <c r="AO133" s="11">
        <f>+'NewTech-modinp'!AN133</f>
        <v>750</v>
      </c>
      <c r="AP133" s="11">
        <f>+'NewTech-modinp'!AO133</f>
        <v>750</v>
      </c>
      <c r="AQ133" s="11">
        <f>+'NewTech-modinp'!AP133</f>
        <v>750</v>
      </c>
      <c r="AR133" s="17">
        <v>0</v>
      </c>
    </row>
    <row r="134" spans="1:47" s="11" customFormat="1">
      <c r="A134" s="34" t="s">
        <v>118</v>
      </c>
      <c r="B134" s="35" t="s">
        <v>204</v>
      </c>
      <c r="C134" s="34" t="s">
        <v>107</v>
      </c>
      <c r="D134" s="35" t="s">
        <v>195</v>
      </c>
      <c r="E134" s="36" t="str">
        <f t="shared" si="7"/>
        <v>MNRL-PH-Stm</v>
      </c>
      <c r="F134" s="34" t="s">
        <v>95</v>
      </c>
      <c r="G134" s="35" t="s">
        <v>95</v>
      </c>
      <c r="H134" s="36" t="str">
        <f t="shared" si="9"/>
        <v>MNRL-PH-Stm-COA-Boiler20</v>
      </c>
      <c r="I134" s="34" t="s">
        <v>71</v>
      </c>
      <c r="J134" s="35" t="s">
        <v>162</v>
      </c>
      <c r="N134" s="11" t="str">
        <f>+'NewTech-modinp'!N134</f>
        <v>MNRL-PH-STM_HW-LPG-Boiler</v>
      </c>
      <c r="O134" s="11" t="str">
        <f>+'NewTech-modinp'!O134</f>
        <v>New Mineral - Process Heat: Steam/Hot Water  - LPG</v>
      </c>
      <c r="P134" s="11" t="str">
        <f>+'NewTech-modinp'!P134</f>
        <v>INDLPG</v>
      </c>
      <c r="Q134" s="11" t="str">
        <f>+'NewTech-modinp'!Q134</f>
        <v>MNRL-PH-STM_HW</v>
      </c>
      <c r="R134" s="11">
        <f>+'NewTech-modinp'!R134</f>
        <v>2018</v>
      </c>
      <c r="S134" s="17">
        <v>2020</v>
      </c>
      <c r="T134" s="38">
        <f>+'NewTech-modinp'!T134</f>
        <v>25</v>
      </c>
      <c r="U134" s="11">
        <f>+'NewTech-modinp'!U134</f>
        <v>0.5</v>
      </c>
      <c r="V134" s="11">
        <f t="shared" si="10"/>
        <v>0.35</v>
      </c>
      <c r="W134" s="17">
        <f>+'NewTech-modinp'!V134</f>
        <v>31.536000000000001</v>
      </c>
      <c r="X134" s="38">
        <f>+'NewTech-modinp'!W134</f>
        <v>0.87</v>
      </c>
      <c r="Y134" s="11">
        <f>+'NewTech-modinp'!X134</f>
        <v>0.87</v>
      </c>
      <c r="Z134" s="11">
        <f>+'NewTech-modinp'!Y134</f>
        <v>0.87</v>
      </c>
      <c r="AA134" s="11">
        <f>+'NewTech-modinp'!Z134</f>
        <v>0.87</v>
      </c>
      <c r="AB134" s="11">
        <f>+'NewTech-modinp'!AA134</f>
        <v>0.87</v>
      </c>
      <c r="AC134" s="11">
        <f>+'NewTech-modinp'!AB134</f>
        <v>0.87</v>
      </c>
      <c r="AD134" s="11">
        <f>+'NewTech-modinp'!AC134</f>
        <v>0.87</v>
      </c>
      <c r="AE134" s="11">
        <f>+'NewTech-modinp'!AD134</f>
        <v>0.87</v>
      </c>
      <c r="AF134" s="11">
        <f>+'NewTech-modinp'!AE134</f>
        <v>0.87</v>
      </c>
      <c r="AG134" s="11">
        <f>+'NewTech-modinp'!AF134</f>
        <v>0.87</v>
      </c>
      <c r="AH134" s="17">
        <f>+'NewTech-modinp'!AG134</f>
        <v>350</v>
      </c>
      <c r="AI134" s="11">
        <f>+'NewTech-modinp'!AH134</f>
        <v>350</v>
      </c>
      <c r="AJ134" s="11">
        <f>+'NewTech-modinp'!AI134</f>
        <v>350</v>
      </c>
      <c r="AK134" s="11">
        <f>+'NewTech-modinp'!AJ134</f>
        <v>350</v>
      </c>
      <c r="AL134" s="11">
        <f>+'NewTech-modinp'!AK134</f>
        <v>350</v>
      </c>
      <c r="AM134" s="11">
        <f>+'NewTech-modinp'!AL134</f>
        <v>350</v>
      </c>
      <c r="AN134" s="11">
        <f>+'NewTech-modinp'!AM134</f>
        <v>350</v>
      </c>
      <c r="AO134" s="11">
        <f>+'NewTech-modinp'!AN134</f>
        <v>350</v>
      </c>
      <c r="AP134" s="11">
        <f>+'NewTech-modinp'!AO134</f>
        <v>350</v>
      </c>
      <c r="AQ134" s="11">
        <f>+'NewTech-modinp'!AP134</f>
        <v>350</v>
      </c>
      <c r="AR134" s="17"/>
    </row>
    <row r="135" spans="1:47" s="11" customFormat="1">
      <c r="A135" s="34" t="s">
        <v>118</v>
      </c>
      <c r="B135" s="35" t="s">
        <v>204</v>
      </c>
      <c r="C135" s="34" t="s">
        <v>107</v>
      </c>
      <c r="D135" s="35" t="s">
        <v>195</v>
      </c>
      <c r="E135" s="36" t="str">
        <f t="shared" si="7"/>
        <v>MNRL-PH-Stm</v>
      </c>
      <c r="F135" s="34" t="s">
        <v>95</v>
      </c>
      <c r="G135" s="35" t="s">
        <v>95</v>
      </c>
      <c r="H135" s="36" t="str">
        <f t="shared" si="9"/>
        <v>MNRL-PH-Stm-DSL-Boiler20</v>
      </c>
      <c r="I135" s="34" t="s">
        <v>82</v>
      </c>
      <c r="J135" s="35" t="s">
        <v>173</v>
      </c>
      <c r="N135" s="11" t="str">
        <f>+'NewTech-modinp'!N135</f>
        <v>MNRL-PH-STM_HW-WOD-Boiler</v>
      </c>
      <c r="O135" s="11" t="str">
        <f>+'NewTech-modinp'!O135</f>
        <v>New Mineral - Process Heat: Steam/Hot Water  - Wood</v>
      </c>
      <c r="P135" s="11" t="str">
        <f>+'NewTech-modinp'!P135</f>
        <v>INDWOD</v>
      </c>
      <c r="Q135" s="11" t="str">
        <f>+'NewTech-modinp'!Q135</f>
        <v>MNRL-PH-STM_HW</v>
      </c>
      <c r="R135" s="11">
        <f>+'NewTech-modinp'!R135</f>
        <v>2018</v>
      </c>
      <c r="S135" s="17">
        <v>2020</v>
      </c>
      <c r="T135" s="38">
        <f>+'NewTech-modinp'!T135</f>
        <v>25</v>
      </c>
      <c r="U135" s="11">
        <f>+'NewTech-modinp'!U135</f>
        <v>0.5</v>
      </c>
      <c r="V135" s="11">
        <f t="shared" si="10"/>
        <v>0.35</v>
      </c>
      <c r="W135" s="17">
        <f>+'NewTech-modinp'!V135</f>
        <v>31.536000000000001</v>
      </c>
      <c r="X135" s="38">
        <f>+'NewTech-modinp'!W135</f>
        <v>0.85</v>
      </c>
      <c r="Y135" s="11">
        <f>+'NewTech-modinp'!X135</f>
        <v>0.85</v>
      </c>
      <c r="Z135" s="11">
        <f>+'NewTech-modinp'!Y135</f>
        <v>0.85</v>
      </c>
      <c r="AA135" s="11">
        <f>+'NewTech-modinp'!Z135</f>
        <v>0.85</v>
      </c>
      <c r="AB135" s="11">
        <f>+'NewTech-modinp'!AA135</f>
        <v>0.85</v>
      </c>
      <c r="AC135" s="11">
        <f>+'NewTech-modinp'!AB135</f>
        <v>0.85</v>
      </c>
      <c r="AD135" s="11">
        <f>+'NewTech-modinp'!AC135</f>
        <v>0.85</v>
      </c>
      <c r="AE135" s="11">
        <f>+'NewTech-modinp'!AD135</f>
        <v>0.85</v>
      </c>
      <c r="AF135" s="11">
        <f>+'NewTech-modinp'!AE135</f>
        <v>0.85</v>
      </c>
      <c r="AG135" s="11">
        <f>+'NewTech-modinp'!AF135</f>
        <v>0.85</v>
      </c>
      <c r="AH135" s="17">
        <f>+'NewTech-modinp'!AG135</f>
        <v>2000</v>
      </c>
      <c r="AI135" s="11">
        <f>+'NewTech-modinp'!AH135</f>
        <v>2000</v>
      </c>
      <c r="AJ135" s="11">
        <f>+'NewTech-modinp'!AI135</f>
        <v>2000</v>
      </c>
      <c r="AK135" s="11">
        <f>+'NewTech-modinp'!AJ135</f>
        <v>2000</v>
      </c>
      <c r="AL135" s="11">
        <f>+'NewTech-modinp'!AK135</f>
        <v>2000</v>
      </c>
      <c r="AM135" s="11">
        <f>+'NewTech-modinp'!AL135</f>
        <v>2000</v>
      </c>
      <c r="AN135" s="11">
        <f>+'NewTech-modinp'!AM135</f>
        <v>2000</v>
      </c>
      <c r="AO135" s="11">
        <f>+'NewTech-modinp'!AN135</f>
        <v>2000</v>
      </c>
      <c r="AP135" s="11">
        <f>+'NewTech-modinp'!AO135</f>
        <v>2000</v>
      </c>
      <c r="AQ135" s="11">
        <f>+'NewTech-modinp'!AP135</f>
        <v>2000</v>
      </c>
      <c r="AR135" s="17"/>
    </row>
    <row r="136" spans="1:47" s="11" customFormat="1">
      <c r="A136" s="34" t="s">
        <v>118</v>
      </c>
      <c r="B136" s="35" t="s">
        <v>204</v>
      </c>
      <c r="C136" s="34" t="s">
        <v>107</v>
      </c>
      <c r="D136" s="35" t="s">
        <v>195</v>
      </c>
      <c r="E136" s="36" t="str">
        <f t="shared" si="7"/>
        <v>MNRL-PH-Stm</v>
      </c>
      <c r="F136" s="34" t="s">
        <v>95</v>
      </c>
      <c r="G136" s="35" t="s">
        <v>95</v>
      </c>
      <c r="H136" s="36" t="str">
        <f t="shared" si="9"/>
        <v>MNRL-PH-Stm-WOD-Boiler20</v>
      </c>
      <c r="I136" s="34" t="s">
        <v>74</v>
      </c>
      <c r="J136" s="35" t="s">
        <v>165</v>
      </c>
      <c r="N136" s="11" t="str">
        <f>+'NewTech-modinp'!N136</f>
        <v>MNRL-PH-STM_HW-ELC-Boiler</v>
      </c>
      <c r="O136" s="11" t="str">
        <f>+'NewTech-modinp'!O136</f>
        <v>New Mineral - Process Heat: Steam/Hot Water  - Electricity</v>
      </c>
      <c r="P136" s="11" t="str">
        <f>+'NewTech-modinp'!P136</f>
        <v>INDELC</v>
      </c>
      <c r="Q136" s="11" t="str">
        <f>+'NewTech-modinp'!Q136</f>
        <v>MNRL-PH-STM_HW</v>
      </c>
      <c r="R136" s="11">
        <f>+'NewTech-modinp'!R136</f>
        <v>2018</v>
      </c>
      <c r="S136" s="17">
        <v>2020</v>
      </c>
      <c r="T136" s="38">
        <f>+'NewTech-modinp'!T136</f>
        <v>25</v>
      </c>
      <c r="U136" s="11">
        <f>+'NewTech-modinp'!U136</f>
        <v>0.5</v>
      </c>
      <c r="V136" s="11">
        <f t="shared" si="10"/>
        <v>0.35</v>
      </c>
      <c r="W136" s="17">
        <f>+'NewTech-modinp'!V136</f>
        <v>31.536000000000001</v>
      </c>
      <c r="X136" s="38">
        <f>+'NewTech-modinp'!W136</f>
        <v>0.99</v>
      </c>
      <c r="Y136" s="11">
        <f>+'NewTech-modinp'!X136</f>
        <v>0.99</v>
      </c>
      <c r="Z136" s="11">
        <f>+'NewTech-modinp'!Y136</f>
        <v>0.99</v>
      </c>
      <c r="AA136" s="11">
        <f>+'NewTech-modinp'!Z136</f>
        <v>0.99</v>
      </c>
      <c r="AB136" s="11">
        <f>+'NewTech-modinp'!AA136</f>
        <v>0.99</v>
      </c>
      <c r="AC136" s="11">
        <f>+'NewTech-modinp'!AB136</f>
        <v>0.99</v>
      </c>
      <c r="AD136" s="11">
        <f>+'NewTech-modinp'!AC136</f>
        <v>0.99</v>
      </c>
      <c r="AE136" s="11">
        <f>+'NewTech-modinp'!AD136</f>
        <v>0.99</v>
      </c>
      <c r="AF136" s="11">
        <f>+'NewTech-modinp'!AE136</f>
        <v>0.99</v>
      </c>
      <c r="AG136" s="11">
        <f>+'NewTech-modinp'!AF136</f>
        <v>0.99</v>
      </c>
      <c r="AH136" s="17">
        <f>+'NewTech-modinp'!AG136</f>
        <v>370.49433333333332</v>
      </c>
      <c r="AI136" s="11">
        <f>+'NewTech-modinp'!AH136</f>
        <v>370.49433333333332</v>
      </c>
      <c r="AJ136" s="11">
        <f>+'NewTech-modinp'!AI136</f>
        <v>250</v>
      </c>
      <c r="AK136" s="11">
        <f>+'NewTech-modinp'!AJ136</f>
        <v>250</v>
      </c>
      <c r="AL136" s="11">
        <f>+'NewTech-modinp'!AK136</f>
        <v>250</v>
      </c>
      <c r="AM136" s="11">
        <f>+'NewTech-modinp'!AL136</f>
        <v>250</v>
      </c>
      <c r="AN136" s="11">
        <f>+'NewTech-modinp'!AM136</f>
        <v>250</v>
      </c>
      <c r="AO136" s="11">
        <f>+'NewTech-modinp'!AN136</f>
        <v>250</v>
      </c>
      <c r="AP136" s="11">
        <f>+'NewTech-modinp'!AO136</f>
        <v>250</v>
      </c>
      <c r="AQ136" s="11">
        <f>+'NewTech-modinp'!AP136</f>
        <v>250</v>
      </c>
      <c r="AR136" s="17">
        <f>+'NewTech-modinp'!AQ136</f>
        <v>1</v>
      </c>
      <c r="AT136" s="11">
        <f>+'NewTech-modinp'!AR136</f>
        <v>5</v>
      </c>
    </row>
    <row r="137" spans="1:47" s="10" customFormat="1">
      <c r="A137" s="37" t="s">
        <v>118</v>
      </c>
      <c r="B137" s="32" t="s">
        <v>204</v>
      </c>
      <c r="C137" s="37" t="s">
        <v>107</v>
      </c>
      <c r="D137" s="32" t="s">
        <v>195</v>
      </c>
      <c r="E137" s="33" t="str">
        <f t="shared" si="7"/>
        <v>MNRL-PH-Stm</v>
      </c>
      <c r="F137" s="37" t="s">
        <v>108</v>
      </c>
      <c r="G137" s="32" t="s">
        <v>196</v>
      </c>
      <c r="H137" s="33" t="str">
        <f t="shared" si="9"/>
        <v>MNRL-PH-Stm-GEO-Heat20</v>
      </c>
      <c r="I137" s="37" t="s">
        <v>109</v>
      </c>
      <c r="J137" s="32" t="s">
        <v>197</v>
      </c>
      <c r="N137" s="10" t="str">
        <f>+'NewTech-modinp'!N137</f>
        <v>MNNG-MoTP-Mob-PET-ICE_ofrd</v>
      </c>
      <c r="O137" s="10" t="str">
        <f>+'NewTech-modinp'!O137</f>
        <v>New Mining - Motive Power, Mobile  - Petrol</v>
      </c>
      <c r="P137" s="10" t="str">
        <f>+'NewTech-modinp'!P137</f>
        <v>INDPET</v>
      </c>
      <c r="Q137" s="10" t="str">
        <f>+'NewTech-modinp'!Q137</f>
        <v>MNNG-MoTP-Mob</v>
      </c>
      <c r="R137" s="10">
        <f>+'NewTech-modinp'!R137</f>
        <v>2018</v>
      </c>
      <c r="S137" s="16">
        <v>2020</v>
      </c>
      <c r="T137" s="40">
        <f>+'NewTech-modinp'!T137</f>
        <v>15</v>
      </c>
      <c r="U137" s="10">
        <f>+'NewTech-modinp'!U137</f>
        <v>0.09</v>
      </c>
      <c r="V137" s="10">
        <f t="shared" si="10"/>
        <v>6.3E-2</v>
      </c>
      <c r="W137" s="16">
        <f>+'NewTech-modinp'!V137</f>
        <v>31.536000000000001</v>
      </c>
      <c r="X137" s="40">
        <f>+'NewTech-modinp'!W137</f>
        <v>0.15</v>
      </c>
      <c r="Y137" s="10">
        <f>+'NewTech-modinp'!X137</f>
        <v>0.15</v>
      </c>
      <c r="Z137" s="10">
        <f>+'NewTech-modinp'!Y137</f>
        <v>0.15</v>
      </c>
      <c r="AA137" s="10">
        <f>+'NewTech-modinp'!Z137</f>
        <v>0.15</v>
      </c>
      <c r="AB137" s="10">
        <f>+'NewTech-modinp'!AA137</f>
        <v>0.15</v>
      </c>
      <c r="AC137" s="10">
        <f>+'NewTech-modinp'!AB137</f>
        <v>0.15</v>
      </c>
      <c r="AD137" s="10">
        <f>+'NewTech-modinp'!AC137</f>
        <v>0.15</v>
      </c>
      <c r="AE137" s="10">
        <f>+'NewTech-modinp'!AD137</f>
        <v>0.15</v>
      </c>
      <c r="AF137" s="10">
        <f>+'NewTech-modinp'!AE137</f>
        <v>0.15</v>
      </c>
      <c r="AG137" s="10">
        <f>+'NewTech-modinp'!AF137</f>
        <v>0.15</v>
      </c>
      <c r="AH137" s="16">
        <f>+'NewTech-modinp'!AG137</f>
        <v>2015</v>
      </c>
      <c r="AI137" s="10">
        <f>+'NewTech-modinp'!AH137</f>
        <v>2015</v>
      </c>
      <c r="AJ137" s="10">
        <f>+'NewTech-modinp'!AI137</f>
        <v>2015</v>
      </c>
      <c r="AK137" s="10">
        <f>+'NewTech-modinp'!AJ137</f>
        <v>2015</v>
      </c>
      <c r="AL137" s="10">
        <f>+'NewTech-modinp'!AK137</f>
        <v>2015</v>
      </c>
      <c r="AM137" s="10">
        <f>+'NewTech-modinp'!AL137</f>
        <v>2015</v>
      </c>
      <c r="AN137" s="10">
        <f>+'NewTech-modinp'!AM137</f>
        <v>2015</v>
      </c>
      <c r="AO137" s="10">
        <f>+'NewTech-modinp'!AN137</f>
        <v>2015</v>
      </c>
      <c r="AP137" s="10">
        <f>+'NewTech-modinp'!AO137</f>
        <v>2015</v>
      </c>
      <c r="AQ137" s="10">
        <f>+'NewTech-modinp'!AP137</f>
        <v>2015</v>
      </c>
      <c r="AR137" s="16">
        <f>+'NewTech-modinp'!AQ137</f>
        <v>0.02</v>
      </c>
      <c r="AT137" s="10">
        <f>+'NewTech-modinp'!AR137</f>
        <v>5</v>
      </c>
    </row>
    <row r="138" spans="1:47" s="11" customFormat="1">
      <c r="A138" s="34" t="s">
        <v>118</v>
      </c>
      <c r="B138" s="35" t="s">
        <v>204</v>
      </c>
      <c r="C138" s="34" t="s">
        <v>107</v>
      </c>
      <c r="D138" s="35" t="s">
        <v>195</v>
      </c>
      <c r="E138" s="36" t="str">
        <f t="shared" ref="E138:E201" si="15">+B138&amp;"-"&amp;D138</f>
        <v>MNRL-PH-Stm</v>
      </c>
      <c r="F138" s="34" t="s">
        <v>108</v>
      </c>
      <c r="G138" s="35" t="s">
        <v>196</v>
      </c>
      <c r="H138" s="36" t="str">
        <f t="shared" ref="H138:H201" si="16">+E138&amp;"-"&amp;RIGHT(J138,3)&amp;"-"&amp;G138&amp;"20"</f>
        <v>MNRL-PH-Stm-LPG-Heat20</v>
      </c>
      <c r="I138" s="34" t="s">
        <v>111</v>
      </c>
      <c r="J138" s="35" t="s">
        <v>198</v>
      </c>
      <c r="N138" s="11" t="str">
        <f>+'NewTech-modinp'!N138</f>
        <v>MNNG-MoTP-Mob-DSL-ICE_ofrd</v>
      </c>
      <c r="O138" s="11" t="str">
        <f>+'NewTech-modinp'!O138</f>
        <v>New Mining - Motive Power, Mobile  - Diesel</v>
      </c>
      <c r="P138" s="11" t="str">
        <f>+'NewTech-modinp'!P138</f>
        <v>INDDSL</v>
      </c>
      <c r="Q138" s="11" t="str">
        <f>+'NewTech-modinp'!Q138</f>
        <v>MNNG-MoTP-Mob</v>
      </c>
      <c r="R138" s="11">
        <f>+'NewTech-modinp'!R138</f>
        <v>2018</v>
      </c>
      <c r="S138" s="17">
        <v>2020</v>
      </c>
      <c r="T138" s="38">
        <f>+'NewTech-modinp'!T138</f>
        <v>20</v>
      </c>
      <c r="U138" s="11">
        <f>+'NewTech-modinp'!U138</f>
        <v>0.09</v>
      </c>
      <c r="V138" s="11">
        <f t="shared" si="10"/>
        <v>6.3E-2</v>
      </c>
      <c r="W138" s="17">
        <f>+'NewTech-modinp'!V138</f>
        <v>31.536000000000001</v>
      </c>
      <c r="X138" s="38">
        <f>+'NewTech-modinp'!W138</f>
        <v>0.18</v>
      </c>
      <c r="Y138" s="11">
        <f>+'NewTech-modinp'!X138</f>
        <v>0.18</v>
      </c>
      <c r="Z138" s="11">
        <f>+'NewTech-modinp'!Y138</f>
        <v>0.18</v>
      </c>
      <c r="AA138" s="11">
        <f>+'NewTech-modinp'!Z138</f>
        <v>0.18</v>
      </c>
      <c r="AB138" s="11">
        <f>+'NewTech-modinp'!AA138</f>
        <v>0.18</v>
      </c>
      <c r="AC138" s="11">
        <f>+'NewTech-modinp'!AB138</f>
        <v>0.18</v>
      </c>
      <c r="AD138" s="11">
        <f>+'NewTech-modinp'!AC138</f>
        <v>0.18</v>
      </c>
      <c r="AE138" s="11">
        <f>+'NewTech-modinp'!AD138</f>
        <v>0.18</v>
      </c>
      <c r="AF138" s="11">
        <f>+'NewTech-modinp'!AE138</f>
        <v>0.18</v>
      </c>
      <c r="AG138" s="11">
        <f>+'NewTech-modinp'!AF138</f>
        <v>0.18</v>
      </c>
      <c r="AH138" s="17">
        <f>+'NewTech-modinp'!AG138</f>
        <v>2388</v>
      </c>
      <c r="AI138" s="11">
        <f>+'NewTech-modinp'!AH138</f>
        <v>2388</v>
      </c>
      <c r="AJ138" s="11">
        <f>+'NewTech-modinp'!AI138</f>
        <v>2388</v>
      </c>
      <c r="AK138" s="11">
        <f>+'NewTech-modinp'!AJ138</f>
        <v>2388</v>
      </c>
      <c r="AL138" s="11">
        <f>+'NewTech-modinp'!AK138</f>
        <v>2388</v>
      </c>
      <c r="AM138" s="11">
        <f>+'NewTech-modinp'!AL138</f>
        <v>2388</v>
      </c>
      <c r="AN138" s="11">
        <f>+'NewTech-modinp'!AM138</f>
        <v>2388</v>
      </c>
      <c r="AO138" s="11">
        <f>+'NewTech-modinp'!AN138</f>
        <v>2388</v>
      </c>
      <c r="AP138" s="11">
        <f>+'NewTech-modinp'!AO138</f>
        <v>2388</v>
      </c>
      <c r="AQ138" s="11">
        <f>+'NewTech-modinp'!AP138</f>
        <v>2388</v>
      </c>
      <c r="AR138" s="17"/>
    </row>
    <row r="139" spans="1:47" s="12" customFormat="1" ht="15" thickBot="1">
      <c r="A139" s="13" t="s">
        <v>118</v>
      </c>
      <c r="B139" s="14" t="s">
        <v>204</v>
      </c>
      <c r="C139" s="13" t="s">
        <v>101</v>
      </c>
      <c r="D139" s="14" t="s">
        <v>189</v>
      </c>
      <c r="E139" s="15" t="str">
        <f t="shared" si="15"/>
        <v>MNRL-Pump</v>
      </c>
      <c r="F139" s="13" t="s">
        <v>102</v>
      </c>
      <c r="G139" s="14" t="s">
        <v>189</v>
      </c>
      <c r="H139" s="15" t="str">
        <f t="shared" si="16"/>
        <v>MNRL-Pump-ELC-Pump20</v>
      </c>
      <c r="I139" s="13" t="s">
        <v>70</v>
      </c>
      <c r="J139" s="14" t="s">
        <v>161</v>
      </c>
      <c r="N139" s="11" t="str">
        <f>+'NewTech-modinp'!N139</f>
        <v>MNNG-MoTP-Mob-NGA-ICE_ofrd</v>
      </c>
      <c r="O139" s="11" t="str">
        <f>+'NewTech-modinp'!O139</f>
        <v>New Mining - Motive Power, Mobile  - Natural Gas</v>
      </c>
      <c r="P139" s="11" t="str">
        <f>+'NewTech-modinp'!P139</f>
        <v>INDNGA</v>
      </c>
      <c r="Q139" s="11" t="str">
        <f>+'NewTech-modinp'!Q139</f>
        <v>MNNG-MoTP-Mob</v>
      </c>
      <c r="R139" s="11">
        <f>+'NewTech-modinp'!R139</f>
        <v>2018</v>
      </c>
      <c r="S139" s="17">
        <v>2020</v>
      </c>
      <c r="T139" s="38">
        <f>+'NewTech-modinp'!T139</f>
        <v>20</v>
      </c>
      <c r="U139" s="11">
        <f>+'NewTech-modinp'!U139</f>
        <v>0.09</v>
      </c>
      <c r="V139" s="11">
        <f t="shared" ref="V139:V202" si="17">+U139*0.7</f>
        <v>6.3E-2</v>
      </c>
      <c r="W139" s="17">
        <f>+'NewTech-modinp'!V139</f>
        <v>31.536000000000001</v>
      </c>
      <c r="X139" s="38">
        <f>+'NewTech-modinp'!W139</f>
        <v>0.13</v>
      </c>
      <c r="Y139" s="11">
        <f>+'NewTech-modinp'!X139</f>
        <v>0.13</v>
      </c>
      <c r="Z139" s="11">
        <f>+'NewTech-modinp'!Y139</f>
        <v>0.13</v>
      </c>
      <c r="AA139" s="11">
        <f>+'NewTech-modinp'!Z139</f>
        <v>0.13</v>
      </c>
      <c r="AB139" s="11">
        <f>+'NewTech-modinp'!AA139</f>
        <v>0.13</v>
      </c>
      <c r="AC139" s="11">
        <f>+'NewTech-modinp'!AB139</f>
        <v>0.13</v>
      </c>
      <c r="AD139" s="11">
        <f>+'NewTech-modinp'!AC139</f>
        <v>0.13</v>
      </c>
      <c r="AE139" s="11">
        <f>+'NewTech-modinp'!AD139</f>
        <v>0.13</v>
      </c>
      <c r="AF139" s="11">
        <f>+'NewTech-modinp'!AE139</f>
        <v>0.13</v>
      </c>
      <c r="AG139" s="11">
        <f>+'NewTech-modinp'!AF139</f>
        <v>0.13</v>
      </c>
      <c r="AH139" s="17">
        <f>+'NewTech-modinp'!AG139</f>
        <v>2723</v>
      </c>
      <c r="AI139" s="11">
        <f>+'NewTech-modinp'!AH139</f>
        <v>2723</v>
      </c>
      <c r="AJ139" s="11">
        <f>+'NewTech-modinp'!AI139</f>
        <v>2723</v>
      </c>
      <c r="AK139" s="11">
        <f>+'NewTech-modinp'!AJ139</f>
        <v>2723</v>
      </c>
      <c r="AL139" s="11">
        <f>+'NewTech-modinp'!AK139</f>
        <v>2723</v>
      </c>
      <c r="AM139" s="11">
        <f>+'NewTech-modinp'!AL139</f>
        <v>2723</v>
      </c>
      <c r="AN139" s="11">
        <f>+'NewTech-modinp'!AM139</f>
        <v>2723</v>
      </c>
      <c r="AO139" s="11">
        <f>+'NewTech-modinp'!AN139</f>
        <v>2723</v>
      </c>
      <c r="AP139" s="11">
        <f>+'NewTech-modinp'!AO139</f>
        <v>2723</v>
      </c>
      <c r="AQ139" s="11">
        <f>+'NewTech-modinp'!AP139</f>
        <v>2723</v>
      </c>
      <c r="AR139" s="17">
        <f>+'NewTech-modinp'!AQ139</f>
        <v>0.05</v>
      </c>
      <c r="AS139" s="11"/>
      <c r="AT139" s="11">
        <f>+'NewTech-modinp'!AR139</f>
        <v>5</v>
      </c>
      <c r="AU139" s="11"/>
    </row>
    <row r="140" spans="1:47" s="11" customFormat="1">
      <c r="A140" s="34" t="s">
        <v>119</v>
      </c>
      <c r="B140" s="35" t="s">
        <v>205</v>
      </c>
      <c r="C140" s="34" t="s">
        <v>76</v>
      </c>
      <c r="D140" s="35" t="s">
        <v>167</v>
      </c>
      <c r="E140" s="36" t="str">
        <f t="shared" si="15"/>
        <v>MNNG-ELCTRNCS</v>
      </c>
      <c r="F140" s="34" t="s">
        <v>77</v>
      </c>
      <c r="G140" s="35" t="s">
        <v>168</v>
      </c>
      <c r="H140" s="36" t="str">
        <f t="shared" si="16"/>
        <v>MNNG-ELCTRNCS-ELC-LCTRNC20</v>
      </c>
      <c r="I140" s="34" t="s">
        <v>70</v>
      </c>
      <c r="J140" s="35" t="s">
        <v>161</v>
      </c>
      <c r="N140" s="11" t="str">
        <f>+'NewTech-modinp'!N140</f>
        <v>MNNG-MoTP-Stat-ELC-VSD-Mtr</v>
      </c>
      <c r="O140" s="11" t="str">
        <f>+'NewTech-modinp'!O140</f>
        <v>New Mining - Motive Power, Stationary  - Electricity</v>
      </c>
      <c r="P140" s="11" t="str">
        <f>+'NewTech-modinp'!P140</f>
        <v>INDELC</v>
      </c>
      <c r="Q140" s="11" t="str">
        <f>+'NewTech-modinp'!Q140</f>
        <v>MNNG-MoTP-Stat</v>
      </c>
      <c r="R140" s="11">
        <f>+'NewTech-modinp'!R140</f>
        <v>2018</v>
      </c>
      <c r="S140" s="17">
        <v>2020</v>
      </c>
      <c r="T140" s="38">
        <f>+'NewTech-modinp'!T140</f>
        <v>10</v>
      </c>
      <c r="U140" s="11">
        <f>+'NewTech-modinp'!U140</f>
        <v>0.5</v>
      </c>
      <c r="V140" s="11">
        <f t="shared" si="17"/>
        <v>0.35</v>
      </c>
      <c r="W140" s="17">
        <f>+'NewTech-modinp'!V140</f>
        <v>31.536000000000001</v>
      </c>
      <c r="X140" s="38">
        <f>+'NewTech-modinp'!W140</f>
        <v>0.9</v>
      </c>
      <c r="Y140" s="11">
        <f>+'NewTech-modinp'!X140</f>
        <v>0.9</v>
      </c>
      <c r="Z140" s="11">
        <f>+'NewTech-modinp'!Y140</f>
        <v>0.9</v>
      </c>
      <c r="AA140" s="11">
        <f>+'NewTech-modinp'!Z140</f>
        <v>0.9</v>
      </c>
      <c r="AB140" s="11">
        <f>+'NewTech-modinp'!AA140</f>
        <v>0.9</v>
      </c>
      <c r="AC140" s="11">
        <f>+'NewTech-modinp'!AB140</f>
        <v>0.9</v>
      </c>
      <c r="AD140" s="11">
        <f>+'NewTech-modinp'!AC140</f>
        <v>0.9</v>
      </c>
      <c r="AE140" s="11">
        <f>+'NewTech-modinp'!AD140</f>
        <v>0.9</v>
      </c>
      <c r="AF140" s="11">
        <f>+'NewTech-modinp'!AE140</f>
        <v>0.9</v>
      </c>
      <c r="AG140" s="11">
        <f>+'NewTech-modinp'!AF140</f>
        <v>0.9</v>
      </c>
      <c r="AH140" s="17">
        <f>+'NewTech-modinp'!AG140</f>
        <v>336</v>
      </c>
      <c r="AI140" s="11">
        <f>+'NewTech-modinp'!AH140</f>
        <v>336</v>
      </c>
      <c r="AJ140" s="11">
        <f>+'NewTech-modinp'!AI140</f>
        <v>336</v>
      </c>
      <c r="AK140" s="11">
        <f>+'NewTech-modinp'!AJ140</f>
        <v>336</v>
      </c>
      <c r="AL140" s="11">
        <f>+'NewTech-modinp'!AK140</f>
        <v>336</v>
      </c>
      <c r="AM140" s="11">
        <f>+'NewTech-modinp'!AL140</f>
        <v>336</v>
      </c>
      <c r="AN140" s="11">
        <f>+'NewTech-modinp'!AM140</f>
        <v>336</v>
      </c>
      <c r="AO140" s="11">
        <f>+'NewTech-modinp'!AN140</f>
        <v>336</v>
      </c>
      <c r="AP140" s="11">
        <f>+'NewTech-modinp'!AO140</f>
        <v>336</v>
      </c>
      <c r="AQ140" s="11">
        <f>+'NewTech-modinp'!AP140</f>
        <v>336</v>
      </c>
      <c r="AR140" s="17">
        <f>+'NewTech-modinp'!AQ140</f>
        <v>0.5</v>
      </c>
      <c r="AT140" s="11">
        <f>+'NewTech-modinp'!AR140</f>
        <v>5</v>
      </c>
    </row>
    <row r="141" spans="1:47" s="11" customFormat="1">
      <c r="A141" s="34" t="s">
        <v>119</v>
      </c>
      <c r="B141" s="35" t="s">
        <v>205</v>
      </c>
      <c r="C141" s="34" t="s">
        <v>78</v>
      </c>
      <c r="D141" s="35" t="s">
        <v>169</v>
      </c>
      <c r="E141" s="36" t="str">
        <f t="shared" si="15"/>
        <v>MNNG-LGHT</v>
      </c>
      <c r="F141" s="34" t="s">
        <v>79</v>
      </c>
      <c r="G141" s="35" t="s">
        <v>170</v>
      </c>
      <c r="H141" s="36" t="str">
        <f t="shared" si="16"/>
        <v>MNNG-LGHT-ELC-Light20</v>
      </c>
      <c r="I141" s="34" t="s">
        <v>70</v>
      </c>
      <c r="J141" s="35" t="s">
        <v>161</v>
      </c>
      <c r="N141" s="11" t="str">
        <f>+'NewTech-modinp'!N141</f>
        <v>MNNG-MoTP-Stat-PET-st_ngn</v>
      </c>
      <c r="O141" s="11" t="str">
        <f>+'NewTech-modinp'!O141</f>
        <v>New Mining - Motive Power, Stationary  - Petrol</v>
      </c>
      <c r="P141" s="11" t="str">
        <f>+'NewTech-modinp'!P141</f>
        <v>INDPET</v>
      </c>
      <c r="Q141" s="11" t="str">
        <f>+'NewTech-modinp'!Q141</f>
        <v>MNNG-MoTP-Stat</v>
      </c>
      <c r="R141" s="11">
        <f>+'NewTech-modinp'!R141</f>
        <v>2018</v>
      </c>
      <c r="S141" s="17">
        <v>2020</v>
      </c>
      <c r="T141" s="38">
        <f>+'NewTech-modinp'!T141</f>
        <v>15</v>
      </c>
      <c r="U141" s="11">
        <f>+'NewTech-modinp'!U141</f>
        <v>0.5</v>
      </c>
      <c r="V141" s="11">
        <f t="shared" si="17"/>
        <v>0.35</v>
      </c>
      <c r="W141" s="17">
        <f>+'NewTech-modinp'!V141</f>
        <v>31.536000000000001</v>
      </c>
      <c r="X141" s="38">
        <f>+'NewTech-modinp'!W141</f>
        <v>0.18</v>
      </c>
      <c r="Y141" s="11">
        <f>+'NewTech-modinp'!X141</f>
        <v>0.18</v>
      </c>
      <c r="Z141" s="11">
        <f>+'NewTech-modinp'!Y141</f>
        <v>0.18</v>
      </c>
      <c r="AA141" s="11">
        <f>+'NewTech-modinp'!Z141</f>
        <v>0.18</v>
      </c>
      <c r="AB141" s="11">
        <f>+'NewTech-modinp'!AA141</f>
        <v>0.18</v>
      </c>
      <c r="AC141" s="11">
        <f>+'NewTech-modinp'!AB141</f>
        <v>0.18</v>
      </c>
      <c r="AD141" s="11">
        <f>+'NewTech-modinp'!AC141</f>
        <v>0.18</v>
      </c>
      <c r="AE141" s="11">
        <f>+'NewTech-modinp'!AD141</f>
        <v>0.18</v>
      </c>
      <c r="AF141" s="11">
        <f>+'NewTech-modinp'!AE141</f>
        <v>0.18</v>
      </c>
      <c r="AG141" s="11">
        <f>+'NewTech-modinp'!AF141</f>
        <v>0.18</v>
      </c>
      <c r="AH141" s="17">
        <f>+'NewTech-modinp'!AG141</f>
        <v>350</v>
      </c>
      <c r="AI141" s="11">
        <f>+'NewTech-modinp'!AH141</f>
        <v>350</v>
      </c>
      <c r="AJ141" s="11">
        <f>+'NewTech-modinp'!AI141</f>
        <v>350</v>
      </c>
      <c r="AK141" s="11">
        <f>+'NewTech-modinp'!AJ141</f>
        <v>350</v>
      </c>
      <c r="AL141" s="11">
        <f>+'NewTech-modinp'!AK141</f>
        <v>350</v>
      </c>
      <c r="AM141" s="11">
        <f>+'NewTech-modinp'!AL141</f>
        <v>350</v>
      </c>
      <c r="AN141" s="11">
        <f>+'NewTech-modinp'!AM141</f>
        <v>350</v>
      </c>
      <c r="AO141" s="11">
        <f>+'NewTech-modinp'!AN141</f>
        <v>350</v>
      </c>
      <c r="AP141" s="11">
        <f>+'NewTech-modinp'!AO141</f>
        <v>350</v>
      </c>
      <c r="AQ141" s="11">
        <f>+'NewTech-modinp'!AP141</f>
        <v>350</v>
      </c>
      <c r="AR141" s="17">
        <v>0</v>
      </c>
    </row>
    <row r="142" spans="1:47" s="11" customFormat="1">
      <c r="A142" s="34" t="s">
        <v>119</v>
      </c>
      <c r="B142" s="35" t="s">
        <v>205</v>
      </c>
      <c r="C142" s="34" t="s">
        <v>80</v>
      </c>
      <c r="D142" s="35" t="s">
        <v>171</v>
      </c>
      <c r="E142" s="36" t="str">
        <f t="shared" si="15"/>
        <v>MNNG-MoTP-Mob</v>
      </c>
      <c r="F142" s="34" t="s">
        <v>81</v>
      </c>
      <c r="G142" s="35" t="s">
        <v>172</v>
      </c>
      <c r="H142" s="36" t="str">
        <f t="shared" ref="H142:H148" si="18">+LEFT(E142,9)&amp;"-"&amp;RIGHT(J142,3)&amp;"-"&amp;G142&amp;"20"</f>
        <v>MNNG-MoTP-PET-ICE_ofrd20</v>
      </c>
      <c r="I142" s="34" t="s">
        <v>83</v>
      </c>
      <c r="J142" s="35" t="s">
        <v>174</v>
      </c>
      <c r="N142" s="11" t="str">
        <f>+'NewTech-modinp'!N142</f>
        <v>MNNG-MoTP-Stat-ELC-Motor</v>
      </c>
      <c r="O142" s="11" t="str">
        <f>+'NewTech-modinp'!O142</f>
        <v>New Mining - Motive Power, Stationary  - Electricity</v>
      </c>
      <c r="P142" s="11" t="str">
        <f>+'NewTech-modinp'!P142</f>
        <v>INDELC</v>
      </c>
      <c r="Q142" s="11" t="str">
        <f>+'NewTech-modinp'!Q142</f>
        <v>MNNG-MoTP-Stat</v>
      </c>
      <c r="R142" s="11">
        <f>+'NewTech-modinp'!R142</f>
        <v>2018</v>
      </c>
      <c r="S142" s="17">
        <v>2020</v>
      </c>
      <c r="T142" s="38">
        <f>+'NewTech-modinp'!T142</f>
        <v>10</v>
      </c>
      <c r="U142" s="11">
        <f>+'NewTech-modinp'!U142</f>
        <v>0.5</v>
      </c>
      <c r="V142" s="11">
        <f t="shared" si="17"/>
        <v>0.35</v>
      </c>
      <c r="W142" s="17">
        <f>+'NewTech-modinp'!V142</f>
        <v>31.536000000000001</v>
      </c>
      <c r="X142" s="38">
        <f>+'NewTech-modinp'!W142</f>
        <v>0.67500000000000004</v>
      </c>
      <c r="Y142" s="11">
        <f>+'NewTech-modinp'!X142</f>
        <v>0.67500000000000004</v>
      </c>
      <c r="Z142" s="11">
        <f>+'NewTech-modinp'!Y142</f>
        <v>0.67500000000000004</v>
      </c>
      <c r="AA142" s="11">
        <f>+'NewTech-modinp'!Z142</f>
        <v>0.67500000000000004</v>
      </c>
      <c r="AB142" s="11">
        <f>+'NewTech-modinp'!AA142</f>
        <v>0.67500000000000004</v>
      </c>
      <c r="AC142" s="11">
        <f>+'NewTech-modinp'!AB142</f>
        <v>0.67500000000000004</v>
      </c>
      <c r="AD142" s="11">
        <f>+'NewTech-modinp'!AC142</f>
        <v>0.67500000000000004</v>
      </c>
      <c r="AE142" s="11">
        <f>+'NewTech-modinp'!AD142</f>
        <v>0.67500000000000004</v>
      </c>
      <c r="AF142" s="11">
        <f>+'NewTech-modinp'!AE142</f>
        <v>0.67500000000000004</v>
      </c>
      <c r="AG142" s="11">
        <f>+'NewTech-modinp'!AF142</f>
        <v>0.67500000000000004</v>
      </c>
      <c r="AH142" s="17">
        <f>+'NewTech-modinp'!AG142</f>
        <v>280</v>
      </c>
      <c r="AI142" s="11">
        <f>+'NewTech-modinp'!AH142</f>
        <v>280</v>
      </c>
      <c r="AJ142" s="11">
        <f>+'NewTech-modinp'!AI142</f>
        <v>280</v>
      </c>
      <c r="AK142" s="11">
        <f>+'NewTech-modinp'!AJ142</f>
        <v>280</v>
      </c>
      <c r="AL142" s="11">
        <f>+'NewTech-modinp'!AK142</f>
        <v>280</v>
      </c>
      <c r="AM142" s="11">
        <f>+'NewTech-modinp'!AL142</f>
        <v>280</v>
      </c>
      <c r="AN142" s="11">
        <f>+'NewTech-modinp'!AM142</f>
        <v>280</v>
      </c>
      <c r="AO142" s="11">
        <f>+'NewTech-modinp'!AN142</f>
        <v>280</v>
      </c>
      <c r="AP142" s="11">
        <f>+'NewTech-modinp'!AO142</f>
        <v>280</v>
      </c>
      <c r="AQ142" s="11">
        <f>+'NewTech-modinp'!AP142</f>
        <v>280</v>
      </c>
      <c r="AR142" s="17"/>
    </row>
    <row r="143" spans="1:47" s="11" customFormat="1">
      <c r="A143" s="34" t="s">
        <v>119</v>
      </c>
      <c r="B143" s="35" t="s">
        <v>205</v>
      </c>
      <c r="C143" s="34" t="s">
        <v>80</v>
      </c>
      <c r="D143" s="35" t="s">
        <v>171</v>
      </c>
      <c r="E143" s="36" t="str">
        <f t="shared" si="15"/>
        <v>MNNG-MoTP-Mob</v>
      </c>
      <c r="F143" s="34" t="s">
        <v>81</v>
      </c>
      <c r="G143" s="35" t="s">
        <v>172</v>
      </c>
      <c r="H143" s="36" t="str">
        <f t="shared" si="18"/>
        <v>MNNG-MoTP-DSL-ICE_ofrd20</v>
      </c>
      <c r="I143" s="34" t="s">
        <v>82</v>
      </c>
      <c r="J143" s="35" t="s">
        <v>173</v>
      </c>
      <c r="N143" s="11" t="str">
        <f>+'NewTech-modinp'!N143</f>
        <v>MNNG-MoTP-Stat-DSL-st_ngn</v>
      </c>
      <c r="O143" s="11" t="str">
        <f>+'NewTech-modinp'!O143</f>
        <v>New Mining - Motive Power, Stationary  - Diesel</v>
      </c>
      <c r="P143" s="11" t="str">
        <f>+'NewTech-modinp'!P143</f>
        <v>INDDSL</v>
      </c>
      <c r="Q143" s="11" t="str">
        <f>+'NewTech-modinp'!Q143</f>
        <v>MNNG-MoTP-Stat</v>
      </c>
      <c r="R143" s="11">
        <f>+'NewTech-modinp'!R143</f>
        <v>2018</v>
      </c>
      <c r="S143" s="17">
        <v>2020</v>
      </c>
      <c r="T143" s="38">
        <f>+'NewTech-modinp'!T143</f>
        <v>20</v>
      </c>
      <c r="U143" s="11">
        <f>+'NewTech-modinp'!U143</f>
        <v>0.5</v>
      </c>
      <c r="V143" s="11">
        <f t="shared" si="17"/>
        <v>0.35</v>
      </c>
      <c r="W143" s="17">
        <f>+'NewTech-modinp'!V143</f>
        <v>31.536000000000001</v>
      </c>
      <c r="X143" s="38">
        <f>+'NewTech-modinp'!W143</f>
        <v>0.22</v>
      </c>
      <c r="Y143" s="11">
        <f>+'NewTech-modinp'!X143</f>
        <v>0.22</v>
      </c>
      <c r="Z143" s="11">
        <f>+'NewTech-modinp'!Y143</f>
        <v>0.22</v>
      </c>
      <c r="AA143" s="11">
        <f>+'NewTech-modinp'!Z143</f>
        <v>0.22</v>
      </c>
      <c r="AB143" s="11">
        <f>+'NewTech-modinp'!AA143</f>
        <v>0.22</v>
      </c>
      <c r="AC143" s="11">
        <f>+'NewTech-modinp'!AB143</f>
        <v>0.22</v>
      </c>
      <c r="AD143" s="11">
        <f>+'NewTech-modinp'!AC143</f>
        <v>0.22</v>
      </c>
      <c r="AE143" s="11">
        <f>+'NewTech-modinp'!AD143</f>
        <v>0.22</v>
      </c>
      <c r="AF143" s="11">
        <f>+'NewTech-modinp'!AE143</f>
        <v>0.22</v>
      </c>
      <c r="AG143" s="11">
        <f>+'NewTech-modinp'!AF143</f>
        <v>0.22</v>
      </c>
      <c r="AH143" s="17">
        <f>+'NewTech-modinp'!AG143</f>
        <v>455</v>
      </c>
      <c r="AI143" s="11">
        <f>+'NewTech-modinp'!AH143</f>
        <v>455</v>
      </c>
      <c r="AJ143" s="11">
        <f>+'NewTech-modinp'!AI143</f>
        <v>455</v>
      </c>
      <c r="AK143" s="11">
        <f>+'NewTech-modinp'!AJ143</f>
        <v>455</v>
      </c>
      <c r="AL143" s="11">
        <f>+'NewTech-modinp'!AK143</f>
        <v>455</v>
      </c>
      <c r="AM143" s="11">
        <f>+'NewTech-modinp'!AL143</f>
        <v>455</v>
      </c>
      <c r="AN143" s="11">
        <f>+'NewTech-modinp'!AM143</f>
        <v>455</v>
      </c>
      <c r="AO143" s="11">
        <f>+'NewTech-modinp'!AN143</f>
        <v>455</v>
      </c>
      <c r="AP143" s="11">
        <f>+'NewTech-modinp'!AO143</f>
        <v>455</v>
      </c>
      <c r="AQ143" s="11">
        <f>+'NewTech-modinp'!AP143</f>
        <v>455</v>
      </c>
      <c r="AR143" s="17">
        <v>0</v>
      </c>
    </row>
    <row r="144" spans="1:47" s="11" customFormat="1">
      <c r="A144" s="34" t="s">
        <v>119</v>
      </c>
      <c r="B144" s="35" t="s">
        <v>205</v>
      </c>
      <c r="C144" s="34" t="s">
        <v>80</v>
      </c>
      <c r="D144" s="35" t="s">
        <v>171</v>
      </c>
      <c r="E144" s="36" t="str">
        <f t="shared" si="15"/>
        <v>MNNG-MoTP-Mob</v>
      </c>
      <c r="F144" s="34" t="s">
        <v>81</v>
      </c>
      <c r="G144" s="35" t="s">
        <v>172</v>
      </c>
      <c r="H144" s="36" t="str">
        <f t="shared" si="18"/>
        <v>MNNG-MoTP-NGA-ICE_ofrd20</v>
      </c>
      <c r="I144" s="34" t="s">
        <v>68</v>
      </c>
      <c r="J144" s="35" t="s">
        <v>160</v>
      </c>
      <c r="N144" s="11" t="str">
        <f>+'NewTech-modinp'!N144</f>
        <v>MNNG-PH-STM_HW-NGA-Boiler</v>
      </c>
      <c r="O144" s="11" t="str">
        <f>+'NewTech-modinp'!O144</f>
        <v>New Mining - Process Heat: Steam/Hot Water  - Natural Gas</v>
      </c>
      <c r="P144" s="11" t="str">
        <f>+'NewTech-modinp'!P144</f>
        <v>INDNGA</v>
      </c>
      <c r="Q144" s="11" t="str">
        <f>+'NewTech-modinp'!Q144</f>
        <v>MNNG-PH-STM_HW</v>
      </c>
      <c r="R144" s="11">
        <f>+'NewTech-modinp'!R144</f>
        <v>2018</v>
      </c>
      <c r="S144" s="17">
        <v>2020</v>
      </c>
      <c r="T144" s="38">
        <f>+'NewTech-modinp'!T144</f>
        <v>25</v>
      </c>
      <c r="U144" s="11">
        <f>+'NewTech-modinp'!U144</f>
        <v>0.5</v>
      </c>
      <c r="V144" s="11">
        <f t="shared" si="17"/>
        <v>0.35</v>
      </c>
      <c r="W144" s="17">
        <f>+'NewTech-modinp'!V144</f>
        <v>31.536000000000001</v>
      </c>
      <c r="X144" s="38">
        <f>+'NewTech-modinp'!W144</f>
        <v>0.87</v>
      </c>
      <c r="Y144" s="11">
        <f>+'NewTech-modinp'!X144</f>
        <v>0.87</v>
      </c>
      <c r="Z144" s="11">
        <f>+'NewTech-modinp'!Y144</f>
        <v>0.87</v>
      </c>
      <c r="AA144" s="11">
        <f>+'NewTech-modinp'!Z144</f>
        <v>0.87</v>
      </c>
      <c r="AB144" s="11">
        <f>+'NewTech-modinp'!AA144</f>
        <v>0.87</v>
      </c>
      <c r="AC144" s="11">
        <f>+'NewTech-modinp'!AB144</f>
        <v>0.87</v>
      </c>
      <c r="AD144" s="11">
        <f>+'NewTech-modinp'!AC144</f>
        <v>0.87</v>
      </c>
      <c r="AE144" s="11">
        <f>+'NewTech-modinp'!AD144</f>
        <v>0.87</v>
      </c>
      <c r="AF144" s="11">
        <f>+'NewTech-modinp'!AE144</f>
        <v>0.87</v>
      </c>
      <c r="AG144" s="11">
        <f>+'NewTech-modinp'!AF144</f>
        <v>0.87</v>
      </c>
      <c r="AH144" s="17">
        <f>+'NewTech-modinp'!AG144</f>
        <v>350</v>
      </c>
      <c r="AI144" s="11">
        <f>+'NewTech-modinp'!AH144</f>
        <v>350</v>
      </c>
      <c r="AJ144" s="11">
        <f>+'NewTech-modinp'!AI144</f>
        <v>350</v>
      </c>
      <c r="AK144" s="11">
        <f>+'NewTech-modinp'!AJ144</f>
        <v>350</v>
      </c>
      <c r="AL144" s="11">
        <f>+'NewTech-modinp'!AK144</f>
        <v>350</v>
      </c>
      <c r="AM144" s="11">
        <f>+'NewTech-modinp'!AL144</f>
        <v>350</v>
      </c>
      <c r="AN144" s="11">
        <f>+'NewTech-modinp'!AM144</f>
        <v>350</v>
      </c>
      <c r="AO144" s="11">
        <f>+'NewTech-modinp'!AN144</f>
        <v>350</v>
      </c>
      <c r="AP144" s="11">
        <f>+'NewTech-modinp'!AO144</f>
        <v>350</v>
      </c>
      <c r="AQ144" s="11">
        <f>+'NewTech-modinp'!AP144</f>
        <v>350</v>
      </c>
      <c r="AR144" s="17">
        <f>+'NewTech-modinp'!AQ144</f>
        <v>0.2</v>
      </c>
      <c r="AT144" s="11">
        <f>+'NewTech-modinp'!AR144</f>
        <v>5</v>
      </c>
    </row>
    <row r="145" spans="1:47" s="11" customFormat="1">
      <c r="A145" s="34" t="s">
        <v>119</v>
      </c>
      <c r="B145" s="35" t="s">
        <v>205</v>
      </c>
      <c r="C145" s="34" t="s">
        <v>84</v>
      </c>
      <c r="D145" s="35" t="s">
        <v>175</v>
      </c>
      <c r="E145" s="36" t="str">
        <f t="shared" si="15"/>
        <v>MNNG-MoTP-Stat</v>
      </c>
      <c r="F145" s="34" t="s">
        <v>85</v>
      </c>
      <c r="G145" s="35" t="s">
        <v>176</v>
      </c>
      <c r="H145" s="36" t="str">
        <f t="shared" si="18"/>
        <v>MNNG-MoTP-FOL-Stt_ngn20</v>
      </c>
      <c r="I145" s="34" t="s">
        <v>86</v>
      </c>
      <c r="J145" s="35" t="s">
        <v>177</v>
      </c>
      <c r="N145" s="11" t="str">
        <f>+'NewTech-modinp'!N145</f>
        <v>MNNG-PH-STM_HW-DSL-Boiler</v>
      </c>
      <c r="O145" s="11" t="str">
        <f>+'NewTech-modinp'!O145</f>
        <v>New Mining - Process Heat: Steam/Hot Water  - Diesel</v>
      </c>
      <c r="P145" s="11" t="str">
        <f>+'NewTech-modinp'!P145</f>
        <v>INDDSL</v>
      </c>
      <c r="Q145" s="11" t="str">
        <f>+'NewTech-modinp'!Q145</f>
        <v>MNNG-PH-STM_HW</v>
      </c>
      <c r="R145" s="11">
        <f>+'NewTech-modinp'!R145</f>
        <v>2018</v>
      </c>
      <c r="S145" s="17">
        <v>2020</v>
      </c>
      <c r="T145" s="38">
        <f>+'NewTech-modinp'!T145</f>
        <v>25</v>
      </c>
      <c r="U145" s="11">
        <f>+'NewTech-modinp'!U145</f>
        <v>0.5</v>
      </c>
      <c r="V145" s="11">
        <f t="shared" si="17"/>
        <v>0.35</v>
      </c>
      <c r="W145" s="17">
        <f>+'NewTech-modinp'!V145</f>
        <v>31.536000000000001</v>
      </c>
      <c r="X145" s="38">
        <f>+'NewTech-modinp'!W145</f>
        <v>0.85</v>
      </c>
      <c r="Y145" s="11">
        <f>+'NewTech-modinp'!X145</f>
        <v>0.85</v>
      </c>
      <c r="Z145" s="11">
        <f>+'NewTech-modinp'!Y145</f>
        <v>0.85</v>
      </c>
      <c r="AA145" s="11">
        <f>+'NewTech-modinp'!Z145</f>
        <v>0.85</v>
      </c>
      <c r="AB145" s="11">
        <f>+'NewTech-modinp'!AA145</f>
        <v>0.85</v>
      </c>
      <c r="AC145" s="11">
        <f>+'NewTech-modinp'!AB145</f>
        <v>0.85</v>
      </c>
      <c r="AD145" s="11">
        <f>+'NewTech-modinp'!AC145</f>
        <v>0.85</v>
      </c>
      <c r="AE145" s="11">
        <f>+'NewTech-modinp'!AD145</f>
        <v>0.85</v>
      </c>
      <c r="AF145" s="11">
        <f>+'NewTech-modinp'!AE145</f>
        <v>0.85</v>
      </c>
      <c r="AG145" s="11">
        <f>+'NewTech-modinp'!AF145</f>
        <v>0.85</v>
      </c>
      <c r="AH145" s="17">
        <f>+'NewTech-modinp'!AG145</f>
        <v>300</v>
      </c>
      <c r="AI145" s="11">
        <f>+'NewTech-modinp'!AH145</f>
        <v>300</v>
      </c>
      <c r="AJ145" s="11">
        <f>+'NewTech-modinp'!AI145</f>
        <v>300</v>
      </c>
      <c r="AK145" s="11">
        <f>+'NewTech-modinp'!AJ145</f>
        <v>300</v>
      </c>
      <c r="AL145" s="11">
        <f>+'NewTech-modinp'!AK145</f>
        <v>300</v>
      </c>
      <c r="AM145" s="11">
        <f>+'NewTech-modinp'!AL145</f>
        <v>300</v>
      </c>
      <c r="AN145" s="11">
        <f>+'NewTech-modinp'!AM145</f>
        <v>300</v>
      </c>
      <c r="AO145" s="11">
        <f>+'NewTech-modinp'!AN145</f>
        <v>300</v>
      </c>
      <c r="AP145" s="11">
        <f>+'NewTech-modinp'!AO145</f>
        <v>300</v>
      </c>
      <c r="AQ145" s="11">
        <f>+'NewTech-modinp'!AP145</f>
        <v>300</v>
      </c>
      <c r="AR145" s="17"/>
    </row>
    <row r="146" spans="1:47" s="11" customFormat="1">
      <c r="A146" s="34" t="s">
        <v>119</v>
      </c>
      <c r="B146" s="35" t="s">
        <v>205</v>
      </c>
      <c r="C146" s="34" t="s">
        <v>84</v>
      </c>
      <c r="D146" s="35" t="s">
        <v>175</v>
      </c>
      <c r="E146" s="36" t="str">
        <f t="shared" si="15"/>
        <v>MNNG-MoTP-Stat</v>
      </c>
      <c r="F146" s="34" t="s">
        <v>85</v>
      </c>
      <c r="G146" s="35" t="s">
        <v>176</v>
      </c>
      <c r="H146" s="36" t="str">
        <f t="shared" si="18"/>
        <v>MNNG-MoTP-PET-Stt_ngn20</v>
      </c>
      <c r="I146" s="34" t="s">
        <v>83</v>
      </c>
      <c r="J146" s="35" t="s">
        <v>174</v>
      </c>
      <c r="N146" s="11" t="str">
        <f>+'NewTech-modinp'!N146</f>
        <v>MNNG-PH-STM_HW-FOL-Boiler</v>
      </c>
      <c r="O146" s="11" t="str">
        <f>+'NewTech-modinp'!O146</f>
        <v>New Mining - Process Heat: Steam/Hot Water  - Fuel Oil</v>
      </c>
      <c r="P146" s="11" t="str">
        <f>+'NewTech-modinp'!P146</f>
        <v>INDFOL</v>
      </c>
      <c r="Q146" s="11" t="str">
        <f>+'NewTech-modinp'!Q146</f>
        <v>MNNG-PH-STM_HW</v>
      </c>
      <c r="R146" s="11">
        <f>+'NewTech-modinp'!R146</f>
        <v>2018</v>
      </c>
      <c r="S146" s="17">
        <v>2020</v>
      </c>
      <c r="T146" s="38">
        <f>+'NewTech-modinp'!T146</f>
        <v>25</v>
      </c>
      <c r="U146" s="11">
        <f>+'NewTech-modinp'!U146</f>
        <v>0.5</v>
      </c>
      <c r="V146" s="11">
        <f t="shared" si="17"/>
        <v>0.35</v>
      </c>
      <c r="W146" s="17">
        <f>+'NewTech-modinp'!V146</f>
        <v>31.536000000000001</v>
      </c>
      <c r="X146" s="38">
        <f>+'NewTech-modinp'!W146</f>
        <v>0.85</v>
      </c>
      <c r="Y146" s="11">
        <f>+'NewTech-modinp'!X146</f>
        <v>0.85</v>
      </c>
      <c r="Z146" s="11">
        <f>+'NewTech-modinp'!Y146</f>
        <v>0.85</v>
      </c>
      <c r="AA146" s="11">
        <f>+'NewTech-modinp'!Z146</f>
        <v>0.85</v>
      </c>
      <c r="AB146" s="11">
        <f>+'NewTech-modinp'!AA146</f>
        <v>0.85</v>
      </c>
      <c r="AC146" s="11">
        <f>+'NewTech-modinp'!AB146</f>
        <v>0.85</v>
      </c>
      <c r="AD146" s="11">
        <f>+'NewTech-modinp'!AC146</f>
        <v>0.85</v>
      </c>
      <c r="AE146" s="11">
        <f>+'NewTech-modinp'!AD146</f>
        <v>0.85</v>
      </c>
      <c r="AF146" s="11">
        <f>+'NewTech-modinp'!AE146</f>
        <v>0.85</v>
      </c>
      <c r="AG146" s="11">
        <f>+'NewTech-modinp'!AF146</f>
        <v>0.85</v>
      </c>
      <c r="AH146" s="17">
        <f>+'NewTech-modinp'!AG146</f>
        <v>300</v>
      </c>
      <c r="AI146" s="11">
        <f>+'NewTech-modinp'!AH146</f>
        <v>300</v>
      </c>
      <c r="AJ146" s="11">
        <f>+'NewTech-modinp'!AI146</f>
        <v>300</v>
      </c>
      <c r="AK146" s="11">
        <f>+'NewTech-modinp'!AJ146</f>
        <v>300</v>
      </c>
      <c r="AL146" s="11">
        <f>+'NewTech-modinp'!AK146</f>
        <v>300</v>
      </c>
      <c r="AM146" s="11">
        <f>+'NewTech-modinp'!AL146</f>
        <v>300</v>
      </c>
      <c r="AN146" s="11">
        <f>+'NewTech-modinp'!AM146</f>
        <v>300</v>
      </c>
      <c r="AO146" s="11">
        <f>+'NewTech-modinp'!AN146</f>
        <v>300</v>
      </c>
      <c r="AP146" s="11">
        <f>+'NewTech-modinp'!AO146</f>
        <v>300</v>
      </c>
      <c r="AQ146" s="11">
        <f>+'NewTech-modinp'!AP146</f>
        <v>300</v>
      </c>
      <c r="AR146" s="17"/>
    </row>
    <row r="147" spans="1:47" s="11" customFormat="1">
      <c r="A147" s="34" t="s">
        <v>119</v>
      </c>
      <c r="B147" s="35" t="s">
        <v>205</v>
      </c>
      <c r="C147" s="34" t="s">
        <v>84</v>
      </c>
      <c r="D147" s="35" t="s">
        <v>175</v>
      </c>
      <c r="E147" s="36" t="str">
        <f t="shared" si="15"/>
        <v>MNNG-MoTP-Stat</v>
      </c>
      <c r="F147" s="34" t="s">
        <v>87</v>
      </c>
      <c r="G147" s="35" t="s">
        <v>178</v>
      </c>
      <c r="H147" s="36" t="str">
        <f t="shared" si="16"/>
        <v>MNNG-MoTP-Stat-ELC-Motor20</v>
      </c>
      <c r="I147" s="34" t="s">
        <v>70</v>
      </c>
      <c r="J147" s="35" t="s">
        <v>161</v>
      </c>
      <c r="N147" s="11" t="str">
        <f>+'NewTech-modinp'!N147</f>
        <v>MNNG-PH-STM_HW-ELC-HPmp</v>
      </c>
      <c r="O147" s="11" t="str">
        <f>+'NewTech-modinp'!O147</f>
        <v>New Mining - Process Heat: Steam/Hot Water  - Electricity</v>
      </c>
      <c r="P147" s="11" t="str">
        <f>+'NewTech-modinp'!P147</f>
        <v>INDELC</v>
      </c>
      <c r="Q147" s="11" t="str">
        <f>+'NewTech-modinp'!Q147</f>
        <v>MNNG-PH-STM_HW</v>
      </c>
      <c r="R147" s="11">
        <f>+'NewTech-modinp'!R147</f>
        <v>2018</v>
      </c>
      <c r="S147" s="17">
        <v>2020</v>
      </c>
      <c r="T147" s="38">
        <f>+'NewTech-modinp'!T147</f>
        <v>20</v>
      </c>
      <c r="U147" s="11">
        <f>+'NewTech-modinp'!U147</f>
        <v>0.5</v>
      </c>
      <c r="V147" s="11">
        <f t="shared" si="17"/>
        <v>0.35</v>
      </c>
      <c r="W147" s="17">
        <f>+'NewTech-modinp'!V147</f>
        <v>31.536000000000001</v>
      </c>
      <c r="X147" s="38">
        <f>+'NewTech-modinp'!W147</f>
        <v>3.5</v>
      </c>
      <c r="Y147" s="11">
        <f>+'NewTech-modinp'!X147</f>
        <v>3.5</v>
      </c>
      <c r="Z147" s="11">
        <f>+'NewTech-modinp'!Y147</f>
        <v>3.5</v>
      </c>
      <c r="AA147" s="11">
        <f>+'NewTech-modinp'!Z147</f>
        <v>3.5</v>
      </c>
      <c r="AB147" s="11">
        <f>+'NewTech-modinp'!AA147</f>
        <v>3.5</v>
      </c>
      <c r="AC147" s="11">
        <f>+'NewTech-modinp'!AB147</f>
        <v>3.5</v>
      </c>
      <c r="AD147" s="11">
        <f>+'NewTech-modinp'!AC147</f>
        <v>3.5</v>
      </c>
      <c r="AE147" s="11">
        <f>+'NewTech-modinp'!AD147</f>
        <v>3.5</v>
      </c>
      <c r="AF147" s="11">
        <f>+'NewTech-modinp'!AE147</f>
        <v>3.5</v>
      </c>
      <c r="AG147" s="11">
        <f>+'NewTech-modinp'!AF147</f>
        <v>3.5</v>
      </c>
      <c r="AH147" s="17">
        <f>+'NewTech-modinp'!AG147</f>
        <v>1071.4285714285713</v>
      </c>
      <c r="AI147" s="11">
        <f>+'NewTech-modinp'!AH147</f>
        <v>1071.4285714285713</v>
      </c>
      <c r="AJ147" s="11">
        <f>+'NewTech-modinp'!AI147</f>
        <v>1071.4285714285713</v>
      </c>
      <c r="AK147" s="11">
        <f>+'NewTech-modinp'!AJ147</f>
        <v>1071.4285714285713</v>
      </c>
      <c r="AL147" s="11">
        <f>+'NewTech-modinp'!AK147</f>
        <v>1071.4285714285713</v>
      </c>
      <c r="AM147" s="11">
        <f>+'NewTech-modinp'!AL147</f>
        <v>1071.4285714285713</v>
      </c>
      <c r="AN147" s="11">
        <f>+'NewTech-modinp'!AM147</f>
        <v>1071.4285714285713</v>
      </c>
      <c r="AO147" s="11">
        <f>+'NewTech-modinp'!AN147</f>
        <v>1071.4285714285713</v>
      </c>
      <c r="AP147" s="11">
        <f>+'NewTech-modinp'!AO147</f>
        <v>1071.4285714285713</v>
      </c>
      <c r="AQ147" s="11">
        <f>+'NewTech-modinp'!AP147</f>
        <v>1071.4285714285713</v>
      </c>
      <c r="AR147" s="17">
        <f>+'NewTech-modinp'!AQ147</f>
        <v>0</v>
      </c>
      <c r="AT147" s="11">
        <f>+'NewTech-modinp'!AR147</f>
        <v>5</v>
      </c>
    </row>
    <row r="148" spans="1:47" s="11" customFormat="1">
      <c r="A148" s="34" t="s">
        <v>119</v>
      </c>
      <c r="B148" s="35" t="s">
        <v>205</v>
      </c>
      <c r="C148" s="34" t="s">
        <v>84</v>
      </c>
      <c r="D148" s="35" t="s">
        <v>175</v>
      </c>
      <c r="E148" s="36" t="str">
        <f t="shared" si="15"/>
        <v>MNNG-MoTP-Stat</v>
      </c>
      <c r="F148" s="34" t="s">
        <v>85</v>
      </c>
      <c r="G148" s="35" t="s">
        <v>176</v>
      </c>
      <c r="H148" s="36" t="str">
        <f t="shared" si="18"/>
        <v>MNNG-MoTP-DSL-Stt_ngn20</v>
      </c>
      <c r="I148" s="34" t="s">
        <v>82</v>
      </c>
      <c r="J148" s="35" t="s">
        <v>173</v>
      </c>
      <c r="N148" s="11" t="str">
        <f>+'NewTech-modinp'!N148</f>
        <v>MNNG-PH-STM_HW-COA-Boiler</v>
      </c>
      <c r="O148" s="11" t="str">
        <f>+'NewTech-modinp'!O148</f>
        <v>New Mining - Process Heat: Steam/Hot Water  - Coal</v>
      </c>
      <c r="P148" s="11" t="str">
        <f>+'NewTech-modinp'!P148</f>
        <v>INDCOA</v>
      </c>
      <c r="Q148" s="11" t="str">
        <f>+'NewTech-modinp'!Q148</f>
        <v>MNNG-PH-STM_HW</v>
      </c>
      <c r="R148" s="11">
        <f>+'NewTech-modinp'!R148</f>
        <v>2018</v>
      </c>
      <c r="S148" s="17">
        <v>2020</v>
      </c>
      <c r="T148" s="38">
        <f>+'NewTech-modinp'!T148</f>
        <v>25</v>
      </c>
      <c r="U148" s="11">
        <f>+'NewTech-modinp'!U148</f>
        <v>0.5</v>
      </c>
      <c r="V148" s="11">
        <f t="shared" si="17"/>
        <v>0.35</v>
      </c>
      <c r="W148" s="17">
        <f>+'NewTech-modinp'!V148</f>
        <v>31.536000000000001</v>
      </c>
      <c r="X148" s="38">
        <f>+'NewTech-modinp'!W148</f>
        <v>0.8</v>
      </c>
      <c r="Y148" s="11">
        <f>+'NewTech-modinp'!X148</f>
        <v>0.8</v>
      </c>
      <c r="Z148" s="11">
        <f>+'NewTech-modinp'!Y148</f>
        <v>0.8</v>
      </c>
      <c r="AA148" s="11">
        <f>+'NewTech-modinp'!Z148</f>
        <v>0.8</v>
      </c>
      <c r="AB148" s="11">
        <f>+'NewTech-modinp'!AA148</f>
        <v>0.8</v>
      </c>
      <c r="AC148" s="11">
        <f>+'NewTech-modinp'!AB148</f>
        <v>0.8</v>
      </c>
      <c r="AD148" s="11">
        <f>+'NewTech-modinp'!AC148</f>
        <v>0.8</v>
      </c>
      <c r="AE148" s="11">
        <f>+'NewTech-modinp'!AD148</f>
        <v>0.8</v>
      </c>
      <c r="AF148" s="11">
        <f>+'NewTech-modinp'!AE148</f>
        <v>0.8</v>
      </c>
      <c r="AG148" s="11">
        <f>+'NewTech-modinp'!AF148</f>
        <v>0.8</v>
      </c>
      <c r="AH148" s="17">
        <f>+'NewTech-modinp'!AG148</f>
        <v>750</v>
      </c>
      <c r="AI148" s="11">
        <f>+'NewTech-modinp'!AH148</f>
        <v>750</v>
      </c>
      <c r="AJ148" s="11">
        <f>+'NewTech-modinp'!AI148</f>
        <v>750</v>
      </c>
      <c r="AK148" s="11">
        <f>+'NewTech-modinp'!AJ148</f>
        <v>750</v>
      </c>
      <c r="AL148" s="11">
        <f>+'NewTech-modinp'!AK148</f>
        <v>750</v>
      </c>
      <c r="AM148" s="11">
        <f>+'NewTech-modinp'!AL148</f>
        <v>750</v>
      </c>
      <c r="AN148" s="11">
        <f>+'NewTech-modinp'!AM148</f>
        <v>750</v>
      </c>
      <c r="AO148" s="11">
        <f>+'NewTech-modinp'!AN148</f>
        <v>750</v>
      </c>
      <c r="AP148" s="11">
        <f>+'NewTech-modinp'!AO148</f>
        <v>750</v>
      </c>
      <c r="AQ148" s="11">
        <f>+'NewTech-modinp'!AP148</f>
        <v>750</v>
      </c>
      <c r="AR148" s="17">
        <v>0</v>
      </c>
    </row>
    <row r="149" spans="1:47" s="11" customFormat="1">
      <c r="A149" s="34" t="s">
        <v>119</v>
      </c>
      <c r="B149" s="35" t="s">
        <v>205</v>
      </c>
      <c r="C149" s="34" t="s">
        <v>107</v>
      </c>
      <c r="D149" s="35" t="s">
        <v>195</v>
      </c>
      <c r="E149" s="36" t="str">
        <f t="shared" si="15"/>
        <v>MNNG-PH-Stm</v>
      </c>
      <c r="F149" s="34" t="s">
        <v>89</v>
      </c>
      <c r="G149" s="35" t="s">
        <v>180</v>
      </c>
      <c r="H149" s="36" t="str">
        <f t="shared" si="16"/>
        <v>MNNG-PH-Stm-ELC-HTPump20</v>
      </c>
      <c r="I149" s="34" t="s">
        <v>70</v>
      </c>
      <c r="J149" s="35" t="s">
        <v>161</v>
      </c>
      <c r="N149" s="11" t="str">
        <f>+'NewTech-modinp'!N149</f>
        <v>MNNG-PH-STM_HW-LPG-Boiler</v>
      </c>
      <c r="O149" s="11" t="str">
        <f>+'NewTech-modinp'!O149</f>
        <v>New Mining - Process Heat: Steam/Hot Water  - LPG</v>
      </c>
      <c r="P149" s="11" t="str">
        <f>+'NewTech-modinp'!P149</f>
        <v>INDLPG</v>
      </c>
      <c r="Q149" s="11" t="str">
        <f>+'NewTech-modinp'!Q149</f>
        <v>MNNG-PH-STM_HW</v>
      </c>
      <c r="R149" s="11">
        <f>+'NewTech-modinp'!R149</f>
        <v>2018</v>
      </c>
      <c r="S149" s="17">
        <v>2020</v>
      </c>
      <c r="T149" s="38">
        <f>+'NewTech-modinp'!T149</f>
        <v>25</v>
      </c>
      <c r="U149" s="11">
        <f>+'NewTech-modinp'!U149</f>
        <v>0.5</v>
      </c>
      <c r="V149" s="11">
        <f t="shared" si="17"/>
        <v>0.35</v>
      </c>
      <c r="W149" s="17">
        <f>+'NewTech-modinp'!V149</f>
        <v>31.536000000000001</v>
      </c>
      <c r="X149" s="38">
        <f>+'NewTech-modinp'!W149</f>
        <v>0.87</v>
      </c>
      <c r="Y149" s="11">
        <f>+'NewTech-modinp'!X149</f>
        <v>0.87</v>
      </c>
      <c r="Z149" s="11">
        <f>+'NewTech-modinp'!Y149</f>
        <v>0.87</v>
      </c>
      <c r="AA149" s="11">
        <f>+'NewTech-modinp'!Z149</f>
        <v>0.87</v>
      </c>
      <c r="AB149" s="11">
        <f>+'NewTech-modinp'!AA149</f>
        <v>0.87</v>
      </c>
      <c r="AC149" s="11">
        <f>+'NewTech-modinp'!AB149</f>
        <v>0.87</v>
      </c>
      <c r="AD149" s="11">
        <f>+'NewTech-modinp'!AC149</f>
        <v>0.87</v>
      </c>
      <c r="AE149" s="11">
        <f>+'NewTech-modinp'!AD149</f>
        <v>0.87</v>
      </c>
      <c r="AF149" s="11">
        <f>+'NewTech-modinp'!AE149</f>
        <v>0.87</v>
      </c>
      <c r="AG149" s="11">
        <f>+'NewTech-modinp'!AF149</f>
        <v>0.87</v>
      </c>
      <c r="AH149" s="17">
        <f>+'NewTech-modinp'!AG149</f>
        <v>350</v>
      </c>
      <c r="AI149" s="11">
        <f>+'NewTech-modinp'!AH149</f>
        <v>350</v>
      </c>
      <c r="AJ149" s="11">
        <f>+'NewTech-modinp'!AI149</f>
        <v>350</v>
      </c>
      <c r="AK149" s="11">
        <f>+'NewTech-modinp'!AJ149</f>
        <v>350</v>
      </c>
      <c r="AL149" s="11">
        <f>+'NewTech-modinp'!AK149</f>
        <v>350</v>
      </c>
      <c r="AM149" s="11">
        <f>+'NewTech-modinp'!AL149</f>
        <v>350</v>
      </c>
      <c r="AN149" s="11">
        <f>+'NewTech-modinp'!AM149</f>
        <v>350</v>
      </c>
      <c r="AO149" s="11">
        <f>+'NewTech-modinp'!AN149</f>
        <v>350</v>
      </c>
      <c r="AP149" s="11">
        <f>+'NewTech-modinp'!AO149</f>
        <v>350</v>
      </c>
      <c r="AQ149" s="11">
        <f>+'NewTech-modinp'!AP149</f>
        <v>350</v>
      </c>
      <c r="AR149" s="17"/>
    </row>
    <row r="150" spans="1:47" s="11" customFormat="1">
      <c r="A150" s="34" t="s">
        <v>119</v>
      </c>
      <c r="B150" s="35" t="s">
        <v>205</v>
      </c>
      <c r="C150" s="34" t="s">
        <v>107</v>
      </c>
      <c r="D150" s="35" t="s">
        <v>195</v>
      </c>
      <c r="E150" s="36" t="str">
        <f t="shared" si="15"/>
        <v>MNNG-PH-Stm</v>
      </c>
      <c r="F150" s="34" t="s">
        <v>108</v>
      </c>
      <c r="G150" s="35" t="s">
        <v>196</v>
      </c>
      <c r="H150" s="36" t="str">
        <f t="shared" si="16"/>
        <v>MNNG-PH-Stm-BIG-Heat20</v>
      </c>
      <c r="I150" s="34" t="s">
        <v>110</v>
      </c>
      <c r="J150" s="35" t="s">
        <v>219</v>
      </c>
      <c r="N150" s="11" t="str">
        <f>+'NewTech-modinp'!N150</f>
        <v>MNNG-PH-STM_HW-WOD-Boiler</v>
      </c>
      <c r="O150" s="11" t="str">
        <f>+'NewTech-modinp'!O150</f>
        <v>New Mining - Process Heat: Steam/Hot Water  - Wood</v>
      </c>
      <c r="P150" s="11" t="str">
        <f>+'NewTech-modinp'!P150</f>
        <v>INDWOD</v>
      </c>
      <c r="Q150" s="11" t="str">
        <f>+'NewTech-modinp'!Q150</f>
        <v>MNNG-PH-STM_HW</v>
      </c>
      <c r="R150" s="11">
        <f>+'NewTech-modinp'!R150</f>
        <v>2018</v>
      </c>
      <c r="S150" s="17">
        <v>2020</v>
      </c>
      <c r="T150" s="38">
        <f>+'NewTech-modinp'!T150</f>
        <v>25</v>
      </c>
      <c r="U150" s="11">
        <f>+'NewTech-modinp'!U150</f>
        <v>0.5</v>
      </c>
      <c r="V150" s="11">
        <f t="shared" si="17"/>
        <v>0.35</v>
      </c>
      <c r="W150" s="17">
        <f>+'NewTech-modinp'!V150</f>
        <v>31.536000000000001</v>
      </c>
      <c r="X150" s="38">
        <f>+'NewTech-modinp'!W150</f>
        <v>0.85</v>
      </c>
      <c r="Y150" s="11">
        <f>+'NewTech-modinp'!X150</f>
        <v>0.85</v>
      </c>
      <c r="Z150" s="11">
        <f>+'NewTech-modinp'!Y150</f>
        <v>0.85</v>
      </c>
      <c r="AA150" s="11">
        <f>+'NewTech-modinp'!Z150</f>
        <v>0.85</v>
      </c>
      <c r="AB150" s="11">
        <f>+'NewTech-modinp'!AA150</f>
        <v>0.85</v>
      </c>
      <c r="AC150" s="11">
        <f>+'NewTech-modinp'!AB150</f>
        <v>0.85</v>
      </c>
      <c r="AD150" s="11">
        <f>+'NewTech-modinp'!AC150</f>
        <v>0.85</v>
      </c>
      <c r="AE150" s="11">
        <f>+'NewTech-modinp'!AD150</f>
        <v>0.85</v>
      </c>
      <c r="AF150" s="11">
        <f>+'NewTech-modinp'!AE150</f>
        <v>0.85</v>
      </c>
      <c r="AG150" s="11">
        <f>+'NewTech-modinp'!AF150</f>
        <v>0.85</v>
      </c>
      <c r="AH150" s="17">
        <f>+'NewTech-modinp'!AG150</f>
        <v>2000</v>
      </c>
      <c r="AI150" s="11">
        <f>+'NewTech-modinp'!AH150</f>
        <v>2000</v>
      </c>
      <c r="AJ150" s="11">
        <f>+'NewTech-modinp'!AI150</f>
        <v>2000</v>
      </c>
      <c r="AK150" s="11">
        <f>+'NewTech-modinp'!AJ150</f>
        <v>2000</v>
      </c>
      <c r="AL150" s="11">
        <f>+'NewTech-modinp'!AK150</f>
        <v>2000</v>
      </c>
      <c r="AM150" s="11">
        <f>+'NewTech-modinp'!AL150</f>
        <v>2000</v>
      </c>
      <c r="AN150" s="11">
        <f>+'NewTech-modinp'!AM150</f>
        <v>2000</v>
      </c>
      <c r="AO150" s="11">
        <f>+'NewTech-modinp'!AN150</f>
        <v>2000</v>
      </c>
      <c r="AP150" s="11">
        <f>+'NewTech-modinp'!AO150</f>
        <v>2000</v>
      </c>
      <c r="AQ150" s="11">
        <f>+'NewTech-modinp'!AP150</f>
        <v>2000</v>
      </c>
      <c r="AR150" s="17"/>
    </row>
    <row r="151" spans="1:47" s="11" customFormat="1">
      <c r="A151" s="34" t="s">
        <v>119</v>
      </c>
      <c r="B151" s="35" t="s">
        <v>205</v>
      </c>
      <c r="C151" s="34" t="s">
        <v>107</v>
      </c>
      <c r="D151" s="35" t="s">
        <v>195</v>
      </c>
      <c r="E151" s="36" t="str">
        <f t="shared" si="15"/>
        <v>MNNG-PH-Stm</v>
      </c>
      <c r="F151" s="34" t="s">
        <v>95</v>
      </c>
      <c r="G151" s="35" t="s">
        <v>95</v>
      </c>
      <c r="H151" s="36" t="str">
        <f t="shared" si="16"/>
        <v>MNNG-PH-Stm-FOL-Boiler20</v>
      </c>
      <c r="I151" s="34" t="s">
        <v>86</v>
      </c>
      <c r="J151" s="35" t="s">
        <v>177</v>
      </c>
      <c r="N151" s="11" t="str">
        <f>+'NewTech-modinp'!N151</f>
        <v>MNNG-PH-STM_HW-ELC-Boiler</v>
      </c>
      <c r="O151" s="11" t="str">
        <f>+'NewTech-modinp'!O151</f>
        <v>New Mining - Process Heat: Steam/Hot Water  - Electricity</v>
      </c>
      <c r="P151" s="11" t="str">
        <f>+'NewTech-modinp'!P151</f>
        <v>INDELC</v>
      </c>
      <c r="Q151" s="11" t="str">
        <f>+'NewTech-modinp'!Q151</f>
        <v>MNNG-PH-STM_HW</v>
      </c>
      <c r="R151" s="11">
        <f>+'NewTech-modinp'!R151</f>
        <v>2018</v>
      </c>
      <c r="S151" s="17">
        <v>2020</v>
      </c>
      <c r="T151" s="38">
        <f>+'NewTech-modinp'!T151</f>
        <v>25</v>
      </c>
      <c r="U151" s="11">
        <f>+'NewTech-modinp'!U151</f>
        <v>0.5</v>
      </c>
      <c r="V151" s="11">
        <f t="shared" si="17"/>
        <v>0.35</v>
      </c>
      <c r="W151" s="17">
        <f>+'NewTech-modinp'!V151</f>
        <v>31.536000000000001</v>
      </c>
      <c r="X151" s="38">
        <f>+'NewTech-modinp'!W151</f>
        <v>0.99</v>
      </c>
      <c r="Y151" s="11">
        <f>+'NewTech-modinp'!X151</f>
        <v>0.99</v>
      </c>
      <c r="Z151" s="11">
        <f>+'NewTech-modinp'!Y151</f>
        <v>0.99</v>
      </c>
      <c r="AA151" s="11">
        <f>+'NewTech-modinp'!Z151</f>
        <v>0.99</v>
      </c>
      <c r="AB151" s="11">
        <f>+'NewTech-modinp'!AA151</f>
        <v>0.99</v>
      </c>
      <c r="AC151" s="11">
        <f>+'NewTech-modinp'!AB151</f>
        <v>0.99</v>
      </c>
      <c r="AD151" s="11">
        <f>+'NewTech-modinp'!AC151</f>
        <v>0.99</v>
      </c>
      <c r="AE151" s="11">
        <f>+'NewTech-modinp'!AD151</f>
        <v>0.99</v>
      </c>
      <c r="AF151" s="11">
        <f>+'NewTech-modinp'!AE151</f>
        <v>0.99</v>
      </c>
      <c r="AG151" s="11">
        <f>+'NewTech-modinp'!AF151</f>
        <v>0.99</v>
      </c>
      <c r="AH151" s="17">
        <f>+'NewTech-modinp'!AG151</f>
        <v>370.49433333333332</v>
      </c>
      <c r="AI151" s="11">
        <f>+'NewTech-modinp'!AH151</f>
        <v>370.49433333333332</v>
      </c>
      <c r="AJ151" s="11">
        <f>+'NewTech-modinp'!AI151</f>
        <v>250</v>
      </c>
      <c r="AK151" s="11">
        <f>+'NewTech-modinp'!AJ151</f>
        <v>250</v>
      </c>
      <c r="AL151" s="11">
        <f>+'NewTech-modinp'!AK151</f>
        <v>250</v>
      </c>
      <c r="AM151" s="11">
        <f>+'NewTech-modinp'!AL151</f>
        <v>250</v>
      </c>
      <c r="AN151" s="11">
        <f>+'NewTech-modinp'!AM151</f>
        <v>250</v>
      </c>
      <c r="AO151" s="11">
        <f>+'NewTech-modinp'!AN151</f>
        <v>250</v>
      </c>
      <c r="AP151" s="11">
        <f>+'NewTech-modinp'!AO151</f>
        <v>250</v>
      </c>
      <c r="AQ151" s="11">
        <f>+'NewTech-modinp'!AP151</f>
        <v>250</v>
      </c>
      <c r="AR151" s="17">
        <f>+'NewTech-modinp'!AQ151</f>
        <v>1</v>
      </c>
      <c r="AT151" s="11">
        <f>+'NewTech-modinp'!AR151</f>
        <v>5</v>
      </c>
    </row>
    <row r="152" spans="1:47" s="10" customFormat="1">
      <c r="A152" s="37" t="s">
        <v>119</v>
      </c>
      <c r="B152" s="32" t="s">
        <v>205</v>
      </c>
      <c r="C152" s="37" t="s">
        <v>107</v>
      </c>
      <c r="D152" s="32" t="s">
        <v>195</v>
      </c>
      <c r="E152" s="33" t="str">
        <f t="shared" si="15"/>
        <v>MNNG-PH-Stm</v>
      </c>
      <c r="F152" s="37" t="s">
        <v>108</v>
      </c>
      <c r="G152" s="32" t="s">
        <v>196</v>
      </c>
      <c r="H152" s="33" t="str">
        <f t="shared" si="16"/>
        <v>MNNG-PH-Stm-GEO-Heat20</v>
      </c>
      <c r="I152" s="37" t="s">
        <v>109</v>
      </c>
      <c r="J152" s="32" t="s">
        <v>197</v>
      </c>
      <c r="N152" s="10" t="str">
        <f>+'NewTech-modinp'!N152</f>
        <v>OTH-ELC-ELC-Tech</v>
      </c>
      <c r="O152" s="10" t="str">
        <f>+'NewTech-modinp'!O152</f>
        <v>New Other - Other - Electricity  - Electricity</v>
      </c>
      <c r="P152" s="10" t="str">
        <f>+'NewTech-modinp'!P152</f>
        <v>INDELC</v>
      </c>
      <c r="Q152" s="10" t="str">
        <f>+'NewTech-modinp'!Q152</f>
        <v>OTH-ELC</v>
      </c>
      <c r="R152" s="10">
        <f>+'NewTech-modinp'!R152</f>
        <v>2018</v>
      </c>
      <c r="S152" s="16">
        <v>2020</v>
      </c>
      <c r="T152" s="40">
        <f>+'NewTech-modinp'!T152</f>
        <v>1</v>
      </c>
      <c r="U152" s="10">
        <f>+'NewTech-modinp'!U152</f>
        <v>0.5</v>
      </c>
      <c r="W152" s="16">
        <f>+'NewTech-modinp'!V152</f>
        <v>31.536000000000001</v>
      </c>
      <c r="X152" s="40">
        <f>+'NewTech-modinp'!W152</f>
        <v>1</v>
      </c>
      <c r="Y152" s="10">
        <f>+'NewTech-modinp'!X152</f>
        <v>1</v>
      </c>
      <c r="Z152" s="10">
        <f>+'NewTech-modinp'!Y152</f>
        <v>1</v>
      </c>
      <c r="AA152" s="10">
        <f>+'NewTech-modinp'!Z152</f>
        <v>1</v>
      </c>
      <c r="AB152" s="10">
        <f>+'NewTech-modinp'!AA152</f>
        <v>1</v>
      </c>
      <c r="AC152" s="10">
        <f>+'NewTech-modinp'!AB152</f>
        <v>1</v>
      </c>
      <c r="AD152" s="10">
        <f>+'NewTech-modinp'!AC152</f>
        <v>1</v>
      </c>
      <c r="AE152" s="10">
        <f>+'NewTech-modinp'!AD152</f>
        <v>1</v>
      </c>
      <c r="AF152" s="10">
        <f>+'NewTech-modinp'!AE152</f>
        <v>1</v>
      </c>
      <c r="AG152" s="10">
        <f>+'NewTech-modinp'!AF152</f>
        <v>1</v>
      </c>
      <c r="AH152" s="16">
        <f>+'NewTech-modinp'!AG152</f>
        <v>0</v>
      </c>
      <c r="AI152" s="10">
        <f>+'NewTech-modinp'!AH152</f>
        <v>0</v>
      </c>
      <c r="AJ152" s="10">
        <f>+'NewTech-modinp'!AI152</f>
        <v>0</v>
      </c>
      <c r="AK152" s="10">
        <f>+'NewTech-modinp'!AJ152</f>
        <v>0</v>
      </c>
      <c r="AL152" s="10">
        <f>+'NewTech-modinp'!AK152</f>
        <v>0</v>
      </c>
      <c r="AM152" s="10">
        <f>+'NewTech-modinp'!AL152</f>
        <v>0</v>
      </c>
      <c r="AN152" s="10">
        <f>+'NewTech-modinp'!AM152</f>
        <v>0</v>
      </c>
      <c r="AO152" s="10">
        <f>+'NewTech-modinp'!AN152</f>
        <v>0</v>
      </c>
      <c r="AP152" s="10">
        <f>+'NewTech-modinp'!AO152</f>
        <v>0</v>
      </c>
      <c r="AQ152" s="10">
        <f>+'NewTech-modinp'!AP152</f>
        <v>0</v>
      </c>
      <c r="AR152" s="16"/>
    </row>
    <row r="153" spans="1:47" s="11" customFormat="1">
      <c r="A153" s="34" t="s">
        <v>119</v>
      </c>
      <c r="B153" s="35" t="s">
        <v>205</v>
      </c>
      <c r="C153" s="34" t="s">
        <v>107</v>
      </c>
      <c r="D153" s="35" t="s">
        <v>195</v>
      </c>
      <c r="E153" s="36" t="str">
        <f t="shared" si="15"/>
        <v>MNNG-PH-Stm</v>
      </c>
      <c r="F153" s="34" t="s">
        <v>108</v>
      </c>
      <c r="G153" s="35" t="s">
        <v>196</v>
      </c>
      <c r="H153" s="36" t="str">
        <f t="shared" si="16"/>
        <v>MNNG-PH-Stm-FOL-Heat20</v>
      </c>
      <c r="I153" s="34" t="s">
        <v>86</v>
      </c>
      <c r="J153" s="35" t="s">
        <v>177</v>
      </c>
      <c r="N153" s="11" t="str">
        <f>+'NewTech-modinp'!N153</f>
        <v>OTH-DSL-DSL-Tech</v>
      </c>
      <c r="O153" s="11" t="str">
        <f>+'NewTech-modinp'!O153</f>
        <v>New Other - Other - Diesel  - Diesel</v>
      </c>
      <c r="P153" s="11" t="str">
        <f>+'NewTech-modinp'!P153</f>
        <v>INDDSL</v>
      </c>
      <c r="Q153" s="11" t="str">
        <f>+'NewTech-modinp'!Q153</f>
        <v>OTH-DSL</v>
      </c>
      <c r="R153" s="11">
        <f>+'NewTech-modinp'!R153</f>
        <v>2018</v>
      </c>
      <c r="S153" s="17">
        <v>2020</v>
      </c>
      <c r="T153" s="38">
        <f>+'NewTech-modinp'!T153</f>
        <v>1</v>
      </c>
      <c r="U153" s="11">
        <f>+'NewTech-modinp'!U153</f>
        <v>0.5</v>
      </c>
      <c r="W153" s="17">
        <f>+'NewTech-modinp'!V153</f>
        <v>31.536000000000001</v>
      </c>
      <c r="X153" s="38">
        <f>+'NewTech-modinp'!W153</f>
        <v>1</v>
      </c>
      <c r="Y153" s="11">
        <f>+'NewTech-modinp'!X153</f>
        <v>1</v>
      </c>
      <c r="Z153" s="11">
        <f>+'NewTech-modinp'!Y153</f>
        <v>1</v>
      </c>
      <c r="AA153" s="11">
        <f>+'NewTech-modinp'!Z153</f>
        <v>1</v>
      </c>
      <c r="AB153" s="11">
        <f>+'NewTech-modinp'!AA153</f>
        <v>1</v>
      </c>
      <c r="AC153" s="11">
        <f>+'NewTech-modinp'!AB153</f>
        <v>1</v>
      </c>
      <c r="AD153" s="11">
        <f>+'NewTech-modinp'!AC153</f>
        <v>1</v>
      </c>
      <c r="AE153" s="11">
        <f>+'NewTech-modinp'!AD153</f>
        <v>1</v>
      </c>
      <c r="AF153" s="11">
        <f>+'NewTech-modinp'!AE153</f>
        <v>1</v>
      </c>
      <c r="AG153" s="11">
        <f>+'NewTech-modinp'!AF153</f>
        <v>1</v>
      </c>
      <c r="AH153" s="17">
        <f>+'NewTech-modinp'!AG153</f>
        <v>0</v>
      </c>
      <c r="AI153" s="11">
        <f>+'NewTech-modinp'!AH153</f>
        <v>0</v>
      </c>
      <c r="AJ153" s="11">
        <f>+'NewTech-modinp'!AI153</f>
        <v>0</v>
      </c>
      <c r="AK153" s="11">
        <f>+'NewTech-modinp'!AJ153</f>
        <v>0</v>
      </c>
      <c r="AL153" s="11">
        <f>+'NewTech-modinp'!AK153</f>
        <v>0</v>
      </c>
      <c r="AM153" s="11">
        <f>+'NewTech-modinp'!AL153</f>
        <v>0</v>
      </c>
      <c r="AN153" s="11">
        <f>+'NewTech-modinp'!AM153</f>
        <v>0</v>
      </c>
      <c r="AO153" s="11">
        <f>+'NewTech-modinp'!AN153</f>
        <v>0</v>
      </c>
      <c r="AP153" s="11">
        <f>+'NewTech-modinp'!AO153</f>
        <v>0</v>
      </c>
      <c r="AQ153" s="11">
        <f>+'NewTech-modinp'!AP153</f>
        <v>0</v>
      </c>
      <c r="AR153" s="17"/>
    </row>
    <row r="154" spans="1:47" s="11" customFormat="1">
      <c r="A154" s="34" t="s">
        <v>119</v>
      </c>
      <c r="B154" s="35" t="s">
        <v>205</v>
      </c>
      <c r="C154" s="34" t="s">
        <v>107</v>
      </c>
      <c r="D154" s="35" t="s">
        <v>195</v>
      </c>
      <c r="E154" s="36" t="str">
        <f t="shared" si="15"/>
        <v>MNNG-PH-Stm</v>
      </c>
      <c r="F154" s="34" t="s">
        <v>95</v>
      </c>
      <c r="G154" s="35" t="s">
        <v>95</v>
      </c>
      <c r="H154" s="36" t="str">
        <f t="shared" si="16"/>
        <v>MNNG-PH-Stm-DSL-Boiler20</v>
      </c>
      <c r="I154" s="34" t="s">
        <v>82</v>
      </c>
      <c r="J154" s="35" t="s">
        <v>173</v>
      </c>
      <c r="N154" s="11" t="str">
        <f>+'NewTech-modinp'!N154</f>
        <v>OTH-LPG-LPG-Tech</v>
      </c>
      <c r="O154" s="11" t="str">
        <f>+'NewTech-modinp'!O154</f>
        <v>New Other - Other - LPG  - LPG</v>
      </c>
      <c r="P154" s="11" t="str">
        <f>+'NewTech-modinp'!P154</f>
        <v>INDLPG</v>
      </c>
      <c r="Q154" s="11" t="str">
        <f>+'NewTech-modinp'!Q154</f>
        <v>OTH-LPG</v>
      </c>
      <c r="R154" s="11">
        <f>+'NewTech-modinp'!R154</f>
        <v>2018</v>
      </c>
      <c r="S154" s="17">
        <v>2020</v>
      </c>
      <c r="T154" s="38">
        <f>+'NewTech-modinp'!T154</f>
        <v>25</v>
      </c>
      <c r="U154" s="11">
        <f>+'NewTech-modinp'!U154</f>
        <v>0.5</v>
      </c>
      <c r="W154" s="17">
        <f>+'NewTech-modinp'!V154</f>
        <v>31.536000000000001</v>
      </c>
      <c r="X154" s="38">
        <f>+'NewTech-modinp'!W154</f>
        <v>1</v>
      </c>
      <c r="Y154" s="11">
        <f>+'NewTech-modinp'!X154</f>
        <v>1</v>
      </c>
      <c r="Z154" s="11">
        <f>+'NewTech-modinp'!Y154</f>
        <v>1</v>
      </c>
      <c r="AA154" s="11">
        <f>+'NewTech-modinp'!Z154</f>
        <v>1</v>
      </c>
      <c r="AB154" s="11">
        <f>+'NewTech-modinp'!AA154</f>
        <v>1</v>
      </c>
      <c r="AC154" s="11">
        <f>+'NewTech-modinp'!AB154</f>
        <v>1</v>
      </c>
      <c r="AD154" s="11">
        <f>+'NewTech-modinp'!AC154</f>
        <v>1</v>
      </c>
      <c r="AE154" s="11">
        <f>+'NewTech-modinp'!AD154</f>
        <v>1</v>
      </c>
      <c r="AF154" s="11">
        <f>+'NewTech-modinp'!AE154</f>
        <v>1</v>
      </c>
      <c r="AG154" s="11">
        <f>+'NewTech-modinp'!AF154</f>
        <v>1</v>
      </c>
      <c r="AH154" s="17">
        <f>+'NewTech-modinp'!AG154</f>
        <v>0</v>
      </c>
      <c r="AI154" s="11">
        <f>+'NewTech-modinp'!AH154</f>
        <v>0</v>
      </c>
      <c r="AJ154" s="11">
        <f>+'NewTech-modinp'!AI154</f>
        <v>0</v>
      </c>
      <c r="AK154" s="11">
        <f>+'NewTech-modinp'!AJ154</f>
        <v>0</v>
      </c>
      <c r="AL154" s="11">
        <f>+'NewTech-modinp'!AK154</f>
        <v>0</v>
      </c>
      <c r="AM154" s="11">
        <f>+'NewTech-modinp'!AL154</f>
        <v>0</v>
      </c>
      <c r="AN154" s="11">
        <f>+'NewTech-modinp'!AM154</f>
        <v>0</v>
      </c>
      <c r="AO154" s="11">
        <f>+'NewTech-modinp'!AN154</f>
        <v>0</v>
      </c>
      <c r="AP154" s="11">
        <f>+'NewTech-modinp'!AO154</f>
        <v>0</v>
      </c>
      <c r="AQ154" s="11">
        <f>+'NewTech-modinp'!AP154</f>
        <v>0</v>
      </c>
      <c r="AR154" s="17"/>
    </row>
    <row r="155" spans="1:47" s="11" customFormat="1">
      <c r="A155" s="34" t="s">
        <v>119</v>
      </c>
      <c r="B155" s="35" t="s">
        <v>205</v>
      </c>
      <c r="C155" s="34" t="s">
        <v>107</v>
      </c>
      <c r="D155" s="35" t="s">
        <v>195</v>
      </c>
      <c r="E155" s="36" t="str">
        <f t="shared" si="15"/>
        <v>MNNG-PH-Stm</v>
      </c>
      <c r="F155" s="34" t="s">
        <v>95</v>
      </c>
      <c r="G155" s="35" t="s">
        <v>95</v>
      </c>
      <c r="H155" s="36" t="str">
        <f t="shared" si="16"/>
        <v>MNNG-PH-Stm-NGA-Boiler20</v>
      </c>
      <c r="I155" s="34" t="s">
        <v>68</v>
      </c>
      <c r="J155" s="35" t="s">
        <v>160</v>
      </c>
      <c r="N155" s="11" t="str">
        <f>+'NewTech-modinp'!N155</f>
        <v>OTH-COA-COA-Tech</v>
      </c>
      <c r="O155" s="11" t="str">
        <f>+'NewTech-modinp'!O155</f>
        <v>New Other - Other - Coal  - Coal</v>
      </c>
      <c r="P155" s="11" t="str">
        <f>+'NewTech-modinp'!P155</f>
        <v>INDCOA</v>
      </c>
      <c r="Q155" s="11" t="str">
        <f>+'NewTech-modinp'!Q155</f>
        <v>OTH-COA</v>
      </c>
      <c r="R155" s="11">
        <f>+'NewTech-modinp'!R155</f>
        <v>2018</v>
      </c>
      <c r="S155" s="17">
        <v>2020</v>
      </c>
      <c r="T155" s="38">
        <f>+'NewTech-modinp'!T155</f>
        <v>1</v>
      </c>
      <c r="U155" s="11">
        <f>+'NewTech-modinp'!U155</f>
        <v>0.5</v>
      </c>
      <c r="W155" s="17">
        <f>+'NewTech-modinp'!V155</f>
        <v>31.536000000000001</v>
      </c>
      <c r="X155" s="38">
        <f>+'NewTech-modinp'!W155</f>
        <v>1</v>
      </c>
      <c r="Y155" s="11">
        <f>+'NewTech-modinp'!X155</f>
        <v>1</v>
      </c>
      <c r="Z155" s="11">
        <f>+'NewTech-modinp'!Y155</f>
        <v>1</v>
      </c>
      <c r="AA155" s="11">
        <f>+'NewTech-modinp'!Z155</f>
        <v>1</v>
      </c>
      <c r="AB155" s="11">
        <f>+'NewTech-modinp'!AA155</f>
        <v>1</v>
      </c>
      <c r="AC155" s="11">
        <f>+'NewTech-modinp'!AB155</f>
        <v>1</v>
      </c>
      <c r="AD155" s="11">
        <f>+'NewTech-modinp'!AC155</f>
        <v>1</v>
      </c>
      <c r="AE155" s="11">
        <f>+'NewTech-modinp'!AD155</f>
        <v>1</v>
      </c>
      <c r="AF155" s="11">
        <f>+'NewTech-modinp'!AE155</f>
        <v>1</v>
      </c>
      <c r="AG155" s="11">
        <f>+'NewTech-modinp'!AF155</f>
        <v>1</v>
      </c>
      <c r="AH155" s="17">
        <f>+'NewTech-modinp'!AG155</f>
        <v>0</v>
      </c>
      <c r="AI155" s="11">
        <f>+'NewTech-modinp'!AH155</f>
        <v>0</v>
      </c>
      <c r="AJ155" s="11">
        <f>+'NewTech-modinp'!AI155</f>
        <v>0</v>
      </c>
      <c r="AK155" s="11">
        <f>+'NewTech-modinp'!AJ155</f>
        <v>0</v>
      </c>
      <c r="AL155" s="11">
        <f>+'NewTech-modinp'!AK155</f>
        <v>0</v>
      </c>
      <c r="AM155" s="11">
        <f>+'NewTech-modinp'!AL155</f>
        <v>0</v>
      </c>
      <c r="AN155" s="11">
        <f>+'NewTech-modinp'!AM155</f>
        <v>0</v>
      </c>
      <c r="AO155" s="11">
        <f>+'NewTech-modinp'!AN155</f>
        <v>0</v>
      </c>
      <c r="AP155" s="11">
        <f>+'NewTech-modinp'!AO155</f>
        <v>0</v>
      </c>
      <c r="AQ155" s="11">
        <f>+'NewTech-modinp'!AP155</f>
        <v>0</v>
      </c>
      <c r="AR155" s="17"/>
    </row>
    <row r="156" spans="1:47" s="11" customFormat="1">
      <c r="A156" s="34" t="s">
        <v>119</v>
      </c>
      <c r="B156" s="35" t="s">
        <v>205</v>
      </c>
      <c r="C156" s="34" t="s">
        <v>107</v>
      </c>
      <c r="D156" s="35" t="s">
        <v>195</v>
      </c>
      <c r="E156" s="36" t="str">
        <f t="shared" si="15"/>
        <v>MNNG-PH-Stm</v>
      </c>
      <c r="F156" s="34" t="s">
        <v>95</v>
      </c>
      <c r="G156" s="35" t="s">
        <v>95</v>
      </c>
      <c r="H156" s="36" t="str">
        <f t="shared" si="16"/>
        <v>MNNG-PH-Stm-COA-Boiler20</v>
      </c>
      <c r="I156" s="34" t="s">
        <v>71</v>
      </c>
      <c r="J156" s="35" t="s">
        <v>162</v>
      </c>
      <c r="N156" s="11" t="str">
        <f>+'NewTech-modinp'!N156</f>
        <v>OTH-NGA-NGA-Tech</v>
      </c>
      <c r="O156" s="11" t="str">
        <f>+'NewTech-modinp'!O156</f>
        <v>New Other - Other - Natural Gas  - Natural Gas</v>
      </c>
      <c r="P156" s="11" t="str">
        <f>+'NewTech-modinp'!P156</f>
        <v>INDNGA</v>
      </c>
      <c r="Q156" s="11" t="str">
        <f>+'NewTech-modinp'!Q156</f>
        <v>OTH-NGA</v>
      </c>
      <c r="R156" s="11">
        <f>+'NewTech-modinp'!R156</f>
        <v>2018</v>
      </c>
      <c r="S156" s="17">
        <v>2020</v>
      </c>
      <c r="T156" s="38">
        <f>+'NewTech-modinp'!T156</f>
        <v>1</v>
      </c>
      <c r="U156" s="11">
        <f>+'NewTech-modinp'!U156</f>
        <v>0.5</v>
      </c>
      <c r="W156" s="17">
        <f>+'NewTech-modinp'!V156</f>
        <v>31.536000000000001</v>
      </c>
      <c r="X156" s="38">
        <f>+'NewTech-modinp'!W156</f>
        <v>1</v>
      </c>
      <c r="Y156" s="11">
        <f>+'NewTech-modinp'!X156</f>
        <v>1</v>
      </c>
      <c r="Z156" s="11">
        <f>+'NewTech-modinp'!Y156</f>
        <v>1</v>
      </c>
      <c r="AA156" s="11">
        <f>+'NewTech-modinp'!Z156</f>
        <v>1</v>
      </c>
      <c r="AB156" s="11">
        <f>+'NewTech-modinp'!AA156</f>
        <v>1</v>
      </c>
      <c r="AC156" s="11">
        <f>+'NewTech-modinp'!AB156</f>
        <v>1</v>
      </c>
      <c r="AD156" s="11">
        <f>+'NewTech-modinp'!AC156</f>
        <v>1</v>
      </c>
      <c r="AE156" s="11">
        <f>+'NewTech-modinp'!AD156</f>
        <v>1</v>
      </c>
      <c r="AF156" s="11">
        <f>+'NewTech-modinp'!AE156</f>
        <v>1</v>
      </c>
      <c r="AG156" s="11">
        <f>+'NewTech-modinp'!AF156</f>
        <v>1</v>
      </c>
      <c r="AH156" s="17">
        <f>+'NewTech-modinp'!AG156</f>
        <v>0</v>
      </c>
      <c r="AI156" s="11">
        <f>+'NewTech-modinp'!AH156</f>
        <v>0</v>
      </c>
      <c r="AJ156" s="11">
        <f>+'NewTech-modinp'!AI156</f>
        <v>0</v>
      </c>
      <c r="AK156" s="11">
        <f>+'NewTech-modinp'!AJ156</f>
        <v>0</v>
      </c>
      <c r="AL156" s="11">
        <f>+'NewTech-modinp'!AK156</f>
        <v>0</v>
      </c>
      <c r="AM156" s="11">
        <f>+'NewTech-modinp'!AL156</f>
        <v>0</v>
      </c>
      <c r="AN156" s="11">
        <f>+'NewTech-modinp'!AM156</f>
        <v>0</v>
      </c>
      <c r="AO156" s="11">
        <f>+'NewTech-modinp'!AN156</f>
        <v>0</v>
      </c>
      <c r="AP156" s="11">
        <f>+'NewTech-modinp'!AO156</f>
        <v>0</v>
      </c>
      <c r="AQ156" s="11">
        <f>+'NewTech-modinp'!AP156</f>
        <v>0</v>
      </c>
      <c r="AR156" s="17"/>
    </row>
    <row r="157" spans="1:47" s="11" customFormat="1">
      <c r="A157" s="34" t="s">
        <v>119</v>
      </c>
      <c r="B157" s="35" t="s">
        <v>205</v>
      </c>
      <c r="C157" s="34" t="s">
        <v>107</v>
      </c>
      <c r="D157" s="35" t="s">
        <v>195</v>
      </c>
      <c r="E157" s="36" t="str">
        <f t="shared" si="15"/>
        <v>MNNG-PH-Stm</v>
      </c>
      <c r="F157" s="34" t="s">
        <v>95</v>
      </c>
      <c r="G157" s="35" t="s">
        <v>95</v>
      </c>
      <c r="H157" s="36" t="str">
        <f t="shared" si="16"/>
        <v>MNNG-PH-Stm-WOD-Boiler20</v>
      </c>
      <c r="I157" s="34" t="s">
        <v>74</v>
      </c>
      <c r="J157" s="35" t="s">
        <v>165</v>
      </c>
      <c r="N157" s="11" t="str">
        <f>+'NewTech-modinp'!N157</f>
        <v>OTH-PET-PET-Tech</v>
      </c>
      <c r="O157" s="11" t="str">
        <f>+'NewTech-modinp'!O157</f>
        <v>New Other - Other - Petrol  - Petrol</v>
      </c>
      <c r="P157" s="11" t="str">
        <f>+'NewTech-modinp'!P157</f>
        <v>INDPET</v>
      </c>
      <c r="Q157" s="11" t="str">
        <f>+'NewTech-modinp'!Q157</f>
        <v>OTH-PET</v>
      </c>
      <c r="R157" s="11">
        <f>+'NewTech-modinp'!R157</f>
        <v>2018</v>
      </c>
      <c r="S157" s="17">
        <v>2020</v>
      </c>
      <c r="T157" s="38">
        <f>+'NewTech-modinp'!T157</f>
        <v>1</v>
      </c>
      <c r="U157" s="11">
        <f>+'NewTech-modinp'!U157</f>
        <v>0.5</v>
      </c>
      <c r="W157" s="17">
        <f>+'NewTech-modinp'!V157</f>
        <v>31.536000000000001</v>
      </c>
      <c r="X157" s="38">
        <f>+'NewTech-modinp'!W157</f>
        <v>1</v>
      </c>
      <c r="Y157" s="11">
        <f>+'NewTech-modinp'!X157</f>
        <v>1</v>
      </c>
      <c r="Z157" s="11">
        <f>+'NewTech-modinp'!Y157</f>
        <v>1</v>
      </c>
      <c r="AA157" s="11">
        <f>+'NewTech-modinp'!Z157</f>
        <v>1</v>
      </c>
      <c r="AB157" s="11">
        <f>+'NewTech-modinp'!AA157</f>
        <v>1</v>
      </c>
      <c r="AC157" s="11">
        <f>+'NewTech-modinp'!AB157</f>
        <v>1</v>
      </c>
      <c r="AD157" s="11">
        <f>+'NewTech-modinp'!AC157</f>
        <v>1</v>
      </c>
      <c r="AE157" s="11">
        <f>+'NewTech-modinp'!AD157</f>
        <v>1</v>
      </c>
      <c r="AF157" s="11">
        <f>+'NewTech-modinp'!AE157</f>
        <v>1</v>
      </c>
      <c r="AG157" s="11">
        <f>+'NewTech-modinp'!AF157</f>
        <v>1</v>
      </c>
      <c r="AH157" s="17">
        <f>+'NewTech-modinp'!AG157</f>
        <v>0</v>
      </c>
      <c r="AI157" s="11">
        <f>+'NewTech-modinp'!AH157</f>
        <v>0</v>
      </c>
      <c r="AJ157" s="11">
        <f>+'NewTech-modinp'!AI157</f>
        <v>0</v>
      </c>
      <c r="AK157" s="11">
        <f>+'NewTech-modinp'!AJ157</f>
        <v>0</v>
      </c>
      <c r="AL157" s="11">
        <f>+'NewTech-modinp'!AK157</f>
        <v>0</v>
      </c>
      <c r="AM157" s="11">
        <f>+'NewTech-modinp'!AL157</f>
        <v>0</v>
      </c>
      <c r="AN157" s="11">
        <f>+'NewTech-modinp'!AM157</f>
        <v>0</v>
      </c>
      <c r="AO157" s="11">
        <f>+'NewTech-modinp'!AN157</f>
        <v>0</v>
      </c>
      <c r="AP157" s="11">
        <f>+'NewTech-modinp'!AO157</f>
        <v>0</v>
      </c>
      <c r="AQ157" s="11">
        <f>+'NewTech-modinp'!AP157</f>
        <v>0</v>
      </c>
      <c r="AR157" s="17"/>
    </row>
    <row r="158" spans="1:47" s="12" customFormat="1" ht="15" thickBot="1">
      <c r="A158" s="13" t="s">
        <v>119</v>
      </c>
      <c r="B158" s="14" t="s">
        <v>205</v>
      </c>
      <c r="C158" s="13" t="s">
        <v>107</v>
      </c>
      <c r="D158" s="14" t="s">
        <v>195</v>
      </c>
      <c r="E158" s="15" t="str">
        <f t="shared" si="15"/>
        <v>MNNG-PH-Stm</v>
      </c>
      <c r="F158" s="13" t="s">
        <v>108</v>
      </c>
      <c r="G158" s="14" t="s">
        <v>196</v>
      </c>
      <c r="H158" s="15" t="str">
        <f t="shared" si="16"/>
        <v>MNNG-PH-Stm-LPG-Heat20</v>
      </c>
      <c r="I158" s="13" t="s">
        <v>111</v>
      </c>
      <c r="J158" s="14" t="s">
        <v>198</v>
      </c>
      <c r="N158" s="11" t="str">
        <f>+'NewTech-modinp'!N158</f>
        <v>OTH-BGS-BGS-Tech</v>
      </c>
      <c r="O158" s="11" t="str">
        <f>+'NewTech-modinp'!O158</f>
        <v>New Other - Other - Biogas  - Biogas</v>
      </c>
      <c r="P158" s="11" t="str">
        <f>+'NewTech-modinp'!P158</f>
        <v>INDBIG</v>
      </c>
      <c r="Q158" s="11" t="str">
        <f>+'NewTech-modinp'!Q158</f>
        <v>OTH-BGS</v>
      </c>
      <c r="R158" s="11">
        <f>+'NewTech-modinp'!R158</f>
        <v>2018</v>
      </c>
      <c r="S158" s="17">
        <v>2020</v>
      </c>
      <c r="T158" s="38">
        <f>+'NewTech-modinp'!T158</f>
        <v>25</v>
      </c>
      <c r="U158" s="11">
        <f>+'NewTech-modinp'!U158</f>
        <v>0.5</v>
      </c>
      <c r="V158" s="11"/>
      <c r="W158" s="17">
        <f>+'NewTech-modinp'!V158</f>
        <v>31.536000000000001</v>
      </c>
      <c r="X158" s="38">
        <f>+'NewTech-modinp'!W158</f>
        <v>1</v>
      </c>
      <c r="Y158" s="11">
        <f>+'NewTech-modinp'!X158</f>
        <v>1</v>
      </c>
      <c r="Z158" s="11">
        <f>+'NewTech-modinp'!Y158</f>
        <v>1</v>
      </c>
      <c r="AA158" s="11">
        <f>+'NewTech-modinp'!Z158</f>
        <v>1</v>
      </c>
      <c r="AB158" s="11">
        <f>+'NewTech-modinp'!AA158</f>
        <v>1</v>
      </c>
      <c r="AC158" s="11">
        <f>+'NewTech-modinp'!AB158</f>
        <v>1</v>
      </c>
      <c r="AD158" s="11">
        <f>+'NewTech-modinp'!AC158</f>
        <v>1</v>
      </c>
      <c r="AE158" s="11">
        <f>+'NewTech-modinp'!AD158</f>
        <v>1</v>
      </c>
      <c r="AF158" s="11">
        <f>+'NewTech-modinp'!AE158</f>
        <v>1</v>
      </c>
      <c r="AG158" s="11">
        <f>+'NewTech-modinp'!AF158</f>
        <v>1</v>
      </c>
      <c r="AH158" s="17">
        <f>+'NewTech-modinp'!AG158</f>
        <v>0</v>
      </c>
      <c r="AI158" s="11">
        <f>+'NewTech-modinp'!AH158</f>
        <v>0</v>
      </c>
      <c r="AJ158" s="11">
        <f>+'NewTech-modinp'!AI158</f>
        <v>0</v>
      </c>
      <c r="AK158" s="11">
        <f>+'NewTech-modinp'!AJ158</f>
        <v>0</v>
      </c>
      <c r="AL158" s="11">
        <f>+'NewTech-modinp'!AK158</f>
        <v>0</v>
      </c>
      <c r="AM158" s="11">
        <f>+'NewTech-modinp'!AL158</f>
        <v>0</v>
      </c>
      <c r="AN158" s="11">
        <f>+'NewTech-modinp'!AM158</f>
        <v>0</v>
      </c>
      <c r="AO158" s="11">
        <f>+'NewTech-modinp'!AN158</f>
        <v>0</v>
      </c>
      <c r="AP158" s="11">
        <f>+'NewTech-modinp'!AO158</f>
        <v>0</v>
      </c>
      <c r="AQ158" s="11">
        <f>+'NewTech-modinp'!AP158</f>
        <v>0</v>
      </c>
      <c r="AR158" s="17"/>
      <c r="AS158" s="11"/>
      <c r="AT158" s="11"/>
      <c r="AU158" s="11"/>
    </row>
    <row r="159" spans="1:47" s="11" customFormat="1">
      <c r="A159" s="34" t="s">
        <v>120</v>
      </c>
      <c r="B159" s="35" t="s">
        <v>206</v>
      </c>
      <c r="C159" s="34" t="s">
        <v>76</v>
      </c>
      <c r="D159" s="35" t="s">
        <v>167</v>
      </c>
      <c r="E159" s="36" t="str">
        <f t="shared" si="15"/>
        <v>OTH-ELCTRNCS</v>
      </c>
      <c r="F159" s="34" t="s">
        <v>77</v>
      </c>
      <c r="G159" s="35" t="s">
        <v>168</v>
      </c>
      <c r="H159" s="36" t="str">
        <f t="shared" si="16"/>
        <v>OTH-ELCTRNCS-ELC-LCTRNC20</v>
      </c>
      <c r="I159" s="34" t="s">
        <v>70</v>
      </c>
      <c r="J159" s="35" t="s">
        <v>161</v>
      </c>
      <c r="N159" s="11" t="str">
        <f>+'NewTech-modinp'!N159</f>
        <v>OTH-FOL-FOL-Tech</v>
      </c>
      <c r="O159" s="11" t="str">
        <f>+'NewTech-modinp'!O159</f>
        <v>New Other - Other - Fuel Oil  - Fuel Oil</v>
      </c>
      <c r="P159" s="11" t="str">
        <f>+'NewTech-modinp'!P159</f>
        <v>INDFOL</v>
      </c>
      <c r="Q159" s="11" t="str">
        <f>+'NewTech-modinp'!Q159</f>
        <v>OTH-FOL</v>
      </c>
      <c r="R159" s="11">
        <f>+'NewTech-modinp'!R159</f>
        <v>2018</v>
      </c>
      <c r="S159" s="17">
        <v>2020</v>
      </c>
      <c r="T159" s="38">
        <f>+'NewTech-modinp'!T159</f>
        <v>25</v>
      </c>
      <c r="U159" s="11">
        <f>+'NewTech-modinp'!U159</f>
        <v>0.5</v>
      </c>
      <c r="W159" s="17">
        <f>+'NewTech-modinp'!V159</f>
        <v>31.536000000000001</v>
      </c>
      <c r="X159" s="38">
        <f>+'NewTech-modinp'!W159</f>
        <v>1</v>
      </c>
      <c r="Y159" s="11">
        <f>+'NewTech-modinp'!X159</f>
        <v>1</v>
      </c>
      <c r="Z159" s="11">
        <f>+'NewTech-modinp'!Y159</f>
        <v>1</v>
      </c>
      <c r="AA159" s="11">
        <f>+'NewTech-modinp'!Z159</f>
        <v>1</v>
      </c>
      <c r="AB159" s="11">
        <f>+'NewTech-modinp'!AA159</f>
        <v>1</v>
      </c>
      <c r="AC159" s="11">
        <f>+'NewTech-modinp'!AB159</f>
        <v>1</v>
      </c>
      <c r="AD159" s="11">
        <f>+'NewTech-modinp'!AC159</f>
        <v>1</v>
      </c>
      <c r="AE159" s="11">
        <f>+'NewTech-modinp'!AD159</f>
        <v>1</v>
      </c>
      <c r="AF159" s="11">
        <f>+'NewTech-modinp'!AE159</f>
        <v>1</v>
      </c>
      <c r="AG159" s="11">
        <f>+'NewTech-modinp'!AF159</f>
        <v>1</v>
      </c>
      <c r="AH159" s="17">
        <f>+'NewTech-modinp'!AG159</f>
        <v>0</v>
      </c>
      <c r="AI159" s="11">
        <f>+'NewTech-modinp'!AH159</f>
        <v>0</v>
      </c>
      <c r="AJ159" s="11">
        <f>+'NewTech-modinp'!AI159</f>
        <v>0</v>
      </c>
      <c r="AK159" s="11">
        <f>+'NewTech-modinp'!AJ159</f>
        <v>0</v>
      </c>
      <c r="AL159" s="11">
        <f>+'NewTech-modinp'!AK159</f>
        <v>0</v>
      </c>
      <c r="AM159" s="11">
        <f>+'NewTech-modinp'!AL159</f>
        <v>0</v>
      </c>
      <c r="AN159" s="11">
        <f>+'NewTech-modinp'!AM159</f>
        <v>0</v>
      </c>
      <c r="AO159" s="11">
        <f>+'NewTech-modinp'!AN159</f>
        <v>0</v>
      </c>
      <c r="AP159" s="11">
        <f>+'NewTech-modinp'!AO159</f>
        <v>0</v>
      </c>
      <c r="AQ159" s="11">
        <f>+'NewTech-modinp'!AP159</f>
        <v>0</v>
      </c>
      <c r="AR159" s="17"/>
    </row>
    <row r="160" spans="1:47" s="10" customFormat="1">
      <c r="A160" s="37" t="s">
        <v>120</v>
      </c>
      <c r="B160" s="32" t="s">
        <v>206</v>
      </c>
      <c r="C160" s="37" t="s">
        <v>78</v>
      </c>
      <c r="D160" s="32" t="s">
        <v>169</v>
      </c>
      <c r="E160" s="33" t="str">
        <f t="shared" si="15"/>
        <v>OTH-LGHT</v>
      </c>
      <c r="F160" s="37" t="s">
        <v>79</v>
      </c>
      <c r="G160" s="32" t="s">
        <v>170</v>
      </c>
      <c r="H160" s="33" t="str">
        <f t="shared" si="16"/>
        <v>OTH-LGHT-ELC-Light20</v>
      </c>
      <c r="I160" s="37" t="s">
        <v>70</v>
      </c>
      <c r="J160" s="32" t="s">
        <v>161</v>
      </c>
      <c r="N160" s="10" t="str">
        <f>+'NewTech-modinp'!N160</f>
        <v>CHMCL-MoTP-Stat-DSL-st_ngn</v>
      </c>
      <c r="O160" s="10" t="str">
        <f>+'NewTech-modinp'!O160</f>
        <v>New Petroleum/Chemicals - Motive Power, Stationary  - Diesel</v>
      </c>
      <c r="P160" s="10" t="str">
        <f>+'NewTech-modinp'!P160</f>
        <v>INDDSL</v>
      </c>
      <c r="Q160" s="10" t="str">
        <f>+'NewTech-modinp'!Q160</f>
        <v>CHMCL-MoTP-Stat</v>
      </c>
      <c r="R160" s="10">
        <f>+'NewTech-modinp'!R160</f>
        <v>2018</v>
      </c>
      <c r="S160" s="16">
        <v>2020</v>
      </c>
      <c r="T160" s="40">
        <f>+'NewTech-modinp'!T160</f>
        <v>20</v>
      </c>
      <c r="U160" s="10">
        <f>+'NewTech-modinp'!U160</f>
        <v>0.5</v>
      </c>
      <c r="V160" s="10">
        <f t="shared" si="17"/>
        <v>0.35</v>
      </c>
      <c r="W160" s="16">
        <f>+'NewTech-modinp'!V160</f>
        <v>31.536000000000001</v>
      </c>
      <c r="X160" s="40">
        <f>+'NewTech-modinp'!W160</f>
        <v>0.22</v>
      </c>
      <c r="Y160" s="10">
        <f>+'NewTech-modinp'!X160</f>
        <v>0.22</v>
      </c>
      <c r="Z160" s="10">
        <f>+'NewTech-modinp'!Y160</f>
        <v>0.22</v>
      </c>
      <c r="AA160" s="10">
        <f>+'NewTech-modinp'!Z160</f>
        <v>0.22</v>
      </c>
      <c r="AB160" s="10">
        <f>+'NewTech-modinp'!AA160</f>
        <v>0.22</v>
      </c>
      <c r="AC160" s="10">
        <f>+'NewTech-modinp'!AB160</f>
        <v>0.22</v>
      </c>
      <c r="AD160" s="10">
        <f>+'NewTech-modinp'!AC160</f>
        <v>0.22</v>
      </c>
      <c r="AE160" s="10">
        <f>+'NewTech-modinp'!AD160</f>
        <v>0.22</v>
      </c>
      <c r="AF160" s="10">
        <f>+'NewTech-modinp'!AE160</f>
        <v>0.22</v>
      </c>
      <c r="AG160" s="10">
        <f>+'NewTech-modinp'!AF160</f>
        <v>0.22</v>
      </c>
      <c r="AH160" s="16">
        <f>+'NewTech-modinp'!AG160</f>
        <v>455</v>
      </c>
      <c r="AI160" s="10">
        <f>+'NewTech-modinp'!AH160</f>
        <v>455</v>
      </c>
      <c r="AJ160" s="10">
        <f>+'NewTech-modinp'!AI160</f>
        <v>455</v>
      </c>
      <c r="AK160" s="10">
        <f>+'NewTech-modinp'!AJ160</f>
        <v>455</v>
      </c>
      <c r="AL160" s="10">
        <f>+'NewTech-modinp'!AK160</f>
        <v>455</v>
      </c>
      <c r="AM160" s="10">
        <f>+'NewTech-modinp'!AL160</f>
        <v>455</v>
      </c>
      <c r="AN160" s="10">
        <f>+'NewTech-modinp'!AM160</f>
        <v>455</v>
      </c>
      <c r="AO160" s="10">
        <f>+'NewTech-modinp'!AN160</f>
        <v>455</v>
      </c>
      <c r="AP160" s="10">
        <f>+'NewTech-modinp'!AO160</f>
        <v>455</v>
      </c>
      <c r="AQ160" s="10">
        <f>+'NewTech-modinp'!AP160</f>
        <v>455</v>
      </c>
      <c r="AR160" s="16">
        <v>0</v>
      </c>
    </row>
    <row r="161" spans="1:46" s="11" customFormat="1">
      <c r="A161" s="34" t="s">
        <v>120</v>
      </c>
      <c r="B161" s="35" t="s">
        <v>206</v>
      </c>
      <c r="C161" s="34" t="s">
        <v>84</v>
      </c>
      <c r="D161" s="35" t="s">
        <v>175</v>
      </c>
      <c r="E161" s="36" t="str">
        <f t="shared" si="15"/>
        <v>OTH-MoTP-Stat</v>
      </c>
      <c r="F161" s="34" t="s">
        <v>85</v>
      </c>
      <c r="G161" s="35" t="s">
        <v>176</v>
      </c>
      <c r="H161" s="36" t="str">
        <f t="shared" ref="H161:H164" si="19">+LEFT(E161,9)&amp;"-"&amp;RIGHT(J161,3)&amp;"-"&amp;G161&amp;"20"</f>
        <v>OTH-MoTP--DSL-Stt_ngn20</v>
      </c>
      <c r="I161" s="34" t="s">
        <v>82</v>
      </c>
      <c r="J161" s="35" t="s">
        <v>173</v>
      </c>
      <c r="N161" s="11" t="str">
        <f>+'NewTech-modinp'!N161</f>
        <v>CHMCL-MoTP-Stat-ELC-Motor</v>
      </c>
      <c r="O161" s="11" t="str">
        <f>+'NewTech-modinp'!O161</f>
        <v>New Petroleum/Chemicals - Motive Power, Stationary  - Electricity</v>
      </c>
      <c r="P161" s="11" t="str">
        <f>+'NewTech-modinp'!P161</f>
        <v>INDELC</v>
      </c>
      <c r="Q161" s="11" t="str">
        <f>+'NewTech-modinp'!Q161</f>
        <v>CHMCL-MoTP-Stat</v>
      </c>
      <c r="R161" s="11">
        <f>+'NewTech-modinp'!R161</f>
        <v>2018</v>
      </c>
      <c r="S161" s="17">
        <v>2020</v>
      </c>
      <c r="T161" s="38">
        <f>+'NewTech-modinp'!T161</f>
        <v>10</v>
      </c>
      <c r="U161" s="11">
        <f>+'NewTech-modinp'!U161</f>
        <v>0.5</v>
      </c>
      <c r="V161" s="11">
        <f t="shared" si="17"/>
        <v>0.35</v>
      </c>
      <c r="W161" s="17">
        <f>+'NewTech-modinp'!V161</f>
        <v>31.536000000000001</v>
      </c>
      <c r="X161" s="38">
        <f>+'NewTech-modinp'!W161</f>
        <v>0.67500000000000004</v>
      </c>
      <c r="Y161" s="11">
        <f>+'NewTech-modinp'!X161</f>
        <v>0.67500000000000004</v>
      </c>
      <c r="Z161" s="11">
        <f>+'NewTech-modinp'!Y161</f>
        <v>0.67500000000000004</v>
      </c>
      <c r="AA161" s="11">
        <f>+'NewTech-modinp'!Z161</f>
        <v>0.67500000000000004</v>
      </c>
      <c r="AB161" s="11">
        <f>+'NewTech-modinp'!AA161</f>
        <v>0.67500000000000004</v>
      </c>
      <c r="AC161" s="11">
        <f>+'NewTech-modinp'!AB161</f>
        <v>0.67500000000000004</v>
      </c>
      <c r="AD161" s="11">
        <f>+'NewTech-modinp'!AC161</f>
        <v>0.67500000000000004</v>
      </c>
      <c r="AE161" s="11">
        <f>+'NewTech-modinp'!AD161</f>
        <v>0.67500000000000004</v>
      </c>
      <c r="AF161" s="11">
        <f>+'NewTech-modinp'!AE161</f>
        <v>0.67500000000000004</v>
      </c>
      <c r="AG161" s="11">
        <f>+'NewTech-modinp'!AF161</f>
        <v>0.67500000000000004</v>
      </c>
      <c r="AH161" s="17">
        <f>+'NewTech-modinp'!AG161</f>
        <v>280</v>
      </c>
      <c r="AI161" s="11">
        <f>+'NewTech-modinp'!AH161</f>
        <v>280</v>
      </c>
      <c r="AJ161" s="11">
        <f>+'NewTech-modinp'!AI161</f>
        <v>280</v>
      </c>
      <c r="AK161" s="11">
        <f>+'NewTech-modinp'!AJ161</f>
        <v>280</v>
      </c>
      <c r="AL161" s="11">
        <f>+'NewTech-modinp'!AK161</f>
        <v>280</v>
      </c>
      <c r="AM161" s="11">
        <f>+'NewTech-modinp'!AL161</f>
        <v>280</v>
      </c>
      <c r="AN161" s="11">
        <f>+'NewTech-modinp'!AM161</f>
        <v>280</v>
      </c>
      <c r="AO161" s="11">
        <f>+'NewTech-modinp'!AN161</f>
        <v>280</v>
      </c>
      <c r="AP161" s="11">
        <f>+'NewTech-modinp'!AO161</f>
        <v>280</v>
      </c>
      <c r="AQ161" s="11">
        <f>+'NewTech-modinp'!AP161</f>
        <v>280</v>
      </c>
      <c r="AR161" s="17"/>
    </row>
    <row r="162" spans="1:46" s="11" customFormat="1">
      <c r="A162" s="34" t="s">
        <v>120</v>
      </c>
      <c r="B162" s="35" t="s">
        <v>206</v>
      </c>
      <c r="C162" s="34" t="s">
        <v>84</v>
      </c>
      <c r="D162" s="35" t="s">
        <v>175</v>
      </c>
      <c r="E162" s="36" t="str">
        <f t="shared" si="15"/>
        <v>OTH-MoTP-Stat</v>
      </c>
      <c r="F162" s="34" t="s">
        <v>85</v>
      </c>
      <c r="G162" s="35" t="s">
        <v>176</v>
      </c>
      <c r="H162" s="36" t="str">
        <f t="shared" si="19"/>
        <v>OTH-MoTP--PET-Stt_ngn20</v>
      </c>
      <c r="I162" s="34" t="s">
        <v>83</v>
      </c>
      <c r="J162" s="35" t="s">
        <v>174</v>
      </c>
      <c r="N162" s="11" t="str">
        <f>+'NewTech-modinp'!N162</f>
        <v>CHMCL-MoTP-Stat-PET-st_ngn</v>
      </c>
      <c r="O162" s="11" t="str">
        <f>+'NewTech-modinp'!O162</f>
        <v>New Petroleum/Chemicals - Motive Power, Stationary  - Petrol</v>
      </c>
      <c r="P162" s="11" t="str">
        <f>+'NewTech-modinp'!P162</f>
        <v>INDPET</v>
      </c>
      <c r="Q162" s="11" t="str">
        <f>+'NewTech-modinp'!Q162</f>
        <v>CHMCL-MoTP-Stat</v>
      </c>
      <c r="R162" s="11">
        <f>+'NewTech-modinp'!R162</f>
        <v>2018</v>
      </c>
      <c r="S162" s="17">
        <v>2020</v>
      </c>
      <c r="T162" s="38">
        <f>+'NewTech-modinp'!T162</f>
        <v>15</v>
      </c>
      <c r="U162" s="11">
        <f>+'NewTech-modinp'!U162</f>
        <v>0.5</v>
      </c>
      <c r="V162" s="11">
        <f t="shared" si="17"/>
        <v>0.35</v>
      </c>
      <c r="W162" s="17">
        <f>+'NewTech-modinp'!V162</f>
        <v>31.536000000000001</v>
      </c>
      <c r="X162" s="38">
        <f>+'NewTech-modinp'!W162</f>
        <v>0.18</v>
      </c>
      <c r="Y162" s="11">
        <f>+'NewTech-modinp'!X162</f>
        <v>0.18</v>
      </c>
      <c r="Z162" s="11">
        <f>+'NewTech-modinp'!Y162</f>
        <v>0.18</v>
      </c>
      <c r="AA162" s="11">
        <f>+'NewTech-modinp'!Z162</f>
        <v>0.18</v>
      </c>
      <c r="AB162" s="11">
        <f>+'NewTech-modinp'!AA162</f>
        <v>0.18</v>
      </c>
      <c r="AC162" s="11">
        <f>+'NewTech-modinp'!AB162</f>
        <v>0.18</v>
      </c>
      <c r="AD162" s="11">
        <f>+'NewTech-modinp'!AC162</f>
        <v>0.18</v>
      </c>
      <c r="AE162" s="11">
        <f>+'NewTech-modinp'!AD162</f>
        <v>0.18</v>
      </c>
      <c r="AF162" s="11">
        <f>+'NewTech-modinp'!AE162</f>
        <v>0.18</v>
      </c>
      <c r="AG162" s="11">
        <f>+'NewTech-modinp'!AF162</f>
        <v>0.18</v>
      </c>
      <c r="AH162" s="17">
        <f>+'NewTech-modinp'!AG162</f>
        <v>350</v>
      </c>
      <c r="AI162" s="11">
        <f>+'NewTech-modinp'!AH162</f>
        <v>350</v>
      </c>
      <c r="AJ162" s="11">
        <f>+'NewTech-modinp'!AI162</f>
        <v>350</v>
      </c>
      <c r="AK162" s="11">
        <f>+'NewTech-modinp'!AJ162</f>
        <v>350</v>
      </c>
      <c r="AL162" s="11">
        <f>+'NewTech-modinp'!AK162</f>
        <v>350</v>
      </c>
      <c r="AM162" s="11">
        <f>+'NewTech-modinp'!AL162</f>
        <v>350</v>
      </c>
      <c r="AN162" s="11">
        <f>+'NewTech-modinp'!AM162</f>
        <v>350</v>
      </c>
      <c r="AO162" s="11">
        <f>+'NewTech-modinp'!AN162</f>
        <v>350</v>
      </c>
      <c r="AP162" s="11">
        <f>+'NewTech-modinp'!AO162</f>
        <v>350</v>
      </c>
      <c r="AQ162" s="11">
        <f>+'NewTech-modinp'!AP162</f>
        <v>350</v>
      </c>
      <c r="AR162" s="17">
        <v>0</v>
      </c>
    </row>
    <row r="163" spans="1:46" s="11" customFormat="1">
      <c r="A163" s="34" t="s">
        <v>120</v>
      </c>
      <c r="B163" s="35" t="s">
        <v>206</v>
      </c>
      <c r="C163" s="34" t="s">
        <v>84</v>
      </c>
      <c r="D163" s="35" t="s">
        <v>175</v>
      </c>
      <c r="E163" s="36" t="str">
        <f t="shared" si="15"/>
        <v>OTH-MoTP-Stat</v>
      </c>
      <c r="F163" s="34" t="s">
        <v>87</v>
      </c>
      <c r="G163" s="35" t="s">
        <v>178</v>
      </c>
      <c r="H163" s="36" t="str">
        <f t="shared" si="19"/>
        <v>OTH-MoTP--ELC-Motor20</v>
      </c>
      <c r="I163" s="34" t="s">
        <v>70</v>
      </c>
      <c r="J163" s="35" t="s">
        <v>161</v>
      </c>
      <c r="N163" s="11" t="str">
        <f>+'NewTech-modinp'!N163</f>
        <v>CHMCL-MoTP-Stat-ELC-VSD-Mtr</v>
      </c>
      <c r="O163" s="11" t="str">
        <f>+'NewTech-modinp'!O163</f>
        <v>New Petroleum/Chemicals - Motive Power, Stationary  - Electricity</v>
      </c>
      <c r="P163" s="11" t="str">
        <f>+'NewTech-modinp'!P163</f>
        <v>INDELC</v>
      </c>
      <c r="Q163" s="11" t="str">
        <f>+'NewTech-modinp'!Q163</f>
        <v>CHMCL-MoTP-Stat</v>
      </c>
      <c r="R163" s="11">
        <f>+'NewTech-modinp'!R163</f>
        <v>2018</v>
      </c>
      <c r="S163" s="17">
        <v>2020</v>
      </c>
      <c r="T163" s="38">
        <f>+'NewTech-modinp'!T163</f>
        <v>10</v>
      </c>
      <c r="U163" s="11">
        <f>+'NewTech-modinp'!U163</f>
        <v>0.5</v>
      </c>
      <c r="V163" s="11">
        <f t="shared" si="17"/>
        <v>0.35</v>
      </c>
      <c r="W163" s="17">
        <f>+'NewTech-modinp'!V163</f>
        <v>31.536000000000001</v>
      </c>
      <c r="X163" s="38">
        <f>+'NewTech-modinp'!W163</f>
        <v>0.9</v>
      </c>
      <c r="Y163" s="11">
        <f>+'NewTech-modinp'!X163</f>
        <v>0.9</v>
      </c>
      <c r="Z163" s="11">
        <f>+'NewTech-modinp'!Y163</f>
        <v>0.9</v>
      </c>
      <c r="AA163" s="11">
        <f>+'NewTech-modinp'!Z163</f>
        <v>0.9</v>
      </c>
      <c r="AB163" s="11">
        <f>+'NewTech-modinp'!AA163</f>
        <v>0.9</v>
      </c>
      <c r="AC163" s="11">
        <f>+'NewTech-modinp'!AB163</f>
        <v>0.9</v>
      </c>
      <c r="AD163" s="11">
        <f>+'NewTech-modinp'!AC163</f>
        <v>0.9</v>
      </c>
      <c r="AE163" s="11">
        <f>+'NewTech-modinp'!AD163</f>
        <v>0.9</v>
      </c>
      <c r="AF163" s="11">
        <f>+'NewTech-modinp'!AE163</f>
        <v>0.9</v>
      </c>
      <c r="AG163" s="11">
        <f>+'NewTech-modinp'!AF163</f>
        <v>0.9</v>
      </c>
      <c r="AH163" s="17">
        <f>+'NewTech-modinp'!AG163</f>
        <v>336</v>
      </c>
      <c r="AI163" s="11">
        <f>+'NewTech-modinp'!AH163</f>
        <v>336</v>
      </c>
      <c r="AJ163" s="11">
        <f>+'NewTech-modinp'!AI163</f>
        <v>336</v>
      </c>
      <c r="AK163" s="11">
        <f>+'NewTech-modinp'!AJ163</f>
        <v>336</v>
      </c>
      <c r="AL163" s="11">
        <f>+'NewTech-modinp'!AK163</f>
        <v>336</v>
      </c>
      <c r="AM163" s="11">
        <f>+'NewTech-modinp'!AL163</f>
        <v>336</v>
      </c>
      <c r="AN163" s="11">
        <f>+'NewTech-modinp'!AM163</f>
        <v>336</v>
      </c>
      <c r="AO163" s="11">
        <f>+'NewTech-modinp'!AN163</f>
        <v>336</v>
      </c>
      <c r="AP163" s="11">
        <f>+'NewTech-modinp'!AO163</f>
        <v>336</v>
      </c>
      <c r="AQ163" s="11">
        <f>+'NewTech-modinp'!AP163</f>
        <v>336</v>
      </c>
      <c r="AR163" s="17">
        <f>+'NewTech-modinp'!AQ163</f>
        <v>0.5</v>
      </c>
      <c r="AT163" s="11">
        <f>+'NewTech-modinp'!AR163</f>
        <v>5</v>
      </c>
    </row>
    <row r="164" spans="1:46" s="11" customFormat="1">
      <c r="A164" s="34" t="s">
        <v>120</v>
      </c>
      <c r="B164" s="35" t="s">
        <v>206</v>
      </c>
      <c r="C164" s="34" t="s">
        <v>84</v>
      </c>
      <c r="D164" s="35" t="s">
        <v>175</v>
      </c>
      <c r="E164" s="36" t="str">
        <f t="shared" si="15"/>
        <v>OTH-MoTP-Stat</v>
      </c>
      <c r="F164" s="34" t="s">
        <v>85</v>
      </c>
      <c r="G164" s="35" t="s">
        <v>176</v>
      </c>
      <c r="H164" s="36" t="str">
        <f t="shared" si="19"/>
        <v>OTH-MoTP--FOL-Stt_ngn20</v>
      </c>
      <c r="I164" s="34" t="s">
        <v>86</v>
      </c>
      <c r="J164" s="35" t="s">
        <v>177</v>
      </c>
      <c r="N164" s="11" t="str">
        <f>+'NewTech-modinp'!N164</f>
        <v>CHMCL-PH-DirH-NGA-Burner</v>
      </c>
      <c r="O164" s="11" t="str">
        <f>+'NewTech-modinp'!O164</f>
        <v>New Petroleum/Chemicals - Process Heat: Direct Heat  - Natural Gas</v>
      </c>
      <c r="P164" s="11" t="str">
        <f>+'NewTech-modinp'!P164</f>
        <v>INDNGA</v>
      </c>
      <c r="Q164" s="11" t="str">
        <f>+'NewTech-modinp'!Q164</f>
        <v>CHMCL-PH-DirH</v>
      </c>
      <c r="R164" s="11">
        <f>+'NewTech-modinp'!R164</f>
        <v>2018</v>
      </c>
      <c r="S164" s="17">
        <v>2020</v>
      </c>
      <c r="T164" s="38">
        <f>+'NewTech-modinp'!T164</f>
        <v>13</v>
      </c>
      <c r="U164" s="11">
        <f>+'NewTech-modinp'!U164</f>
        <v>0.9</v>
      </c>
      <c r="V164" s="11">
        <f t="shared" si="17"/>
        <v>0.63</v>
      </c>
      <c r="W164" s="17">
        <f>+'NewTech-modinp'!V164</f>
        <v>31.536000000000001</v>
      </c>
      <c r="X164" s="38">
        <f>+'NewTech-modinp'!W164</f>
        <v>0.8</v>
      </c>
      <c r="Y164" s="11">
        <f>+'NewTech-modinp'!X164</f>
        <v>0.8</v>
      </c>
      <c r="Z164" s="11">
        <f>+'NewTech-modinp'!Y164</f>
        <v>0.8</v>
      </c>
      <c r="AA164" s="11">
        <f>+'NewTech-modinp'!Z164</f>
        <v>0.8</v>
      </c>
      <c r="AB164" s="11">
        <f>+'NewTech-modinp'!AA164</f>
        <v>0.8</v>
      </c>
      <c r="AC164" s="11">
        <f>+'NewTech-modinp'!AB164</f>
        <v>0.8</v>
      </c>
      <c r="AD164" s="11">
        <f>+'NewTech-modinp'!AC164</f>
        <v>0.8</v>
      </c>
      <c r="AE164" s="11">
        <f>+'NewTech-modinp'!AD164</f>
        <v>0.8</v>
      </c>
      <c r="AF164" s="11">
        <f>+'NewTech-modinp'!AE164</f>
        <v>0.8</v>
      </c>
      <c r="AG164" s="11">
        <f>+'NewTech-modinp'!AF164</f>
        <v>0.8</v>
      </c>
      <c r="AH164" s="17">
        <f>+'NewTech-modinp'!AG164</f>
        <v>313</v>
      </c>
      <c r="AI164" s="11">
        <f>+'NewTech-modinp'!AH164</f>
        <v>313</v>
      </c>
      <c r="AJ164" s="11">
        <f>+'NewTech-modinp'!AI164</f>
        <v>313</v>
      </c>
      <c r="AK164" s="11">
        <f>+'NewTech-modinp'!AJ164</f>
        <v>313</v>
      </c>
      <c r="AL164" s="11">
        <f>+'NewTech-modinp'!AK164</f>
        <v>313</v>
      </c>
      <c r="AM164" s="11">
        <f>+'NewTech-modinp'!AL164</f>
        <v>313</v>
      </c>
      <c r="AN164" s="11">
        <f>+'NewTech-modinp'!AM164</f>
        <v>313</v>
      </c>
      <c r="AO164" s="11">
        <f>+'NewTech-modinp'!AN164</f>
        <v>313</v>
      </c>
      <c r="AP164" s="11">
        <f>+'NewTech-modinp'!AO164</f>
        <v>313</v>
      </c>
      <c r="AQ164" s="11">
        <f>+'NewTech-modinp'!AP164</f>
        <v>313</v>
      </c>
      <c r="AR164" s="17"/>
    </row>
    <row r="165" spans="1:46" s="11" customFormat="1">
      <c r="A165" s="34" t="s">
        <v>120</v>
      </c>
      <c r="B165" s="35" t="s">
        <v>206</v>
      </c>
      <c r="C165" s="34" t="s">
        <v>93</v>
      </c>
      <c r="D165" s="35" t="s">
        <v>183</v>
      </c>
      <c r="E165" s="36" t="str">
        <f t="shared" si="15"/>
        <v>OTH-PH-DirH</v>
      </c>
      <c r="F165" s="34" t="s">
        <v>91</v>
      </c>
      <c r="G165" s="35" t="s">
        <v>181</v>
      </c>
      <c r="H165" s="36" t="str">
        <f t="shared" si="16"/>
        <v>OTH-PH-DirH-ELC-Heater20</v>
      </c>
      <c r="I165" s="34" t="s">
        <v>70</v>
      </c>
      <c r="J165" s="35" t="s">
        <v>161</v>
      </c>
      <c r="N165" s="11" t="str">
        <f>+'NewTech-modinp'!N165</f>
        <v>CHMCL-PH-DirH-ELC-Heater</v>
      </c>
      <c r="O165" s="11" t="str">
        <f>+'NewTech-modinp'!O165</f>
        <v>New Petroleum/Chemicals - Process Heat: Direct Heat  - Electricity</v>
      </c>
      <c r="P165" s="11" t="str">
        <f>+'NewTech-modinp'!P165</f>
        <v>INDELC</v>
      </c>
      <c r="Q165" s="11" t="str">
        <f>+'NewTech-modinp'!Q165</f>
        <v>CHMCL-PH-DirH</v>
      </c>
      <c r="R165" s="11">
        <f>+'NewTech-modinp'!R165</f>
        <v>2018</v>
      </c>
      <c r="S165" s="17">
        <v>2020</v>
      </c>
      <c r="T165" s="38">
        <f>+'NewTech-modinp'!T165</f>
        <v>3</v>
      </c>
      <c r="U165" s="11">
        <f>+'NewTech-modinp'!U165</f>
        <v>0.9</v>
      </c>
      <c r="V165" s="11">
        <f t="shared" si="17"/>
        <v>0.63</v>
      </c>
      <c r="W165" s="17">
        <f>+'NewTech-modinp'!V165</f>
        <v>31.536000000000001</v>
      </c>
      <c r="X165" s="38">
        <f>+'NewTech-modinp'!W165</f>
        <v>0.99970008997300808</v>
      </c>
      <c r="Y165" s="11">
        <f>+'NewTech-modinp'!X165</f>
        <v>0.99970008997300808</v>
      </c>
      <c r="Z165" s="11">
        <f>+'NewTech-modinp'!Y165</f>
        <v>0.99970008997300808</v>
      </c>
      <c r="AA165" s="11">
        <f>+'NewTech-modinp'!Z165</f>
        <v>0.99970008997300808</v>
      </c>
      <c r="AB165" s="11">
        <f>+'NewTech-modinp'!AA165</f>
        <v>0.99970008997300808</v>
      </c>
      <c r="AC165" s="11">
        <f>+'NewTech-modinp'!AB165</f>
        <v>0.99970008997300808</v>
      </c>
      <c r="AD165" s="11">
        <f>+'NewTech-modinp'!AC165</f>
        <v>0.99970008997300808</v>
      </c>
      <c r="AE165" s="11">
        <f>+'NewTech-modinp'!AD165</f>
        <v>0.99970008997300808</v>
      </c>
      <c r="AF165" s="11">
        <f>+'NewTech-modinp'!AE165</f>
        <v>0.99970008997300808</v>
      </c>
      <c r="AG165" s="11">
        <f>+'NewTech-modinp'!AF165</f>
        <v>0.99970008997300808</v>
      </c>
      <c r="AH165" s="17">
        <f>+'NewTech-modinp'!AG165</f>
        <v>80</v>
      </c>
      <c r="AI165" s="11">
        <f>+'NewTech-modinp'!AH165</f>
        <v>80</v>
      </c>
      <c r="AJ165" s="11">
        <f>+'NewTech-modinp'!AI165</f>
        <v>80</v>
      </c>
      <c r="AK165" s="11">
        <f>+'NewTech-modinp'!AJ165</f>
        <v>80</v>
      </c>
      <c r="AL165" s="11">
        <f>+'NewTech-modinp'!AK165</f>
        <v>80</v>
      </c>
      <c r="AM165" s="11">
        <f>+'NewTech-modinp'!AL165</f>
        <v>80</v>
      </c>
      <c r="AN165" s="11">
        <f>+'NewTech-modinp'!AM165</f>
        <v>80</v>
      </c>
      <c r="AO165" s="11">
        <f>+'NewTech-modinp'!AN165</f>
        <v>80</v>
      </c>
      <c r="AP165" s="11">
        <f>+'NewTech-modinp'!AO165</f>
        <v>80</v>
      </c>
      <c r="AQ165" s="11">
        <f>+'NewTech-modinp'!AP165</f>
        <v>80</v>
      </c>
      <c r="AR165" s="17">
        <f>+'NewTech-modinp'!AQ165</f>
        <v>0.87</v>
      </c>
      <c r="AT165" s="11">
        <f>+'NewTech-modinp'!AR165</f>
        <v>5</v>
      </c>
    </row>
    <row r="166" spans="1:46" s="11" customFormat="1">
      <c r="A166" s="34" t="s">
        <v>120</v>
      </c>
      <c r="B166" s="35" t="s">
        <v>206</v>
      </c>
      <c r="C166" s="34" t="s">
        <v>93</v>
      </c>
      <c r="D166" s="35" t="s">
        <v>183</v>
      </c>
      <c r="E166" s="36" t="str">
        <f t="shared" si="15"/>
        <v>OTH-PH-DirH</v>
      </c>
      <c r="F166" s="34" t="s">
        <v>90</v>
      </c>
      <c r="G166" s="35" t="s">
        <v>90</v>
      </c>
      <c r="H166" s="36" t="str">
        <f t="shared" si="16"/>
        <v>OTH-PH-DirH-NGA-Burner20</v>
      </c>
      <c r="I166" s="34" t="s">
        <v>68</v>
      </c>
      <c r="J166" s="35" t="s">
        <v>160</v>
      </c>
      <c r="N166" s="11" t="str">
        <f>+'NewTech-modinp'!N166</f>
        <v>CHMCL-PH-STM_HW-NGA-Boiler</v>
      </c>
      <c r="O166" s="11" t="str">
        <f>+'NewTech-modinp'!O166</f>
        <v>New Petroleum/Chemicals - Process Heat: Steam/Hot Water  - Natural Gas</v>
      </c>
      <c r="P166" s="11" t="str">
        <f>+'NewTech-modinp'!P166</f>
        <v>INDNGA</v>
      </c>
      <c r="Q166" s="11" t="str">
        <f>+'NewTech-modinp'!Q166</f>
        <v>CHMCL-PH-STM_HW</v>
      </c>
      <c r="R166" s="11">
        <f>+'NewTech-modinp'!R166</f>
        <v>2018</v>
      </c>
      <c r="S166" s="17">
        <v>2020</v>
      </c>
      <c r="T166" s="38">
        <f>+'NewTech-modinp'!T166</f>
        <v>25</v>
      </c>
      <c r="U166" s="11">
        <f>+'NewTech-modinp'!U166</f>
        <v>0.5</v>
      </c>
      <c r="V166" s="11">
        <f t="shared" si="17"/>
        <v>0.35</v>
      </c>
      <c r="W166" s="17">
        <f>+'NewTech-modinp'!V166</f>
        <v>31.536000000000001</v>
      </c>
      <c r="X166" s="38">
        <f>+'NewTech-modinp'!W166</f>
        <v>0.87</v>
      </c>
      <c r="Y166" s="11">
        <f>+'NewTech-modinp'!X166</f>
        <v>0.87</v>
      </c>
      <c r="Z166" s="11">
        <f>+'NewTech-modinp'!Y166</f>
        <v>0.87</v>
      </c>
      <c r="AA166" s="11">
        <f>+'NewTech-modinp'!Z166</f>
        <v>0.87</v>
      </c>
      <c r="AB166" s="11">
        <f>+'NewTech-modinp'!AA166</f>
        <v>0.87</v>
      </c>
      <c r="AC166" s="11">
        <f>+'NewTech-modinp'!AB166</f>
        <v>0.87</v>
      </c>
      <c r="AD166" s="11">
        <f>+'NewTech-modinp'!AC166</f>
        <v>0.87</v>
      </c>
      <c r="AE166" s="11">
        <f>+'NewTech-modinp'!AD166</f>
        <v>0.87</v>
      </c>
      <c r="AF166" s="11">
        <f>+'NewTech-modinp'!AE166</f>
        <v>0.87</v>
      </c>
      <c r="AG166" s="11">
        <f>+'NewTech-modinp'!AF166</f>
        <v>0.87</v>
      </c>
      <c r="AH166" s="17">
        <f>+'NewTech-modinp'!AG166</f>
        <v>350</v>
      </c>
      <c r="AI166" s="11">
        <f>+'NewTech-modinp'!AH166</f>
        <v>350</v>
      </c>
      <c r="AJ166" s="11">
        <f>+'NewTech-modinp'!AI166</f>
        <v>350</v>
      </c>
      <c r="AK166" s="11">
        <f>+'NewTech-modinp'!AJ166</f>
        <v>350</v>
      </c>
      <c r="AL166" s="11">
        <f>+'NewTech-modinp'!AK166</f>
        <v>350</v>
      </c>
      <c r="AM166" s="11">
        <f>+'NewTech-modinp'!AL166</f>
        <v>350</v>
      </c>
      <c r="AN166" s="11">
        <f>+'NewTech-modinp'!AM166</f>
        <v>350</v>
      </c>
      <c r="AO166" s="11">
        <f>+'NewTech-modinp'!AN166</f>
        <v>350</v>
      </c>
      <c r="AP166" s="11">
        <f>+'NewTech-modinp'!AO166</f>
        <v>350</v>
      </c>
      <c r="AQ166" s="11">
        <f>+'NewTech-modinp'!AP166</f>
        <v>350</v>
      </c>
      <c r="AR166" s="17">
        <f>+'NewTech-modinp'!AQ166</f>
        <v>0.2</v>
      </c>
      <c r="AT166" s="11">
        <f>+'NewTech-modinp'!AR166</f>
        <v>5</v>
      </c>
    </row>
    <row r="167" spans="1:46" s="11" customFormat="1">
      <c r="A167" s="34" t="s">
        <v>120</v>
      </c>
      <c r="B167" s="35" t="s">
        <v>206</v>
      </c>
      <c r="C167" s="34" t="s">
        <v>66</v>
      </c>
      <c r="D167" s="35" t="s">
        <v>158</v>
      </c>
      <c r="E167" s="36" t="str">
        <f t="shared" si="15"/>
        <v>OTH-PH-FURN</v>
      </c>
      <c r="F167" s="34" t="s">
        <v>67</v>
      </c>
      <c r="G167" s="35" t="s">
        <v>159</v>
      </c>
      <c r="H167" s="36" t="str">
        <f t="shared" si="16"/>
        <v>OTH-PH-FURN-COA-Furn20</v>
      </c>
      <c r="I167" s="34" t="s">
        <v>71</v>
      </c>
      <c r="J167" s="35" t="s">
        <v>162</v>
      </c>
      <c r="N167" s="11" t="str">
        <f>+'NewTech-modinp'!N167</f>
        <v>CHMCL-PH-STM_HW-FOL-Boiler</v>
      </c>
      <c r="O167" s="11" t="str">
        <f>+'NewTech-modinp'!O167</f>
        <v>New Petroleum/Chemicals - Process Heat: Steam/Hot Water  - Fuel Oil</v>
      </c>
      <c r="P167" s="11" t="str">
        <f>+'NewTech-modinp'!P167</f>
        <v>INDFOL</v>
      </c>
      <c r="Q167" s="11" t="str">
        <f>+'NewTech-modinp'!Q167</f>
        <v>CHMCL-PH-STM_HW</v>
      </c>
      <c r="R167" s="11">
        <f>+'NewTech-modinp'!R167</f>
        <v>2018</v>
      </c>
      <c r="S167" s="17">
        <v>2020</v>
      </c>
      <c r="T167" s="38">
        <f>+'NewTech-modinp'!T167</f>
        <v>25</v>
      </c>
      <c r="U167" s="11">
        <f>+'NewTech-modinp'!U167</f>
        <v>0.5</v>
      </c>
      <c r="V167" s="11">
        <f t="shared" si="17"/>
        <v>0.35</v>
      </c>
      <c r="W167" s="17">
        <f>+'NewTech-modinp'!V167</f>
        <v>31.536000000000001</v>
      </c>
      <c r="X167" s="38">
        <f>+'NewTech-modinp'!W167</f>
        <v>0.85</v>
      </c>
      <c r="Y167" s="11">
        <f>+'NewTech-modinp'!X167</f>
        <v>0.85</v>
      </c>
      <c r="Z167" s="11">
        <f>+'NewTech-modinp'!Y167</f>
        <v>0.85</v>
      </c>
      <c r="AA167" s="11">
        <f>+'NewTech-modinp'!Z167</f>
        <v>0.85</v>
      </c>
      <c r="AB167" s="11">
        <f>+'NewTech-modinp'!AA167</f>
        <v>0.85</v>
      </c>
      <c r="AC167" s="11">
        <f>+'NewTech-modinp'!AB167</f>
        <v>0.85</v>
      </c>
      <c r="AD167" s="11">
        <f>+'NewTech-modinp'!AC167</f>
        <v>0.85</v>
      </c>
      <c r="AE167" s="11">
        <f>+'NewTech-modinp'!AD167</f>
        <v>0.85</v>
      </c>
      <c r="AF167" s="11">
        <f>+'NewTech-modinp'!AE167</f>
        <v>0.85</v>
      </c>
      <c r="AG167" s="11">
        <f>+'NewTech-modinp'!AF167</f>
        <v>0.85</v>
      </c>
      <c r="AH167" s="17">
        <f>+'NewTech-modinp'!AG167</f>
        <v>300</v>
      </c>
      <c r="AI167" s="11">
        <f>+'NewTech-modinp'!AH167</f>
        <v>300</v>
      </c>
      <c r="AJ167" s="11">
        <f>+'NewTech-modinp'!AI167</f>
        <v>300</v>
      </c>
      <c r="AK167" s="11">
        <f>+'NewTech-modinp'!AJ167</f>
        <v>300</v>
      </c>
      <c r="AL167" s="11">
        <f>+'NewTech-modinp'!AK167</f>
        <v>300</v>
      </c>
      <c r="AM167" s="11">
        <f>+'NewTech-modinp'!AL167</f>
        <v>300</v>
      </c>
      <c r="AN167" s="11">
        <f>+'NewTech-modinp'!AM167</f>
        <v>300</v>
      </c>
      <c r="AO167" s="11">
        <f>+'NewTech-modinp'!AN167</f>
        <v>300</v>
      </c>
      <c r="AP167" s="11">
        <f>+'NewTech-modinp'!AO167</f>
        <v>300</v>
      </c>
      <c r="AQ167" s="11">
        <f>+'NewTech-modinp'!AP167</f>
        <v>300</v>
      </c>
      <c r="AR167" s="17"/>
    </row>
    <row r="168" spans="1:46" s="11" customFormat="1">
      <c r="A168" s="34" t="s">
        <v>120</v>
      </c>
      <c r="B168" s="35" t="s">
        <v>206</v>
      </c>
      <c r="C168" s="34" t="s">
        <v>66</v>
      </c>
      <c r="D168" s="35" t="s">
        <v>158</v>
      </c>
      <c r="E168" s="36" t="str">
        <f t="shared" si="15"/>
        <v>OTH-PH-FURN</v>
      </c>
      <c r="F168" s="34" t="s">
        <v>69</v>
      </c>
      <c r="G168" s="35" t="s">
        <v>159</v>
      </c>
      <c r="H168" s="36" t="str">
        <f t="shared" si="16"/>
        <v>OTH-PH-FURN-ELC-Furn20</v>
      </c>
      <c r="I168" s="34" t="s">
        <v>70</v>
      </c>
      <c r="J168" s="35" t="s">
        <v>161</v>
      </c>
      <c r="N168" s="11" t="str">
        <f>+'NewTech-modinp'!N168</f>
        <v>CHMCL-PH-STM_HW-DSL-Boiler</v>
      </c>
      <c r="O168" s="11" t="str">
        <f>+'NewTech-modinp'!O168</f>
        <v>New Petroleum/Chemicals - Process Heat: Steam/Hot Water  - Diesel</v>
      </c>
      <c r="P168" s="11" t="str">
        <f>+'NewTech-modinp'!P168</f>
        <v>INDDSL</v>
      </c>
      <c r="Q168" s="11" t="str">
        <f>+'NewTech-modinp'!Q168</f>
        <v>CHMCL-PH-STM_HW</v>
      </c>
      <c r="R168" s="11">
        <f>+'NewTech-modinp'!R168</f>
        <v>2018</v>
      </c>
      <c r="S168" s="17">
        <v>2020</v>
      </c>
      <c r="T168" s="38">
        <f>+'NewTech-modinp'!T168</f>
        <v>25</v>
      </c>
      <c r="U168" s="11">
        <f>+'NewTech-modinp'!U168</f>
        <v>0.5</v>
      </c>
      <c r="V168" s="11">
        <f t="shared" si="17"/>
        <v>0.35</v>
      </c>
      <c r="W168" s="17">
        <f>+'NewTech-modinp'!V168</f>
        <v>31.536000000000001</v>
      </c>
      <c r="X168" s="38">
        <f>+'NewTech-modinp'!W168</f>
        <v>0.85</v>
      </c>
      <c r="Y168" s="11">
        <f>+'NewTech-modinp'!X168</f>
        <v>0.85</v>
      </c>
      <c r="Z168" s="11">
        <f>+'NewTech-modinp'!Y168</f>
        <v>0.85</v>
      </c>
      <c r="AA168" s="11">
        <f>+'NewTech-modinp'!Z168</f>
        <v>0.85</v>
      </c>
      <c r="AB168" s="11">
        <f>+'NewTech-modinp'!AA168</f>
        <v>0.85</v>
      </c>
      <c r="AC168" s="11">
        <f>+'NewTech-modinp'!AB168</f>
        <v>0.85</v>
      </c>
      <c r="AD168" s="11">
        <f>+'NewTech-modinp'!AC168</f>
        <v>0.85</v>
      </c>
      <c r="AE168" s="11">
        <f>+'NewTech-modinp'!AD168</f>
        <v>0.85</v>
      </c>
      <c r="AF168" s="11">
        <f>+'NewTech-modinp'!AE168</f>
        <v>0.85</v>
      </c>
      <c r="AG168" s="11">
        <f>+'NewTech-modinp'!AF168</f>
        <v>0.85</v>
      </c>
      <c r="AH168" s="17">
        <f>+'NewTech-modinp'!AG168</f>
        <v>300</v>
      </c>
      <c r="AI168" s="11">
        <f>+'NewTech-modinp'!AH168</f>
        <v>300</v>
      </c>
      <c r="AJ168" s="11">
        <f>+'NewTech-modinp'!AI168</f>
        <v>300</v>
      </c>
      <c r="AK168" s="11">
        <f>+'NewTech-modinp'!AJ168</f>
        <v>300</v>
      </c>
      <c r="AL168" s="11">
        <f>+'NewTech-modinp'!AK168</f>
        <v>300</v>
      </c>
      <c r="AM168" s="11">
        <f>+'NewTech-modinp'!AL168</f>
        <v>300</v>
      </c>
      <c r="AN168" s="11">
        <f>+'NewTech-modinp'!AM168</f>
        <v>300</v>
      </c>
      <c r="AO168" s="11">
        <f>+'NewTech-modinp'!AN168</f>
        <v>300</v>
      </c>
      <c r="AP168" s="11">
        <f>+'NewTech-modinp'!AO168</f>
        <v>300</v>
      </c>
      <c r="AQ168" s="11">
        <f>+'NewTech-modinp'!AP168</f>
        <v>300</v>
      </c>
      <c r="AR168" s="17"/>
    </row>
    <row r="169" spans="1:46" s="11" customFormat="1">
      <c r="A169" s="34" t="s">
        <v>120</v>
      </c>
      <c r="B169" s="35" t="s">
        <v>206</v>
      </c>
      <c r="C169" s="34" t="s">
        <v>66</v>
      </c>
      <c r="D169" s="35" t="s">
        <v>158</v>
      </c>
      <c r="E169" s="36" t="str">
        <f t="shared" si="15"/>
        <v>OTH-PH-FURN</v>
      </c>
      <c r="F169" s="34" t="s">
        <v>67</v>
      </c>
      <c r="G169" s="35" t="s">
        <v>159</v>
      </c>
      <c r="H169" s="36" t="str">
        <f t="shared" si="16"/>
        <v>OTH-PH-FURN-NGA-Furn20</v>
      </c>
      <c r="I169" s="34" t="s">
        <v>68</v>
      </c>
      <c r="J169" s="35" t="s">
        <v>160</v>
      </c>
      <c r="N169" s="11" t="str">
        <f>+'NewTech-modinp'!N169</f>
        <v>CHMCL-PH-STM_HW-ELC-HPmp</v>
      </c>
      <c r="O169" s="11" t="str">
        <f>+'NewTech-modinp'!O169</f>
        <v>New Petroleum/Chemicals - Process Heat: Steam/Hot Water  - Electricity</v>
      </c>
      <c r="P169" s="11" t="str">
        <f>+'NewTech-modinp'!P169</f>
        <v>INDELC</v>
      </c>
      <c r="Q169" s="11" t="str">
        <f>+'NewTech-modinp'!Q169</f>
        <v>CHMCL-PH-STM_HW</v>
      </c>
      <c r="R169" s="11">
        <f>+'NewTech-modinp'!R169</f>
        <v>2018</v>
      </c>
      <c r="S169" s="17">
        <v>2020</v>
      </c>
      <c r="T169" s="38">
        <f>+'NewTech-modinp'!T169</f>
        <v>20</v>
      </c>
      <c r="U169" s="11">
        <f>+'NewTech-modinp'!U169</f>
        <v>0.5</v>
      </c>
      <c r="V169" s="11">
        <f t="shared" si="17"/>
        <v>0.35</v>
      </c>
      <c r="W169" s="17">
        <f>+'NewTech-modinp'!V169</f>
        <v>31.536000000000001</v>
      </c>
      <c r="X169" s="38">
        <f>+'NewTech-modinp'!W169</f>
        <v>3.5</v>
      </c>
      <c r="Y169" s="11">
        <f>+'NewTech-modinp'!X169</f>
        <v>3.5</v>
      </c>
      <c r="Z169" s="11">
        <f>+'NewTech-modinp'!Y169</f>
        <v>3.5</v>
      </c>
      <c r="AA169" s="11">
        <f>+'NewTech-modinp'!Z169</f>
        <v>3.5</v>
      </c>
      <c r="AB169" s="11">
        <f>+'NewTech-modinp'!AA169</f>
        <v>3.5</v>
      </c>
      <c r="AC169" s="11">
        <f>+'NewTech-modinp'!AB169</f>
        <v>3.5</v>
      </c>
      <c r="AD169" s="11">
        <f>+'NewTech-modinp'!AC169</f>
        <v>3.5</v>
      </c>
      <c r="AE169" s="11">
        <f>+'NewTech-modinp'!AD169</f>
        <v>3.5</v>
      </c>
      <c r="AF169" s="11">
        <f>+'NewTech-modinp'!AE169</f>
        <v>3.5</v>
      </c>
      <c r="AG169" s="11">
        <f>+'NewTech-modinp'!AF169</f>
        <v>3.5</v>
      </c>
      <c r="AH169" s="17">
        <f>+'NewTech-modinp'!AG169</f>
        <v>1071.4285714285713</v>
      </c>
      <c r="AI169" s="11">
        <f>+'NewTech-modinp'!AH169</f>
        <v>1071.4285714285713</v>
      </c>
      <c r="AJ169" s="11">
        <f>+'NewTech-modinp'!AI169</f>
        <v>1071.4285714285713</v>
      </c>
      <c r="AK169" s="11">
        <f>+'NewTech-modinp'!AJ169</f>
        <v>1071.4285714285713</v>
      </c>
      <c r="AL169" s="11">
        <f>+'NewTech-modinp'!AK169</f>
        <v>1071.4285714285713</v>
      </c>
      <c r="AM169" s="11">
        <f>+'NewTech-modinp'!AL169</f>
        <v>1071.4285714285713</v>
      </c>
      <c r="AN169" s="11">
        <f>+'NewTech-modinp'!AM169</f>
        <v>1071.4285714285713</v>
      </c>
      <c r="AO169" s="11">
        <f>+'NewTech-modinp'!AN169</f>
        <v>1071.4285714285713</v>
      </c>
      <c r="AP169" s="11">
        <f>+'NewTech-modinp'!AO169</f>
        <v>1071.4285714285713</v>
      </c>
      <c r="AQ169" s="11">
        <f>+'NewTech-modinp'!AP169</f>
        <v>1071.4285714285713</v>
      </c>
      <c r="AR169" s="17">
        <f>+'NewTech-modinp'!AQ169</f>
        <v>0</v>
      </c>
      <c r="AT169" s="11">
        <f>+'NewTech-modinp'!AR169</f>
        <v>5</v>
      </c>
    </row>
    <row r="170" spans="1:46" s="11" customFormat="1">
      <c r="A170" s="34" t="s">
        <v>120</v>
      </c>
      <c r="B170" s="35" t="s">
        <v>206</v>
      </c>
      <c r="C170" s="34" t="s">
        <v>107</v>
      </c>
      <c r="D170" s="35" t="s">
        <v>195</v>
      </c>
      <c r="E170" s="36" t="str">
        <f t="shared" si="15"/>
        <v>OTH-PH-Stm</v>
      </c>
      <c r="F170" s="34" t="s">
        <v>108</v>
      </c>
      <c r="G170" s="35" t="s">
        <v>196</v>
      </c>
      <c r="H170" s="36" t="str">
        <f t="shared" si="16"/>
        <v>OTH-PH-Stm-GEO-Heat20</v>
      </c>
      <c r="I170" s="34" t="s">
        <v>109</v>
      </c>
      <c r="J170" s="35" t="s">
        <v>197</v>
      </c>
      <c r="N170" s="11" t="str">
        <f>+'NewTech-modinp'!N170</f>
        <v>CHMCL-PH-STM_HW-COA-Boiler</v>
      </c>
      <c r="O170" s="11" t="str">
        <f>+'NewTech-modinp'!O170</f>
        <v>New Petroleum/Chemicals - Process Heat: Steam/Hot Water  - Coal</v>
      </c>
      <c r="P170" s="11" t="str">
        <f>+'NewTech-modinp'!P170</f>
        <v>INDCOA</v>
      </c>
      <c r="Q170" s="11" t="str">
        <f>+'NewTech-modinp'!Q170</f>
        <v>CHMCL-PH-STM_HW</v>
      </c>
      <c r="R170" s="11">
        <f>+'NewTech-modinp'!R170</f>
        <v>2018</v>
      </c>
      <c r="S170" s="17">
        <v>2020</v>
      </c>
      <c r="T170" s="38">
        <f>+'NewTech-modinp'!T170</f>
        <v>25</v>
      </c>
      <c r="U170" s="11">
        <f>+'NewTech-modinp'!U170</f>
        <v>0.5</v>
      </c>
      <c r="V170" s="11">
        <f t="shared" si="17"/>
        <v>0.35</v>
      </c>
      <c r="W170" s="17">
        <f>+'NewTech-modinp'!V170</f>
        <v>31.536000000000001</v>
      </c>
      <c r="X170" s="38">
        <f>+'NewTech-modinp'!W170</f>
        <v>0.8</v>
      </c>
      <c r="Y170" s="11">
        <f>+'NewTech-modinp'!X170</f>
        <v>0.8</v>
      </c>
      <c r="Z170" s="11">
        <f>+'NewTech-modinp'!Y170</f>
        <v>0.8</v>
      </c>
      <c r="AA170" s="11">
        <f>+'NewTech-modinp'!Z170</f>
        <v>0.8</v>
      </c>
      <c r="AB170" s="11">
        <f>+'NewTech-modinp'!AA170</f>
        <v>0.8</v>
      </c>
      <c r="AC170" s="11">
        <f>+'NewTech-modinp'!AB170</f>
        <v>0.8</v>
      </c>
      <c r="AD170" s="11">
        <f>+'NewTech-modinp'!AC170</f>
        <v>0.8</v>
      </c>
      <c r="AE170" s="11">
        <f>+'NewTech-modinp'!AD170</f>
        <v>0.8</v>
      </c>
      <c r="AF170" s="11">
        <f>+'NewTech-modinp'!AE170</f>
        <v>0.8</v>
      </c>
      <c r="AG170" s="11">
        <f>+'NewTech-modinp'!AF170</f>
        <v>0.8</v>
      </c>
      <c r="AH170" s="17">
        <f>+'NewTech-modinp'!AG170</f>
        <v>750</v>
      </c>
      <c r="AI170" s="11">
        <f>+'NewTech-modinp'!AH170</f>
        <v>750</v>
      </c>
      <c r="AJ170" s="11">
        <f>+'NewTech-modinp'!AI170</f>
        <v>750</v>
      </c>
      <c r="AK170" s="11">
        <f>+'NewTech-modinp'!AJ170</f>
        <v>750</v>
      </c>
      <c r="AL170" s="11">
        <f>+'NewTech-modinp'!AK170</f>
        <v>750</v>
      </c>
      <c r="AM170" s="11">
        <f>+'NewTech-modinp'!AL170</f>
        <v>750</v>
      </c>
      <c r="AN170" s="11">
        <f>+'NewTech-modinp'!AM170</f>
        <v>750</v>
      </c>
      <c r="AO170" s="11">
        <f>+'NewTech-modinp'!AN170</f>
        <v>750</v>
      </c>
      <c r="AP170" s="11">
        <f>+'NewTech-modinp'!AO170</f>
        <v>750</v>
      </c>
      <c r="AQ170" s="11">
        <f>+'NewTech-modinp'!AP170</f>
        <v>750</v>
      </c>
      <c r="AR170" s="17">
        <v>0</v>
      </c>
    </row>
    <row r="171" spans="1:46" s="11" customFormat="1">
      <c r="A171" s="34" t="s">
        <v>120</v>
      </c>
      <c r="B171" s="35" t="s">
        <v>206</v>
      </c>
      <c r="C171" s="34" t="s">
        <v>107</v>
      </c>
      <c r="D171" s="35" t="s">
        <v>195</v>
      </c>
      <c r="E171" s="36" t="str">
        <f t="shared" si="15"/>
        <v>OTH-PH-Stm</v>
      </c>
      <c r="F171" s="34" t="s">
        <v>89</v>
      </c>
      <c r="G171" s="35" t="s">
        <v>180</v>
      </c>
      <c r="H171" s="36" t="str">
        <f t="shared" si="16"/>
        <v>OTH-PH-Stm-ELC-HTPump20</v>
      </c>
      <c r="I171" s="34" t="s">
        <v>70</v>
      </c>
      <c r="J171" s="35" t="s">
        <v>161</v>
      </c>
      <c r="N171" s="11" t="str">
        <f>+'NewTech-modinp'!N171</f>
        <v>CHMCL-PH-STM_HW-LPG-Boiler</v>
      </c>
      <c r="O171" s="11" t="str">
        <f>+'NewTech-modinp'!O171</f>
        <v>New Petroleum/Chemicals - Process Heat: Steam/Hot Water  - LPG</v>
      </c>
      <c r="P171" s="11" t="str">
        <f>+'NewTech-modinp'!P171</f>
        <v>INDLPG</v>
      </c>
      <c r="Q171" s="11" t="str">
        <f>+'NewTech-modinp'!Q171</f>
        <v>CHMCL-PH-STM_HW</v>
      </c>
      <c r="R171" s="11">
        <f>+'NewTech-modinp'!R171</f>
        <v>2018</v>
      </c>
      <c r="S171" s="17">
        <v>2020</v>
      </c>
      <c r="T171" s="38">
        <f>+'NewTech-modinp'!T171</f>
        <v>25</v>
      </c>
      <c r="U171" s="11">
        <f>+'NewTech-modinp'!U171</f>
        <v>0.5</v>
      </c>
      <c r="V171" s="11">
        <f t="shared" si="17"/>
        <v>0.35</v>
      </c>
      <c r="W171" s="17">
        <f>+'NewTech-modinp'!V171</f>
        <v>31.536000000000001</v>
      </c>
      <c r="X171" s="38">
        <f>+'NewTech-modinp'!W171</f>
        <v>0.87</v>
      </c>
      <c r="Y171" s="11">
        <f>+'NewTech-modinp'!X171</f>
        <v>0.87</v>
      </c>
      <c r="Z171" s="11">
        <f>+'NewTech-modinp'!Y171</f>
        <v>0.87</v>
      </c>
      <c r="AA171" s="11">
        <f>+'NewTech-modinp'!Z171</f>
        <v>0.87</v>
      </c>
      <c r="AB171" s="11">
        <f>+'NewTech-modinp'!AA171</f>
        <v>0.87</v>
      </c>
      <c r="AC171" s="11">
        <f>+'NewTech-modinp'!AB171</f>
        <v>0.87</v>
      </c>
      <c r="AD171" s="11">
        <f>+'NewTech-modinp'!AC171</f>
        <v>0.87</v>
      </c>
      <c r="AE171" s="11">
        <f>+'NewTech-modinp'!AD171</f>
        <v>0.87</v>
      </c>
      <c r="AF171" s="11">
        <f>+'NewTech-modinp'!AE171</f>
        <v>0.87</v>
      </c>
      <c r="AG171" s="11">
        <f>+'NewTech-modinp'!AF171</f>
        <v>0.87</v>
      </c>
      <c r="AH171" s="17">
        <f>+'NewTech-modinp'!AG171</f>
        <v>350</v>
      </c>
      <c r="AI171" s="11">
        <f>+'NewTech-modinp'!AH171</f>
        <v>350</v>
      </c>
      <c r="AJ171" s="11">
        <f>+'NewTech-modinp'!AI171</f>
        <v>350</v>
      </c>
      <c r="AK171" s="11">
        <f>+'NewTech-modinp'!AJ171</f>
        <v>350</v>
      </c>
      <c r="AL171" s="11">
        <f>+'NewTech-modinp'!AK171</f>
        <v>350</v>
      </c>
      <c r="AM171" s="11">
        <f>+'NewTech-modinp'!AL171</f>
        <v>350</v>
      </c>
      <c r="AN171" s="11">
        <f>+'NewTech-modinp'!AM171</f>
        <v>350</v>
      </c>
      <c r="AO171" s="11">
        <f>+'NewTech-modinp'!AN171</f>
        <v>350</v>
      </c>
      <c r="AP171" s="11">
        <f>+'NewTech-modinp'!AO171</f>
        <v>350</v>
      </c>
      <c r="AQ171" s="11">
        <f>+'NewTech-modinp'!AP171</f>
        <v>350</v>
      </c>
      <c r="AR171" s="17"/>
    </row>
    <row r="172" spans="1:46" s="11" customFormat="1">
      <c r="A172" s="34" t="s">
        <v>120</v>
      </c>
      <c r="B172" s="35" t="s">
        <v>206</v>
      </c>
      <c r="C172" s="34" t="s">
        <v>107</v>
      </c>
      <c r="D172" s="35" t="s">
        <v>195</v>
      </c>
      <c r="E172" s="36" t="str">
        <f t="shared" si="15"/>
        <v>OTH-PH-Stm</v>
      </c>
      <c r="F172" s="34" t="s">
        <v>108</v>
      </c>
      <c r="G172" s="35" t="s">
        <v>196</v>
      </c>
      <c r="H172" s="36" t="str">
        <f t="shared" si="16"/>
        <v>OTH-PH-Stm-BIG-Heat20</v>
      </c>
      <c r="I172" s="34" t="s">
        <v>110</v>
      </c>
      <c r="J172" s="35" t="s">
        <v>219</v>
      </c>
      <c r="N172" s="11" t="str">
        <f>+'NewTech-modinp'!N172</f>
        <v>CHMCL-PH-STM_HW-WOD-Boiler</v>
      </c>
      <c r="O172" s="11" t="str">
        <f>+'NewTech-modinp'!O172</f>
        <v>New Petroleum/Chemicals - Process Heat: Steam/Hot Water  - Wood</v>
      </c>
      <c r="P172" s="11" t="str">
        <f>+'NewTech-modinp'!P172</f>
        <v>INDWOD</v>
      </c>
      <c r="Q172" s="11" t="str">
        <f>+'NewTech-modinp'!Q172</f>
        <v>CHMCL-PH-STM_HW</v>
      </c>
      <c r="R172" s="11">
        <f>+'NewTech-modinp'!R172</f>
        <v>2018</v>
      </c>
      <c r="S172" s="17">
        <v>2020</v>
      </c>
      <c r="T172" s="38">
        <f>+'NewTech-modinp'!T172</f>
        <v>25</v>
      </c>
      <c r="U172" s="11">
        <f>+'NewTech-modinp'!U172</f>
        <v>0.5</v>
      </c>
      <c r="V172" s="11">
        <f t="shared" si="17"/>
        <v>0.35</v>
      </c>
      <c r="W172" s="17">
        <f>+'NewTech-modinp'!V172</f>
        <v>31.536000000000001</v>
      </c>
      <c r="X172" s="38">
        <f>+'NewTech-modinp'!W172</f>
        <v>0.85</v>
      </c>
      <c r="Y172" s="11">
        <f>+'NewTech-modinp'!X172</f>
        <v>0.85</v>
      </c>
      <c r="Z172" s="11">
        <f>+'NewTech-modinp'!Y172</f>
        <v>0.85</v>
      </c>
      <c r="AA172" s="11">
        <f>+'NewTech-modinp'!Z172</f>
        <v>0.85</v>
      </c>
      <c r="AB172" s="11">
        <f>+'NewTech-modinp'!AA172</f>
        <v>0.85</v>
      </c>
      <c r="AC172" s="11">
        <f>+'NewTech-modinp'!AB172</f>
        <v>0.85</v>
      </c>
      <c r="AD172" s="11">
        <f>+'NewTech-modinp'!AC172</f>
        <v>0.85</v>
      </c>
      <c r="AE172" s="11">
        <f>+'NewTech-modinp'!AD172</f>
        <v>0.85</v>
      </c>
      <c r="AF172" s="11">
        <f>+'NewTech-modinp'!AE172</f>
        <v>0.85</v>
      </c>
      <c r="AG172" s="11">
        <f>+'NewTech-modinp'!AF172</f>
        <v>0.85</v>
      </c>
      <c r="AH172" s="17">
        <f>+'NewTech-modinp'!AG172</f>
        <v>2000</v>
      </c>
      <c r="AI172" s="11">
        <f>+'NewTech-modinp'!AH172</f>
        <v>2000</v>
      </c>
      <c r="AJ172" s="11">
        <f>+'NewTech-modinp'!AI172</f>
        <v>2000</v>
      </c>
      <c r="AK172" s="11">
        <f>+'NewTech-modinp'!AJ172</f>
        <v>2000</v>
      </c>
      <c r="AL172" s="11">
        <f>+'NewTech-modinp'!AK172</f>
        <v>2000</v>
      </c>
      <c r="AM172" s="11">
        <f>+'NewTech-modinp'!AL172</f>
        <v>2000</v>
      </c>
      <c r="AN172" s="11">
        <f>+'NewTech-modinp'!AM172</f>
        <v>2000</v>
      </c>
      <c r="AO172" s="11">
        <f>+'NewTech-modinp'!AN172</f>
        <v>2000</v>
      </c>
      <c r="AP172" s="11">
        <f>+'NewTech-modinp'!AO172</f>
        <v>2000</v>
      </c>
      <c r="AQ172" s="11">
        <f>+'NewTech-modinp'!AP172</f>
        <v>2000</v>
      </c>
      <c r="AR172" s="17"/>
    </row>
    <row r="173" spans="1:46" s="11" customFormat="1">
      <c r="A173" s="34" t="s">
        <v>120</v>
      </c>
      <c r="B173" s="35" t="s">
        <v>206</v>
      </c>
      <c r="C173" s="34" t="s">
        <v>107</v>
      </c>
      <c r="D173" s="35" t="s">
        <v>195</v>
      </c>
      <c r="E173" s="36" t="str">
        <f t="shared" si="15"/>
        <v>OTH-PH-Stm</v>
      </c>
      <c r="F173" s="34" t="s">
        <v>108</v>
      </c>
      <c r="G173" s="35" t="s">
        <v>196</v>
      </c>
      <c r="H173" s="36" t="str">
        <f t="shared" si="16"/>
        <v>OTH-PH-Stm-FOL-Heat20</v>
      </c>
      <c r="I173" s="34" t="s">
        <v>86</v>
      </c>
      <c r="J173" s="35" t="s">
        <v>177</v>
      </c>
      <c r="N173" s="11" t="str">
        <f>+'NewTech-modinp'!N173</f>
        <v>CHMCL-PH-STM_HW-ELC-Boiler</v>
      </c>
      <c r="O173" s="11" t="str">
        <f>+'NewTech-modinp'!O173</f>
        <v>New Petroleum/Chemicals - Process Heat: Steam/Hot Water  - Electricity</v>
      </c>
      <c r="P173" s="11" t="str">
        <f>+'NewTech-modinp'!P173</f>
        <v>INDELC</v>
      </c>
      <c r="Q173" s="11" t="str">
        <f>+'NewTech-modinp'!Q173</f>
        <v>CHMCL-PH-STM_HW</v>
      </c>
      <c r="R173" s="11">
        <f>+'NewTech-modinp'!R173</f>
        <v>2018</v>
      </c>
      <c r="S173" s="17">
        <v>2020</v>
      </c>
      <c r="T173" s="38">
        <f>+'NewTech-modinp'!T173</f>
        <v>25</v>
      </c>
      <c r="U173" s="11">
        <f>+'NewTech-modinp'!U173</f>
        <v>0.5</v>
      </c>
      <c r="V173" s="11">
        <f t="shared" si="17"/>
        <v>0.35</v>
      </c>
      <c r="W173" s="17">
        <f>+'NewTech-modinp'!V173</f>
        <v>31.536000000000001</v>
      </c>
      <c r="X173" s="38">
        <f>+'NewTech-modinp'!W173</f>
        <v>0.99</v>
      </c>
      <c r="Y173" s="11">
        <f>+'NewTech-modinp'!X173</f>
        <v>0.99</v>
      </c>
      <c r="Z173" s="11">
        <f>+'NewTech-modinp'!Y173</f>
        <v>0.99</v>
      </c>
      <c r="AA173" s="11">
        <f>+'NewTech-modinp'!Z173</f>
        <v>0.99</v>
      </c>
      <c r="AB173" s="11">
        <f>+'NewTech-modinp'!AA173</f>
        <v>0.99</v>
      </c>
      <c r="AC173" s="11">
        <f>+'NewTech-modinp'!AB173</f>
        <v>0.99</v>
      </c>
      <c r="AD173" s="11">
        <f>+'NewTech-modinp'!AC173</f>
        <v>0.99</v>
      </c>
      <c r="AE173" s="11">
        <f>+'NewTech-modinp'!AD173</f>
        <v>0.99</v>
      </c>
      <c r="AF173" s="11">
        <f>+'NewTech-modinp'!AE173</f>
        <v>0.99</v>
      </c>
      <c r="AG173" s="11">
        <f>+'NewTech-modinp'!AF173</f>
        <v>0.99</v>
      </c>
      <c r="AH173" s="17">
        <f>+'NewTech-modinp'!AG173</f>
        <v>370.49433333333332</v>
      </c>
      <c r="AI173" s="11">
        <f>+'NewTech-modinp'!AH173</f>
        <v>370.49433333333332</v>
      </c>
      <c r="AJ173" s="11">
        <f>+'NewTech-modinp'!AI173</f>
        <v>250</v>
      </c>
      <c r="AK173" s="11">
        <f>+'NewTech-modinp'!AJ173</f>
        <v>250</v>
      </c>
      <c r="AL173" s="11">
        <f>+'NewTech-modinp'!AK173</f>
        <v>250</v>
      </c>
      <c r="AM173" s="11">
        <f>+'NewTech-modinp'!AL173</f>
        <v>250</v>
      </c>
      <c r="AN173" s="11">
        <f>+'NewTech-modinp'!AM173</f>
        <v>250</v>
      </c>
      <c r="AO173" s="11">
        <f>+'NewTech-modinp'!AN173</f>
        <v>250</v>
      </c>
      <c r="AP173" s="11">
        <f>+'NewTech-modinp'!AO173</f>
        <v>250</v>
      </c>
      <c r="AQ173" s="11">
        <f>+'NewTech-modinp'!AP173</f>
        <v>250</v>
      </c>
      <c r="AR173" s="17">
        <f>+'NewTech-modinp'!AQ173</f>
        <v>1</v>
      </c>
      <c r="AT173" s="11">
        <f>+'NewTech-modinp'!AR173</f>
        <v>5</v>
      </c>
    </row>
    <row r="174" spans="1:46" s="11" customFormat="1">
      <c r="A174" s="34" t="s">
        <v>120</v>
      </c>
      <c r="B174" s="35" t="s">
        <v>206</v>
      </c>
      <c r="C174" s="34" t="s">
        <v>107</v>
      </c>
      <c r="D174" s="35" t="s">
        <v>195</v>
      </c>
      <c r="E174" s="36" t="str">
        <f t="shared" si="15"/>
        <v>OTH-PH-Stm</v>
      </c>
      <c r="F174" s="34" t="s">
        <v>95</v>
      </c>
      <c r="G174" s="35" t="s">
        <v>95</v>
      </c>
      <c r="H174" s="36" t="str">
        <f t="shared" si="16"/>
        <v>OTH-PH-Stm-FOL-Boiler20</v>
      </c>
      <c r="I174" s="34" t="s">
        <v>86</v>
      </c>
      <c r="J174" s="35" t="s">
        <v>177</v>
      </c>
      <c r="N174" s="11" t="str">
        <f>+'NewTech-modinp'!N174</f>
        <v>CHMCL-PH-REFRM-NGA-REFRM</v>
      </c>
      <c r="O174" s="11" t="str">
        <f>+'NewTech-modinp'!O174</f>
        <v>New Petroleum/Chemicals - Process Heat: Reformer  - Natural Gas</v>
      </c>
      <c r="P174" s="11" t="str">
        <f>+'NewTech-modinp'!P174</f>
        <v>INDNGA</v>
      </c>
      <c r="Q174" s="11" t="str">
        <f>+'NewTech-modinp'!Q174</f>
        <v>CHMCL-PH-REFRM</v>
      </c>
      <c r="R174" s="11">
        <f>+'NewTech-modinp'!R174</f>
        <v>2018</v>
      </c>
      <c r="S174" s="17">
        <v>2020</v>
      </c>
      <c r="T174" s="38">
        <f>+'NewTech-modinp'!T174</f>
        <v>25</v>
      </c>
      <c r="U174" s="11">
        <f>+'NewTech-modinp'!U174</f>
        <v>0.5</v>
      </c>
      <c r="V174" s="11">
        <f t="shared" si="17"/>
        <v>0.35</v>
      </c>
      <c r="W174" s="17">
        <f>+'NewTech-modinp'!V174</f>
        <v>31.536000000000001</v>
      </c>
      <c r="X174" s="38">
        <f>+'NewTech-modinp'!W174</f>
        <v>1</v>
      </c>
      <c r="Y174" s="11">
        <f>+'NewTech-modinp'!X174</f>
        <v>1</v>
      </c>
      <c r="Z174" s="11">
        <f>+'NewTech-modinp'!Y174</f>
        <v>1</v>
      </c>
      <c r="AA174" s="11">
        <f>+'NewTech-modinp'!Z174</f>
        <v>1</v>
      </c>
      <c r="AB174" s="11">
        <f>+'NewTech-modinp'!AA174</f>
        <v>1</v>
      </c>
      <c r="AC174" s="11">
        <f>+'NewTech-modinp'!AB174</f>
        <v>1</v>
      </c>
      <c r="AD174" s="11">
        <f>+'NewTech-modinp'!AC174</f>
        <v>1</v>
      </c>
      <c r="AE174" s="11">
        <f>+'NewTech-modinp'!AD174</f>
        <v>1</v>
      </c>
      <c r="AF174" s="11">
        <f>+'NewTech-modinp'!AE174</f>
        <v>1</v>
      </c>
      <c r="AG174" s="11">
        <f>+'NewTech-modinp'!AF174</f>
        <v>1</v>
      </c>
      <c r="AH174" s="17">
        <f>+'NewTech-modinp'!AG174</f>
        <v>0</v>
      </c>
      <c r="AI174" s="11">
        <f>+'NewTech-modinp'!AH174</f>
        <v>0</v>
      </c>
      <c r="AJ174" s="11">
        <f>+'NewTech-modinp'!AI174</f>
        <v>0</v>
      </c>
      <c r="AK174" s="11">
        <f>+'NewTech-modinp'!AJ174</f>
        <v>0</v>
      </c>
      <c r="AL174" s="11">
        <f>+'NewTech-modinp'!AK174</f>
        <v>0</v>
      </c>
      <c r="AM174" s="11">
        <f>+'NewTech-modinp'!AL174</f>
        <v>0</v>
      </c>
      <c r="AN174" s="11">
        <f>+'NewTech-modinp'!AM174</f>
        <v>0</v>
      </c>
      <c r="AO174" s="11">
        <f>+'NewTech-modinp'!AN174</f>
        <v>0</v>
      </c>
      <c r="AP174" s="11">
        <f>+'NewTech-modinp'!AO174</f>
        <v>0</v>
      </c>
      <c r="AQ174" s="11">
        <f>+'NewTech-modinp'!AP174</f>
        <v>0</v>
      </c>
      <c r="AR174" s="17"/>
    </row>
    <row r="175" spans="1:46" s="11" customFormat="1">
      <c r="A175" s="34" t="s">
        <v>120</v>
      </c>
      <c r="B175" s="35" t="s">
        <v>206</v>
      </c>
      <c r="C175" s="34" t="s">
        <v>107</v>
      </c>
      <c r="D175" s="35" t="s">
        <v>195</v>
      </c>
      <c r="E175" s="36" t="str">
        <f t="shared" si="15"/>
        <v>OTH-PH-Stm</v>
      </c>
      <c r="F175" s="34" t="s">
        <v>95</v>
      </c>
      <c r="G175" s="35" t="s">
        <v>95</v>
      </c>
      <c r="H175" s="36" t="str">
        <f t="shared" si="16"/>
        <v>OTH-PH-Stm-DSL-Boiler20</v>
      </c>
      <c r="I175" s="34" t="s">
        <v>82</v>
      </c>
      <c r="J175" s="35" t="s">
        <v>173</v>
      </c>
      <c r="N175" s="11" t="str">
        <f>+'NewTech-modinp'!N175</f>
        <v>CHMCL-MoTP-Stat-NGA-Pump</v>
      </c>
      <c r="O175" s="11" t="str">
        <f>+'NewTech-modinp'!O175</f>
        <v>New Petroleum/Chemicals - Motive Power, Stationary  - Natural Gas</v>
      </c>
      <c r="P175" s="11" t="str">
        <f>+'NewTech-modinp'!P175</f>
        <v>INDNGA</v>
      </c>
      <c r="Q175" s="11" t="str">
        <f>+'NewTech-modinp'!Q175</f>
        <v>CHMCL-MoTP-Stat</v>
      </c>
      <c r="R175" s="11">
        <f>+'NewTech-modinp'!R175</f>
        <v>2018</v>
      </c>
      <c r="S175" s="17">
        <v>2020</v>
      </c>
      <c r="T175" s="38">
        <f>+'NewTech-modinp'!T175</f>
        <v>10</v>
      </c>
      <c r="U175" s="11">
        <f>+'NewTech-modinp'!U175</f>
        <v>0.5</v>
      </c>
      <c r="V175" s="11">
        <f t="shared" si="17"/>
        <v>0.35</v>
      </c>
      <c r="W175" s="17">
        <f>+'NewTech-modinp'!V175</f>
        <v>31.536000000000001</v>
      </c>
      <c r="X175" s="38">
        <f>+'NewTech-modinp'!W175</f>
        <v>0.1</v>
      </c>
      <c r="Y175" s="11">
        <f>+'NewTech-modinp'!X175</f>
        <v>0.1</v>
      </c>
      <c r="Z175" s="11">
        <f>+'NewTech-modinp'!Y175</f>
        <v>0.1</v>
      </c>
      <c r="AA175" s="11">
        <f>+'NewTech-modinp'!Z175</f>
        <v>0.1</v>
      </c>
      <c r="AB175" s="11">
        <f>+'NewTech-modinp'!AA175</f>
        <v>0.1</v>
      </c>
      <c r="AC175" s="11">
        <f>+'NewTech-modinp'!AB175</f>
        <v>0.1</v>
      </c>
      <c r="AD175" s="11">
        <f>+'NewTech-modinp'!AC175</f>
        <v>0.1</v>
      </c>
      <c r="AE175" s="11">
        <f>+'NewTech-modinp'!AD175</f>
        <v>0.1</v>
      </c>
      <c r="AF175" s="11">
        <f>+'NewTech-modinp'!AE175</f>
        <v>0.1</v>
      </c>
      <c r="AG175" s="11">
        <f>+'NewTech-modinp'!AF175</f>
        <v>0.1</v>
      </c>
      <c r="AH175" s="17">
        <f>+'NewTech-modinp'!AG175</f>
        <v>462</v>
      </c>
      <c r="AI175" s="11">
        <f>+'NewTech-modinp'!AH175</f>
        <v>462</v>
      </c>
      <c r="AJ175" s="11">
        <f>+'NewTech-modinp'!AI175</f>
        <v>462</v>
      </c>
      <c r="AK175" s="11">
        <f>+'NewTech-modinp'!AJ175</f>
        <v>462</v>
      </c>
      <c r="AL175" s="11">
        <f>+'NewTech-modinp'!AK175</f>
        <v>462</v>
      </c>
      <c r="AM175" s="11">
        <f>+'NewTech-modinp'!AL175</f>
        <v>462</v>
      </c>
      <c r="AN175" s="11">
        <f>+'NewTech-modinp'!AM175</f>
        <v>462</v>
      </c>
      <c r="AO175" s="11">
        <f>+'NewTech-modinp'!AN175</f>
        <v>462</v>
      </c>
      <c r="AP175" s="11">
        <f>+'NewTech-modinp'!AO175</f>
        <v>462</v>
      </c>
      <c r="AQ175" s="11">
        <f>+'NewTech-modinp'!AP175</f>
        <v>462</v>
      </c>
      <c r="AR175" s="17"/>
    </row>
    <row r="176" spans="1:46" s="11" customFormat="1">
      <c r="A176" s="34" t="s">
        <v>120</v>
      </c>
      <c r="B176" s="35" t="s">
        <v>206</v>
      </c>
      <c r="C176" s="34" t="s">
        <v>107</v>
      </c>
      <c r="D176" s="35" t="s">
        <v>195</v>
      </c>
      <c r="E176" s="36" t="str">
        <f t="shared" si="15"/>
        <v>OTH-PH-Stm</v>
      </c>
      <c r="F176" s="34" t="s">
        <v>108</v>
      </c>
      <c r="G176" s="35" t="s">
        <v>196</v>
      </c>
      <c r="H176" s="36" t="str">
        <f t="shared" si="16"/>
        <v>OTH-PH-Stm-LPG-Heat20</v>
      </c>
      <c r="I176" s="34" t="s">
        <v>111</v>
      </c>
      <c r="J176" s="35" t="s">
        <v>198</v>
      </c>
      <c r="N176" s="11" t="str">
        <f>+'NewTech-modinp'!N176</f>
        <v>CHMCL-PH-FURN-ELC-Furn</v>
      </c>
      <c r="O176" s="11" t="str">
        <f>+'NewTech-modinp'!O176</f>
        <v>New Petroleum/Chemicals - Process Heat: Furnace/Kiln  - Electricity</v>
      </c>
      <c r="P176" s="11" t="str">
        <f>+'NewTech-modinp'!P176</f>
        <v>INDELC</v>
      </c>
      <c r="Q176" s="11" t="str">
        <f>+'NewTech-modinp'!Q176</f>
        <v>CHMCL-PH-FURN</v>
      </c>
      <c r="R176" s="11">
        <f>+'NewTech-modinp'!R176</f>
        <v>2018</v>
      </c>
      <c r="S176" s="17">
        <v>2020</v>
      </c>
      <c r="T176" s="38">
        <f>+'NewTech-modinp'!T176</f>
        <v>25</v>
      </c>
      <c r="U176" s="11">
        <f>+'NewTech-modinp'!U176</f>
        <v>0.9</v>
      </c>
      <c r="V176" s="11">
        <f t="shared" si="17"/>
        <v>0.63</v>
      </c>
      <c r="W176" s="17">
        <f>+'NewTech-modinp'!V176</f>
        <v>31.536000000000001</v>
      </c>
      <c r="X176" s="38">
        <f>+'NewTech-modinp'!W176</f>
        <v>0.8</v>
      </c>
      <c r="Y176" s="11">
        <f>+'NewTech-modinp'!X176</f>
        <v>0.8</v>
      </c>
      <c r="Z176" s="11">
        <f>+'NewTech-modinp'!Y176</f>
        <v>0.8</v>
      </c>
      <c r="AA176" s="11">
        <f>+'NewTech-modinp'!Z176</f>
        <v>0.8</v>
      </c>
      <c r="AB176" s="11">
        <f>+'NewTech-modinp'!AA176</f>
        <v>0.8</v>
      </c>
      <c r="AC176" s="11">
        <f>+'NewTech-modinp'!AB176</f>
        <v>0.8</v>
      </c>
      <c r="AD176" s="11">
        <f>+'NewTech-modinp'!AC176</f>
        <v>0.8</v>
      </c>
      <c r="AE176" s="11">
        <f>+'NewTech-modinp'!AD176</f>
        <v>0.8</v>
      </c>
      <c r="AF176" s="11">
        <f>+'NewTech-modinp'!AE176</f>
        <v>0.8</v>
      </c>
      <c r="AG176" s="11">
        <f>+'NewTech-modinp'!AF176</f>
        <v>0.8</v>
      </c>
      <c r="AH176" s="17">
        <f>+'NewTech-modinp'!AG176</f>
        <v>63</v>
      </c>
      <c r="AI176" s="11">
        <f>+'NewTech-modinp'!AH176</f>
        <v>63</v>
      </c>
      <c r="AJ176" s="11">
        <f>+'NewTech-modinp'!AI176</f>
        <v>63</v>
      </c>
      <c r="AK176" s="11">
        <f>+'NewTech-modinp'!AJ176</f>
        <v>63</v>
      </c>
      <c r="AL176" s="11">
        <f>+'NewTech-modinp'!AK176</f>
        <v>63</v>
      </c>
      <c r="AM176" s="11">
        <f>+'NewTech-modinp'!AL176</f>
        <v>63</v>
      </c>
      <c r="AN176" s="11">
        <f>+'NewTech-modinp'!AM176</f>
        <v>63</v>
      </c>
      <c r="AO176" s="11">
        <f>+'NewTech-modinp'!AN176</f>
        <v>63</v>
      </c>
      <c r="AP176" s="11">
        <f>+'NewTech-modinp'!AO176</f>
        <v>63</v>
      </c>
      <c r="AQ176" s="11">
        <f>+'NewTech-modinp'!AP176</f>
        <v>63</v>
      </c>
      <c r="AR176" s="17"/>
    </row>
    <row r="177" spans="1:47" s="11" customFormat="1">
      <c r="A177" s="34" t="s">
        <v>120</v>
      </c>
      <c r="B177" s="35" t="s">
        <v>206</v>
      </c>
      <c r="C177" s="34" t="s">
        <v>107</v>
      </c>
      <c r="D177" s="35" t="s">
        <v>195</v>
      </c>
      <c r="E177" s="36" t="str">
        <f t="shared" si="15"/>
        <v>OTH-PH-Stm</v>
      </c>
      <c r="F177" s="34" t="s">
        <v>95</v>
      </c>
      <c r="G177" s="35" t="s">
        <v>95</v>
      </c>
      <c r="H177" s="36" t="str">
        <f t="shared" si="16"/>
        <v>OTH-PH-Stm-WOD-Boiler20</v>
      </c>
      <c r="I177" s="34" t="s">
        <v>74</v>
      </c>
      <c r="J177" s="35" t="s">
        <v>165</v>
      </c>
      <c r="N177" s="11" t="str">
        <f>+'NewTech-modinp'!N177</f>
        <v>CHMCL-PH-FURN-COA-Furn</v>
      </c>
      <c r="O177" s="11" t="str">
        <f>+'NewTech-modinp'!O177</f>
        <v>New Petroleum/Chemicals - Process Heat: Furnace/Kiln  - Coal</v>
      </c>
      <c r="P177" s="11" t="str">
        <f>+'NewTech-modinp'!P177</f>
        <v>INDCOA</v>
      </c>
      <c r="Q177" s="11" t="str">
        <f>+'NewTech-modinp'!Q177</f>
        <v>CHMCL-PH-FURN</v>
      </c>
      <c r="R177" s="11">
        <f>+'NewTech-modinp'!R177</f>
        <v>2018</v>
      </c>
      <c r="S177" s="17">
        <v>2020</v>
      </c>
      <c r="T177" s="38">
        <f>+'NewTech-modinp'!T177</f>
        <v>25</v>
      </c>
      <c r="U177" s="11">
        <f>+'NewTech-modinp'!U177</f>
        <v>0.9</v>
      </c>
      <c r="V177" s="11">
        <f t="shared" si="17"/>
        <v>0.63</v>
      </c>
      <c r="W177" s="17">
        <f>+'NewTech-modinp'!V177</f>
        <v>31.536000000000001</v>
      </c>
      <c r="X177" s="38">
        <f>+'NewTech-modinp'!W177</f>
        <v>0.7</v>
      </c>
      <c r="Y177" s="11">
        <f>+'NewTech-modinp'!X177</f>
        <v>0.7</v>
      </c>
      <c r="Z177" s="11">
        <f>+'NewTech-modinp'!Y177</f>
        <v>0.7</v>
      </c>
      <c r="AA177" s="11">
        <f>+'NewTech-modinp'!Z177</f>
        <v>0.7</v>
      </c>
      <c r="AB177" s="11">
        <f>+'NewTech-modinp'!AA177</f>
        <v>0.7</v>
      </c>
      <c r="AC177" s="11">
        <f>+'NewTech-modinp'!AB177</f>
        <v>0.7</v>
      </c>
      <c r="AD177" s="11">
        <f>+'NewTech-modinp'!AC177</f>
        <v>0.7</v>
      </c>
      <c r="AE177" s="11">
        <f>+'NewTech-modinp'!AD177</f>
        <v>0.7</v>
      </c>
      <c r="AF177" s="11">
        <f>+'NewTech-modinp'!AE177</f>
        <v>0.7</v>
      </c>
      <c r="AG177" s="11">
        <f>+'NewTech-modinp'!AF177</f>
        <v>0.7</v>
      </c>
      <c r="AH177" s="17">
        <f>+'NewTech-modinp'!AG177</f>
        <v>63</v>
      </c>
      <c r="AI177" s="11">
        <f>+'NewTech-modinp'!AH177</f>
        <v>63</v>
      </c>
      <c r="AJ177" s="11">
        <f>+'NewTech-modinp'!AI177</f>
        <v>63</v>
      </c>
      <c r="AK177" s="11">
        <f>+'NewTech-modinp'!AJ177</f>
        <v>63</v>
      </c>
      <c r="AL177" s="11">
        <f>+'NewTech-modinp'!AK177</f>
        <v>63</v>
      </c>
      <c r="AM177" s="11">
        <f>+'NewTech-modinp'!AL177</f>
        <v>63</v>
      </c>
      <c r="AN177" s="11">
        <f>+'NewTech-modinp'!AM177</f>
        <v>63</v>
      </c>
      <c r="AO177" s="11">
        <f>+'NewTech-modinp'!AN177</f>
        <v>63</v>
      </c>
      <c r="AP177" s="11">
        <f>+'NewTech-modinp'!AO177</f>
        <v>63</v>
      </c>
      <c r="AQ177" s="11">
        <f>+'NewTech-modinp'!AP177</f>
        <v>63</v>
      </c>
      <c r="AR177" s="17">
        <v>0</v>
      </c>
      <c r="AT177" s="11">
        <f>+'NewTech-modinp'!AR177</f>
        <v>5</v>
      </c>
    </row>
    <row r="178" spans="1:47" s="11" customFormat="1">
      <c r="A178" s="34" t="s">
        <v>120</v>
      </c>
      <c r="B178" s="35" t="s">
        <v>206</v>
      </c>
      <c r="C178" s="34" t="s">
        <v>107</v>
      </c>
      <c r="D178" s="35" t="s">
        <v>195</v>
      </c>
      <c r="E178" s="36" t="str">
        <f t="shared" si="15"/>
        <v>OTH-PH-Stm</v>
      </c>
      <c r="F178" s="34" t="s">
        <v>95</v>
      </c>
      <c r="G178" s="35" t="s">
        <v>95</v>
      </c>
      <c r="H178" s="36" t="str">
        <f t="shared" si="16"/>
        <v>OTH-PH-Stm-NGA-Boiler20</v>
      </c>
      <c r="I178" s="34" t="s">
        <v>68</v>
      </c>
      <c r="J178" s="35" t="s">
        <v>160</v>
      </c>
      <c r="N178" s="11" t="str">
        <f>+'NewTech-modinp'!N178</f>
        <v>CHMCL-PH-FURN-FOL-Furn</v>
      </c>
      <c r="O178" s="11" t="str">
        <f>+'NewTech-modinp'!O178</f>
        <v>New Petroleum/Chemicals - Process Heat: Furnace/Kiln  - Fuel Oil</v>
      </c>
      <c r="P178" s="11" t="str">
        <f>+'NewTech-modinp'!P178</f>
        <v>INDFOL</v>
      </c>
      <c r="Q178" s="11" t="str">
        <f>+'NewTech-modinp'!Q178</f>
        <v>CHMCL-PH-FURN</v>
      </c>
      <c r="R178" s="11">
        <f>+'NewTech-modinp'!R178</f>
        <v>2018</v>
      </c>
      <c r="S178" s="17">
        <v>2020</v>
      </c>
      <c r="T178" s="38">
        <f>+'NewTech-modinp'!T178</f>
        <v>25</v>
      </c>
      <c r="U178" s="11">
        <f>+'NewTech-modinp'!U178</f>
        <v>0.9</v>
      </c>
      <c r="V178" s="11">
        <f t="shared" si="17"/>
        <v>0.63</v>
      </c>
      <c r="W178" s="17">
        <f>+'NewTech-modinp'!V178</f>
        <v>31.536000000000001</v>
      </c>
      <c r="X178" s="38">
        <f>+'NewTech-modinp'!W178</f>
        <v>0.8</v>
      </c>
      <c r="Y178" s="11">
        <f>+'NewTech-modinp'!X178</f>
        <v>0.8</v>
      </c>
      <c r="Z178" s="11">
        <f>+'NewTech-modinp'!Y178</f>
        <v>0.8</v>
      </c>
      <c r="AA178" s="11">
        <f>+'NewTech-modinp'!Z178</f>
        <v>0.8</v>
      </c>
      <c r="AB178" s="11">
        <f>+'NewTech-modinp'!AA178</f>
        <v>0.8</v>
      </c>
      <c r="AC178" s="11">
        <f>+'NewTech-modinp'!AB178</f>
        <v>0.8</v>
      </c>
      <c r="AD178" s="11">
        <f>+'NewTech-modinp'!AC178</f>
        <v>0.8</v>
      </c>
      <c r="AE178" s="11">
        <f>+'NewTech-modinp'!AD178</f>
        <v>0.8</v>
      </c>
      <c r="AF178" s="11">
        <f>+'NewTech-modinp'!AE178</f>
        <v>0.8</v>
      </c>
      <c r="AG178" s="11">
        <f>+'NewTech-modinp'!AF178</f>
        <v>0.8</v>
      </c>
      <c r="AH178" s="17">
        <f>+'NewTech-modinp'!AG178</f>
        <v>63</v>
      </c>
      <c r="AI178" s="11">
        <f>+'NewTech-modinp'!AH178</f>
        <v>63</v>
      </c>
      <c r="AJ178" s="11">
        <f>+'NewTech-modinp'!AI178</f>
        <v>63</v>
      </c>
      <c r="AK178" s="11">
        <f>+'NewTech-modinp'!AJ178</f>
        <v>63</v>
      </c>
      <c r="AL178" s="11">
        <f>+'NewTech-modinp'!AK178</f>
        <v>63</v>
      </c>
      <c r="AM178" s="11">
        <f>+'NewTech-modinp'!AL178</f>
        <v>63</v>
      </c>
      <c r="AN178" s="11">
        <f>+'NewTech-modinp'!AM178</f>
        <v>63</v>
      </c>
      <c r="AO178" s="11">
        <f>+'NewTech-modinp'!AN178</f>
        <v>63</v>
      </c>
      <c r="AP178" s="11">
        <f>+'NewTech-modinp'!AO178</f>
        <v>63</v>
      </c>
      <c r="AQ178" s="11">
        <f>+'NewTech-modinp'!AP178</f>
        <v>63</v>
      </c>
      <c r="AR178" s="17"/>
    </row>
    <row r="179" spans="1:47" s="11" customFormat="1">
      <c r="A179" s="34" t="s">
        <v>120</v>
      </c>
      <c r="B179" s="35" t="s">
        <v>206</v>
      </c>
      <c r="C179" s="34" t="s">
        <v>107</v>
      </c>
      <c r="D179" s="35" t="s">
        <v>195</v>
      </c>
      <c r="E179" s="36" t="str">
        <f t="shared" si="15"/>
        <v>OTH-PH-Stm</v>
      </c>
      <c r="F179" s="34" t="s">
        <v>95</v>
      </c>
      <c r="G179" s="35" t="s">
        <v>95</v>
      </c>
      <c r="H179" s="36" t="str">
        <f t="shared" si="16"/>
        <v>OTH-PH-Stm-COA-Boiler20</v>
      </c>
      <c r="I179" s="34" t="s">
        <v>71</v>
      </c>
      <c r="J179" s="35" t="s">
        <v>162</v>
      </c>
      <c r="N179" s="11" t="str">
        <f>+'NewTech-modinp'!N179</f>
        <v>CHMCL-PH-FURN-NGA-Furn</v>
      </c>
      <c r="O179" s="11" t="str">
        <f>+'NewTech-modinp'!O179</f>
        <v>New Petroleum/Chemicals - Process Heat: Furnace/Kiln  - Natural Gas</v>
      </c>
      <c r="P179" s="11" t="str">
        <f>+'NewTech-modinp'!P179</f>
        <v>INDNGA</v>
      </c>
      <c r="Q179" s="11" t="str">
        <f>+'NewTech-modinp'!Q179</f>
        <v>CHMCL-PH-FURN</v>
      </c>
      <c r="R179" s="11">
        <f>+'NewTech-modinp'!R179</f>
        <v>2018</v>
      </c>
      <c r="S179" s="17">
        <v>2020</v>
      </c>
      <c r="T179" s="38">
        <f>+'NewTech-modinp'!T179</f>
        <v>25</v>
      </c>
      <c r="U179" s="11">
        <f>+'NewTech-modinp'!U179</f>
        <v>0.9</v>
      </c>
      <c r="V179" s="11">
        <f t="shared" si="17"/>
        <v>0.63</v>
      </c>
      <c r="W179" s="17">
        <f>+'NewTech-modinp'!V179</f>
        <v>31.536000000000001</v>
      </c>
      <c r="X179" s="38">
        <f>+'NewTech-modinp'!W179</f>
        <v>0.8</v>
      </c>
      <c r="Y179" s="11">
        <f>+'NewTech-modinp'!X179</f>
        <v>0.8</v>
      </c>
      <c r="Z179" s="11">
        <f>+'NewTech-modinp'!Y179</f>
        <v>0.8</v>
      </c>
      <c r="AA179" s="11">
        <f>+'NewTech-modinp'!Z179</f>
        <v>0.8</v>
      </c>
      <c r="AB179" s="11">
        <f>+'NewTech-modinp'!AA179</f>
        <v>0.8</v>
      </c>
      <c r="AC179" s="11">
        <f>+'NewTech-modinp'!AB179</f>
        <v>0.8</v>
      </c>
      <c r="AD179" s="11">
        <f>+'NewTech-modinp'!AC179</f>
        <v>0.8</v>
      </c>
      <c r="AE179" s="11">
        <f>+'NewTech-modinp'!AD179</f>
        <v>0.8</v>
      </c>
      <c r="AF179" s="11">
        <f>+'NewTech-modinp'!AE179</f>
        <v>0.8</v>
      </c>
      <c r="AG179" s="11">
        <f>+'NewTech-modinp'!AF179</f>
        <v>0.8</v>
      </c>
      <c r="AH179" s="17">
        <f>+'NewTech-modinp'!AG179</f>
        <v>63</v>
      </c>
      <c r="AI179" s="11">
        <f>+'NewTech-modinp'!AH179</f>
        <v>63</v>
      </c>
      <c r="AJ179" s="11">
        <f>+'NewTech-modinp'!AI179</f>
        <v>63</v>
      </c>
      <c r="AK179" s="11">
        <f>+'NewTech-modinp'!AJ179</f>
        <v>63</v>
      </c>
      <c r="AL179" s="11">
        <f>+'NewTech-modinp'!AK179</f>
        <v>63</v>
      </c>
      <c r="AM179" s="11">
        <f>+'NewTech-modinp'!AL179</f>
        <v>63</v>
      </c>
      <c r="AN179" s="11">
        <f>+'NewTech-modinp'!AM179</f>
        <v>63</v>
      </c>
      <c r="AO179" s="11">
        <f>+'NewTech-modinp'!AN179</f>
        <v>63</v>
      </c>
      <c r="AP179" s="11">
        <f>+'NewTech-modinp'!AO179</f>
        <v>63</v>
      </c>
      <c r="AQ179" s="11">
        <f>+'NewTech-modinp'!AP179</f>
        <v>63</v>
      </c>
      <c r="AR179" s="17">
        <f>+'NewTech-modinp'!AQ179</f>
        <v>0.56000000000000005</v>
      </c>
      <c r="AT179" s="11">
        <f>+'NewTech-modinp'!AR179</f>
        <v>5</v>
      </c>
    </row>
    <row r="180" spans="1:47" s="11" customFormat="1">
      <c r="A180" s="34" t="s">
        <v>120</v>
      </c>
      <c r="B180" s="35" t="s">
        <v>206</v>
      </c>
      <c r="C180" s="34" t="s">
        <v>101</v>
      </c>
      <c r="D180" s="35" t="s">
        <v>189</v>
      </c>
      <c r="E180" s="36" t="str">
        <f t="shared" si="15"/>
        <v>OTH-Pump</v>
      </c>
      <c r="F180" s="34" t="s">
        <v>102</v>
      </c>
      <c r="G180" s="35" t="s">
        <v>189</v>
      </c>
      <c r="H180" s="36" t="str">
        <f t="shared" si="16"/>
        <v>OTH-Pump-ELC-Pump20</v>
      </c>
      <c r="I180" s="34" t="s">
        <v>70</v>
      </c>
      <c r="J180" s="35" t="s">
        <v>161</v>
      </c>
      <c r="N180" s="11" t="str">
        <f>+'NewTech-modinp'!N180</f>
        <v>CHMCL-PH-FURN-WOD-Furn</v>
      </c>
      <c r="O180" s="11" t="str">
        <f>+'NewTech-modinp'!O180</f>
        <v>New Petroleum/Chemicals - Process Heat: Furnace/Kiln  - Wood</v>
      </c>
      <c r="P180" s="11" t="str">
        <f>+'NewTech-modinp'!P180</f>
        <v>INDWOD</v>
      </c>
      <c r="Q180" s="11" t="str">
        <f>+'NewTech-modinp'!Q180</f>
        <v>CHMCL-PH-FURN</v>
      </c>
      <c r="R180" s="11">
        <f>+'NewTech-modinp'!R180</f>
        <v>2018</v>
      </c>
      <c r="S180" s="17">
        <v>2020</v>
      </c>
      <c r="T180" s="38">
        <f>+'NewTech-modinp'!T180</f>
        <v>25</v>
      </c>
      <c r="U180" s="11">
        <f>+'NewTech-modinp'!U180</f>
        <v>0.9</v>
      </c>
      <c r="V180" s="11">
        <f t="shared" si="17"/>
        <v>0.63</v>
      </c>
      <c r="W180" s="17">
        <f>+'NewTech-modinp'!V180</f>
        <v>31.536000000000001</v>
      </c>
      <c r="X180" s="38">
        <f>+'NewTech-modinp'!W180</f>
        <v>0.7</v>
      </c>
      <c r="Y180" s="11">
        <f>+'NewTech-modinp'!X180</f>
        <v>0.7</v>
      </c>
      <c r="Z180" s="11">
        <f>+'NewTech-modinp'!Y180</f>
        <v>0.7</v>
      </c>
      <c r="AA180" s="11">
        <f>+'NewTech-modinp'!Z180</f>
        <v>0.7</v>
      </c>
      <c r="AB180" s="11">
        <f>+'NewTech-modinp'!AA180</f>
        <v>0.7</v>
      </c>
      <c r="AC180" s="11">
        <f>+'NewTech-modinp'!AB180</f>
        <v>0.7</v>
      </c>
      <c r="AD180" s="11">
        <f>+'NewTech-modinp'!AC180</f>
        <v>0.7</v>
      </c>
      <c r="AE180" s="11">
        <f>+'NewTech-modinp'!AD180</f>
        <v>0.7</v>
      </c>
      <c r="AF180" s="11">
        <f>+'NewTech-modinp'!AE180</f>
        <v>0.7</v>
      </c>
      <c r="AG180" s="11">
        <f>+'NewTech-modinp'!AF180</f>
        <v>0.7</v>
      </c>
      <c r="AH180" s="17">
        <f>+'NewTech-modinp'!AG180</f>
        <v>63</v>
      </c>
      <c r="AI180" s="11">
        <f>+'NewTech-modinp'!AH180</f>
        <v>63</v>
      </c>
      <c r="AJ180" s="11">
        <f>+'NewTech-modinp'!AI180</f>
        <v>63</v>
      </c>
      <c r="AK180" s="11">
        <f>+'NewTech-modinp'!AJ180</f>
        <v>63</v>
      </c>
      <c r="AL180" s="11">
        <f>+'NewTech-modinp'!AK180</f>
        <v>63</v>
      </c>
      <c r="AM180" s="11">
        <f>+'NewTech-modinp'!AL180</f>
        <v>63</v>
      </c>
      <c r="AN180" s="11">
        <f>+'NewTech-modinp'!AM180</f>
        <v>63</v>
      </c>
      <c r="AO180" s="11">
        <f>+'NewTech-modinp'!AN180</f>
        <v>63</v>
      </c>
      <c r="AP180" s="11">
        <f>+'NewTech-modinp'!AO180</f>
        <v>63</v>
      </c>
      <c r="AQ180" s="11">
        <f>+'NewTech-modinp'!AP180</f>
        <v>63</v>
      </c>
      <c r="AR180" s="17">
        <f>+'NewTech-modinp'!AQ180</f>
        <v>0.24</v>
      </c>
      <c r="AT180" s="11">
        <f>+'NewTech-modinp'!AR180</f>
        <v>5</v>
      </c>
    </row>
    <row r="181" spans="1:47" s="11" customFormat="1">
      <c r="A181" s="34" t="s">
        <v>120</v>
      </c>
      <c r="B181" s="35" t="s">
        <v>206</v>
      </c>
      <c r="C181" s="34" t="s">
        <v>121</v>
      </c>
      <c r="D181" s="35" t="s">
        <v>207</v>
      </c>
      <c r="E181" s="36" t="str">
        <f t="shared" si="15"/>
        <v>OTH-Unkn</v>
      </c>
      <c r="F181" s="34" t="s">
        <v>122</v>
      </c>
      <c r="G181" s="35" t="s">
        <v>208</v>
      </c>
      <c r="H181" s="36" t="str">
        <f t="shared" si="16"/>
        <v>OTH-Unkn-COA-UnkTech20</v>
      </c>
      <c r="I181" s="34" t="s">
        <v>71</v>
      </c>
      <c r="J181" s="35" t="s">
        <v>162</v>
      </c>
      <c r="N181" s="11" t="str">
        <f>+'NewTech-modinp'!N181</f>
        <v>CHMCL-PH-FURN-LPG-Furn</v>
      </c>
      <c r="O181" s="11" t="str">
        <f>+'NewTech-modinp'!O181</f>
        <v>New Petroleum/Chemicals - Process Heat: Furnace/Kiln  - LPG</v>
      </c>
      <c r="P181" s="11" t="str">
        <f>+'NewTech-modinp'!P181</f>
        <v>INDLPG</v>
      </c>
      <c r="Q181" s="11" t="str">
        <f>+'NewTech-modinp'!Q181</f>
        <v>CHMCL-PH-FURN</v>
      </c>
      <c r="R181" s="11">
        <f>+'NewTech-modinp'!R181</f>
        <v>2018</v>
      </c>
      <c r="S181" s="17">
        <v>2020</v>
      </c>
      <c r="T181" s="38">
        <f>+'NewTech-modinp'!T181</f>
        <v>25</v>
      </c>
      <c r="U181" s="11">
        <f>+'NewTech-modinp'!U181</f>
        <v>0.9</v>
      </c>
      <c r="V181" s="11">
        <f t="shared" si="17"/>
        <v>0.63</v>
      </c>
      <c r="W181" s="17">
        <f>+'NewTech-modinp'!V181</f>
        <v>31.536000000000001</v>
      </c>
      <c r="X181" s="38">
        <f>+'NewTech-modinp'!W181</f>
        <v>0.8</v>
      </c>
      <c r="Y181" s="11">
        <f>+'NewTech-modinp'!X181</f>
        <v>0.8</v>
      </c>
      <c r="Z181" s="11">
        <f>+'NewTech-modinp'!Y181</f>
        <v>0.8</v>
      </c>
      <c r="AA181" s="11">
        <f>+'NewTech-modinp'!Z181</f>
        <v>0.8</v>
      </c>
      <c r="AB181" s="11">
        <f>+'NewTech-modinp'!AA181</f>
        <v>0.8</v>
      </c>
      <c r="AC181" s="11">
        <f>+'NewTech-modinp'!AB181</f>
        <v>0.8</v>
      </c>
      <c r="AD181" s="11">
        <f>+'NewTech-modinp'!AC181</f>
        <v>0.8</v>
      </c>
      <c r="AE181" s="11">
        <f>+'NewTech-modinp'!AD181</f>
        <v>0.8</v>
      </c>
      <c r="AF181" s="11">
        <f>+'NewTech-modinp'!AE181</f>
        <v>0.8</v>
      </c>
      <c r="AG181" s="11">
        <f>+'NewTech-modinp'!AF181</f>
        <v>0.8</v>
      </c>
      <c r="AH181" s="17">
        <f>+'NewTech-modinp'!AG181</f>
        <v>63</v>
      </c>
      <c r="AI181" s="11">
        <f>+'NewTech-modinp'!AH181</f>
        <v>63</v>
      </c>
      <c r="AJ181" s="11">
        <f>+'NewTech-modinp'!AI181</f>
        <v>63</v>
      </c>
      <c r="AK181" s="11">
        <f>+'NewTech-modinp'!AJ181</f>
        <v>63</v>
      </c>
      <c r="AL181" s="11">
        <f>+'NewTech-modinp'!AK181</f>
        <v>63</v>
      </c>
      <c r="AM181" s="11">
        <f>+'NewTech-modinp'!AL181</f>
        <v>63</v>
      </c>
      <c r="AN181" s="11">
        <f>+'NewTech-modinp'!AM181</f>
        <v>63</v>
      </c>
      <c r="AO181" s="11">
        <f>+'NewTech-modinp'!AN181</f>
        <v>63</v>
      </c>
      <c r="AP181" s="11">
        <f>+'NewTech-modinp'!AO181</f>
        <v>63</v>
      </c>
      <c r="AQ181" s="11">
        <f>+'NewTech-modinp'!AP181</f>
        <v>63</v>
      </c>
      <c r="AR181" s="17">
        <f>+'NewTech-modinp'!AQ181</f>
        <v>7.0000000000000007E-2</v>
      </c>
      <c r="AT181" s="11">
        <f>+'NewTech-modinp'!AR181</f>
        <v>5</v>
      </c>
    </row>
    <row r="182" spans="1:47" s="10" customFormat="1">
      <c r="A182" s="37" t="s">
        <v>120</v>
      </c>
      <c r="B182" s="32" t="s">
        <v>206</v>
      </c>
      <c r="C182" s="37" t="s">
        <v>123</v>
      </c>
      <c r="D182" s="32" t="s">
        <v>207</v>
      </c>
      <c r="E182" s="33" t="str">
        <f t="shared" si="15"/>
        <v>OTH-Unkn</v>
      </c>
      <c r="F182" s="37" t="s">
        <v>122</v>
      </c>
      <c r="G182" s="32" t="s">
        <v>208</v>
      </c>
      <c r="H182" s="33" t="str">
        <f t="shared" si="16"/>
        <v>OTH-Unkn-DSL-UnkTech20</v>
      </c>
      <c r="I182" s="37" t="s">
        <v>82</v>
      </c>
      <c r="J182" s="32" t="s">
        <v>173</v>
      </c>
      <c r="N182" s="10" t="str">
        <f>+'NewTech-modinp'!N182</f>
        <v>REFI-MoTP-Stat-PET-st_ngn</v>
      </c>
      <c r="O182" s="10" t="str">
        <f>+'NewTech-modinp'!O182</f>
        <v>New Refining - Motive Power, Stationary  - Petrol</v>
      </c>
      <c r="P182" s="10" t="str">
        <f>+'NewTech-modinp'!P182</f>
        <v>INDPET</v>
      </c>
      <c r="Q182" s="10" t="str">
        <f>+'NewTech-modinp'!Q182</f>
        <v>REFI-MoTP-Stat</v>
      </c>
      <c r="R182" s="10">
        <f>+'NewTech-modinp'!R182</f>
        <v>2018</v>
      </c>
      <c r="S182" s="16">
        <v>2020</v>
      </c>
      <c r="T182" s="40">
        <f>+'NewTech-modinp'!T182</f>
        <v>15</v>
      </c>
      <c r="U182" s="10">
        <f>+'NewTech-modinp'!U182</f>
        <v>0.5</v>
      </c>
      <c r="V182" s="10">
        <f t="shared" si="17"/>
        <v>0.35</v>
      </c>
      <c r="W182" s="16">
        <f>+'NewTech-modinp'!V182</f>
        <v>31.536000000000001</v>
      </c>
      <c r="X182" s="40">
        <f>+'NewTech-modinp'!W182</f>
        <v>0.18</v>
      </c>
      <c r="Y182" s="10">
        <f>+'NewTech-modinp'!X182</f>
        <v>0.18</v>
      </c>
      <c r="Z182" s="10">
        <f>+'NewTech-modinp'!Y182</f>
        <v>0.18</v>
      </c>
      <c r="AA182" s="10">
        <f>+'NewTech-modinp'!Z182</f>
        <v>0.18</v>
      </c>
      <c r="AB182" s="10">
        <f>+'NewTech-modinp'!AA182</f>
        <v>0.18</v>
      </c>
      <c r="AC182" s="10">
        <f>+'NewTech-modinp'!AB182</f>
        <v>0.18</v>
      </c>
      <c r="AD182" s="10">
        <f>+'NewTech-modinp'!AC182</f>
        <v>0.18</v>
      </c>
      <c r="AE182" s="10">
        <f>+'NewTech-modinp'!AD182</f>
        <v>0.18</v>
      </c>
      <c r="AF182" s="10">
        <f>+'NewTech-modinp'!AE182</f>
        <v>0.18</v>
      </c>
      <c r="AG182" s="10">
        <f>+'NewTech-modinp'!AF182</f>
        <v>0.18</v>
      </c>
      <c r="AH182" s="16">
        <f>+'NewTech-modinp'!AG182</f>
        <v>350</v>
      </c>
      <c r="AI182" s="10">
        <f>+'NewTech-modinp'!AH182</f>
        <v>350</v>
      </c>
      <c r="AJ182" s="10">
        <f>+'NewTech-modinp'!AI182</f>
        <v>350</v>
      </c>
      <c r="AK182" s="10">
        <f>+'NewTech-modinp'!AJ182</f>
        <v>350</v>
      </c>
      <c r="AL182" s="10">
        <f>+'NewTech-modinp'!AK182</f>
        <v>350</v>
      </c>
      <c r="AM182" s="10">
        <f>+'NewTech-modinp'!AL182</f>
        <v>350</v>
      </c>
      <c r="AN182" s="10">
        <f>+'NewTech-modinp'!AM182</f>
        <v>350</v>
      </c>
      <c r="AO182" s="10">
        <f>+'NewTech-modinp'!AN182</f>
        <v>350</v>
      </c>
      <c r="AP182" s="10">
        <f>+'NewTech-modinp'!AO182</f>
        <v>350</v>
      </c>
      <c r="AQ182" s="10">
        <f>+'NewTech-modinp'!AP182</f>
        <v>350</v>
      </c>
      <c r="AR182" s="16">
        <v>0</v>
      </c>
    </row>
    <row r="183" spans="1:47" s="11" customFormat="1">
      <c r="A183" s="34" t="s">
        <v>120</v>
      </c>
      <c r="B183" s="35" t="s">
        <v>206</v>
      </c>
      <c r="C183" s="34" t="s">
        <v>124</v>
      </c>
      <c r="D183" s="35" t="s">
        <v>207</v>
      </c>
      <c r="E183" s="36" t="str">
        <f t="shared" si="15"/>
        <v>OTH-Unkn</v>
      </c>
      <c r="F183" s="34" t="s">
        <v>122</v>
      </c>
      <c r="G183" s="35" t="s">
        <v>208</v>
      </c>
      <c r="H183" s="36" t="str">
        <f t="shared" si="16"/>
        <v>OTH-Unkn-ELC-UnkTech20</v>
      </c>
      <c r="I183" s="34" t="s">
        <v>70</v>
      </c>
      <c r="J183" s="35" t="s">
        <v>161</v>
      </c>
      <c r="N183" s="11" t="str">
        <f>+'NewTech-modinp'!N183</f>
        <v>REFI-MoTP-Stat-ELC-Motor</v>
      </c>
      <c r="O183" s="11" t="str">
        <f>+'NewTech-modinp'!O183</f>
        <v>New Refining - Motive Power, Stationary  - Electricity</v>
      </c>
      <c r="P183" s="11" t="str">
        <f>+'NewTech-modinp'!P183</f>
        <v>INDELC</v>
      </c>
      <c r="Q183" s="11" t="str">
        <f>+'NewTech-modinp'!Q183</f>
        <v>REFI-MoTP-Stat</v>
      </c>
      <c r="R183" s="11">
        <f>+'NewTech-modinp'!R183</f>
        <v>2018</v>
      </c>
      <c r="S183" s="17">
        <v>2020</v>
      </c>
      <c r="T183" s="38">
        <f>+'NewTech-modinp'!T183</f>
        <v>10</v>
      </c>
      <c r="U183" s="11">
        <f>+'NewTech-modinp'!U183</f>
        <v>0.5</v>
      </c>
      <c r="V183" s="11">
        <f t="shared" si="17"/>
        <v>0.35</v>
      </c>
      <c r="W183" s="17">
        <f>+'NewTech-modinp'!V183</f>
        <v>31.536000000000001</v>
      </c>
      <c r="X183" s="38">
        <f>+'NewTech-modinp'!W183</f>
        <v>0.67500000000000004</v>
      </c>
      <c r="Y183" s="11">
        <f>+'NewTech-modinp'!X183</f>
        <v>0.67500000000000004</v>
      </c>
      <c r="Z183" s="11">
        <f>+'NewTech-modinp'!Y183</f>
        <v>0.67500000000000004</v>
      </c>
      <c r="AA183" s="11">
        <f>+'NewTech-modinp'!Z183</f>
        <v>0.67500000000000004</v>
      </c>
      <c r="AB183" s="11">
        <f>+'NewTech-modinp'!AA183</f>
        <v>0.67500000000000004</v>
      </c>
      <c r="AC183" s="11">
        <f>+'NewTech-modinp'!AB183</f>
        <v>0.67500000000000004</v>
      </c>
      <c r="AD183" s="11">
        <f>+'NewTech-modinp'!AC183</f>
        <v>0.67500000000000004</v>
      </c>
      <c r="AE183" s="11">
        <f>+'NewTech-modinp'!AD183</f>
        <v>0.67500000000000004</v>
      </c>
      <c r="AF183" s="11">
        <f>+'NewTech-modinp'!AE183</f>
        <v>0.67500000000000004</v>
      </c>
      <c r="AG183" s="11">
        <f>+'NewTech-modinp'!AF183</f>
        <v>0.67500000000000004</v>
      </c>
      <c r="AH183" s="17">
        <f>+'NewTech-modinp'!AG183</f>
        <v>280</v>
      </c>
      <c r="AI183" s="11">
        <f>+'NewTech-modinp'!AH183</f>
        <v>280</v>
      </c>
      <c r="AJ183" s="11">
        <f>+'NewTech-modinp'!AI183</f>
        <v>280</v>
      </c>
      <c r="AK183" s="11">
        <f>+'NewTech-modinp'!AJ183</f>
        <v>280</v>
      </c>
      <c r="AL183" s="11">
        <f>+'NewTech-modinp'!AK183</f>
        <v>280</v>
      </c>
      <c r="AM183" s="11">
        <f>+'NewTech-modinp'!AL183</f>
        <v>280</v>
      </c>
      <c r="AN183" s="11">
        <f>+'NewTech-modinp'!AM183</f>
        <v>280</v>
      </c>
      <c r="AO183" s="11">
        <f>+'NewTech-modinp'!AN183</f>
        <v>280</v>
      </c>
      <c r="AP183" s="11">
        <f>+'NewTech-modinp'!AO183</f>
        <v>280</v>
      </c>
      <c r="AQ183" s="11">
        <f>+'NewTech-modinp'!AP183</f>
        <v>280</v>
      </c>
      <c r="AR183" s="17"/>
    </row>
    <row r="184" spans="1:47" s="11" customFormat="1">
      <c r="A184" s="34" t="s">
        <v>120</v>
      </c>
      <c r="B184" s="35" t="s">
        <v>206</v>
      </c>
      <c r="C184" s="34" t="s">
        <v>125</v>
      </c>
      <c r="D184" s="35" t="s">
        <v>207</v>
      </c>
      <c r="E184" s="36" t="str">
        <f t="shared" si="15"/>
        <v>OTH-Unkn</v>
      </c>
      <c r="F184" s="34" t="s">
        <v>122</v>
      </c>
      <c r="G184" s="35" t="s">
        <v>208</v>
      </c>
      <c r="H184" s="36" t="str">
        <f t="shared" si="16"/>
        <v>OTH-Unkn-NGA-UnkTech20</v>
      </c>
      <c r="I184" s="34" t="s">
        <v>68</v>
      </c>
      <c r="J184" s="35" t="s">
        <v>160</v>
      </c>
      <c r="N184" s="11" t="str">
        <f>+'NewTech-modinp'!N184</f>
        <v>REFI-MoTP-Stat-DSL-st_ngn</v>
      </c>
      <c r="O184" s="11" t="str">
        <f>+'NewTech-modinp'!O184</f>
        <v>New Refining - Motive Power, Stationary  - Diesel</v>
      </c>
      <c r="P184" s="11" t="str">
        <f>+'NewTech-modinp'!P184</f>
        <v>INDDSL</v>
      </c>
      <c r="Q184" s="11" t="str">
        <f>+'NewTech-modinp'!Q184</f>
        <v>REFI-MoTP-Stat</v>
      </c>
      <c r="R184" s="11">
        <f>+'NewTech-modinp'!R184</f>
        <v>2018</v>
      </c>
      <c r="S184" s="17">
        <v>2020</v>
      </c>
      <c r="T184" s="38">
        <f>+'NewTech-modinp'!T184</f>
        <v>20</v>
      </c>
      <c r="U184" s="11">
        <f>+'NewTech-modinp'!U184</f>
        <v>0.5</v>
      </c>
      <c r="V184" s="11">
        <f t="shared" si="17"/>
        <v>0.35</v>
      </c>
      <c r="W184" s="17">
        <f>+'NewTech-modinp'!V184</f>
        <v>31.536000000000001</v>
      </c>
      <c r="X184" s="38">
        <f>+'NewTech-modinp'!W184</f>
        <v>0.22</v>
      </c>
      <c r="Y184" s="11">
        <f>+'NewTech-modinp'!X184</f>
        <v>0.22</v>
      </c>
      <c r="Z184" s="11">
        <f>+'NewTech-modinp'!Y184</f>
        <v>0.22</v>
      </c>
      <c r="AA184" s="11">
        <f>+'NewTech-modinp'!Z184</f>
        <v>0.22</v>
      </c>
      <c r="AB184" s="11">
        <f>+'NewTech-modinp'!AA184</f>
        <v>0.22</v>
      </c>
      <c r="AC184" s="11">
        <f>+'NewTech-modinp'!AB184</f>
        <v>0.22</v>
      </c>
      <c r="AD184" s="11">
        <f>+'NewTech-modinp'!AC184</f>
        <v>0.22</v>
      </c>
      <c r="AE184" s="11">
        <f>+'NewTech-modinp'!AD184</f>
        <v>0.22</v>
      </c>
      <c r="AF184" s="11">
        <f>+'NewTech-modinp'!AE184</f>
        <v>0.22</v>
      </c>
      <c r="AG184" s="11">
        <f>+'NewTech-modinp'!AF184</f>
        <v>0.22</v>
      </c>
      <c r="AH184" s="17">
        <f>+'NewTech-modinp'!AG184</f>
        <v>455</v>
      </c>
      <c r="AI184" s="11">
        <f>+'NewTech-modinp'!AH184</f>
        <v>455</v>
      </c>
      <c r="AJ184" s="11">
        <f>+'NewTech-modinp'!AI184</f>
        <v>455</v>
      </c>
      <c r="AK184" s="11">
        <f>+'NewTech-modinp'!AJ184</f>
        <v>455</v>
      </c>
      <c r="AL184" s="11">
        <f>+'NewTech-modinp'!AK184</f>
        <v>455</v>
      </c>
      <c r="AM184" s="11">
        <f>+'NewTech-modinp'!AL184</f>
        <v>455</v>
      </c>
      <c r="AN184" s="11">
        <f>+'NewTech-modinp'!AM184</f>
        <v>455</v>
      </c>
      <c r="AO184" s="11">
        <f>+'NewTech-modinp'!AN184</f>
        <v>455</v>
      </c>
      <c r="AP184" s="11">
        <f>+'NewTech-modinp'!AO184</f>
        <v>455</v>
      </c>
      <c r="AQ184" s="11">
        <f>+'NewTech-modinp'!AP184</f>
        <v>455</v>
      </c>
      <c r="AR184" s="17">
        <v>0</v>
      </c>
    </row>
    <row r="185" spans="1:47" s="12" customFormat="1" ht="15" thickBot="1">
      <c r="A185" s="13" t="s">
        <v>120</v>
      </c>
      <c r="B185" s="14" t="s">
        <v>206</v>
      </c>
      <c r="C185" s="13" t="s">
        <v>126</v>
      </c>
      <c r="D185" s="14" t="s">
        <v>207</v>
      </c>
      <c r="E185" s="15" t="str">
        <f t="shared" si="15"/>
        <v>OTH-Unkn</v>
      </c>
      <c r="F185" s="13" t="s">
        <v>122</v>
      </c>
      <c r="G185" s="14" t="s">
        <v>208</v>
      </c>
      <c r="H185" s="15" t="str">
        <f t="shared" si="16"/>
        <v>OTH-Unkn-PET-UnkTech20</v>
      </c>
      <c r="I185" s="13" t="s">
        <v>83</v>
      </c>
      <c r="J185" s="14" t="s">
        <v>174</v>
      </c>
      <c r="N185" s="11" t="str">
        <f>+'NewTech-modinp'!N185</f>
        <v>REFI-MoTP-Stat-ELC-VSD-Mtr</v>
      </c>
      <c r="O185" s="11" t="str">
        <f>+'NewTech-modinp'!O185</f>
        <v>New Refining - Motive Power, Stationary  - Electricity</v>
      </c>
      <c r="P185" s="11" t="str">
        <f>+'NewTech-modinp'!P185</f>
        <v>INDELC</v>
      </c>
      <c r="Q185" s="11" t="str">
        <f>+'NewTech-modinp'!Q185</f>
        <v>REFI-MoTP-Stat</v>
      </c>
      <c r="R185" s="11">
        <f>+'NewTech-modinp'!R185</f>
        <v>2018</v>
      </c>
      <c r="S185" s="17">
        <v>2020</v>
      </c>
      <c r="T185" s="38">
        <f>+'NewTech-modinp'!T185</f>
        <v>10</v>
      </c>
      <c r="U185" s="11">
        <f>+'NewTech-modinp'!U185</f>
        <v>0.5</v>
      </c>
      <c r="V185" s="11">
        <f t="shared" si="17"/>
        <v>0.35</v>
      </c>
      <c r="W185" s="17">
        <f>+'NewTech-modinp'!V185</f>
        <v>31.536000000000001</v>
      </c>
      <c r="X185" s="38">
        <f>+'NewTech-modinp'!W185</f>
        <v>0.9</v>
      </c>
      <c r="Y185" s="11">
        <f>+'NewTech-modinp'!X185</f>
        <v>0.9</v>
      </c>
      <c r="Z185" s="11">
        <f>+'NewTech-modinp'!Y185</f>
        <v>0.9</v>
      </c>
      <c r="AA185" s="11">
        <f>+'NewTech-modinp'!Z185</f>
        <v>0.9</v>
      </c>
      <c r="AB185" s="11">
        <f>+'NewTech-modinp'!AA185</f>
        <v>0.9</v>
      </c>
      <c r="AC185" s="11">
        <f>+'NewTech-modinp'!AB185</f>
        <v>0.9</v>
      </c>
      <c r="AD185" s="11">
        <f>+'NewTech-modinp'!AC185</f>
        <v>0.9</v>
      </c>
      <c r="AE185" s="11">
        <f>+'NewTech-modinp'!AD185</f>
        <v>0.9</v>
      </c>
      <c r="AF185" s="11">
        <f>+'NewTech-modinp'!AE185</f>
        <v>0.9</v>
      </c>
      <c r="AG185" s="11">
        <f>+'NewTech-modinp'!AF185</f>
        <v>0.9</v>
      </c>
      <c r="AH185" s="17">
        <f>+'NewTech-modinp'!AG185</f>
        <v>336</v>
      </c>
      <c r="AI185" s="11">
        <f>+'NewTech-modinp'!AH185</f>
        <v>336</v>
      </c>
      <c r="AJ185" s="11">
        <f>+'NewTech-modinp'!AI185</f>
        <v>336</v>
      </c>
      <c r="AK185" s="11">
        <f>+'NewTech-modinp'!AJ185</f>
        <v>336</v>
      </c>
      <c r="AL185" s="11">
        <f>+'NewTech-modinp'!AK185</f>
        <v>336</v>
      </c>
      <c r="AM185" s="11">
        <f>+'NewTech-modinp'!AL185</f>
        <v>336</v>
      </c>
      <c r="AN185" s="11">
        <f>+'NewTech-modinp'!AM185</f>
        <v>336</v>
      </c>
      <c r="AO185" s="11">
        <f>+'NewTech-modinp'!AN185</f>
        <v>336</v>
      </c>
      <c r="AP185" s="11">
        <f>+'NewTech-modinp'!AO185</f>
        <v>336</v>
      </c>
      <c r="AQ185" s="11">
        <f>+'NewTech-modinp'!AP185</f>
        <v>336</v>
      </c>
      <c r="AR185" s="17">
        <f>+'NewTech-modinp'!AQ185</f>
        <v>0.5</v>
      </c>
      <c r="AS185" s="11"/>
      <c r="AT185" s="11">
        <f>+'NewTech-modinp'!AR185</f>
        <v>5</v>
      </c>
      <c r="AU185" s="11"/>
    </row>
    <row r="186" spans="1:47" s="11" customFormat="1">
      <c r="A186" s="34" t="s">
        <v>127</v>
      </c>
      <c r="B186" s="35" t="s">
        <v>209</v>
      </c>
      <c r="C186" s="34" t="s">
        <v>76</v>
      </c>
      <c r="D186" s="35" t="s">
        <v>167</v>
      </c>
      <c r="E186" s="36" t="str">
        <f t="shared" si="15"/>
        <v>CHMCL-ELCTRNCS</v>
      </c>
      <c r="F186" s="34" t="s">
        <v>77</v>
      </c>
      <c r="G186" s="35" t="s">
        <v>168</v>
      </c>
      <c r="H186" s="36" t="str">
        <f t="shared" si="16"/>
        <v>CHMCL-ELCTRNCS-ELC-LCTRNC20</v>
      </c>
      <c r="I186" s="34" t="s">
        <v>70</v>
      </c>
      <c r="J186" s="35" t="s">
        <v>161</v>
      </c>
      <c r="N186" s="11" t="str">
        <f>+'NewTech-modinp'!N186</f>
        <v>REFI-PH-FURN-ELC-Furn</v>
      </c>
      <c r="O186" s="11" t="str">
        <f>+'NewTech-modinp'!O186</f>
        <v>New Refining - Process Heat: Furnace/Kiln  - Electricity</v>
      </c>
      <c r="P186" s="11" t="str">
        <f>+'NewTech-modinp'!P186</f>
        <v>INDELC</v>
      </c>
      <c r="Q186" s="11" t="str">
        <f>+'NewTech-modinp'!Q186</f>
        <v>REFI-PH-FURN</v>
      </c>
      <c r="R186" s="11">
        <f>+'NewTech-modinp'!R186</f>
        <v>2018</v>
      </c>
      <c r="S186" s="17">
        <v>2020</v>
      </c>
      <c r="T186" s="38">
        <f>+'NewTech-modinp'!T186</f>
        <v>25</v>
      </c>
      <c r="U186" s="11">
        <f>+'NewTech-modinp'!U186</f>
        <v>0.9</v>
      </c>
      <c r="V186" s="11">
        <f t="shared" si="17"/>
        <v>0.63</v>
      </c>
      <c r="W186" s="17">
        <f>+'NewTech-modinp'!V186</f>
        <v>31.536000000000001</v>
      </c>
      <c r="X186" s="38">
        <f>+'NewTech-modinp'!W186</f>
        <v>0.8</v>
      </c>
      <c r="Y186" s="11">
        <f>+'NewTech-modinp'!X186</f>
        <v>0.8</v>
      </c>
      <c r="Z186" s="11">
        <f>+'NewTech-modinp'!Y186</f>
        <v>0.8</v>
      </c>
      <c r="AA186" s="11">
        <f>+'NewTech-modinp'!Z186</f>
        <v>0.8</v>
      </c>
      <c r="AB186" s="11">
        <f>+'NewTech-modinp'!AA186</f>
        <v>0.8</v>
      </c>
      <c r="AC186" s="11">
        <f>+'NewTech-modinp'!AB186</f>
        <v>0.8</v>
      </c>
      <c r="AD186" s="11">
        <f>+'NewTech-modinp'!AC186</f>
        <v>0.8</v>
      </c>
      <c r="AE186" s="11">
        <f>+'NewTech-modinp'!AD186</f>
        <v>0.8</v>
      </c>
      <c r="AF186" s="11">
        <f>+'NewTech-modinp'!AE186</f>
        <v>0.8</v>
      </c>
      <c r="AG186" s="11">
        <f>+'NewTech-modinp'!AF186</f>
        <v>0.8</v>
      </c>
      <c r="AH186" s="17">
        <f>+'NewTech-modinp'!AG186</f>
        <v>63</v>
      </c>
      <c r="AI186" s="11">
        <f>+'NewTech-modinp'!AH186</f>
        <v>63</v>
      </c>
      <c r="AJ186" s="11">
        <f>+'NewTech-modinp'!AI186</f>
        <v>63</v>
      </c>
      <c r="AK186" s="11">
        <f>+'NewTech-modinp'!AJ186</f>
        <v>63</v>
      </c>
      <c r="AL186" s="11">
        <f>+'NewTech-modinp'!AK186</f>
        <v>63</v>
      </c>
      <c r="AM186" s="11">
        <f>+'NewTech-modinp'!AL186</f>
        <v>63</v>
      </c>
      <c r="AN186" s="11">
        <f>+'NewTech-modinp'!AM186</f>
        <v>63</v>
      </c>
      <c r="AO186" s="11">
        <f>+'NewTech-modinp'!AN186</f>
        <v>63</v>
      </c>
      <c r="AP186" s="11">
        <f>+'NewTech-modinp'!AO186</f>
        <v>63</v>
      </c>
      <c r="AQ186" s="11">
        <f>+'NewTech-modinp'!AP186</f>
        <v>63</v>
      </c>
      <c r="AR186" s="17"/>
    </row>
    <row r="187" spans="1:47" s="11" customFormat="1">
      <c r="A187" s="34" t="s">
        <v>127</v>
      </c>
      <c r="B187" s="35" t="s">
        <v>209</v>
      </c>
      <c r="C187" s="34" t="s">
        <v>78</v>
      </c>
      <c r="D187" s="35" t="s">
        <v>169</v>
      </c>
      <c r="E187" s="36" t="str">
        <f t="shared" si="15"/>
        <v>CHMCL-LGHT</v>
      </c>
      <c r="F187" s="34" t="s">
        <v>79</v>
      </c>
      <c r="G187" s="35" t="s">
        <v>170</v>
      </c>
      <c r="H187" s="36" t="str">
        <f t="shared" si="16"/>
        <v>CHMCL-LGHT-ELC-Light20</v>
      </c>
      <c r="I187" s="34" t="s">
        <v>70</v>
      </c>
      <c r="J187" s="35" t="s">
        <v>161</v>
      </c>
      <c r="N187" s="11" t="str">
        <f>+'NewTech-modinp'!N187</f>
        <v>REFI-PH-FURN-COA-Furn</v>
      </c>
      <c r="O187" s="11" t="str">
        <f>+'NewTech-modinp'!O187</f>
        <v>New Refining - Process Heat: Furnace/Kiln  - Coal</v>
      </c>
      <c r="P187" s="11" t="str">
        <f>+'NewTech-modinp'!P187</f>
        <v>INDCOA</v>
      </c>
      <c r="Q187" s="11" t="str">
        <f>+'NewTech-modinp'!Q187</f>
        <v>REFI-PH-FURN</v>
      </c>
      <c r="R187" s="11">
        <f>+'NewTech-modinp'!R187</f>
        <v>2018</v>
      </c>
      <c r="S187" s="17">
        <v>2020</v>
      </c>
      <c r="T187" s="38">
        <f>+'NewTech-modinp'!T187</f>
        <v>25</v>
      </c>
      <c r="U187" s="11">
        <f>+'NewTech-modinp'!U187</f>
        <v>0.9</v>
      </c>
      <c r="V187" s="11">
        <f t="shared" si="17"/>
        <v>0.63</v>
      </c>
      <c r="W187" s="17">
        <f>+'NewTech-modinp'!V187</f>
        <v>31.536000000000001</v>
      </c>
      <c r="X187" s="38">
        <f>+'NewTech-modinp'!W187</f>
        <v>0.7</v>
      </c>
      <c r="Y187" s="11">
        <f>+'NewTech-modinp'!X187</f>
        <v>0.7</v>
      </c>
      <c r="Z187" s="11">
        <f>+'NewTech-modinp'!Y187</f>
        <v>0.7</v>
      </c>
      <c r="AA187" s="11">
        <f>+'NewTech-modinp'!Z187</f>
        <v>0.7</v>
      </c>
      <c r="AB187" s="11">
        <f>+'NewTech-modinp'!AA187</f>
        <v>0.7</v>
      </c>
      <c r="AC187" s="11">
        <f>+'NewTech-modinp'!AB187</f>
        <v>0.7</v>
      </c>
      <c r="AD187" s="11">
        <f>+'NewTech-modinp'!AC187</f>
        <v>0.7</v>
      </c>
      <c r="AE187" s="11">
        <f>+'NewTech-modinp'!AD187</f>
        <v>0.7</v>
      </c>
      <c r="AF187" s="11">
        <f>+'NewTech-modinp'!AE187</f>
        <v>0.7</v>
      </c>
      <c r="AG187" s="11">
        <f>+'NewTech-modinp'!AF187</f>
        <v>0.7</v>
      </c>
      <c r="AH187" s="17">
        <f>+'NewTech-modinp'!AG187</f>
        <v>63</v>
      </c>
      <c r="AI187" s="11">
        <f>+'NewTech-modinp'!AH187</f>
        <v>63</v>
      </c>
      <c r="AJ187" s="11">
        <f>+'NewTech-modinp'!AI187</f>
        <v>63</v>
      </c>
      <c r="AK187" s="11">
        <f>+'NewTech-modinp'!AJ187</f>
        <v>63</v>
      </c>
      <c r="AL187" s="11">
        <f>+'NewTech-modinp'!AK187</f>
        <v>63</v>
      </c>
      <c r="AM187" s="11">
        <f>+'NewTech-modinp'!AL187</f>
        <v>63</v>
      </c>
      <c r="AN187" s="11">
        <f>+'NewTech-modinp'!AM187</f>
        <v>63</v>
      </c>
      <c r="AO187" s="11">
        <f>+'NewTech-modinp'!AN187</f>
        <v>63</v>
      </c>
      <c r="AP187" s="11">
        <f>+'NewTech-modinp'!AO187</f>
        <v>63</v>
      </c>
      <c r="AQ187" s="11">
        <f>+'NewTech-modinp'!AP187</f>
        <v>63</v>
      </c>
      <c r="AR187" s="17">
        <v>0</v>
      </c>
      <c r="AT187" s="11">
        <f>+'NewTech-modinp'!AR187</f>
        <v>5</v>
      </c>
    </row>
    <row r="188" spans="1:47" s="11" customFormat="1">
      <c r="A188" s="34" t="s">
        <v>127</v>
      </c>
      <c r="B188" s="35" t="s">
        <v>209</v>
      </c>
      <c r="C188" s="34" t="s">
        <v>84</v>
      </c>
      <c r="D188" s="35" t="s">
        <v>175</v>
      </c>
      <c r="E188" s="36" t="str">
        <f t="shared" si="15"/>
        <v>CHMCL-MoTP-Stat</v>
      </c>
      <c r="F188" s="34" t="s">
        <v>85</v>
      </c>
      <c r="G188" s="35" t="s">
        <v>176</v>
      </c>
      <c r="H188" s="36" t="str">
        <f t="shared" ref="H188" si="20">+LEFT(E188,9)&amp;"-"&amp;RIGHT(J188,3)&amp;"-"&amp;G188&amp;"20"</f>
        <v>CHMCL-MoT-DSL-Stt_ngn20</v>
      </c>
      <c r="I188" s="34" t="s">
        <v>82</v>
      </c>
      <c r="J188" s="35" t="s">
        <v>173</v>
      </c>
      <c r="N188" s="11" t="str">
        <f>+'NewTech-modinp'!N188</f>
        <v>REFI-PH-FURN-NGA-Furn</v>
      </c>
      <c r="O188" s="11" t="str">
        <f>+'NewTech-modinp'!O188</f>
        <v>New Refining - Process Heat: Furnace/Kiln  - Natural Gas</v>
      </c>
      <c r="P188" s="11" t="str">
        <f>+'NewTech-modinp'!P188</f>
        <v>INDNGA</v>
      </c>
      <c r="Q188" s="11" t="str">
        <f>+'NewTech-modinp'!Q188</f>
        <v>REFI-PH-FURN</v>
      </c>
      <c r="R188" s="11">
        <f>+'NewTech-modinp'!R188</f>
        <v>2018</v>
      </c>
      <c r="S188" s="17">
        <v>2020</v>
      </c>
      <c r="T188" s="38">
        <f>+'NewTech-modinp'!T188</f>
        <v>25</v>
      </c>
      <c r="U188" s="11">
        <f>+'NewTech-modinp'!U188</f>
        <v>0.9</v>
      </c>
      <c r="V188" s="11">
        <f t="shared" si="17"/>
        <v>0.63</v>
      </c>
      <c r="W188" s="17">
        <f>+'NewTech-modinp'!V188</f>
        <v>31.536000000000001</v>
      </c>
      <c r="X188" s="38">
        <f>+'NewTech-modinp'!W188</f>
        <v>0.8</v>
      </c>
      <c r="Y188" s="11">
        <f>+'NewTech-modinp'!X188</f>
        <v>0.8</v>
      </c>
      <c r="Z188" s="11">
        <f>+'NewTech-modinp'!Y188</f>
        <v>0.8</v>
      </c>
      <c r="AA188" s="11">
        <f>+'NewTech-modinp'!Z188</f>
        <v>0.8</v>
      </c>
      <c r="AB188" s="11">
        <f>+'NewTech-modinp'!AA188</f>
        <v>0.8</v>
      </c>
      <c r="AC188" s="11">
        <f>+'NewTech-modinp'!AB188</f>
        <v>0.8</v>
      </c>
      <c r="AD188" s="11">
        <f>+'NewTech-modinp'!AC188</f>
        <v>0.8</v>
      </c>
      <c r="AE188" s="11">
        <f>+'NewTech-modinp'!AD188</f>
        <v>0.8</v>
      </c>
      <c r="AF188" s="11">
        <f>+'NewTech-modinp'!AE188</f>
        <v>0.8</v>
      </c>
      <c r="AG188" s="11">
        <f>+'NewTech-modinp'!AF188</f>
        <v>0.8</v>
      </c>
      <c r="AH188" s="17">
        <f>+'NewTech-modinp'!AG188</f>
        <v>63</v>
      </c>
      <c r="AI188" s="11">
        <f>+'NewTech-modinp'!AH188</f>
        <v>63</v>
      </c>
      <c r="AJ188" s="11">
        <f>+'NewTech-modinp'!AI188</f>
        <v>63</v>
      </c>
      <c r="AK188" s="11">
        <f>+'NewTech-modinp'!AJ188</f>
        <v>63</v>
      </c>
      <c r="AL188" s="11">
        <f>+'NewTech-modinp'!AK188</f>
        <v>63</v>
      </c>
      <c r="AM188" s="11">
        <f>+'NewTech-modinp'!AL188</f>
        <v>63</v>
      </c>
      <c r="AN188" s="11">
        <f>+'NewTech-modinp'!AM188</f>
        <v>63</v>
      </c>
      <c r="AO188" s="11">
        <f>+'NewTech-modinp'!AN188</f>
        <v>63</v>
      </c>
      <c r="AP188" s="11">
        <f>+'NewTech-modinp'!AO188</f>
        <v>63</v>
      </c>
      <c r="AQ188" s="11">
        <f>+'NewTech-modinp'!AP188</f>
        <v>63</v>
      </c>
      <c r="AR188" s="17">
        <f>+'NewTech-modinp'!AQ188</f>
        <v>0.56000000000000005</v>
      </c>
      <c r="AT188" s="11">
        <f>+'NewTech-modinp'!AR188</f>
        <v>5</v>
      </c>
    </row>
    <row r="189" spans="1:47" s="11" customFormat="1">
      <c r="A189" s="34" t="s">
        <v>127</v>
      </c>
      <c r="B189" s="35" t="s">
        <v>209</v>
      </c>
      <c r="C189" s="34" t="s">
        <v>84</v>
      </c>
      <c r="D189" s="35" t="s">
        <v>175</v>
      </c>
      <c r="E189" s="36" t="str">
        <f t="shared" si="15"/>
        <v>CHMCL-MoTP-Stat</v>
      </c>
      <c r="F189" s="34" t="s">
        <v>87</v>
      </c>
      <c r="G189" s="35" t="s">
        <v>178</v>
      </c>
      <c r="H189" s="36" t="str">
        <f t="shared" si="16"/>
        <v>CHMCL-MoTP-Stat-ELC-Motor20</v>
      </c>
      <c r="I189" s="34" t="s">
        <v>70</v>
      </c>
      <c r="J189" s="35" t="s">
        <v>161</v>
      </c>
      <c r="N189" s="11" t="str">
        <f>+'NewTech-modinp'!N189</f>
        <v>REFI-PH-FURN-WOD-Furn</v>
      </c>
      <c r="O189" s="11" t="str">
        <f>+'NewTech-modinp'!O189</f>
        <v>New Refining - Process Heat: Furnace/Kiln  - Wood</v>
      </c>
      <c r="P189" s="11" t="str">
        <f>+'NewTech-modinp'!P189</f>
        <v>INDWOD</v>
      </c>
      <c r="Q189" s="11" t="str">
        <f>+'NewTech-modinp'!Q189</f>
        <v>REFI-PH-FURN</v>
      </c>
      <c r="R189" s="11">
        <f>+'NewTech-modinp'!R189</f>
        <v>2018</v>
      </c>
      <c r="S189" s="17">
        <v>2020</v>
      </c>
      <c r="T189" s="38">
        <f>+'NewTech-modinp'!T189</f>
        <v>25</v>
      </c>
      <c r="U189" s="11">
        <f>+'NewTech-modinp'!U189</f>
        <v>0.9</v>
      </c>
      <c r="V189" s="11">
        <f t="shared" si="17"/>
        <v>0.63</v>
      </c>
      <c r="W189" s="17">
        <f>+'NewTech-modinp'!V189</f>
        <v>31.536000000000001</v>
      </c>
      <c r="X189" s="38">
        <f>+'NewTech-modinp'!W189</f>
        <v>0.7</v>
      </c>
      <c r="Y189" s="11">
        <f>+'NewTech-modinp'!X189</f>
        <v>0.7</v>
      </c>
      <c r="Z189" s="11">
        <f>+'NewTech-modinp'!Y189</f>
        <v>0.7</v>
      </c>
      <c r="AA189" s="11">
        <f>+'NewTech-modinp'!Z189</f>
        <v>0.7</v>
      </c>
      <c r="AB189" s="11">
        <f>+'NewTech-modinp'!AA189</f>
        <v>0.7</v>
      </c>
      <c r="AC189" s="11">
        <f>+'NewTech-modinp'!AB189</f>
        <v>0.7</v>
      </c>
      <c r="AD189" s="11">
        <f>+'NewTech-modinp'!AC189</f>
        <v>0.7</v>
      </c>
      <c r="AE189" s="11">
        <f>+'NewTech-modinp'!AD189</f>
        <v>0.7</v>
      </c>
      <c r="AF189" s="11">
        <f>+'NewTech-modinp'!AE189</f>
        <v>0.7</v>
      </c>
      <c r="AG189" s="11">
        <f>+'NewTech-modinp'!AF189</f>
        <v>0.7</v>
      </c>
      <c r="AH189" s="17">
        <f>+'NewTech-modinp'!AG189</f>
        <v>63</v>
      </c>
      <c r="AI189" s="11">
        <f>+'NewTech-modinp'!AH189</f>
        <v>63</v>
      </c>
      <c r="AJ189" s="11">
        <f>+'NewTech-modinp'!AI189</f>
        <v>63</v>
      </c>
      <c r="AK189" s="11">
        <f>+'NewTech-modinp'!AJ189</f>
        <v>63</v>
      </c>
      <c r="AL189" s="11">
        <f>+'NewTech-modinp'!AK189</f>
        <v>63</v>
      </c>
      <c r="AM189" s="11">
        <f>+'NewTech-modinp'!AL189</f>
        <v>63</v>
      </c>
      <c r="AN189" s="11">
        <f>+'NewTech-modinp'!AM189</f>
        <v>63</v>
      </c>
      <c r="AO189" s="11">
        <f>+'NewTech-modinp'!AN189</f>
        <v>63</v>
      </c>
      <c r="AP189" s="11">
        <f>+'NewTech-modinp'!AO189</f>
        <v>63</v>
      </c>
      <c r="AQ189" s="11">
        <f>+'NewTech-modinp'!AP189</f>
        <v>63</v>
      </c>
      <c r="AR189" s="17">
        <f>+'NewTech-modinp'!AQ189</f>
        <v>0.24</v>
      </c>
      <c r="AT189" s="11">
        <f>+'NewTech-modinp'!AR189</f>
        <v>5</v>
      </c>
    </row>
    <row r="190" spans="1:47" s="11" customFormat="1">
      <c r="A190" s="34" t="s">
        <v>127</v>
      </c>
      <c r="B190" s="35" t="s">
        <v>209</v>
      </c>
      <c r="C190" s="34" t="s">
        <v>84</v>
      </c>
      <c r="D190" s="35" t="s">
        <v>175</v>
      </c>
      <c r="E190" s="36" t="str">
        <f t="shared" si="15"/>
        <v>CHMCL-MoTP-Stat</v>
      </c>
      <c r="F190" s="34" t="s">
        <v>85</v>
      </c>
      <c r="G190" s="35" t="s">
        <v>176</v>
      </c>
      <c r="H190" s="36" t="str">
        <f t="shared" ref="H190:H191" si="21">+LEFT(E190,9)&amp;"-"&amp;RIGHT(J190,3)&amp;"-"&amp;G190&amp;"20"</f>
        <v>CHMCL-MoT-FOL-Stt_ngn20</v>
      </c>
      <c r="I190" s="34" t="s">
        <v>86</v>
      </c>
      <c r="J190" s="35" t="s">
        <v>177</v>
      </c>
      <c r="N190" s="11" t="str">
        <f>+'NewTech-modinp'!N190</f>
        <v>REFI-PH-FURN-LPG-Furn</v>
      </c>
      <c r="O190" s="11" t="str">
        <f>+'NewTech-modinp'!O190</f>
        <v>New Refining - Process Heat: Furnace/Kiln  - LPG</v>
      </c>
      <c r="P190" s="11" t="str">
        <f>+'NewTech-modinp'!P190</f>
        <v>INDLPG</v>
      </c>
      <c r="Q190" s="11" t="str">
        <f>+'NewTech-modinp'!Q190</f>
        <v>REFI-PH-FURN</v>
      </c>
      <c r="R190" s="11">
        <f>+'NewTech-modinp'!R190</f>
        <v>2018</v>
      </c>
      <c r="S190" s="17">
        <v>2020</v>
      </c>
      <c r="T190" s="38">
        <f>+'NewTech-modinp'!T190</f>
        <v>25</v>
      </c>
      <c r="U190" s="11">
        <f>+'NewTech-modinp'!U190</f>
        <v>0.9</v>
      </c>
      <c r="V190" s="11">
        <f t="shared" si="17"/>
        <v>0.63</v>
      </c>
      <c r="W190" s="17">
        <f>+'NewTech-modinp'!V190</f>
        <v>31.536000000000001</v>
      </c>
      <c r="X190" s="38">
        <f>+'NewTech-modinp'!W190</f>
        <v>0.8</v>
      </c>
      <c r="Y190" s="11">
        <f>+'NewTech-modinp'!X190</f>
        <v>0.8</v>
      </c>
      <c r="Z190" s="11">
        <f>+'NewTech-modinp'!Y190</f>
        <v>0.8</v>
      </c>
      <c r="AA190" s="11">
        <f>+'NewTech-modinp'!Z190</f>
        <v>0.8</v>
      </c>
      <c r="AB190" s="11">
        <f>+'NewTech-modinp'!AA190</f>
        <v>0.8</v>
      </c>
      <c r="AC190" s="11">
        <f>+'NewTech-modinp'!AB190</f>
        <v>0.8</v>
      </c>
      <c r="AD190" s="11">
        <f>+'NewTech-modinp'!AC190</f>
        <v>0.8</v>
      </c>
      <c r="AE190" s="11">
        <f>+'NewTech-modinp'!AD190</f>
        <v>0.8</v>
      </c>
      <c r="AF190" s="11">
        <f>+'NewTech-modinp'!AE190</f>
        <v>0.8</v>
      </c>
      <c r="AG190" s="11">
        <f>+'NewTech-modinp'!AF190</f>
        <v>0.8</v>
      </c>
      <c r="AH190" s="17">
        <f>+'NewTech-modinp'!AG190</f>
        <v>63</v>
      </c>
      <c r="AI190" s="11">
        <f>+'NewTech-modinp'!AH190</f>
        <v>63</v>
      </c>
      <c r="AJ190" s="11">
        <f>+'NewTech-modinp'!AI190</f>
        <v>63</v>
      </c>
      <c r="AK190" s="11">
        <f>+'NewTech-modinp'!AJ190</f>
        <v>63</v>
      </c>
      <c r="AL190" s="11">
        <f>+'NewTech-modinp'!AK190</f>
        <v>63</v>
      </c>
      <c r="AM190" s="11">
        <f>+'NewTech-modinp'!AL190</f>
        <v>63</v>
      </c>
      <c r="AN190" s="11">
        <f>+'NewTech-modinp'!AM190</f>
        <v>63</v>
      </c>
      <c r="AO190" s="11">
        <f>+'NewTech-modinp'!AN190</f>
        <v>63</v>
      </c>
      <c r="AP190" s="11">
        <f>+'NewTech-modinp'!AO190</f>
        <v>63</v>
      </c>
      <c r="AQ190" s="11">
        <f>+'NewTech-modinp'!AP190</f>
        <v>63</v>
      </c>
      <c r="AR190" s="17">
        <f>+'NewTech-modinp'!AQ190</f>
        <v>7.0000000000000007E-2</v>
      </c>
      <c r="AT190" s="11">
        <f>+'NewTech-modinp'!AR190</f>
        <v>5</v>
      </c>
    </row>
    <row r="191" spans="1:47" s="11" customFormat="1">
      <c r="A191" s="34" t="s">
        <v>127</v>
      </c>
      <c r="B191" s="35" t="s">
        <v>209</v>
      </c>
      <c r="C191" s="34" t="s">
        <v>84</v>
      </c>
      <c r="D191" s="35" t="s">
        <v>175</v>
      </c>
      <c r="E191" s="36" t="str">
        <f t="shared" si="15"/>
        <v>CHMCL-MoTP-Stat</v>
      </c>
      <c r="F191" s="34" t="s">
        <v>85</v>
      </c>
      <c r="G191" s="35" t="s">
        <v>176</v>
      </c>
      <c r="H191" s="36" t="str">
        <f t="shared" si="21"/>
        <v>CHMCL-MoT-PET-Stt_ngn20</v>
      </c>
      <c r="I191" s="34" t="s">
        <v>83</v>
      </c>
      <c r="J191" s="35" t="s">
        <v>174</v>
      </c>
      <c r="N191" s="11" t="str">
        <f>+'NewTech-modinp'!N191</f>
        <v>REFI-PH-STM_HW-NGA-Boiler</v>
      </c>
      <c r="O191" s="11" t="str">
        <f>+'NewTech-modinp'!O191</f>
        <v>New Refining - Process Heat: Steam/Hot Water  - Natural Gas</v>
      </c>
      <c r="P191" s="11" t="str">
        <f>+'NewTech-modinp'!P191</f>
        <v>INDNGA</v>
      </c>
      <c r="Q191" s="11" t="str">
        <f>+'NewTech-modinp'!Q191</f>
        <v>REFI-PH-STM_HW</v>
      </c>
      <c r="R191" s="11">
        <f>+'NewTech-modinp'!R191</f>
        <v>2018</v>
      </c>
      <c r="S191" s="17">
        <v>2020</v>
      </c>
      <c r="T191" s="38">
        <f>+'NewTech-modinp'!T191</f>
        <v>25</v>
      </c>
      <c r="U191" s="11">
        <f>+'NewTech-modinp'!U191</f>
        <v>0.5</v>
      </c>
      <c r="V191" s="11">
        <f t="shared" si="17"/>
        <v>0.35</v>
      </c>
      <c r="W191" s="17">
        <f>+'NewTech-modinp'!V191</f>
        <v>31.536000000000001</v>
      </c>
      <c r="X191" s="38">
        <f>+'NewTech-modinp'!W191</f>
        <v>0.87</v>
      </c>
      <c r="Y191" s="11">
        <f>+'NewTech-modinp'!X191</f>
        <v>0.87</v>
      </c>
      <c r="Z191" s="11">
        <f>+'NewTech-modinp'!Y191</f>
        <v>0.87</v>
      </c>
      <c r="AA191" s="11">
        <f>+'NewTech-modinp'!Z191</f>
        <v>0.87</v>
      </c>
      <c r="AB191" s="11">
        <f>+'NewTech-modinp'!AA191</f>
        <v>0.87</v>
      </c>
      <c r="AC191" s="11">
        <f>+'NewTech-modinp'!AB191</f>
        <v>0.87</v>
      </c>
      <c r="AD191" s="11">
        <f>+'NewTech-modinp'!AC191</f>
        <v>0.87</v>
      </c>
      <c r="AE191" s="11">
        <f>+'NewTech-modinp'!AD191</f>
        <v>0.87</v>
      </c>
      <c r="AF191" s="11">
        <f>+'NewTech-modinp'!AE191</f>
        <v>0.87</v>
      </c>
      <c r="AG191" s="11">
        <f>+'NewTech-modinp'!AF191</f>
        <v>0.87</v>
      </c>
      <c r="AH191" s="17">
        <f>+'NewTech-modinp'!AG191</f>
        <v>350</v>
      </c>
      <c r="AI191" s="11">
        <f>+'NewTech-modinp'!AH191</f>
        <v>350</v>
      </c>
      <c r="AJ191" s="11">
        <f>+'NewTech-modinp'!AI191</f>
        <v>350</v>
      </c>
      <c r="AK191" s="11">
        <f>+'NewTech-modinp'!AJ191</f>
        <v>350</v>
      </c>
      <c r="AL191" s="11">
        <f>+'NewTech-modinp'!AK191</f>
        <v>350</v>
      </c>
      <c r="AM191" s="11">
        <f>+'NewTech-modinp'!AL191</f>
        <v>350</v>
      </c>
      <c r="AN191" s="11">
        <f>+'NewTech-modinp'!AM191</f>
        <v>350</v>
      </c>
      <c r="AO191" s="11">
        <f>+'NewTech-modinp'!AN191</f>
        <v>350</v>
      </c>
      <c r="AP191" s="11">
        <f>+'NewTech-modinp'!AO191</f>
        <v>350</v>
      </c>
      <c r="AQ191" s="11">
        <f>+'NewTech-modinp'!AP191</f>
        <v>350</v>
      </c>
      <c r="AR191" s="17">
        <f>+'NewTech-modinp'!AQ191</f>
        <v>0.2</v>
      </c>
      <c r="AT191" s="11">
        <f>+'NewTech-modinp'!AR191</f>
        <v>5</v>
      </c>
    </row>
    <row r="192" spans="1:47" s="11" customFormat="1">
      <c r="A192" s="34" t="s">
        <v>127</v>
      </c>
      <c r="B192" s="35" t="s">
        <v>209</v>
      </c>
      <c r="C192" s="34" t="s">
        <v>93</v>
      </c>
      <c r="D192" s="35" t="s">
        <v>183</v>
      </c>
      <c r="E192" s="36" t="str">
        <f t="shared" si="15"/>
        <v>CHMCL-PH-DirH</v>
      </c>
      <c r="F192" s="34" t="s">
        <v>90</v>
      </c>
      <c r="G192" s="35" t="s">
        <v>90</v>
      </c>
      <c r="H192" s="36" t="str">
        <f t="shared" si="16"/>
        <v>CHMCL-PH-DirH-NGA-Burner20</v>
      </c>
      <c r="I192" s="34" t="s">
        <v>68</v>
      </c>
      <c r="J192" s="35" t="s">
        <v>160</v>
      </c>
      <c r="N192" s="11" t="str">
        <f>+'NewTech-modinp'!N192</f>
        <v>REFI-PH-STM_HW-DSL-Boiler</v>
      </c>
      <c r="O192" s="11" t="str">
        <f>+'NewTech-modinp'!O192</f>
        <v>New Refining - Process Heat: Steam/Hot Water  - Diesel</v>
      </c>
      <c r="P192" s="11" t="str">
        <f>+'NewTech-modinp'!P192</f>
        <v>INDDSL</v>
      </c>
      <c r="Q192" s="11" t="str">
        <f>+'NewTech-modinp'!Q192</f>
        <v>REFI-PH-STM_HW</v>
      </c>
      <c r="R192" s="11">
        <f>+'NewTech-modinp'!R192</f>
        <v>2018</v>
      </c>
      <c r="S192" s="17">
        <v>2020</v>
      </c>
      <c r="T192" s="38">
        <f>+'NewTech-modinp'!T192</f>
        <v>25</v>
      </c>
      <c r="U192" s="11">
        <f>+'NewTech-modinp'!U192</f>
        <v>0.5</v>
      </c>
      <c r="V192" s="11">
        <f t="shared" si="17"/>
        <v>0.35</v>
      </c>
      <c r="W192" s="17">
        <f>+'NewTech-modinp'!V192</f>
        <v>31.536000000000001</v>
      </c>
      <c r="X192" s="38">
        <f>+'NewTech-modinp'!W192</f>
        <v>0.85</v>
      </c>
      <c r="Y192" s="11">
        <f>+'NewTech-modinp'!X192</f>
        <v>0.85</v>
      </c>
      <c r="Z192" s="11">
        <f>+'NewTech-modinp'!Y192</f>
        <v>0.85</v>
      </c>
      <c r="AA192" s="11">
        <f>+'NewTech-modinp'!Z192</f>
        <v>0.85</v>
      </c>
      <c r="AB192" s="11">
        <f>+'NewTech-modinp'!AA192</f>
        <v>0.85</v>
      </c>
      <c r="AC192" s="11">
        <f>+'NewTech-modinp'!AB192</f>
        <v>0.85</v>
      </c>
      <c r="AD192" s="11">
        <f>+'NewTech-modinp'!AC192</f>
        <v>0.85</v>
      </c>
      <c r="AE192" s="11">
        <f>+'NewTech-modinp'!AD192</f>
        <v>0.85</v>
      </c>
      <c r="AF192" s="11">
        <f>+'NewTech-modinp'!AE192</f>
        <v>0.85</v>
      </c>
      <c r="AG192" s="11">
        <f>+'NewTech-modinp'!AF192</f>
        <v>0.85</v>
      </c>
      <c r="AH192" s="17">
        <f>+'NewTech-modinp'!AG192</f>
        <v>300</v>
      </c>
      <c r="AI192" s="11">
        <f>+'NewTech-modinp'!AH192</f>
        <v>300</v>
      </c>
      <c r="AJ192" s="11">
        <f>+'NewTech-modinp'!AI192</f>
        <v>300</v>
      </c>
      <c r="AK192" s="11">
        <f>+'NewTech-modinp'!AJ192</f>
        <v>300</v>
      </c>
      <c r="AL192" s="11">
        <f>+'NewTech-modinp'!AK192</f>
        <v>300</v>
      </c>
      <c r="AM192" s="11">
        <f>+'NewTech-modinp'!AL192</f>
        <v>300</v>
      </c>
      <c r="AN192" s="11">
        <f>+'NewTech-modinp'!AM192</f>
        <v>300</v>
      </c>
      <c r="AO192" s="11">
        <f>+'NewTech-modinp'!AN192</f>
        <v>300</v>
      </c>
      <c r="AP192" s="11">
        <f>+'NewTech-modinp'!AO192</f>
        <v>300</v>
      </c>
      <c r="AQ192" s="11">
        <f>+'NewTech-modinp'!AP192</f>
        <v>300</v>
      </c>
      <c r="AR192" s="17"/>
    </row>
    <row r="193" spans="1:47" s="11" customFormat="1">
      <c r="A193" s="34" t="s">
        <v>127</v>
      </c>
      <c r="B193" s="35" t="s">
        <v>209</v>
      </c>
      <c r="C193" s="34" t="s">
        <v>93</v>
      </c>
      <c r="D193" s="35" t="s">
        <v>183</v>
      </c>
      <c r="E193" s="36" t="str">
        <f t="shared" si="15"/>
        <v>CHMCL-PH-DirH</v>
      </c>
      <c r="F193" s="34" t="s">
        <v>91</v>
      </c>
      <c r="G193" s="35" t="s">
        <v>181</v>
      </c>
      <c r="H193" s="36" t="str">
        <f t="shared" si="16"/>
        <v>CHMCL-PH-DirH-ELC-Heater20</v>
      </c>
      <c r="I193" s="34" t="s">
        <v>70</v>
      </c>
      <c r="J193" s="35" t="s">
        <v>161</v>
      </c>
      <c r="N193" s="11" t="str">
        <f>+'NewTech-modinp'!N193</f>
        <v>REFI-PH-STM_HW-ELC-HPmp</v>
      </c>
      <c r="O193" s="11" t="str">
        <f>+'NewTech-modinp'!O193</f>
        <v>New Refining - Process Heat: Steam/Hot Water  - Electricity</v>
      </c>
      <c r="P193" s="11" t="str">
        <f>+'NewTech-modinp'!P193</f>
        <v>INDELC</v>
      </c>
      <c r="Q193" s="11" t="str">
        <f>+'NewTech-modinp'!Q193</f>
        <v>REFI-PH-STM_HW</v>
      </c>
      <c r="R193" s="11">
        <f>+'NewTech-modinp'!R193</f>
        <v>2018</v>
      </c>
      <c r="S193" s="17">
        <v>2020</v>
      </c>
      <c r="T193" s="38">
        <f>+'NewTech-modinp'!T193</f>
        <v>20</v>
      </c>
      <c r="U193" s="11">
        <f>+'NewTech-modinp'!U193</f>
        <v>0.5</v>
      </c>
      <c r="V193" s="11">
        <f t="shared" si="17"/>
        <v>0.35</v>
      </c>
      <c r="W193" s="17">
        <f>+'NewTech-modinp'!V193</f>
        <v>31.536000000000001</v>
      </c>
      <c r="X193" s="38">
        <f>+'NewTech-modinp'!W193</f>
        <v>3.5</v>
      </c>
      <c r="Y193" s="11">
        <f>+'NewTech-modinp'!X193</f>
        <v>3.5</v>
      </c>
      <c r="Z193" s="11">
        <f>+'NewTech-modinp'!Y193</f>
        <v>3.5</v>
      </c>
      <c r="AA193" s="11">
        <f>+'NewTech-modinp'!Z193</f>
        <v>3.5</v>
      </c>
      <c r="AB193" s="11">
        <f>+'NewTech-modinp'!AA193</f>
        <v>3.5</v>
      </c>
      <c r="AC193" s="11">
        <f>+'NewTech-modinp'!AB193</f>
        <v>3.5</v>
      </c>
      <c r="AD193" s="11">
        <f>+'NewTech-modinp'!AC193</f>
        <v>3.5</v>
      </c>
      <c r="AE193" s="11">
        <f>+'NewTech-modinp'!AD193</f>
        <v>3.5</v>
      </c>
      <c r="AF193" s="11">
        <f>+'NewTech-modinp'!AE193</f>
        <v>3.5</v>
      </c>
      <c r="AG193" s="11">
        <f>+'NewTech-modinp'!AF193</f>
        <v>3.5</v>
      </c>
      <c r="AH193" s="17">
        <f>+'NewTech-modinp'!AG193</f>
        <v>1071.4285714285713</v>
      </c>
      <c r="AI193" s="11">
        <f>+'NewTech-modinp'!AH193</f>
        <v>1071.4285714285713</v>
      </c>
      <c r="AJ193" s="11">
        <f>+'NewTech-modinp'!AI193</f>
        <v>1071.4285714285713</v>
      </c>
      <c r="AK193" s="11">
        <f>+'NewTech-modinp'!AJ193</f>
        <v>1071.4285714285713</v>
      </c>
      <c r="AL193" s="11">
        <f>+'NewTech-modinp'!AK193</f>
        <v>1071.4285714285713</v>
      </c>
      <c r="AM193" s="11">
        <f>+'NewTech-modinp'!AL193</f>
        <v>1071.4285714285713</v>
      </c>
      <c r="AN193" s="11">
        <f>+'NewTech-modinp'!AM193</f>
        <v>1071.4285714285713</v>
      </c>
      <c r="AO193" s="11">
        <f>+'NewTech-modinp'!AN193</f>
        <v>1071.4285714285713</v>
      </c>
      <c r="AP193" s="11">
        <f>+'NewTech-modinp'!AO193</f>
        <v>1071.4285714285713</v>
      </c>
      <c r="AQ193" s="11">
        <f>+'NewTech-modinp'!AP193</f>
        <v>1071.4285714285713</v>
      </c>
      <c r="AR193" s="17">
        <f>+'NewTech-modinp'!AQ193</f>
        <v>0</v>
      </c>
      <c r="AT193" s="11">
        <f>+'NewTech-modinp'!AR193</f>
        <v>5</v>
      </c>
    </row>
    <row r="194" spans="1:47" s="11" customFormat="1">
      <c r="A194" s="34" t="s">
        <v>127</v>
      </c>
      <c r="B194" s="35" t="s">
        <v>209</v>
      </c>
      <c r="C194" s="34" t="s">
        <v>107</v>
      </c>
      <c r="D194" s="35" t="s">
        <v>195</v>
      </c>
      <c r="E194" s="36" t="str">
        <f t="shared" si="15"/>
        <v>CHMCL-PH-Stm</v>
      </c>
      <c r="F194" s="34" t="s">
        <v>95</v>
      </c>
      <c r="G194" s="35" t="s">
        <v>95</v>
      </c>
      <c r="H194" s="36" t="str">
        <f t="shared" si="16"/>
        <v>CHMCL-PH-Stm-NGA-Boiler20</v>
      </c>
      <c r="I194" s="34" t="s">
        <v>68</v>
      </c>
      <c r="J194" s="35" t="s">
        <v>160</v>
      </c>
      <c r="N194" s="11" t="str">
        <f>+'NewTech-modinp'!N194</f>
        <v>REFI-PH-STM_HW-COA-Boiler</v>
      </c>
      <c r="O194" s="11" t="str">
        <f>+'NewTech-modinp'!O194</f>
        <v>New Refining - Process Heat: Steam/Hot Water  - Coal</v>
      </c>
      <c r="P194" s="11" t="str">
        <f>+'NewTech-modinp'!P194</f>
        <v>INDCOA</v>
      </c>
      <c r="Q194" s="11" t="str">
        <f>+'NewTech-modinp'!Q194</f>
        <v>REFI-PH-STM_HW</v>
      </c>
      <c r="R194" s="11">
        <f>+'NewTech-modinp'!R194</f>
        <v>2018</v>
      </c>
      <c r="S194" s="17">
        <v>2020</v>
      </c>
      <c r="T194" s="38">
        <f>+'NewTech-modinp'!T194</f>
        <v>25</v>
      </c>
      <c r="U194" s="11">
        <f>+'NewTech-modinp'!U194</f>
        <v>0.5</v>
      </c>
      <c r="V194" s="11">
        <f t="shared" si="17"/>
        <v>0.35</v>
      </c>
      <c r="W194" s="17">
        <f>+'NewTech-modinp'!V194</f>
        <v>31.536000000000001</v>
      </c>
      <c r="X194" s="38">
        <f>+'NewTech-modinp'!W194</f>
        <v>0.8</v>
      </c>
      <c r="Y194" s="11">
        <f>+'NewTech-modinp'!X194</f>
        <v>0.8</v>
      </c>
      <c r="Z194" s="11">
        <f>+'NewTech-modinp'!Y194</f>
        <v>0.8</v>
      </c>
      <c r="AA194" s="11">
        <f>+'NewTech-modinp'!Z194</f>
        <v>0.8</v>
      </c>
      <c r="AB194" s="11">
        <f>+'NewTech-modinp'!AA194</f>
        <v>0.8</v>
      </c>
      <c r="AC194" s="11">
        <f>+'NewTech-modinp'!AB194</f>
        <v>0.8</v>
      </c>
      <c r="AD194" s="11">
        <f>+'NewTech-modinp'!AC194</f>
        <v>0.8</v>
      </c>
      <c r="AE194" s="11">
        <f>+'NewTech-modinp'!AD194</f>
        <v>0.8</v>
      </c>
      <c r="AF194" s="11">
        <f>+'NewTech-modinp'!AE194</f>
        <v>0.8</v>
      </c>
      <c r="AG194" s="11">
        <f>+'NewTech-modinp'!AF194</f>
        <v>0.8</v>
      </c>
      <c r="AH194" s="17">
        <f>+'NewTech-modinp'!AG194</f>
        <v>750</v>
      </c>
      <c r="AI194" s="11">
        <f>+'NewTech-modinp'!AH194</f>
        <v>750</v>
      </c>
      <c r="AJ194" s="11">
        <f>+'NewTech-modinp'!AI194</f>
        <v>750</v>
      </c>
      <c r="AK194" s="11">
        <f>+'NewTech-modinp'!AJ194</f>
        <v>750</v>
      </c>
      <c r="AL194" s="11">
        <f>+'NewTech-modinp'!AK194</f>
        <v>750</v>
      </c>
      <c r="AM194" s="11">
        <f>+'NewTech-modinp'!AL194</f>
        <v>750</v>
      </c>
      <c r="AN194" s="11">
        <f>+'NewTech-modinp'!AM194</f>
        <v>750</v>
      </c>
      <c r="AO194" s="11">
        <f>+'NewTech-modinp'!AN194</f>
        <v>750</v>
      </c>
      <c r="AP194" s="11">
        <f>+'NewTech-modinp'!AO194</f>
        <v>750</v>
      </c>
      <c r="AQ194" s="11">
        <f>+'NewTech-modinp'!AP194</f>
        <v>750</v>
      </c>
      <c r="AR194" s="17">
        <v>0</v>
      </c>
    </row>
    <row r="195" spans="1:47" s="11" customFormat="1">
      <c r="A195" s="34" t="s">
        <v>127</v>
      </c>
      <c r="B195" s="35" t="s">
        <v>209</v>
      </c>
      <c r="C195" s="34" t="s">
        <v>107</v>
      </c>
      <c r="D195" s="35" t="s">
        <v>195</v>
      </c>
      <c r="E195" s="36" t="str">
        <f t="shared" si="15"/>
        <v>CHMCL-PH-Stm</v>
      </c>
      <c r="F195" s="34" t="s">
        <v>95</v>
      </c>
      <c r="G195" s="35" t="s">
        <v>95</v>
      </c>
      <c r="H195" s="36" t="str">
        <f t="shared" si="16"/>
        <v>CHMCL-PH-Stm-COA-Boiler20</v>
      </c>
      <c r="I195" s="34" t="s">
        <v>71</v>
      </c>
      <c r="J195" s="35" t="s">
        <v>162</v>
      </c>
      <c r="N195" s="11" t="str">
        <f>+'NewTech-modinp'!N195</f>
        <v>REFI-PH-STM_HW-LPG-Boiler</v>
      </c>
      <c r="O195" s="11" t="str">
        <f>+'NewTech-modinp'!O195</f>
        <v>New Refining - Process Heat: Steam/Hot Water  - LPG</v>
      </c>
      <c r="P195" s="11" t="str">
        <f>+'NewTech-modinp'!P195</f>
        <v>INDLPG</v>
      </c>
      <c r="Q195" s="11" t="str">
        <f>+'NewTech-modinp'!Q195</f>
        <v>REFI-PH-STM_HW</v>
      </c>
      <c r="R195" s="11">
        <f>+'NewTech-modinp'!R195</f>
        <v>2018</v>
      </c>
      <c r="S195" s="17">
        <v>2020</v>
      </c>
      <c r="T195" s="38">
        <f>+'NewTech-modinp'!T195</f>
        <v>25</v>
      </c>
      <c r="U195" s="11">
        <f>+'NewTech-modinp'!U195</f>
        <v>0.5</v>
      </c>
      <c r="V195" s="11">
        <f t="shared" si="17"/>
        <v>0.35</v>
      </c>
      <c r="W195" s="17">
        <f>+'NewTech-modinp'!V195</f>
        <v>31.536000000000001</v>
      </c>
      <c r="X195" s="38">
        <f>+'NewTech-modinp'!W195</f>
        <v>0.87</v>
      </c>
      <c r="Y195" s="11">
        <f>+'NewTech-modinp'!X195</f>
        <v>0.87</v>
      </c>
      <c r="Z195" s="11">
        <f>+'NewTech-modinp'!Y195</f>
        <v>0.87</v>
      </c>
      <c r="AA195" s="11">
        <f>+'NewTech-modinp'!Z195</f>
        <v>0.87</v>
      </c>
      <c r="AB195" s="11">
        <f>+'NewTech-modinp'!AA195</f>
        <v>0.87</v>
      </c>
      <c r="AC195" s="11">
        <f>+'NewTech-modinp'!AB195</f>
        <v>0.87</v>
      </c>
      <c r="AD195" s="11">
        <f>+'NewTech-modinp'!AC195</f>
        <v>0.87</v>
      </c>
      <c r="AE195" s="11">
        <f>+'NewTech-modinp'!AD195</f>
        <v>0.87</v>
      </c>
      <c r="AF195" s="11">
        <f>+'NewTech-modinp'!AE195</f>
        <v>0.87</v>
      </c>
      <c r="AG195" s="11">
        <f>+'NewTech-modinp'!AF195</f>
        <v>0.87</v>
      </c>
      <c r="AH195" s="17">
        <f>+'NewTech-modinp'!AG195</f>
        <v>350</v>
      </c>
      <c r="AI195" s="11">
        <f>+'NewTech-modinp'!AH195</f>
        <v>350</v>
      </c>
      <c r="AJ195" s="11">
        <f>+'NewTech-modinp'!AI195</f>
        <v>350</v>
      </c>
      <c r="AK195" s="11">
        <f>+'NewTech-modinp'!AJ195</f>
        <v>350</v>
      </c>
      <c r="AL195" s="11">
        <f>+'NewTech-modinp'!AK195</f>
        <v>350</v>
      </c>
      <c r="AM195" s="11">
        <f>+'NewTech-modinp'!AL195</f>
        <v>350</v>
      </c>
      <c r="AN195" s="11">
        <f>+'NewTech-modinp'!AM195</f>
        <v>350</v>
      </c>
      <c r="AO195" s="11">
        <f>+'NewTech-modinp'!AN195</f>
        <v>350</v>
      </c>
      <c r="AP195" s="11">
        <f>+'NewTech-modinp'!AO195</f>
        <v>350</v>
      </c>
      <c r="AQ195" s="11">
        <f>+'NewTech-modinp'!AP195</f>
        <v>350</v>
      </c>
      <c r="AR195" s="17"/>
    </row>
    <row r="196" spans="1:47" s="11" customFormat="1">
      <c r="A196" s="34" t="s">
        <v>127</v>
      </c>
      <c r="B196" s="35" t="s">
        <v>209</v>
      </c>
      <c r="C196" s="34" t="s">
        <v>107</v>
      </c>
      <c r="D196" s="35" t="s">
        <v>195</v>
      </c>
      <c r="E196" s="36" t="str">
        <f t="shared" si="15"/>
        <v>CHMCL-PH-Stm</v>
      </c>
      <c r="F196" s="34" t="s">
        <v>95</v>
      </c>
      <c r="G196" s="35" t="s">
        <v>95</v>
      </c>
      <c r="H196" s="36" t="str">
        <f t="shared" si="16"/>
        <v>CHMCL-PH-Stm-DSL-Boiler20</v>
      </c>
      <c r="I196" s="34" t="s">
        <v>82</v>
      </c>
      <c r="J196" s="35" t="s">
        <v>173</v>
      </c>
      <c r="N196" s="11" t="str">
        <f>+'NewTech-modinp'!N196</f>
        <v>REFI-PH-STM_HW-WOD-Boiler</v>
      </c>
      <c r="O196" s="11" t="str">
        <f>+'NewTech-modinp'!O196</f>
        <v>New Refining - Process Heat: Steam/Hot Water  - Wood</v>
      </c>
      <c r="P196" s="11" t="str">
        <f>+'NewTech-modinp'!P196</f>
        <v>INDWOD</v>
      </c>
      <c r="Q196" s="11" t="str">
        <f>+'NewTech-modinp'!Q196</f>
        <v>REFI-PH-STM_HW</v>
      </c>
      <c r="R196" s="11">
        <f>+'NewTech-modinp'!R196</f>
        <v>2018</v>
      </c>
      <c r="S196" s="17">
        <v>2020</v>
      </c>
      <c r="T196" s="38">
        <f>+'NewTech-modinp'!T196</f>
        <v>25</v>
      </c>
      <c r="U196" s="11">
        <f>+'NewTech-modinp'!U196</f>
        <v>0.5</v>
      </c>
      <c r="V196" s="11">
        <f t="shared" si="17"/>
        <v>0.35</v>
      </c>
      <c r="W196" s="17">
        <f>+'NewTech-modinp'!V196</f>
        <v>31.536000000000001</v>
      </c>
      <c r="X196" s="38">
        <f>+'NewTech-modinp'!W196</f>
        <v>0.85</v>
      </c>
      <c r="Y196" s="11">
        <f>+'NewTech-modinp'!X196</f>
        <v>0.85</v>
      </c>
      <c r="Z196" s="11">
        <f>+'NewTech-modinp'!Y196</f>
        <v>0.85</v>
      </c>
      <c r="AA196" s="11">
        <f>+'NewTech-modinp'!Z196</f>
        <v>0.85</v>
      </c>
      <c r="AB196" s="11">
        <f>+'NewTech-modinp'!AA196</f>
        <v>0.85</v>
      </c>
      <c r="AC196" s="11">
        <f>+'NewTech-modinp'!AB196</f>
        <v>0.85</v>
      </c>
      <c r="AD196" s="11">
        <f>+'NewTech-modinp'!AC196</f>
        <v>0.85</v>
      </c>
      <c r="AE196" s="11">
        <f>+'NewTech-modinp'!AD196</f>
        <v>0.85</v>
      </c>
      <c r="AF196" s="11">
        <f>+'NewTech-modinp'!AE196</f>
        <v>0.85</v>
      </c>
      <c r="AG196" s="11">
        <f>+'NewTech-modinp'!AF196</f>
        <v>0.85</v>
      </c>
      <c r="AH196" s="17">
        <f>+'NewTech-modinp'!AG196</f>
        <v>2000</v>
      </c>
      <c r="AI196" s="11">
        <f>+'NewTech-modinp'!AH196</f>
        <v>2000</v>
      </c>
      <c r="AJ196" s="11">
        <f>+'NewTech-modinp'!AI196</f>
        <v>2000</v>
      </c>
      <c r="AK196" s="11">
        <f>+'NewTech-modinp'!AJ196</f>
        <v>2000</v>
      </c>
      <c r="AL196" s="11">
        <f>+'NewTech-modinp'!AK196</f>
        <v>2000</v>
      </c>
      <c r="AM196" s="11">
        <f>+'NewTech-modinp'!AL196</f>
        <v>2000</v>
      </c>
      <c r="AN196" s="11">
        <f>+'NewTech-modinp'!AM196</f>
        <v>2000</v>
      </c>
      <c r="AO196" s="11">
        <f>+'NewTech-modinp'!AN196</f>
        <v>2000</v>
      </c>
      <c r="AP196" s="11">
        <f>+'NewTech-modinp'!AO196</f>
        <v>2000</v>
      </c>
      <c r="AQ196" s="11">
        <f>+'NewTech-modinp'!AP196</f>
        <v>2000</v>
      </c>
      <c r="AR196" s="17"/>
    </row>
    <row r="197" spans="1:47" s="11" customFormat="1">
      <c r="A197" s="34" t="s">
        <v>127</v>
      </c>
      <c r="B197" s="35" t="s">
        <v>209</v>
      </c>
      <c r="C197" s="34" t="s">
        <v>107</v>
      </c>
      <c r="D197" s="35" t="s">
        <v>195</v>
      </c>
      <c r="E197" s="36" t="str">
        <f t="shared" si="15"/>
        <v>CHMCL-PH-Stm</v>
      </c>
      <c r="F197" s="34" t="s">
        <v>108</v>
      </c>
      <c r="G197" s="35" t="s">
        <v>196</v>
      </c>
      <c r="H197" s="36" t="str">
        <f t="shared" si="16"/>
        <v>CHMCL-PH-Stm-LPG-Heat20</v>
      </c>
      <c r="I197" s="34" t="s">
        <v>111</v>
      </c>
      <c r="J197" s="35" t="s">
        <v>198</v>
      </c>
      <c r="N197" s="11" t="str">
        <f>+'NewTech-modinp'!N197</f>
        <v>REFI-PH-STM_HW-ELC-Boiler</v>
      </c>
      <c r="O197" s="11" t="str">
        <f>+'NewTech-modinp'!O197</f>
        <v>New Refining - Process Heat: Steam/Hot Water  - Electricity</v>
      </c>
      <c r="P197" s="11" t="str">
        <f>+'NewTech-modinp'!P197</f>
        <v>INDELC</v>
      </c>
      <c r="Q197" s="11" t="str">
        <f>+'NewTech-modinp'!Q197</f>
        <v>REFI-PH-STM_HW</v>
      </c>
      <c r="R197" s="11">
        <f>+'NewTech-modinp'!R197</f>
        <v>2018</v>
      </c>
      <c r="S197" s="17">
        <v>2020</v>
      </c>
      <c r="T197" s="38">
        <f>+'NewTech-modinp'!T197</f>
        <v>25</v>
      </c>
      <c r="U197" s="11">
        <f>+'NewTech-modinp'!U197</f>
        <v>0.5</v>
      </c>
      <c r="V197" s="11">
        <f t="shared" si="17"/>
        <v>0.35</v>
      </c>
      <c r="W197" s="17">
        <f>+'NewTech-modinp'!V197</f>
        <v>31.536000000000001</v>
      </c>
      <c r="X197" s="38">
        <f>+'NewTech-modinp'!W197</f>
        <v>0.99</v>
      </c>
      <c r="Y197" s="11">
        <f>+'NewTech-modinp'!X197</f>
        <v>0.99</v>
      </c>
      <c r="Z197" s="11">
        <f>+'NewTech-modinp'!Y197</f>
        <v>0.99</v>
      </c>
      <c r="AA197" s="11">
        <f>+'NewTech-modinp'!Z197</f>
        <v>0.99</v>
      </c>
      <c r="AB197" s="11">
        <f>+'NewTech-modinp'!AA197</f>
        <v>0.99</v>
      </c>
      <c r="AC197" s="11">
        <f>+'NewTech-modinp'!AB197</f>
        <v>0.99</v>
      </c>
      <c r="AD197" s="11">
        <f>+'NewTech-modinp'!AC197</f>
        <v>0.99</v>
      </c>
      <c r="AE197" s="11">
        <f>+'NewTech-modinp'!AD197</f>
        <v>0.99</v>
      </c>
      <c r="AF197" s="11">
        <f>+'NewTech-modinp'!AE197</f>
        <v>0.99</v>
      </c>
      <c r="AG197" s="11">
        <f>+'NewTech-modinp'!AF197</f>
        <v>0.99</v>
      </c>
      <c r="AH197" s="17">
        <f>+'NewTech-modinp'!AG197</f>
        <v>370.49433333333332</v>
      </c>
      <c r="AI197" s="11">
        <f>+'NewTech-modinp'!AH197</f>
        <v>370.49433333333332</v>
      </c>
      <c r="AJ197" s="11">
        <f>+'NewTech-modinp'!AI197</f>
        <v>250</v>
      </c>
      <c r="AK197" s="11">
        <f>+'NewTech-modinp'!AJ197</f>
        <v>250</v>
      </c>
      <c r="AL197" s="11">
        <f>+'NewTech-modinp'!AK197</f>
        <v>250</v>
      </c>
      <c r="AM197" s="11">
        <f>+'NewTech-modinp'!AL197</f>
        <v>250</v>
      </c>
      <c r="AN197" s="11">
        <f>+'NewTech-modinp'!AM197</f>
        <v>250</v>
      </c>
      <c r="AO197" s="11">
        <f>+'NewTech-modinp'!AN197</f>
        <v>250</v>
      </c>
      <c r="AP197" s="11">
        <f>+'NewTech-modinp'!AO197</f>
        <v>250</v>
      </c>
      <c r="AQ197" s="11">
        <f>+'NewTech-modinp'!AP197</f>
        <v>250</v>
      </c>
      <c r="AR197" s="17">
        <f>+'NewTech-modinp'!AQ197</f>
        <v>1</v>
      </c>
      <c r="AT197" s="11">
        <f>+'NewTech-modinp'!AR197</f>
        <v>5</v>
      </c>
    </row>
    <row r="198" spans="1:47" s="10" customFormat="1">
      <c r="A198" s="37" t="s">
        <v>127</v>
      </c>
      <c r="B198" s="32" t="s">
        <v>209</v>
      </c>
      <c r="C198" s="37" t="s">
        <v>107</v>
      </c>
      <c r="D198" s="32" t="s">
        <v>195</v>
      </c>
      <c r="E198" s="33" t="str">
        <f t="shared" si="15"/>
        <v>CHMCL-PH-Stm</v>
      </c>
      <c r="F198" s="37" t="s">
        <v>95</v>
      </c>
      <c r="G198" s="32" t="s">
        <v>95</v>
      </c>
      <c r="H198" s="33" t="str">
        <f t="shared" si="16"/>
        <v>CHMCL-PH-Stm-WOD-Boiler20</v>
      </c>
      <c r="I198" s="37" t="s">
        <v>74</v>
      </c>
      <c r="J198" s="32" t="s">
        <v>165</v>
      </c>
      <c r="N198" s="10" t="str">
        <f>+'NewTech-modinp'!N198</f>
        <v>UREA-FDSTCK-NGA-FDSTCK</v>
      </c>
      <c r="O198" s="10" t="str">
        <f>+'NewTech-modinp'!O198</f>
        <v>New Urea - Urea production (feedstock)  - Natural Gas</v>
      </c>
      <c r="P198" s="10" t="s">
        <v>217</v>
      </c>
      <c r="Q198" s="10" t="str">
        <f>+'NewTech-modinp'!Q198</f>
        <v>UREA-FDSTCK</v>
      </c>
      <c r="R198" s="10">
        <f>+'NewTech-modinp'!R198</f>
        <v>2018</v>
      </c>
      <c r="S198" s="16">
        <v>2020</v>
      </c>
      <c r="T198" s="40">
        <f>+'NewTech-modinp'!T198</f>
        <v>100</v>
      </c>
      <c r="U198" s="10">
        <f>+'NewTech-modinp'!U198</f>
        <v>0.9</v>
      </c>
      <c r="W198" s="16">
        <f>+'NewTech-modinp'!V198</f>
        <v>31.536000000000001</v>
      </c>
      <c r="X198" s="40">
        <f>+'NewTech-modinp'!W198</f>
        <v>1</v>
      </c>
      <c r="Y198" s="10">
        <f>+'NewTech-modinp'!X198</f>
        <v>1</v>
      </c>
      <c r="Z198" s="10">
        <f>+'NewTech-modinp'!Y198</f>
        <v>1</v>
      </c>
      <c r="AA198" s="10">
        <f>+'NewTech-modinp'!Z198</f>
        <v>1</v>
      </c>
      <c r="AB198" s="10">
        <f>+'NewTech-modinp'!AA198</f>
        <v>1</v>
      </c>
      <c r="AC198" s="10">
        <f>+'NewTech-modinp'!AB198</f>
        <v>1</v>
      </c>
      <c r="AD198" s="10">
        <f>+'NewTech-modinp'!AC198</f>
        <v>1</v>
      </c>
      <c r="AE198" s="10">
        <f>+'NewTech-modinp'!AD198</f>
        <v>1</v>
      </c>
      <c r="AF198" s="10">
        <f>+'NewTech-modinp'!AE198</f>
        <v>1</v>
      </c>
      <c r="AG198" s="10">
        <f>+'NewTech-modinp'!AF198</f>
        <v>1</v>
      </c>
      <c r="AH198" s="16">
        <f>+'NewTech-modinp'!AG198</f>
        <v>0</v>
      </c>
      <c r="AI198" s="10">
        <f>+'NewTech-modinp'!AH198</f>
        <v>0</v>
      </c>
      <c r="AJ198" s="10">
        <f>+'NewTech-modinp'!AI198</f>
        <v>0</v>
      </c>
      <c r="AK198" s="10">
        <f>+'NewTech-modinp'!AJ198</f>
        <v>0</v>
      </c>
      <c r="AL198" s="10">
        <f>+'NewTech-modinp'!AK198</f>
        <v>0</v>
      </c>
      <c r="AM198" s="10">
        <f>+'NewTech-modinp'!AL198</f>
        <v>0</v>
      </c>
      <c r="AN198" s="10">
        <f>+'NewTech-modinp'!AM198</f>
        <v>0</v>
      </c>
      <c r="AO198" s="10">
        <f>+'NewTech-modinp'!AN198</f>
        <v>0</v>
      </c>
      <c r="AP198" s="10">
        <f>+'NewTech-modinp'!AO198</f>
        <v>0</v>
      </c>
      <c r="AQ198" s="10">
        <f>+'NewTech-modinp'!AP198</f>
        <v>0</v>
      </c>
      <c r="AR198" s="16"/>
    </row>
    <row r="199" spans="1:47" s="10" customFormat="1">
      <c r="A199" s="37" t="s">
        <v>127</v>
      </c>
      <c r="B199" s="32" t="s">
        <v>209</v>
      </c>
      <c r="C199" s="37" t="s">
        <v>107</v>
      </c>
      <c r="D199" s="32" t="s">
        <v>195</v>
      </c>
      <c r="E199" s="33" t="str">
        <f t="shared" si="15"/>
        <v>CHMCL-PH-Stm</v>
      </c>
      <c r="F199" s="37" t="s">
        <v>108</v>
      </c>
      <c r="G199" s="32" t="s">
        <v>196</v>
      </c>
      <c r="H199" s="33" t="str">
        <f t="shared" si="16"/>
        <v>CHMCL-PH-Stm-GEO-Heat20</v>
      </c>
      <c r="I199" s="37" t="s">
        <v>109</v>
      </c>
      <c r="J199" s="32" t="s">
        <v>197</v>
      </c>
      <c r="N199" s="10" t="str">
        <f>+'NewTech-modinp'!N199</f>
        <v>WOOD-MoTP-Stat-DSL-st_ngn</v>
      </c>
      <c r="O199" s="10" t="str">
        <f>+'NewTech-modinp'!O199</f>
        <v>New Wood products - Motive Power, Stationary  - Diesel</v>
      </c>
      <c r="P199" s="10" t="str">
        <f>+'NewTech-modinp'!P199</f>
        <v>INDDSL</v>
      </c>
      <c r="Q199" s="10" t="str">
        <f>+'NewTech-modinp'!Q199</f>
        <v>WOOD-MoTP-Stat</v>
      </c>
      <c r="R199" s="10">
        <f>+'NewTech-modinp'!R199</f>
        <v>2018</v>
      </c>
      <c r="S199" s="16">
        <v>2020</v>
      </c>
      <c r="T199" s="40">
        <f>+'NewTech-modinp'!T199</f>
        <v>20</v>
      </c>
      <c r="U199" s="10">
        <f>+'NewTech-modinp'!U199</f>
        <v>0.5</v>
      </c>
      <c r="V199" s="10">
        <f t="shared" si="17"/>
        <v>0.35</v>
      </c>
      <c r="W199" s="16">
        <f>+'NewTech-modinp'!V199</f>
        <v>31.536000000000001</v>
      </c>
      <c r="X199" s="40">
        <f>+'NewTech-modinp'!W199</f>
        <v>0.22</v>
      </c>
      <c r="Y199" s="10">
        <f>+'NewTech-modinp'!X199</f>
        <v>0.22</v>
      </c>
      <c r="Z199" s="10">
        <f>+'NewTech-modinp'!Y199</f>
        <v>0.22</v>
      </c>
      <c r="AA199" s="10">
        <f>+'NewTech-modinp'!Z199</f>
        <v>0.22</v>
      </c>
      <c r="AB199" s="10">
        <f>+'NewTech-modinp'!AA199</f>
        <v>0.22</v>
      </c>
      <c r="AC199" s="10">
        <f>+'NewTech-modinp'!AB199</f>
        <v>0.22</v>
      </c>
      <c r="AD199" s="10">
        <f>+'NewTech-modinp'!AC199</f>
        <v>0.22</v>
      </c>
      <c r="AE199" s="10">
        <f>+'NewTech-modinp'!AD199</f>
        <v>0.22</v>
      </c>
      <c r="AF199" s="10">
        <f>+'NewTech-modinp'!AE199</f>
        <v>0.22</v>
      </c>
      <c r="AG199" s="10">
        <f>+'NewTech-modinp'!AF199</f>
        <v>0.22</v>
      </c>
      <c r="AH199" s="16">
        <f>+'NewTech-modinp'!AG199</f>
        <v>455</v>
      </c>
      <c r="AI199" s="10">
        <f>+'NewTech-modinp'!AH199</f>
        <v>455</v>
      </c>
      <c r="AJ199" s="10">
        <f>+'NewTech-modinp'!AI199</f>
        <v>455</v>
      </c>
      <c r="AK199" s="10">
        <f>+'NewTech-modinp'!AJ199</f>
        <v>455</v>
      </c>
      <c r="AL199" s="10">
        <f>+'NewTech-modinp'!AK199</f>
        <v>455</v>
      </c>
      <c r="AM199" s="10">
        <f>+'NewTech-modinp'!AL199</f>
        <v>455</v>
      </c>
      <c r="AN199" s="10">
        <f>+'NewTech-modinp'!AM199</f>
        <v>455</v>
      </c>
      <c r="AO199" s="10">
        <f>+'NewTech-modinp'!AN199</f>
        <v>455</v>
      </c>
      <c r="AP199" s="10">
        <f>+'NewTech-modinp'!AO199</f>
        <v>455</v>
      </c>
      <c r="AQ199" s="10">
        <f>+'NewTech-modinp'!AP199</f>
        <v>455</v>
      </c>
      <c r="AR199" s="16">
        <v>0</v>
      </c>
    </row>
    <row r="200" spans="1:47" s="11" customFormat="1">
      <c r="A200" s="34" t="s">
        <v>127</v>
      </c>
      <c r="B200" s="35" t="s">
        <v>209</v>
      </c>
      <c r="C200" s="34" t="s">
        <v>107</v>
      </c>
      <c r="D200" s="35" t="s">
        <v>195</v>
      </c>
      <c r="E200" s="36" t="str">
        <f t="shared" si="15"/>
        <v>CHMCL-PH-Stm</v>
      </c>
      <c r="F200" s="34" t="s">
        <v>108</v>
      </c>
      <c r="G200" s="35" t="s">
        <v>196</v>
      </c>
      <c r="H200" s="36" t="str">
        <f t="shared" si="16"/>
        <v>CHMCL-PH-Stm-FOL-Heat20</v>
      </c>
      <c r="I200" s="34" t="s">
        <v>86</v>
      </c>
      <c r="J200" s="35" t="s">
        <v>177</v>
      </c>
      <c r="N200" s="11" t="str">
        <f>+'NewTech-modinp'!N200</f>
        <v>WOOD-MoTP-Stat-ELC-Motor</v>
      </c>
      <c r="O200" s="11" t="str">
        <f>+'NewTech-modinp'!O200</f>
        <v>New Wood products - Motive Power, Stationary  - Electricity</v>
      </c>
      <c r="P200" s="11" t="str">
        <f>+'NewTech-modinp'!P200</f>
        <v>INDELC</v>
      </c>
      <c r="Q200" s="11" t="str">
        <f>+'NewTech-modinp'!Q200</f>
        <v>WOOD-MoTP-Stat</v>
      </c>
      <c r="R200" s="11">
        <f>+'NewTech-modinp'!R200</f>
        <v>2018</v>
      </c>
      <c r="S200" s="17">
        <v>2020</v>
      </c>
      <c r="T200" s="38">
        <f>+'NewTech-modinp'!T200</f>
        <v>10</v>
      </c>
      <c r="U200" s="11">
        <f>+'NewTech-modinp'!U200</f>
        <v>0.5</v>
      </c>
      <c r="V200" s="11">
        <f t="shared" si="17"/>
        <v>0.35</v>
      </c>
      <c r="W200" s="17">
        <f>+'NewTech-modinp'!V200</f>
        <v>31.536000000000001</v>
      </c>
      <c r="X200" s="38">
        <f>+'NewTech-modinp'!W200</f>
        <v>0.67500000000000004</v>
      </c>
      <c r="Y200" s="11">
        <f>+'NewTech-modinp'!X200</f>
        <v>0.67500000000000004</v>
      </c>
      <c r="Z200" s="11">
        <f>+'NewTech-modinp'!Y200</f>
        <v>0.67500000000000004</v>
      </c>
      <c r="AA200" s="11">
        <f>+'NewTech-modinp'!Z200</f>
        <v>0.67500000000000004</v>
      </c>
      <c r="AB200" s="11">
        <f>+'NewTech-modinp'!AA200</f>
        <v>0.67500000000000004</v>
      </c>
      <c r="AC200" s="11">
        <f>+'NewTech-modinp'!AB200</f>
        <v>0.67500000000000004</v>
      </c>
      <c r="AD200" s="11">
        <f>+'NewTech-modinp'!AC200</f>
        <v>0.67500000000000004</v>
      </c>
      <c r="AE200" s="11">
        <f>+'NewTech-modinp'!AD200</f>
        <v>0.67500000000000004</v>
      </c>
      <c r="AF200" s="11">
        <f>+'NewTech-modinp'!AE200</f>
        <v>0.67500000000000004</v>
      </c>
      <c r="AG200" s="11">
        <f>+'NewTech-modinp'!AF200</f>
        <v>0.67500000000000004</v>
      </c>
      <c r="AH200" s="17">
        <f>+'NewTech-modinp'!AG200</f>
        <v>280</v>
      </c>
      <c r="AI200" s="11">
        <f>+'NewTech-modinp'!AH200</f>
        <v>280</v>
      </c>
      <c r="AJ200" s="11">
        <f>+'NewTech-modinp'!AI200</f>
        <v>280</v>
      </c>
      <c r="AK200" s="11">
        <f>+'NewTech-modinp'!AJ200</f>
        <v>280</v>
      </c>
      <c r="AL200" s="11">
        <f>+'NewTech-modinp'!AK200</f>
        <v>280</v>
      </c>
      <c r="AM200" s="11">
        <f>+'NewTech-modinp'!AL200</f>
        <v>280</v>
      </c>
      <c r="AN200" s="11">
        <f>+'NewTech-modinp'!AM200</f>
        <v>280</v>
      </c>
      <c r="AO200" s="11">
        <f>+'NewTech-modinp'!AN200</f>
        <v>280</v>
      </c>
      <c r="AP200" s="11">
        <f>+'NewTech-modinp'!AO200</f>
        <v>280</v>
      </c>
      <c r="AQ200" s="11">
        <f>+'NewTech-modinp'!AP200</f>
        <v>280</v>
      </c>
      <c r="AR200" s="17"/>
    </row>
    <row r="201" spans="1:47" s="11" customFormat="1">
      <c r="A201" s="34" t="s">
        <v>127</v>
      </c>
      <c r="B201" s="35" t="s">
        <v>209</v>
      </c>
      <c r="C201" s="34" t="s">
        <v>107</v>
      </c>
      <c r="D201" s="35" t="s">
        <v>195</v>
      </c>
      <c r="E201" s="36" t="str">
        <f t="shared" si="15"/>
        <v>CHMCL-PH-Stm</v>
      </c>
      <c r="F201" s="34" t="s">
        <v>108</v>
      </c>
      <c r="G201" s="35" t="s">
        <v>196</v>
      </c>
      <c r="H201" s="36" t="str">
        <f t="shared" si="16"/>
        <v>CHMCL-PH-Stm-BIG-Heat20</v>
      </c>
      <c r="I201" s="34" t="s">
        <v>110</v>
      </c>
      <c r="J201" s="35" t="s">
        <v>219</v>
      </c>
      <c r="N201" s="11" t="str">
        <f>+'NewTech-modinp'!N201</f>
        <v>WOOD-MoTP-Stat-PET-st_ngn</v>
      </c>
      <c r="O201" s="11" t="str">
        <f>+'NewTech-modinp'!O201</f>
        <v>New Wood products - Motive Power, Stationary  - Petrol</v>
      </c>
      <c r="P201" s="11" t="str">
        <f>+'NewTech-modinp'!P201</f>
        <v>INDPET</v>
      </c>
      <c r="Q201" s="11" t="str">
        <f>+'NewTech-modinp'!Q201</f>
        <v>WOOD-MoTP-Stat</v>
      </c>
      <c r="R201" s="11">
        <f>+'NewTech-modinp'!R201</f>
        <v>2018</v>
      </c>
      <c r="S201" s="17">
        <v>2020</v>
      </c>
      <c r="T201" s="38">
        <f>+'NewTech-modinp'!T201</f>
        <v>15</v>
      </c>
      <c r="U201" s="11">
        <f>+'NewTech-modinp'!U201</f>
        <v>0.5</v>
      </c>
      <c r="V201" s="11">
        <f t="shared" si="17"/>
        <v>0.35</v>
      </c>
      <c r="W201" s="17">
        <f>+'NewTech-modinp'!V201</f>
        <v>31.536000000000001</v>
      </c>
      <c r="X201" s="38">
        <f>+'NewTech-modinp'!W201</f>
        <v>0.18</v>
      </c>
      <c r="Y201" s="11">
        <f>+'NewTech-modinp'!X201</f>
        <v>0.18</v>
      </c>
      <c r="Z201" s="11">
        <f>+'NewTech-modinp'!Y201</f>
        <v>0.18</v>
      </c>
      <c r="AA201" s="11">
        <f>+'NewTech-modinp'!Z201</f>
        <v>0.18</v>
      </c>
      <c r="AB201" s="11">
        <f>+'NewTech-modinp'!AA201</f>
        <v>0.18</v>
      </c>
      <c r="AC201" s="11">
        <f>+'NewTech-modinp'!AB201</f>
        <v>0.18</v>
      </c>
      <c r="AD201" s="11">
        <f>+'NewTech-modinp'!AC201</f>
        <v>0.18</v>
      </c>
      <c r="AE201" s="11">
        <f>+'NewTech-modinp'!AD201</f>
        <v>0.18</v>
      </c>
      <c r="AF201" s="11">
        <f>+'NewTech-modinp'!AE201</f>
        <v>0.18</v>
      </c>
      <c r="AG201" s="11">
        <f>+'NewTech-modinp'!AF201</f>
        <v>0.18</v>
      </c>
      <c r="AH201" s="17">
        <f>+'NewTech-modinp'!AG201</f>
        <v>350</v>
      </c>
      <c r="AI201" s="11">
        <f>+'NewTech-modinp'!AH201</f>
        <v>350</v>
      </c>
      <c r="AJ201" s="11">
        <f>+'NewTech-modinp'!AI201</f>
        <v>350</v>
      </c>
      <c r="AK201" s="11">
        <f>+'NewTech-modinp'!AJ201</f>
        <v>350</v>
      </c>
      <c r="AL201" s="11">
        <f>+'NewTech-modinp'!AK201</f>
        <v>350</v>
      </c>
      <c r="AM201" s="11">
        <f>+'NewTech-modinp'!AL201</f>
        <v>350</v>
      </c>
      <c r="AN201" s="11">
        <f>+'NewTech-modinp'!AM201</f>
        <v>350</v>
      </c>
      <c r="AO201" s="11">
        <f>+'NewTech-modinp'!AN201</f>
        <v>350</v>
      </c>
      <c r="AP201" s="11">
        <f>+'NewTech-modinp'!AO201</f>
        <v>350</v>
      </c>
      <c r="AQ201" s="11">
        <f>+'NewTech-modinp'!AP201</f>
        <v>350</v>
      </c>
      <c r="AR201" s="17">
        <v>0</v>
      </c>
    </row>
    <row r="202" spans="1:47" s="11" customFormat="1">
      <c r="A202" s="34" t="s">
        <v>127</v>
      </c>
      <c r="B202" s="35" t="s">
        <v>209</v>
      </c>
      <c r="C202" s="34" t="s">
        <v>107</v>
      </c>
      <c r="D202" s="35" t="s">
        <v>195</v>
      </c>
      <c r="E202" s="36" t="str">
        <f t="shared" ref="E202:E248" si="22">+B202&amp;"-"&amp;D202</f>
        <v>CHMCL-PH-Stm</v>
      </c>
      <c r="F202" s="34" t="s">
        <v>89</v>
      </c>
      <c r="G202" s="35" t="s">
        <v>180</v>
      </c>
      <c r="H202" s="36" t="str">
        <f t="shared" ref="H202:H248" si="23">+E202&amp;"-"&amp;RIGHT(J202,3)&amp;"-"&amp;G202&amp;"20"</f>
        <v>CHMCL-PH-Stm-ELC-HTPump20</v>
      </c>
      <c r="I202" s="34" t="s">
        <v>70</v>
      </c>
      <c r="J202" s="35" t="s">
        <v>161</v>
      </c>
      <c r="N202" s="11" t="str">
        <f>+'NewTech-modinp'!N202</f>
        <v>WOOD-MoTP-Stat-ELC-VSD-Mtr</v>
      </c>
      <c r="O202" s="11" t="str">
        <f>+'NewTech-modinp'!O202</f>
        <v>New Wood products - Motive Power, Stationary  - Electricity</v>
      </c>
      <c r="P202" s="11" t="str">
        <f>+'NewTech-modinp'!P202</f>
        <v>INDELC</v>
      </c>
      <c r="Q202" s="11" t="str">
        <f>+'NewTech-modinp'!Q202</f>
        <v>WOOD-MoTP-Stat</v>
      </c>
      <c r="R202" s="11">
        <f>+'NewTech-modinp'!R202</f>
        <v>2018</v>
      </c>
      <c r="S202" s="17">
        <v>2020</v>
      </c>
      <c r="T202" s="38">
        <f>+'NewTech-modinp'!T202</f>
        <v>10</v>
      </c>
      <c r="U202" s="11">
        <f>+'NewTech-modinp'!U202</f>
        <v>0.5</v>
      </c>
      <c r="V202" s="11">
        <f t="shared" si="17"/>
        <v>0.35</v>
      </c>
      <c r="W202" s="17">
        <f>+'NewTech-modinp'!V202</f>
        <v>31.536000000000001</v>
      </c>
      <c r="X202" s="38">
        <f>+'NewTech-modinp'!W202</f>
        <v>0.9</v>
      </c>
      <c r="Y202" s="11">
        <f>+'NewTech-modinp'!X202</f>
        <v>0.9</v>
      </c>
      <c r="Z202" s="11">
        <f>+'NewTech-modinp'!Y202</f>
        <v>0.9</v>
      </c>
      <c r="AA202" s="11">
        <f>+'NewTech-modinp'!Z202</f>
        <v>0.9</v>
      </c>
      <c r="AB202" s="11">
        <f>+'NewTech-modinp'!AA202</f>
        <v>0.9</v>
      </c>
      <c r="AC202" s="11">
        <f>+'NewTech-modinp'!AB202</f>
        <v>0.9</v>
      </c>
      <c r="AD202" s="11">
        <f>+'NewTech-modinp'!AC202</f>
        <v>0.9</v>
      </c>
      <c r="AE202" s="11">
        <f>+'NewTech-modinp'!AD202</f>
        <v>0.9</v>
      </c>
      <c r="AF202" s="11">
        <f>+'NewTech-modinp'!AE202</f>
        <v>0.9</v>
      </c>
      <c r="AG202" s="11">
        <f>+'NewTech-modinp'!AF202</f>
        <v>0.9</v>
      </c>
      <c r="AH202" s="17">
        <f>+'NewTech-modinp'!AG202</f>
        <v>336</v>
      </c>
      <c r="AI202" s="11">
        <f>+'NewTech-modinp'!AH202</f>
        <v>336</v>
      </c>
      <c r="AJ202" s="11">
        <f>+'NewTech-modinp'!AI202</f>
        <v>336</v>
      </c>
      <c r="AK202" s="11">
        <f>+'NewTech-modinp'!AJ202</f>
        <v>336</v>
      </c>
      <c r="AL202" s="11">
        <f>+'NewTech-modinp'!AK202</f>
        <v>336</v>
      </c>
      <c r="AM202" s="11">
        <f>+'NewTech-modinp'!AL202</f>
        <v>336</v>
      </c>
      <c r="AN202" s="11">
        <f>+'NewTech-modinp'!AM202</f>
        <v>336</v>
      </c>
      <c r="AO202" s="11">
        <f>+'NewTech-modinp'!AN202</f>
        <v>336</v>
      </c>
      <c r="AP202" s="11">
        <f>+'NewTech-modinp'!AO202</f>
        <v>336</v>
      </c>
      <c r="AQ202" s="11">
        <f>+'NewTech-modinp'!AP202</f>
        <v>336</v>
      </c>
      <c r="AR202" s="17">
        <f>+'NewTech-modinp'!AQ202</f>
        <v>0.5</v>
      </c>
      <c r="AT202" s="11">
        <f>+'NewTech-modinp'!AR202</f>
        <v>5</v>
      </c>
    </row>
    <row r="203" spans="1:47" s="11" customFormat="1">
      <c r="A203" s="34" t="s">
        <v>127</v>
      </c>
      <c r="B203" s="35" t="s">
        <v>209</v>
      </c>
      <c r="C203" s="34" t="s">
        <v>107</v>
      </c>
      <c r="D203" s="35" t="s">
        <v>195</v>
      </c>
      <c r="E203" s="36" t="str">
        <f t="shared" si="22"/>
        <v>CHMCL-PH-Stm</v>
      </c>
      <c r="F203" s="34" t="s">
        <v>95</v>
      </c>
      <c r="G203" s="35" t="s">
        <v>95</v>
      </c>
      <c r="H203" s="36" t="str">
        <f t="shared" si="23"/>
        <v>CHMCL-PH-Stm-FOL-Boiler20</v>
      </c>
      <c r="I203" s="34" t="s">
        <v>86</v>
      </c>
      <c r="J203" s="35" t="s">
        <v>177</v>
      </c>
      <c r="N203" s="11" t="str">
        <f>+'NewTech-modinp'!N203</f>
        <v>WOOD-PH-FURN-NGA-Furn</v>
      </c>
      <c r="O203" s="11" t="str">
        <f>+'NewTech-modinp'!O203</f>
        <v>New Wood products - Process Heat: Furnace/Kiln  - Natural Gas</v>
      </c>
      <c r="P203" s="11" t="str">
        <f>+'NewTech-modinp'!P203</f>
        <v>INDNGA</v>
      </c>
      <c r="Q203" s="11" t="str">
        <f>+'NewTech-modinp'!Q203</f>
        <v>WOOD-PH-FURN</v>
      </c>
      <c r="R203" s="11">
        <f>+'NewTech-modinp'!R203</f>
        <v>2018</v>
      </c>
      <c r="S203" s="17">
        <v>2020</v>
      </c>
      <c r="T203" s="38">
        <f>+'NewTech-modinp'!T203</f>
        <v>25</v>
      </c>
      <c r="U203" s="11">
        <f>+'NewTech-modinp'!U203</f>
        <v>0.9</v>
      </c>
      <c r="V203" s="11">
        <f t="shared" ref="V203:V248" si="24">+U203*0.7</f>
        <v>0.63</v>
      </c>
      <c r="W203" s="17">
        <f>+'NewTech-modinp'!V203</f>
        <v>31.536000000000001</v>
      </c>
      <c r="X203" s="38">
        <f>+'NewTech-modinp'!W203</f>
        <v>0.8</v>
      </c>
      <c r="Y203" s="11">
        <f>+'NewTech-modinp'!X203</f>
        <v>0.8</v>
      </c>
      <c r="Z203" s="11">
        <f>+'NewTech-modinp'!Y203</f>
        <v>0.8</v>
      </c>
      <c r="AA203" s="11">
        <f>+'NewTech-modinp'!Z203</f>
        <v>0.8</v>
      </c>
      <c r="AB203" s="11">
        <f>+'NewTech-modinp'!AA203</f>
        <v>0.8</v>
      </c>
      <c r="AC203" s="11">
        <f>+'NewTech-modinp'!AB203</f>
        <v>0.8</v>
      </c>
      <c r="AD203" s="11">
        <f>+'NewTech-modinp'!AC203</f>
        <v>0.8</v>
      </c>
      <c r="AE203" s="11">
        <f>+'NewTech-modinp'!AD203</f>
        <v>0.8</v>
      </c>
      <c r="AF203" s="11">
        <f>+'NewTech-modinp'!AE203</f>
        <v>0.8</v>
      </c>
      <c r="AG203" s="11">
        <f>+'NewTech-modinp'!AF203</f>
        <v>0.8</v>
      </c>
      <c r="AH203" s="17">
        <f>+'NewTech-modinp'!AG203</f>
        <v>63</v>
      </c>
      <c r="AI203" s="11">
        <f>+'NewTech-modinp'!AH203</f>
        <v>63</v>
      </c>
      <c r="AJ203" s="11">
        <f>+'NewTech-modinp'!AI203</f>
        <v>63</v>
      </c>
      <c r="AK203" s="11">
        <f>+'NewTech-modinp'!AJ203</f>
        <v>63</v>
      </c>
      <c r="AL203" s="11">
        <f>+'NewTech-modinp'!AK203</f>
        <v>63</v>
      </c>
      <c r="AM203" s="11">
        <f>+'NewTech-modinp'!AL203</f>
        <v>63</v>
      </c>
      <c r="AN203" s="11">
        <f>+'NewTech-modinp'!AM203</f>
        <v>63</v>
      </c>
      <c r="AO203" s="11">
        <f>+'NewTech-modinp'!AN203</f>
        <v>63</v>
      </c>
      <c r="AP203" s="11">
        <f>+'NewTech-modinp'!AO203</f>
        <v>63</v>
      </c>
      <c r="AQ203" s="11">
        <f>+'NewTech-modinp'!AP203</f>
        <v>63</v>
      </c>
      <c r="AR203" s="17">
        <f>+'NewTech-modinp'!AQ203</f>
        <v>0.56000000000000005</v>
      </c>
      <c r="AT203" s="11">
        <f>+'NewTech-modinp'!AR203</f>
        <v>5</v>
      </c>
    </row>
    <row r="204" spans="1:47" s="12" customFormat="1" ht="15" thickBot="1">
      <c r="A204" s="13" t="s">
        <v>127</v>
      </c>
      <c r="B204" s="14" t="s">
        <v>209</v>
      </c>
      <c r="C204" s="13" t="s">
        <v>101</v>
      </c>
      <c r="D204" s="14" t="s">
        <v>189</v>
      </c>
      <c r="E204" s="15" t="str">
        <f t="shared" si="22"/>
        <v>CHMCL-Pump</v>
      </c>
      <c r="F204" s="13" t="s">
        <v>102</v>
      </c>
      <c r="G204" s="14" t="s">
        <v>189</v>
      </c>
      <c r="H204" s="15" t="str">
        <f t="shared" si="23"/>
        <v>CHMCL-Pump-ELC-Pump20</v>
      </c>
      <c r="I204" s="13" t="s">
        <v>70</v>
      </c>
      <c r="J204" s="14" t="s">
        <v>161</v>
      </c>
      <c r="N204" s="11" t="str">
        <f>+'NewTech-modinp'!N204</f>
        <v>WOOD-PH-FURN-COA-Furn</v>
      </c>
      <c r="O204" s="11" t="str">
        <f>+'NewTech-modinp'!O204</f>
        <v>New Wood products - Process Heat: Furnace/Kiln  - Coal</v>
      </c>
      <c r="P204" s="11" t="str">
        <f>+'NewTech-modinp'!P204</f>
        <v>INDCOA</v>
      </c>
      <c r="Q204" s="11" t="str">
        <f>+'NewTech-modinp'!Q204</f>
        <v>WOOD-PH-FURN</v>
      </c>
      <c r="R204" s="11">
        <f>+'NewTech-modinp'!R204</f>
        <v>2018</v>
      </c>
      <c r="S204" s="17">
        <v>2020</v>
      </c>
      <c r="T204" s="38">
        <f>+'NewTech-modinp'!T204</f>
        <v>25</v>
      </c>
      <c r="U204" s="11">
        <f>+'NewTech-modinp'!U204</f>
        <v>0.9</v>
      </c>
      <c r="V204" s="11">
        <f t="shared" si="24"/>
        <v>0.63</v>
      </c>
      <c r="W204" s="17">
        <f>+'NewTech-modinp'!V204</f>
        <v>31.536000000000001</v>
      </c>
      <c r="X204" s="38">
        <f>+'NewTech-modinp'!W204</f>
        <v>0.7</v>
      </c>
      <c r="Y204" s="11">
        <f>+'NewTech-modinp'!X204</f>
        <v>0.7</v>
      </c>
      <c r="Z204" s="11">
        <f>+'NewTech-modinp'!Y204</f>
        <v>0.7</v>
      </c>
      <c r="AA204" s="11">
        <f>+'NewTech-modinp'!Z204</f>
        <v>0.7</v>
      </c>
      <c r="AB204" s="11">
        <f>+'NewTech-modinp'!AA204</f>
        <v>0.7</v>
      </c>
      <c r="AC204" s="11">
        <f>+'NewTech-modinp'!AB204</f>
        <v>0.7</v>
      </c>
      <c r="AD204" s="11">
        <f>+'NewTech-modinp'!AC204</f>
        <v>0.7</v>
      </c>
      <c r="AE204" s="11">
        <f>+'NewTech-modinp'!AD204</f>
        <v>0.7</v>
      </c>
      <c r="AF204" s="11">
        <f>+'NewTech-modinp'!AE204</f>
        <v>0.7</v>
      </c>
      <c r="AG204" s="11">
        <f>+'NewTech-modinp'!AF204</f>
        <v>0.7</v>
      </c>
      <c r="AH204" s="17">
        <f>+'NewTech-modinp'!AG204</f>
        <v>63</v>
      </c>
      <c r="AI204" s="11">
        <f>+'NewTech-modinp'!AH204</f>
        <v>63</v>
      </c>
      <c r="AJ204" s="11">
        <f>+'NewTech-modinp'!AI204</f>
        <v>63</v>
      </c>
      <c r="AK204" s="11">
        <f>+'NewTech-modinp'!AJ204</f>
        <v>63</v>
      </c>
      <c r="AL204" s="11">
        <f>+'NewTech-modinp'!AK204</f>
        <v>63</v>
      </c>
      <c r="AM204" s="11">
        <f>+'NewTech-modinp'!AL204</f>
        <v>63</v>
      </c>
      <c r="AN204" s="11">
        <f>+'NewTech-modinp'!AM204</f>
        <v>63</v>
      </c>
      <c r="AO204" s="11">
        <f>+'NewTech-modinp'!AN204</f>
        <v>63</v>
      </c>
      <c r="AP204" s="11">
        <f>+'NewTech-modinp'!AO204</f>
        <v>63</v>
      </c>
      <c r="AQ204" s="11">
        <f>+'NewTech-modinp'!AP204</f>
        <v>63</v>
      </c>
      <c r="AR204" s="17">
        <v>0</v>
      </c>
      <c r="AS204" s="11"/>
      <c r="AT204" s="11">
        <f>+'NewTech-modinp'!AR204</f>
        <v>5</v>
      </c>
      <c r="AU204" s="11"/>
    </row>
    <row r="205" spans="1:47" s="11" customFormat="1">
      <c r="A205" s="34" t="s">
        <v>128</v>
      </c>
      <c r="B205" s="35" t="s">
        <v>210</v>
      </c>
      <c r="C205" s="34" t="s">
        <v>129</v>
      </c>
      <c r="D205" s="35" t="s">
        <v>211</v>
      </c>
      <c r="E205" s="36" t="str">
        <f t="shared" si="22"/>
        <v>REFI-Flare</v>
      </c>
      <c r="F205" s="34" t="s">
        <v>129</v>
      </c>
      <c r="G205" s="35" t="s">
        <v>211</v>
      </c>
      <c r="H205" s="36" t="str">
        <f t="shared" si="23"/>
        <v>REFI-Flare-NGA-Flare20</v>
      </c>
      <c r="I205" s="34" t="s">
        <v>68</v>
      </c>
      <c r="J205" s="35" t="s">
        <v>160</v>
      </c>
      <c r="N205" s="11" t="str">
        <f>+'NewTech-modinp'!N205</f>
        <v>WOOD-PH-FURN-ELC-Furn</v>
      </c>
      <c r="O205" s="11" t="str">
        <f>+'NewTech-modinp'!O205</f>
        <v>New Wood products - Process Heat: Furnace/Kiln  - Electricity</v>
      </c>
      <c r="P205" s="11" t="str">
        <f>+'NewTech-modinp'!P205</f>
        <v>INDELC</v>
      </c>
      <c r="Q205" s="11" t="str">
        <f>+'NewTech-modinp'!Q205</f>
        <v>WOOD-PH-FURN</v>
      </c>
      <c r="R205" s="11">
        <f>+'NewTech-modinp'!R205</f>
        <v>2018</v>
      </c>
      <c r="S205" s="17">
        <v>2020</v>
      </c>
      <c r="T205" s="38">
        <f>+'NewTech-modinp'!T205</f>
        <v>25</v>
      </c>
      <c r="U205" s="11">
        <f>+'NewTech-modinp'!U205</f>
        <v>0.9</v>
      </c>
      <c r="V205" s="11">
        <f t="shared" si="24"/>
        <v>0.63</v>
      </c>
      <c r="W205" s="17">
        <f>+'NewTech-modinp'!V205</f>
        <v>31.536000000000001</v>
      </c>
      <c r="X205" s="38">
        <f>+'NewTech-modinp'!W205</f>
        <v>0.8</v>
      </c>
      <c r="Y205" s="11">
        <f>+'NewTech-modinp'!X205</f>
        <v>0.8</v>
      </c>
      <c r="Z205" s="11">
        <f>+'NewTech-modinp'!Y205</f>
        <v>0.8</v>
      </c>
      <c r="AA205" s="11">
        <f>+'NewTech-modinp'!Z205</f>
        <v>0.8</v>
      </c>
      <c r="AB205" s="11">
        <f>+'NewTech-modinp'!AA205</f>
        <v>0.8</v>
      </c>
      <c r="AC205" s="11">
        <f>+'NewTech-modinp'!AB205</f>
        <v>0.8</v>
      </c>
      <c r="AD205" s="11">
        <f>+'NewTech-modinp'!AC205</f>
        <v>0.8</v>
      </c>
      <c r="AE205" s="11">
        <f>+'NewTech-modinp'!AD205</f>
        <v>0.8</v>
      </c>
      <c r="AF205" s="11">
        <f>+'NewTech-modinp'!AE205</f>
        <v>0.8</v>
      </c>
      <c r="AG205" s="11">
        <f>+'NewTech-modinp'!AF205</f>
        <v>0.8</v>
      </c>
      <c r="AH205" s="17">
        <f>+'NewTech-modinp'!AG205</f>
        <v>63</v>
      </c>
      <c r="AI205" s="11">
        <f>+'NewTech-modinp'!AH205</f>
        <v>63</v>
      </c>
      <c r="AJ205" s="11">
        <f>+'NewTech-modinp'!AI205</f>
        <v>63</v>
      </c>
      <c r="AK205" s="11">
        <f>+'NewTech-modinp'!AJ205</f>
        <v>63</v>
      </c>
      <c r="AL205" s="11">
        <f>+'NewTech-modinp'!AK205</f>
        <v>63</v>
      </c>
      <c r="AM205" s="11">
        <f>+'NewTech-modinp'!AL205</f>
        <v>63</v>
      </c>
      <c r="AN205" s="11">
        <f>+'NewTech-modinp'!AM205</f>
        <v>63</v>
      </c>
      <c r="AO205" s="11">
        <f>+'NewTech-modinp'!AN205</f>
        <v>63</v>
      </c>
      <c r="AP205" s="11">
        <f>+'NewTech-modinp'!AO205</f>
        <v>63</v>
      </c>
      <c r="AQ205" s="11">
        <f>+'NewTech-modinp'!AP205</f>
        <v>63</v>
      </c>
      <c r="AR205" s="17"/>
    </row>
    <row r="206" spans="1:47" s="11" customFormat="1">
      <c r="A206" s="34" t="s">
        <v>128</v>
      </c>
      <c r="B206" s="35" t="s">
        <v>210</v>
      </c>
      <c r="C206" s="34" t="s">
        <v>84</v>
      </c>
      <c r="D206" s="35" t="s">
        <v>175</v>
      </c>
      <c r="E206" s="36" t="str">
        <f t="shared" si="22"/>
        <v>REFI-MoTP-Stat</v>
      </c>
      <c r="F206" s="34" t="s">
        <v>85</v>
      </c>
      <c r="G206" s="35" t="s">
        <v>176</v>
      </c>
      <c r="H206" s="36" t="str">
        <f t="shared" ref="H206:H208" si="25">+LEFT(E206,9)&amp;"-"&amp;RIGHT(J206,3)&amp;"-"&amp;G206&amp;"20"</f>
        <v>REFI-MoTP-FOL-Stt_ngn20</v>
      </c>
      <c r="I206" s="34" t="s">
        <v>86</v>
      </c>
      <c r="J206" s="35" t="s">
        <v>177</v>
      </c>
      <c r="N206" s="11" t="str">
        <f>+'NewTech-modinp'!N206</f>
        <v>WOOD-PH-FURN-WOD-Furn</v>
      </c>
      <c r="O206" s="11" t="str">
        <f>+'NewTech-modinp'!O206</f>
        <v>New Wood products - Process Heat: Furnace/Kiln  - Wood</v>
      </c>
      <c r="P206" s="11" t="str">
        <f>+'NewTech-modinp'!P206</f>
        <v>INDWOD</v>
      </c>
      <c r="Q206" s="11" t="str">
        <f>+'NewTech-modinp'!Q206</f>
        <v>WOOD-PH-FURN</v>
      </c>
      <c r="R206" s="11">
        <f>+'NewTech-modinp'!R206</f>
        <v>2018</v>
      </c>
      <c r="S206" s="17">
        <v>2020</v>
      </c>
      <c r="T206" s="38">
        <f>+'NewTech-modinp'!T206</f>
        <v>25</v>
      </c>
      <c r="U206" s="11">
        <f>+'NewTech-modinp'!U206</f>
        <v>0.9</v>
      </c>
      <c r="V206" s="11">
        <f t="shared" si="24"/>
        <v>0.63</v>
      </c>
      <c r="W206" s="17">
        <f>+'NewTech-modinp'!V206</f>
        <v>31.536000000000001</v>
      </c>
      <c r="X206" s="38">
        <f>+'NewTech-modinp'!W206</f>
        <v>0.7</v>
      </c>
      <c r="Y206" s="11">
        <f>+'NewTech-modinp'!X206</f>
        <v>0.7</v>
      </c>
      <c r="Z206" s="11">
        <f>+'NewTech-modinp'!Y206</f>
        <v>0.7</v>
      </c>
      <c r="AA206" s="11">
        <f>+'NewTech-modinp'!Z206</f>
        <v>0.7</v>
      </c>
      <c r="AB206" s="11">
        <f>+'NewTech-modinp'!AA206</f>
        <v>0.7</v>
      </c>
      <c r="AC206" s="11">
        <f>+'NewTech-modinp'!AB206</f>
        <v>0.7</v>
      </c>
      <c r="AD206" s="11">
        <f>+'NewTech-modinp'!AC206</f>
        <v>0.7</v>
      </c>
      <c r="AE206" s="11">
        <f>+'NewTech-modinp'!AD206</f>
        <v>0.7</v>
      </c>
      <c r="AF206" s="11">
        <f>+'NewTech-modinp'!AE206</f>
        <v>0.7</v>
      </c>
      <c r="AG206" s="11">
        <f>+'NewTech-modinp'!AF206</f>
        <v>0.7</v>
      </c>
      <c r="AH206" s="17">
        <f>+'NewTech-modinp'!AG206</f>
        <v>63</v>
      </c>
      <c r="AI206" s="11">
        <f>+'NewTech-modinp'!AH206</f>
        <v>63</v>
      </c>
      <c r="AJ206" s="11">
        <f>+'NewTech-modinp'!AI206</f>
        <v>63</v>
      </c>
      <c r="AK206" s="11">
        <f>+'NewTech-modinp'!AJ206</f>
        <v>63</v>
      </c>
      <c r="AL206" s="11">
        <f>+'NewTech-modinp'!AK206</f>
        <v>63</v>
      </c>
      <c r="AM206" s="11">
        <f>+'NewTech-modinp'!AL206</f>
        <v>63</v>
      </c>
      <c r="AN206" s="11">
        <f>+'NewTech-modinp'!AM206</f>
        <v>63</v>
      </c>
      <c r="AO206" s="11">
        <f>+'NewTech-modinp'!AN206</f>
        <v>63</v>
      </c>
      <c r="AP206" s="11">
        <f>+'NewTech-modinp'!AO206</f>
        <v>63</v>
      </c>
      <c r="AQ206" s="11">
        <f>+'NewTech-modinp'!AP206</f>
        <v>63</v>
      </c>
      <c r="AR206" s="17">
        <f>+'NewTech-modinp'!AQ206</f>
        <v>0.24</v>
      </c>
      <c r="AT206" s="11">
        <f>+'NewTech-modinp'!AR206</f>
        <v>5</v>
      </c>
    </row>
    <row r="207" spans="1:47" s="11" customFormat="1">
      <c r="A207" s="34"/>
      <c r="B207" s="35"/>
      <c r="C207" s="34"/>
      <c r="D207" s="35"/>
      <c r="E207" s="36"/>
      <c r="F207" s="34"/>
      <c r="G207" s="35"/>
      <c r="H207" s="36"/>
      <c r="I207" s="34"/>
      <c r="J207" s="35"/>
      <c r="P207" s="11" t="s">
        <v>597</v>
      </c>
      <c r="S207" s="17"/>
      <c r="T207" s="38"/>
      <c r="W207" s="17"/>
      <c r="X207" s="38"/>
      <c r="AH207" s="17"/>
      <c r="AR207" s="17"/>
    </row>
    <row r="208" spans="1:47" s="11" customFormat="1">
      <c r="A208" s="34" t="s">
        <v>128</v>
      </c>
      <c r="B208" s="35" t="s">
        <v>210</v>
      </c>
      <c r="C208" s="34" t="s">
        <v>84</v>
      </c>
      <c r="D208" s="35" t="s">
        <v>175</v>
      </c>
      <c r="E208" s="36" t="str">
        <f t="shared" si="22"/>
        <v>REFI-MoTP-Stat</v>
      </c>
      <c r="F208" s="34" t="s">
        <v>85</v>
      </c>
      <c r="G208" s="35" t="s">
        <v>176</v>
      </c>
      <c r="H208" s="36" t="str">
        <f t="shared" si="25"/>
        <v>REFI-MoTP-PET-Stt_ngn20</v>
      </c>
      <c r="I208" s="34" t="s">
        <v>83</v>
      </c>
      <c r="J208" s="35" t="s">
        <v>174</v>
      </c>
      <c r="N208" s="11" t="str">
        <f>+'NewTech-modinp'!N207</f>
        <v>WOOD-PH-FURN-LPG-Furn</v>
      </c>
      <c r="O208" s="11" t="str">
        <f>+'NewTech-modinp'!O207</f>
        <v>New Wood products - Process Heat: Furnace/Kiln  - LPG</v>
      </c>
      <c r="P208" s="11" t="str">
        <f>+'NewTech-modinp'!P207</f>
        <v>INDLPG</v>
      </c>
      <c r="Q208" s="11" t="str">
        <f>+'NewTech-modinp'!Q207</f>
        <v>WOOD-PH-FURN</v>
      </c>
      <c r="R208" s="11">
        <f>+'NewTech-modinp'!R207</f>
        <v>2018</v>
      </c>
      <c r="S208" s="17">
        <v>2020</v>
      </c>
      <c r="T208" s="38">
        <f>+'NewTech-modinp'!T207</f>
        <v>25</v>
      </c>
      <c r="U208" s="11">
        <f>+'NewTech-modinp'!U207</f>
        <v>0.9</v>
      </c>
      <c r="V208" s="11">
        <f t="shared" si="24"/>
        <v>0.63</v>
      </c>
      <c r="W208" s="17">
        <f>+'NewTech-modinp'!V207</f>
        <v>31.536000000000001</v>
      </c>
      <c r="X208" s="38">
        <f>+'NewTech-modinp'!W207</f>
        <v>0.8</v>
      </c>
      <c r="Y208" s="11">
        <f>+'NewTech-modinp'!X207</f>
        <v>0.8</v>
      </c>
      <c r="Z208" s="11">
        <f>+'NewTech-modinp'!Y207</f>
        <v>0.8</v>
      </c>
      <c r="AA208" s="11">
        <f>+'NewTech-modinp'!Z207</f>
        <v>0.8</v>
      </c>
      <c r="AB208" s="11">
        <f>+'NewTech-modinp'!AA207</f>
        <v>0.8</v>
      </c>
      <c r="AC208" s="11">
        <f>+'NewTech-modinp'!AB207</f>
        <v>0.8</v>
      </c>
      <c r="AD208" s="11">
        <f>+'NewTech-modinp'!AC207</f>
        <v>0.8</v>
      </c>
      <c r="AE208" s="11">
        <f>+'NewTech-modinp'!AD207</f>
        <v>0.8</v>
      </c>
      <c r="AF208" s="11">
        <f>+'NewTech-modinp'!AE207</f>
        <v>0.8</v>
      </c>
      <c r="AG208" s="11">
        <f>+'NewTech-modinp'!AF207</f>
        <v>0.8</v>
      </c>
      <c r="AH208" s="17">
        <f>+'NewTech-modinp'!AG207</f>
        <v>63</v>
      </c>
      <c r="AI208" s="11">
        <f>+'NewTech-modinp'!AH207</f>
        <v>63</v>
      </c>
      <c r="AJ208" s="11">
        <f>+'NewTech-modinp'!AI207</f>
        <v>63</v>
      </c>
      <c r="AK208" s="11">
        <f>+'NewTech-modinp'!AJ207</f>
        <v>63</v>
      </c>
      <c r="AL208" s="11">
        <f>+'NewTech-modinp'!AK207</f>
        <v>63</v>
      </c>
      <c r="AM208" s="11">
        <f>+'NewTech-modinp'!AL207</f>
        <v>63</v>
      </c>
      <c r="AN208" s="11">
        <f>+'NewTech-modinp'!AM207</f>
        <v>63</v>
      </c>
      <c r="AO208" s="11">
        <f>+'NewTech-modinp'!AN207</f>
        <v>63</v>
      </c>
      <c r="AP208" s="11">
        <f>+'NewTech-modinp'!AO207</f>
        <v>63</v>
      </c>
      <c r="AQ208" s="11">
        <f>+'NewTech-modinp'!AP207</f>
        <v>63</v>
      </c>
      <c r="AR208" s="17">
        <f>+'NewTech-modinp'!AQ207</f>
        <v>7.0000000000000007E-2</v>
      </c>
      <c r="AT208" s="11">
        <f>+'NewTech-modinp'!AR207</f>
        <v>5</v>
      </c>
    </row>
    <row r="209" spans="1:46" s="11" customFormat="1">
      <c r="A209" s="34" t="s">
        <v>128</v>
      </c>
      <c r="B209" s="35" t="s">
        <v>210</v>
      </c>
      <c r="C209" s="34" t="s">
        <v>84</v>
      </c>
      <c r="D209" s="35" t="s">
        <v>175</v>
      </c>
      <c r="E209" s="36" t="str">
        <f t="shared" si="22"/>
        <v>REFI-MoTP-Stat</v>
      </c>
      <c r="F209" s="34" t="s">
        <v>87</v>
      </c>
      <c r="G209" s="35" t="s">
        <v>178</v>
      </c>
      <c r="H209" s="36" t="str">
        <f t="shared" si="23"/>
        <v>REFI-MoTP-Stat-ELC-Motor20</v>
      </c>
      <c r="I209" s="34" t="s">
        <v>70</v>
      </c>
      <c r="J209" s="35" t="s">
        <v>161</v>
      </c>
      <c r="N209" s="11" t="str">
        <f>+'NewTech-modinp'!N208</f>
        <v>WOOD-PH-STM_HW-NGA-Boiler</v>
      </c>
      <c r="O209" s="11" t="str">
        <f>+'NewTech-modinp'!O208</f>
        <v>New Wood products - Process Heat: Steam/Hot Water  - Natural Gas</v>
      </c>
      <c r="P209" s="11" t="str">
        <f>+'NewTech-modinp'!P208</f>
        <v>INDNGA</v>
      </c>
      <c r="Q209" s="11" t="str">
        <f>+'NewTech-modinp'!Q208</f>
        <v>WOOD-PH-STM_HW</v>
      </c>
      <c r="R209" s="11">
        <f>+'NewTech-modinp'!R208</f>
        <v>2018</v>
      </c>
      <c r="S209" s="17">
        <v>2020</v>
      </c>
      <c r="T209" s="38">
        <f>+'NewTech-modinp'!T208</f>
        <v>25</v>
      </c>
      <c r="U209" s="11">
        <f>+'NewTech-modinp'!U208</f>
        <v>0.5</v>
      </c>
      <c r="V209" s="11">
        <f t="shared" si="24"/>
        <v>0.35</v>
      </c>
      <c r="W209" s="17">
        <f>+'NewTech-modinp'!V208</f>
        <v>31.536000000000001</v>
      </c>
      <c r="X209" s="38">
        <f>+'NewTech-modinp'!W208</f>
        <v>0.87</v>
      </c>
      <c r="Y209" s="11">
        <f>+'NewTech-modinp'!X208</f>
        <v>0.87</v>
      </c>
      <c r="Z209" s="11">
        <f>+'NewTech-modinp'!Y208</f>
        <v>0.87</v>
      </c>
      <c r="AA209" s="11">
        <f>+'NewTech-modinp'!Z208</f>
        <v>0.87</v>
      </c>
      <c r="AB209" s="11">
        <f>+'NewTech-modinp'!AA208</f>
        <v>0.87</v>
      </c>
      <c r="AC209" s="11">
        <f>+'NewTech-modinp'!AB208</f>
        <v>0.87</v>
      </c>
      <c r="AD209" s="11">
        <f>+'NewTech-modinp'!AC208</f>
        <v>0.87</v>
      </c>
      <c r="AE209" s="11">
        <f>+'NewTech-modinp'!AD208</f>
        <v>0.87</v>
      </c>
      <c r="AF209" s="11">
        <f>+'NewTech-modinp'!AE208</f>
        <v>0.87</v>
      </c>
      <c r="AG209" s="11">
        <f>+'NewTech-modinp'!AF208</f>
        <v>0.87</v>
      </c>
      <c r="AH209" s="17">
        <f>+'NewTech-modinp'!AG208</f>
        <v>350</v>
      </c>
      <c r="AI209" s="11">
        <f>+'NewTech-modinp'!AH208</f>
        <v>350</v>
      </c>
      <c r="AJ209" s="11">
        <f>+'NewTech-modinp'!AI208</f>
        <v>350</v>
      </c>
      <c r="AK209" s="11">
        <f>+'NewTech-modinp'!AJ208</f>
        <v>350</v>
      </c>
      <c r="AL209" s="11">
        <f>+'NewTech-modinp'!AK208</f>
        <v>350</v>
      </c>
      <c r="AM209" s="11">
        <f>+'NewTech-modinp'!AL208</f>
        <v>350</v>
      </c>
      <c r="AN209" s="11">
        <f>+'NewTech-modinp'!AM208</f>
        <v>350</v>
      </c>
      <c r="AO209" s="11">
        <f>+'NewTech-modinp'!AN208</f>
        <v>350</v>
      </c>
      <c r="AP209" s="11">
        <f>+'NewTech-modinp'!AO208</f>
        <v>350</v>
      </c>
      <c r="AQ209" s="11">
        <f>+'NewTech-modinp'!AP208</f>
        <v>350</v>
      </c>
      <c r="AR209" s="17">
        <f>+'NewTech-modinp'!AQ208</f>
        <v>0.2</v>
      </c>
      <c r="AT209" s="11">
        <f>+'NewTech-modinp'!AR208</f>
        <v>5</v>
      </c>
    </row>
    <row r="210" spans="1:46" s="11" customFormat="1">
      <c r="A210" s="34" t="s">
        <v>128</v>
      </c>
      <c r="B210" s="35" t="s">
        <v>210</v>
      </c>
      <c r="C210" s="34" t="s">
        <v>84</v>
      </c>
      <c r="D210" s="35" t="s">
        <v>175</v>
      </c>
      <c r="E210" s="36" t="str">
        <f t="shared" si="22"/>
        <v>REFI-MoTP-Stat</v>
      </c>
      <c r="F210" s="34" t="s">
        <v>85</v>
      </c>
      <c r="G210" s="35" t="s">
        <v>176</v>
      </c>
      <c r="H210" s="36" t="str">
        <f t="shared" ref="H210" si="26">+LEFT(E210,9)&amp;"-"&amp;RIGHT(J210,3)&amp;"-"&amp;G210&amp;"20"</f>
        <v>REFI-MoTP-DSL-Stt_ngn20</v>
      </c>
      <c r="I210" s="34" t="s">
        <v>82</v>
      </c>
      <c r="J210" s="35" t="s">
        <v>173</v>
      </c>
      <c r="N210" s="11" t="str">
        <f>+'NewTech-modinp'!N209</f>
        <v>WOOD-PH-STM_HW-DSL-Boiler</v>
      </c>
      <c r="O210" s="11" t="str">
        <f>+'NewTech-modinp'!O209</f>
        <v>New Wood products - Process Heat: Steam/Hot Water  - Diesel</v>
      </c>
      <c r="P210" s="11" t="str">
        <f>+'NewTech-modinp'!P209</f>
        <v>INDDSL</v>
      </c>
      <c r="Q210" s="11" t="str">
        <f>+'NewTech-modinp'!Q209</f>
        <v>WOOD-PH-STM_HW</v>
      </c>
      <c r="R210" s="11">
        <f>+'NewTech-modinp'!R209</f>
        <v>2018</v>
      </c>
      <c r="S210" s="17">
        <v>2020</v>
      </c>
      <c r="T210" s="38">
        <f>+'NewTech-modinp'!T209</f>
        <v>25</v>
      </c>
      <c r="U210" s="11">
        <f>+'NewTech-modinp'!U209</f>
        <v>0.5</v>
      </c>
      <c r="V210" s="11">
        <f t="shared" si="24"/>
        <v>0.35</v>
      </c>
      <c r="W210" s="17">
        <f>+'NewTech-modinp'!V209</f>
        <v>31.536000000000001</v>
      </c>
      <c r="X210" s="38">
        <f>+'NewTech-modinp'!W209</f>
        <v>0.85</v>
      </c>
      <c r="Y210" s="11">
        <f>+'NewTech-modinp'!X209</f>
        <v>0.85</v>
      </c>
      <c r="Z210" s="11">
        <f>+'NewTech-modinp'!Y209</f>
        <v>0.85</v>
      </c>
      <c r="AA210" s="11">
        <f>+'NewTech-modinp'!Z209</f>
        <v>0.85</v>
      </c>
      <c r="AB210" s="11">
        <f>+'NewTech-modinp'!AA209</f>
        <v>0.85</v>
      </c>
      <c r="AC210" s="11">
        <f>+'NewTech-modinp'!AB209</f>
        <v>0.85</v>
      </c>
      <c r="AD210" s="11">
        <f>+'NewTech-modinp'!AC209</f>
        <v>0.85</v>
      </c>
      <c r="AE210" s="11">
        <f>+'NewTech-modinp'!AD209</f>
        <v>0.85</v>
      </c>
      <c r="AF210" s="11">
        <f>+'NewTech-modinp'!AE209</f>
        <v>0.85</v>
      </c>
      <c r="AG210" s="11">
        <f>+'NewTech-modinp'!AF209</f>
        <v>0.85</v>
      </c>
      <c r="AH210" s="17">
        <f>+'NewTech-modinp'!AG209</f>
        <v>300</v>
      </c>
      <c r="AI210" s="11">
        <f>+'NewTech-modinp'!AH209</f>
        <v>300</v>
      </c>
      <c r="AJ210" s="11">
        <f>+'NewTech-modinp'!AI209</f>
        <v>300</v>
      </c>
      <c r="AK210" s="11">
        <f>+'NewTech-modinp'!AJ209</f>
        <v>300</v>
      </c>
      <c r="AL210" s="11">
        <f>+'NewTech-modinp'!AK209</f>
        <v>300</v>
      </c>
      <c r="AM210" s="11">
        <f>+'NewTech-modinp'!AL209</f>
        <v>300</v>
      </c>
      <c r="AN210" s="11">
        <f>+'NewTech-modinp'!AM209</f>
        <v>300</v>
      </c>
      <c r="AO210" s="11">
        <f>+'NewTech-modinp'!AN209</f>
        <v>300</v>
      </c>
      <c r="AP210" s="11">
        <f>+'NewTech-modinp'!AO209</f>
        <v>300</v>
      </c>
      <c r="AQ210" s="11">
        <f>+'NewTech-modinp'!AP209</f>
        <v>300</v>
      </c>
      <c r="AR210" s="17"/>
    </row>
    <row r="211" spans="1:46" s="11" customFormat="1">
      <c r="A211" s="34" t="s">
        <v>128</v>
      </c>
      <c r="B211" s="35" t="s">
        <v>210</v>
      </c>
      <c r="C211" s="34" t="s">
        <v>93</v>
      </c>
      <c r="D211" s="35" t="s">
        <v>183</v>
      </c>
      <c r="E211" s="36" t="str">
        <f t="shared" si="22"/>
        <v>REFI-PH-DirH</v>
      </c>
      <c r="F211" s="34" t="s">
        <v>91</v>
      </c>
      <c r="G211" s="35" t="s">
        <v>181</v>
      </c>
      <c r="H211" s="36" t="str">
        <f t="shared" si="23"/>
        <v>REFI-PH-DirH-ELC-Heater20</v>
      </c>
      <c r="I211" s="34" t="s">
        <v>70</v>
      </c>
      <c r="J211" s="35" t="s">
        <v>161</v>
      </c>
      <c r="N211" s="11" t="str">
        <f>+'NewTech-modinp'!N210</f>
        <v>WOOD-PH-STM_HW-FOL-Boiler</v>
      </c>
      <c r="O211" s="11" t="str">
        <f>+'NewTech-modinp'!O210</f>
        <v>New Wood products - Process Heat: Steam/Hot Water  - Fuel Oil</v>
      </c>
      <c r="P211" s="11" t="str">
        <f>+'NewTech-modinp'!P210</f>
        <v>INDFOL</v>
      </c>
      <c r="Q211" s="11" t="str">
        <f>+'NewTech-modinp'!Q210</f>
        <v>WOOD-PH-STM_HW</v>
      </c>
      <c r="R211" s="11">
        <f>+'NewTech-modinp'!R210</f>
        <v>2018</v>
      </c>
      <c r="S211" s="17">
        <v>2020</v>
      </c>
      <c r="T211" s="38">
        <f>+'NewTech-modinp'!T210</f>
        <v>25</v>
      </c>
      <c r="U211" s="11">
        <f>+'NewTech-modinp'!U210</f>
        <v>0.5</v>
      </c>
      <c r="V211" s="11">
        <f t="shared" si="24"/>
        <v>0.35</v>
      </c>
      <c r="W211" s="17">
        <f>+'NewTech-modinp'!V210</f>
        <v>31.536000000000001</v>
      </c>
      <c r="X211" s="38">
        <f>+'NewTech-modinp'!W210</f>
        <v>0.85</v>
      </c>
      <c r="Y211" s="11">
        <f>+'NewTech-modinp'!X210</f>
        <v>0.85</v>
      </c>
      <c r="Z211" s="11">
        <f>+'NewTech-modinp'!Y210</f>
        <v>0.85</v>
      </c>
      <c r="AA211" s="11">
        <f>+'NewTech-modinp'!Z210</f>
        <v>0.85</v>
      </c>
      <c r="AB211" s="11">
        <f>+'NewTech-modinp'!AA210</f>
        <v>0.85</v>
      </c>
      <c r="AC211" s="11">
        <f>+'NewTech-modinp'!AB210</f>
        <v>0.85</v>
      </c>
      <c r="AD211" s="11">
        <f>+'NewTech-modinp'!AC210</f>
        <v>0.85</v>
      </c>
      <c r="AE211" s="11">
        <f>+'NewTech-modinp'!AD210</f>
        <v>0.85</v>
      </c>
      <c r="AF211" s="11">
        <f>+'NewTech-modinp'!AE210</f>
        <v>0.85</v>
      </c>
      <c r="AG211" s="11">
        <f>+'NewTech-modinp'!AF210</f>
        <v>0.85</v>
      </c>
      <c r="AH211" s="17">
        <f>+'NewTech-modinp'!AG210</f>
        <v>300</v>
      </c>
      <c r="AI211" s="11">
        <f>+'NewTech-modinp'!AH210</f>
        <v>300</v>
      </c>
      <c r="AJ211" s="11">
        <f>+'NewTech-modinp'!AI210</f>
        <v>300</v>
      </c>
      <c r="AK211" s="11">
        <f>+'NewTech-modinp'!AJ210</f>
        <v>300</v>
      </c>
      <c r="AL211" s="11">
        <f>+'NewTech-modinp'!AK210</f>
        <v>300</v>
      </c>
      <c r="AM211" s="11">
        <f>+'NewTech-modinp'!AL210</f>
        <v>300</v>
      </c>
      <c r="AN211" s="11">
        <f>+'NewTech-modinp'!AM210</f>
        <v>300</v>
      </c>
      <c r="AO211" s="11">
        <f>+'NewTech-modinp'!AN210</f>
        <v>300</v>
      </c>
      <c r="AP211" s="11">
        <f>+'NewTech-modinp'!AO210</f>
        <v>300</v>
      </c>
      <c r="AQ211" s="11">
        <f>+'NewTech-modinp'!AP210</f>
        <v>300</v>
      </c>
      <c r="AR211" s="17"/>
    </row>
    <row r="212" spans="1:46" s="11" customFormat="1">
      <c r="A212" s="34" t="s">
        <v>128</v>
      </c>
      <c r="B212" s="35" t="s">
        <v>210</v>
      </c>
      <c r="C212" s="34" t="s">
        <v>93</v>
      </c>
      <c r="D212" s="35" t="s">
        <v>183</v>
      </c>
      <c r="E212" s="36" t="str">
        <f t="shared" si="22"/>
        <v>REFI-PH-DirH</v>
      </c>
      <c r="F212" s="34" t="s">
        <v>90</v>
      </c>
      <c r="G212" s="35" t="s">
        <v>90</v>
      </c>
      <c r="H212" s="36" t="str">
        <f t="shared" si="23"/>
        <v>REFI-PH-DirH-NGA-Burner20</v>
      </c>
      <c r="I212" s="34" t="s">
        <v>68</v>
      </c>
      <c r="J212" s="35" t="s">
        <v>160</v>
      </c>
      <c r="N212" s="11" t="str">
        <f>+'NewTech-modinp'!N211</f>
        <v>WOOD-PH-STM_HW-ELC-HPmp</v>
      </c>
      <c r="O212" s="11" t="str">
        <f>+'NewTech-modinp'!O211</f>
        <v>New Wood products - Process Heat: Steam/Hot Water  - Electricity</v>
      </c>
      <c r="P212" s="11" t="str">
        <f>+'NewTech-modinp'!P211</f>
        <v>INDELC</v>
      </c>
      <c r="Q212" s="11" t="str">
        <f>+'NewTech-modinp'!Q211</f>
        <v>WOOD-PH-STM_HW</v>
      </c>
      <c r="R212" s="11">
        <f>+'NewTech-modinp'!R211</f>
        <v>2018</v>
      </c>
      <c r="S212" s="17">
        <v>2020</v>
      </c>
      <c r="T212" s="38">
        <f>+'NewTech-modinp'!T211</f>
        <v>20</v>
      </c>
      <c r="U212" s="11">
        <f>+'NewTech-modinp'!U211</f>
        <v>0.5</v>
      </c>
      <c r="V212" s="11">
        <f t="shared" si="24"/>
        <v>0.35</v>
      </c>
      <c r="W212" s="17">
        <f>+'NewTech-modinp'!V211</f>
        <v>31.536000000000001</v>
      </c>
      <c r="X212" s="38">
        <f>+'NewTech-modinp'!W211</f>
        <v>3.5</v>
      </c>
      <c r="Y212" s="11">
        <f>+'NewTech-modinp'!X211</f>
        <v>3.5</v>
      </c>
      <c r="Z212" s="11">
        <f>+'NewTech-modinp'!Y211</f>
        <v>3.5</v>
      </c>
      <c r="AA212" s="11">
        <f>+'NewTech-modinp'!Z211</f>
        <v>3.5</v>
      </c>
      <c r="AB212" s="11">
        <f>+'NewTech-modinp'!AA211</f>
        <v>3.5</v>
      </c>
      <c r="AC212" s="11">
        <f>+'NewTech-modinp'!AB211</f>
        <v>3.5</v>
      </c>
      <c r="AD212" s="11">
        <f>+'NewTech-modinp'!AC211</f>
        <v>3.5</v>
      </c>
      <c r="AE212" s="11">
        <f>+'NewTech-modinp'!AD211</f>
        <v>3.5</v>
      </c>
      <c r="AF212" s="11">
        <f>+'NewTech-modinp'!AE211</f>
        <v>3.5</v>
      </c>
      <c r="AG212" s="11">
        <f>+'NewTech-modinp'!AF211</f>
        <v>3.5</v>
      </c>
      <c r="AH212" s="17">
        <f>+'NewTech-modinp'!AG211</f>
        <v>1071.4285714285713</v>
      </c>
      <c r="AI212" s="11">
        <f>+'NewTech-modinp'!AH211</f>
        <v>1071.4285714285713</v>
      </c>
      <c r="AJ212" s="11">
        <f>+'NewTech-modinp'!AI211</f>
        <v>1071.4285714285713</v>
      </c>
      <c r="AK212" s="11">
        <f>+'NewTech-modinp'!AJ211</f>
        <v>1071.4285714285713</v>
      </c>
      <c r="AL212" s="11">
        <f>+'NewTech-modinp'!AK211</f>
        <v>1071.4285714285713</v>
      </c>
      <c r="AM212" s="11">
        <f>+'NewTech-modinp'!AL211</f>
        <v>1071.4285714285713</v>
      </c>
      <c r="AN212" s="11">
        <f>+'NewTech-modinp'!AM211</f>
        <v>1071.4285714285713</v>
      </c>
      <c r="AO212" s="11">
        <f>+'NewTech-modinp'!AN211</f>
        <v>1071.4285714285713</v>
      </c>
      <c r="AP212" s="11">
        <f>+'NewTech-modinp'!AO211</f>
        <v>1071.4285714285713</v>
      </c>
      <c r="AQ212" s="11">
        <f>+'NewTech-modinp'!AP211</f>
        <v>1071.4285714285713</v>
      </c>
      <c r="AR212" s="17">
        <f>+'NewTech-modinp'!AQ211</f>
        <v>0</v>
      </c>
      <c r="AT212" s="11">
        <f>+'NewTech-modinp'!AR211</f>
        <v>5</v>
      </c>
    </row>
    <row r="213" spans="1:46" s="11" customFormat="1">
      <c r="A213" s="34" t="s">
        <v>128</v>
      </c>
      <c r="B213" s="35" t="s">
        <v>210</v>
      </c>
      <c r="C213" s="34" t="s">
        <v>66</v>
      </c>
      <c r="D213" s="35" t="s">
        <v>158</v>
      </c>
      <c r="E213" s="36" t="str">
        <f t="shared" si="22"/>
        <v>REFI-PH-FURN</v>
      </c>
      <c r="F213" s="34" t="s">
        <v>69</v>
      </c>
      <c r="G213" s="35" t="s">
        <v>159</v>
      </c>
      <c r="H213" s="36" t="str">
        <f t="shared" si="23"/>
        <v>REFI-PH-FURN-ELC-Furn20</v>
      </c>
      <c r="I213" s="34" t="s">
        <v>70</v>
      </c>
      <c r="J213" s="35" t="s">
        <v>161</v>
      </c>
      <c r="N213" s="11" t="str">
        <f>+'NewTech-modinp'!N212</f>
        <v>WOOD-PH-STM_HW-COA-Boiler</v>
      </c>
      <c r="O213" s="11" t="str">
        <f>+'NewTech-modinp'!O212</f>
        <v>New Wood products - Process Heat: Steam/Hot Water  - Coal</v>
      </c>
      <c r="P213" s="11" t="str">
        <f>+'NewTech-modinp'!P212</f>
        <v>INDCOA</v>
      </c>
      <c r="Q213" s="11" t="str">
        <f>+'NewTech-modinp'!Q212</f>
        <v>WOOD-PH-STM_HW</v>
      </c>
      <c r="R213" s="11">
        <f>+'NewTech-modinp'!R212</f>
        <v>2018</v>
      </c>
      <c r="S213" s="17">
        <v>2020</v>
      </c>
      <c r="T213" s="38">
        <f>+'NewTech-modinp'!T212</f>
        <v>25</v>
      </c>
      <c r="U213" s="11">
        <f>+'NewTech-modinp'!U212</f>
        <v>0.5</v>
      </c>
      <c r="V213" s="11">
        <f t="shared" si="24"/>
        <v>0.35</v>
      </c>
      <c r="W213" s="17">
        <f>+'NewTech-modinp'!V212</f>
        <v>31.536000000000001</v>
      </c>
      <c r="X213" s="38">
        <f>+'NewTech-modinp'!W212</f>
        <v>0.8</v>
      </c>
      <c r="Y213" s="11">
        <f>+'NewTech-modinp'!X212</f>
        <v>0.8</v>
      </c>
      <c r="Z213" s="11">
        <f>+'NewTech-modinp'!Y212</f>
        <v>0.8</v>
      </c>
      <c r="AA213" s="11">
        <f>+'NewTech-modinp'!Z212</f>
        <v>0.8</v>
      </c>
      <c r="AB213" s="11">
        <f>+'NewTech-modinp'!AA212</f>
        <v>0.8</v>
      </c>
      <c r="AC213" s="11">
        <f>+'NewTech-modinp'!AB212</f>
        <v>0.8</v>
      </c>
      <c r="AD213" s="11">
        <f>+'NewTech-modinp'!AC212</f>
        <v>0.8</v>
      </c>
      <c r="AE213" s="11">
        <f>+'NewTech-modinp'!AD212</f>
        <v>0.8</v>
      </c>
      <c r="AF213" s="11">
        <f>+'NewTech-modinp'!AE212</f>
        <v>0.8</v>
      </c>
      <c r="AG213" s="11">
        <f>+'NewTech-modinp'!AF212</f>
        <v>0.8</v>
      </c>
      <c r="AH213" s="17">
        <f>+'NewTech-modinp'!AG212</f>
        <v>750</v>
      </c>
      <c r="AI213" s="11">
        <f>+'NewTech-modinp'!AH212</f>
        <v>750</v>
      </c>
      <c r="AJ213" s="11">
        <f>+'NewTech-modinp'!AI212</f>
        <v>750</v>
      </c>
      <c r="AK213" s="11">
        <f>+'NewTech-modinp'!AJ212</f>
        <v>750</v>
      </c>
      <c r="AL213" s="11">
        <f>+'NewTech-modinp'!AK212</f>
        <v>750</v>
      </c>
      <c r="AM213" s="11">
        <f>+'NewTech-modinp'!AL212</f>
        <v>750</v>
      </c>
      <c r="AN213" s="11">
        <f>+'NewTech-modinp'!AM212</f>
        <v>750</v>
      </c>
      <c r="AO213" s="11">
        <f>+'NewTech-modinp'!AN212</f>
        <v>750</v>
      </c>
      <c r="AP213" s="11">
        <f>+'NewTech-modinp'!AO212</f>
        <v>750</v>
      </c>
      <c r="AQ213" s="11">
        <f>+'NewTech-modinp'!AP212</f>
        <v>750</v>
      </c>
      <c r="AR213" s="17">
        <v>0</v>
      </c>
    </row>
    <row r="214" spans="1:46" s="11" customFormat="1">
      <c r="A214" s="34" t="s">
        <v>128</v>
      </c>
      <c r="B214" s="35" t="s">
        <v>210</v>
      </c>
      <c r="C214" s="34" t="s">
        <v>66</v>
      </c>
      <c r="D214" s="35" t="s">
        <v>158</v>
      </c>
      <c r="E214" s="36" t="str">
        <f t="shared" si="22"/>
        <v>REFI-PH-FURN</v>
      </c>
      <c r="F214" s="34" t="s">
        <v>67</v>
      </c>
      <c r="G214" s="35" t="s">
        <v>159</v>
      </c>
      <c r="H214" s="36" t="str">
        <f t="shared" si="23"/>
        <v>REFI-PH-FURN-COA-Furn20</v>
      </c>
      <c r="I214" s="34" t="s">
        <v>71</v>
      </c>
      <c r="J214" s="35" t="s">
        <v>162</v>
      </c>
      <c r="N214" s="11" t="str">
        <f>+'NewTech-modinp'!N213</f>
        <v>WOOD-PH-STM_HW-LPG-Boiler</v>
      </c>
      <c r="O214" s="11" t="str">
        <f>+'NewTech-modinp'!O213</f>
        <v>New Wood products - Process Heat: Steam/Hot Water  - LPG</v>
      </c>
      <c r="P214" s="11" t="str">
        <f>+'NewTech-modinp'!P213</f>
        <v>INDLPG</v>
      </c>
      <c r="Q214" s="11" t="str">
        <f>+'NewTech-modinp'!Q213</f>
        <v>WOOD-PH-STM_HW</v>
      </c>
      <c r="R214" s="11">
        <f>+'NewTech-modinp'!R213</f>
        <v>2018</v>
      </c>
      <c r="S214" s="17">
        <v>2020</v>
      </c>
      <c r="T214" s="38">
        <f>+'NewTech-modinp'!T213</f>
        <v>25</v>
      </c>
      <c r="U214" s="11">
        <f>+'NewTech-modinp'!U213</f>
        <v>0.5</v>
      </c>
      <c r="V214" s="11">
        <f t="shared" si="24"/>
        <v>0.35</v>
      </c>
      <c r="W214" s="17">
        <f>+'NewTech-modinp'!V213</f>
        <v>31.536000000000001</v>
      </c>
      <c r="X214" s="38">
        <f>+'NewTech-modinp'!W213</f>
        <v>0.87</v>
      </c>
      <c r="Y214" s="11">
        <f>+'NewTech-modinp'!X213</f>
        <v>0.87</v>
      </c>
      <c r="Z214" s="11">
        <f>+'NewTech-modinp'!Y213</f>
        <v>0.87</v>
      </c>
      <c r="AA214" s="11">
        <f>+'NewTech-modinp'!Z213</f>
        <v>0.87</v>
      </c>
      <c r="AB214" s="11">
        <f>+'NewTech-modinp'!AA213</f>
        <v>0.87</v>
      </c>
      <c r="AC214" s="11">
        <f>+'NewTech-modinp'!AB213</f>
        <v>0.87</v>
      </c>
      <c r="AD214" s="11">
        <f>+'NewTech-modinp'!AC213</f>
        <v>0.87</v>
      </c>
      <c r="AE214" s="11">
        <f>+'NewTech-modinp'!AD213</f>
        <v>0.87</v>
      </c>
      <c r="AF214" s="11">
        <f>+'NewTech-modinp'!AE213</f>
        <v>0.87</v>
      </c>
      <c r="AG214" s="11">
        <f>+'NewTech-modinp'!AF213</f>
        <v>0.87</v>
      </c>
      <c r="AH214" s="17">
        <f>+'NewTech-modinp'!AG213</f>
        <v>350</v>
      </c>
      <c r="AI214" s="11">
        <f>+'NewTech-modinp'!AH213</f>
        <v>350</v>
      </c>
      <c r="AJ214" s="11">
        <f>+'NewTech-modinp'!AI213</f>
        <v>350</v>
      </c>
      <c r="AK214" s="11">
        <f>+'NewTech-modinp'!AJ213</f>
        <v>350</v>
      </c>
      <c r="AL214" s="11">
        <f>+'NewTech-modinp'!AK213</f>
        <v>350</v>
      </c>
      <c r="AM214" s="11">
        <f>+'NewTech-modinp'!AL213</f>
        <v>350</v>
      </c>
      <c r="AN214" s="11">
        <f>+'NewTech-modinp'!AM213</f>
        <v>350</v>
      </c>
      <c r="AO214" s="11">
        <f>+'NewTech-modinp'!AN213</f>
        <v>350</v>
      </c>
      <c r="AP214" s="11">
        <f>+'NewTech-modinp'!AO213</f>
        <v>350</v>
      </c>
      <c r="AQ214" s="11">
        <f>+'NewTech-modinp'!AP213</f>
        <v>350</v>
      </c>
      <c r="AR214" s="17"/>
    </row>
    <row r="215" spans="1:46" s="11" customFormat="1">
      <c r="A215" s="34" t="s">
        <v>128</v>
      </c>
      <c r="B215" s="35" t="s">
        <v>210</v>
      </c>
      <c r="C215" s="34" t="s">
        <v>66</v>
      </c>
      <c r="D215" s="35" t="s">
        <v>158</v>
      </c>
      <c r="E215" s="36" t="str">
        <f t="shared" si="22"/>
        <v>REFI-PH-FURN</v>
      </c>
      <c r="F215" s="34" t="s">
        <v>67</v>
      </c>
      <c r="G215" s="35" t="s">
        <v>159</v>
      </c>
      <c r="H215" s="36" t="str">
        <f t="shared" si="23"/>
        <v>REFI-PH-FURN-NGA-Furn20</v>
      </c>
      <c r="I215" s="34" t="s">
        <v>68</v>
      </c>
      <c r="J215" s="35" t="s">
        <v>160</v>
      </c>
      <c r="N215" s="11" t="str">
        <f>+'NewTech-modinp'!N214</f>
        <v>WOOD-PH-STM_HW-WOD-Boiler</v>
      </c>
      <c r="O215" s="11" t="str">
        <f>+'NewTech-modinp'!O214</f>
        <v>New Wood products - Process Heat: Steam/Hot Water  - Wood</v>
      </c>
      <c r="P215" s="11" t="str">
        <f>+'NewTech-modinp'!P214</f>
        <v>INDWOD</v>
      </c>
      <c r="Q215" s="11" t="str">
        <f>+'NewTech-modinp'!Q214</f>
        <v>WOOD-PH-STM_HW</v>
      </c>
      <c r="R215" s="11">
        <f>+'NewTech-modinp'!R214</f>
        <v>2018</v>
      </c>
      <c r="S215" s="17">
        <v>2020</v>
      </c>
      <c r="T215" s="38">
        <f>+'NewTech-modinp'!T214</f>
        <v>25</v>
      </c>
      <c r="U215" s="11">
        <f>+'NewTech-modinp'!U214</f>
        <v>0.5</v>
      </c>
      <c r="V215" s="11">
        <f t="shared" si="24"/>
        <v>0.35</v>
      </c>
      <c r="W215" s="17">
        <f>+'NewTech-modinp'!V214</f>
        <v>31.536000000000001</v>
      </c>
      <c r="X215" s="38">
        <f>+'NewTech-modinp'!W214</f>
        <v>0.85</v>
      </c>
      <c r="Y215" s="11">
        <f>+'NewTech-modinp'!X214</f>
        <v>0.85</v>
      </c>
      <c r="Z215" s="11">
        <f>+'NewTech-modinp'!Y214</f>
        <v>0.85</v>
      </c>
      <c r="AA215" s="11">
        <f>+'NewTech-modinp'!Z214</f>
        <v>0.85</v>
      </c>
      <c r="AB215" s="11">
        <f>+'NewTech-modinp'!AA214</f>
        <v>0.85</v>
      </c>
      <c r="AC215" s="11">
        <f>+'NewTech-modinp'!AB214</f>
        <v>0.85</v>
      </c>
      <c r="AD215" s="11">
        <f>+'NewTech-modinp'!AC214</f>
        <v>0.85</v>
      </c>
      <c r="AE215" s="11">
        <f>+'NewTech-modinp'!AD214</f>
        <v>0.85</v>
      </c>
      <c r="AF215" s="11">
        <f>+'NewTech-modinp'!AE214</f>
        <v>0.85</v>
      </c>
      <c r="AG215" s="11">
        <f>+'NewTech-modinp'!AF214</f>
        <v>0.85</v>
      </c>
      <c r="AH215" s="17">
        <f>+'NewTech-modinp'!AG214</f>
        <v>2000</v>
      </c>
      <c r="AI215" s="11">
        <f>+'NewTech-modinp'!AH214</f>
        <v>2000</v>
      </c>
      <c r="AJ215" s="11">
        <f>+'NewTech-modinp'!AI214</f>
        <v>2000</v>
      </c>
      <c r="AK215" s="11">
        <f>+'NewTech-modinp'!AJ214</f>
        <v>2000</v>
      </c>
      <c r="AL215" s="11">
        <f>+'NewTech-modinp'!AK214</f>
        <v>2000</v>
      </c>
      <c r="AM215" s="11">
        <f>+'NewTech-modinp'!AL214</f>
        <v>2000</v>
      </c>
      <c r="AN215" s="11">
        <f>+'NewTech-modinp'!AM214</f>
        <v>2000</v>
      </c>
      <c r="AO215" s="11">
        <f>+'NewTech-modinp'!AN214</f>
        <v>2000</v>
      </c>
      <c r="AP215" s="11">
        <f>+'NewTech-modinp'!AO214</f>
        <v>2000</v>
      </c>
      <c r="AQ215" s="11">
        <f>+'NewTech-modinp'!AP214</f>
        <v>2000</v>
      </c>
      <c r="AR215" s="17"/>
    </row>
    <row r="216" spans="1:46" s="11" customFormat="1">
      <c r="A216" s="34"/>
      <c r="B216" s="35"/>
      <c r="C216" s="34"/>
      <c r="D216" s="35"/>
      <c r="E216" s="36"/>
      <c r="F216" s="34"/>
      <c r="G216" s="35"/>
      <c r="H216" s="36"/>
      <c r="I216" s="34"/>
      <c r="J216" s="35"/>
      <c r="P216" s="11" t="s">
        <v>597</v>
      </c>
      <c r="S216" s="17"/>
      <c r="T216" s="38"/>
      <c r="W216" s="17"/>
      <c r="X216" s="38"/>
      <c r="AH216" s="17"/>
      <c r="AR216" s="17"/>
    </row>
    <row r="217" spans="1:46" s="11" customFormat="1">
      <c r="A217" s="34" t="s">
        <v>128</v>
      </c>
      <c r="B217" s="35" t="s">
        <v>210</v>
      </c>
      <c r="C217" s="34" t="s">
        <v>107</v>
      </c>
      <c r="D217" s="35" t="s">
        <v>195</v>
      </c>
      <c r="E217" s="36" t="str">
        <f t="shared" si="22"/>
        <v>REFI-PH-Stm</v>
      </c>
      <c r="F217" s="34" t="s">
        <v>108</v>
      </c>
      <c r="G217" s="35" t="s">
        <v>196</v>
      </c>
      <c r="H217" s="36" t="str">
        <f t="shared" si="23"/>
        <v>REFI-PH-Stm-GEO-Heat20</v>
      </c>
      <c r="I217" s="34" t="s">
        <v>109</v>
      </c>
      <c r="J217" s="35" t="s">
        <v>197</v>
      </c>
      <c r="N217" s="11" t="str">
        <f>+'NewTech-modinp'!N215</f>
        <v>WOOD-PH-STM_HW-ELC-Boiler</v>
      </c>
      <c r="O217" s="11" t="str">
        <f>+'NewTech-modinp'!O215</f>
        <v>New Wood products - Process Heat: Steam/Hot Water  - Electricity</v>
      </c>
      <c r="P217" s="11" t="str">
        <f>+'NewTech-modinp'!P215</f>
        <v>INDELC</v>
      </c>
      <c r="Q217" s="11" t="str">
        <f>+'NewTech-modinp'!Q215</f>
        <v>WOOD-PH-STM_HW</v>
      </c>
      <c r="R217" s="11">
        <f>+'NewTech-modinp'!R215</f>
        <v>2018</v>
      </c>
      <c r="S217" s="17">
        <v>2020</v>
      </c>
      <c r="T217" s="38">
        <f>+'NewTech-modinp'!T215</f>
        <v>25</v>
      </c>
      <c r="U217" s="11">
        <f>+'NewTech-modinp'!U215</f>
        <v>0.5</v>
      </c>
      <c r="V217" s="11">
        <f t="shared" si="24"/>
        <v>0.35</v>
      </c>
      <c r="W217" s="17">
        <f>+'NewTech-modinp'!V215</f>
        <v>31.536000000000001</v>
      </c>
      <c r="X217" s="38">
        <f>+'NewTech-modinp'!W215</f>
        <v>0.99</v>
      </c>
      <c r="Y217" s="11">
        <f>+'NewTech-modinp'!X215</f>
        <v>0.99</v>
      </c>
      <c r="Z217" s="11">
        <f>+'NewTech-modinp'!Y215</f>
        <v>0.99</v>
      </c>
      <c r="AA217" s="11">
        <f>+'NewTech-modinp'!Z215</f>
        <v>0.99</v>
      </c>
      <c r="AB217" s="11">
        <f>+'NewTech-modinp'!AA215</f>
        <v>0.99</v>
      </c>
      <c r="AC217" s="11">
        <f>+'NewTech-modinp'!AB215</f>
        <v>0.99</v>
      </c>
      <c r="AD217" s="11">
        <f>+'NewTech-modinp'!AC215</f>
        <v>0.99</v>
      </c>
      <c r="AE217" s="11">
        <f>+'NewTech-modinp'!AD215</f>
        <v>0.99</v>
      </c>
      <c r="AF217" s="11">
        <f>+'NewTech-modinp'!AE215</f>
        <v>0.99</v>
      </c>
      <c r="AG217" s="11">
        <f>+'NewTech-modinp'!AF215</f>
        <v>0.99</v>
      </c>
      <c r="AH217" s="17">
        <f>+'NewTech-modinp'!AG215</f>
        <v>370.49433333333332</v>
      </c>
      <c r="AI217" s="11">
        <f>+'NewTech-modinp'!AH215</f>
        <v>370.49433333333332</v>
      </c>
      <c r="AJ217" s="11">
        <f>+'NewTech-modinp'!AI215</f>
        <v>250</v>
      </c>
      <c r="AK217" s="11">
        <f>+'NewTech-modinp'!AJ215</f>
        <v>250</v>
      </c>
      <c r="AL217" s="11">
        <f>+'NewTech-modinp'!AK215</f>
        <v>250</v>
      </c>
      <c r="AM217" s="11">
        <f>+'NewTech-modinp'!AL215</f>
        <v>250</v>
      </c>
      <c r="AN217" s="11">
        <f>+'NewTech-modinp'!AM215</f>
        <v>250</v>
      </c>
      <c r="AO217" s="11">
        <f>+'NewTech-modinp'!AN215</f>
        <v>250</v>
      </c>
      <c r="AP217" s="11">
        <f>+'NewTech-modinp'!AO215</f>
        <v>250</v>
      </c>
      <c r="AQ217" s="11">
        <f>+'NewTech-modinp'!AP215</f>
        <v>250</v>
      </c>
      <c r="AR217" s="17">
        <f>+'NewTech-modinp'!AQ215</f>
        <v>1</v>
      </c>
      <c r="AT217" s="11">
        <f>+'NewTech-modinp'!AR215</f>
        <v>5</v>
      </c>
    </row>
    <row r="218" spans="1:46" s="11" customFormat="1">
      <c r="A218" s="34" t="s">
        <v>128</v>
      </c>
      <c r="B218" s="35" t="s">
        <v>210</v>
      </c>
      <c r="C218" s="34" t="s">
        <v>107</v>
      </c>
      <c r="D218" s="35" t="s">
        <v>195</v>
      </c>
      <c r="E218" s="36" t="str">
        <f t="shared" si="22"/>
        <v>REFI-PH-Stm</v>
      </c>
      <c r="F218" s="34" t="s">
        <v>108</v>
      </c>
      <c r="G218" s="35" t="s">
        <v>196</v>
      </c>
      <c r="H218" s="36" t="str">
        <f t="shared" si="23"/>
        <v>REFI-PH-Stm-BIG-Heat20</v>
      </c>
      <c r="I218" s="34" t="s">
        <v>110</v>
      </c>
      <c r="J218" s="35" t="s">
        <v>219</v>
      </c>
      <c r="N218" s="11" t="str">
        <f>+'NewTech-modinp'!N216</f>
        <v>WOOD-PH-STM_HW-GEO-Heat</v>
      </c>
      <c r="O218" s="11" t="str">
        <f>+'NewTech-modinp'!O216</f>
        <v>New Wood products - Process Heat: Steam/Hot Water  - Geothermal</v>
      </c>
      <c r="P218" s="11" t="str">
        <f>+'NewTech-modinp'!P216</f>
        <v>INDGEO</v>
      </c>
      <c r="Q218" s="11" t="str">
        <f>+'NewTech-modinp'!Q216</f>
        <v>WOOD-PH-STM_HW</v>
      </c>
      <c r="R218" s="11">
        <f>+'NewTech-modinp'!R216</f>
        <v>2018</v>
      </c>
      <c r="S218" s="17">
        <v>2020</v>
      </c>
      <c r="T218" s="38">
        <f>+'NewTech-modinp'!T216</f>
        <v>10</v>
      </c>
      <c r="U218" s="11">
        <f>+'NewTech-modinp'!U216</f>
        <v>0.5</v>
      </c>
      <c r="V218" s="11">
        <f t="shared" si="24"/>
        <v>0.35</v>
      </c>
      <c r="W218" s="17">
        <f>+'NewTech-modinp'!V216</f>
        <v>31.536000000000001</v>
      </c>
      <c r="X218" s="38">
        <f>+'NewTech-modinp'!W216</f>
        <v>0.97012399999999988</v>
      </c>
      <c r="Y218" s="11">
        <f>+'NewTech-modinp'!X216</f>
        <v>0.97012399999999988</v>
      </c>
      <c r="Z218" s="11">
        <f>+'NewTech-modinp'!Y216</f>
        <v>0.97012399999999988</v>
      </c>
      <c r="AA218" s="11">
        <f>+'NewTech-modinp'!Z216</f>
        <v>0.97012399999999988</v>
      </c>
      <c r="AB218" s="11">
        <f>+'NewTech-modinp'!AA216</f>
        <v>0.97012399999999988</v>
      </c>
      <c r="AC218" s="11">
        <f>+'NewTech-modinp'!AB216</f>
        <v>0.97012399999999988</v>
      </c>
      <c r="AD218" s="11">
        <f>+'NewTech-modinp'!AC216</f>
        <v>0.97012399999999988</v>
      </c>
      <c r="AE218" s="11">
        <f>+'NewTech-modinp'!AD216</f>
        <v>0.97012399999999988</v>
      </c>
      <c r="AF218" s="11">
        <f>+'NewTech-modinp'!AE216</f>
        <v>0.97012399999999988</v>
      </c>
      <c r="AG218" s="11">
        <f>+'NewTech-modinp'!AF216</f>
        <v>0.97012399999999988</v>
      </c>
      <c r="AH218" s="17">
        <f>+'NewTech-modinp'!AG216</f>
        <v>100</v>
      </c>
      <c r="AI218" s="11">
        <f>+'NewTech-modinp'!AH216</f>
        <v>100</v>
      </c>
      <c r="AJ218" s="11">
        <f>+'NewTech-modinp'!AI216</f>
        <v>100</v>
      </c>
      <c r="AK218" s="11">
        <f>+'NewTech-modinp'!AJ216</f>
        <v>100</v>
      </c>
      <c r="AL218" s="11">
        <f>+'NewTech-modinp'!AK216</f>
        <v>100</v>
      </c>
      <c r="AM218" s="11">
        <f>+'NewTech-modinp'!AL216</f>
        <v>100</v>
      </c>
      <c r="AN218" s="11">
        <f>+'NewTech-modinp'!AM216</f>
        <v>100</v>
      </c>
      <c r="AO218" s="11">
        <f>+'NewTech-modinp'!AN216</f>
        <v>100</v>
      </c>
      <c r="AP218" s="11">
        <f>+'NewTech-modinp'!AO216</f>
        <v>100</v>
      </c>
      <c r="AQ218" s="11">
        <f>+'NewTech-modinp'!AP216</f>
        <v>100</v>
      </c>
      <c r="AR218" s="17">
        <v>0</v>
      </c>
      <c r="AS218" s="11">
        <v>0.1</v>
      </c>
      <c r="AT218" s="11">
        <f>+'NewTech-modinp'!AR216</f>
        <v>5</v>
      </c>
    </row>
    <row r="219" spans="1:46" s="11" customFormat="1">
      <c r="A219" s="34" t="s">
        <v>128</v>
      </c>
      <c r="B219" s="35" t="s">
        <v>210</v>
      </c>
      <c r="C219" s="34" t="s">
        <v>107</v>
      </c>
      <c r="D219" s="35" t="s">
        <v>195</v>
      </c>
      <c r="E219" s="36" t="str">
        <f t="shared" si="22"/>
        <v>REFI-PH-Stm</v>
      </c>
      <c r="F219" s="34" t="s">
        <v>108</v>
      </c>
      <c r="G219" s="35" t="s">
        <v>196</v>
      </c>
      <c r="H219" s="36" t="str">
        <f t="shared" si="23"/>
        <v>REFI-PH-Stm-FOL-Heat20</v>
      </c>
      <c r="I219" s="34" t="s">
        <v>86</v>
      </c>
      <c r="J219" s="35" t="s">
        <v>177</v>
      </c>
      <c r="N219" s="11" t="str">
        <f>+'NewTech-modinp'!N217</f>
        <v>WOOD-Pump-ELC-Pump</v>
      </c>
      <c r="O219" s="11" t="str">
        <f>+'NewTech-modinp'!O217</f>
        <v>New Wood products - Pumping  - Electricity</v>
      </c>
      <c r="P219" s="11" t="str">
        <f>+'NewTech-modinp'!P217</f>
        <v>INDELC</v>
      </c>
      <c r="Q219" s="11" t="str">
        <f>+'NewTech-modinp'!Q217</f>
        <v>WOOD-Pump</v>
      </c>
      <c r="R219" s="11">
        <f>+'NewTech-modinp'!R217</f>
        <v>2018</v>
      </c>
      <c r="S219" s="17">
        <v>2020</v>
      </c>
      <c r="T219" s="38">
        <f>+'NewTech-modinp'!T217</f>
        <v>10</v>
      </c>
      <c r="U219" s="11">
        <f>+'NewTech-modinp'!U217</f>
        <v>0.5</v>
      </c>
      <c r="V219" s="11">
        <f t="shared" si="24"/>
        <v>0.35</v>
      </c>
      <c r="W219" s="17">
        <f>+'NewTech-modinp'!V217</f>
        <v>31.536000000000001</v>
      </c>
      <c r="X219" s="38">
        <f>+'NewTech-modinp'!W217</f>
        <v>0.75</v>
      </c>
      <c r="Y219" s="11">
        <f>+'NewTech-modinp'!X217</f>
        <v>0.75</v>
      </c>
      <c r="Z219" s="11">
        <f>+'NewTech-modinp'!Y217</f>
        <v>0.75</v>
      </c>
      <c r="AA219" s="11">
        <f>+'NewTech-modinp'!Z217</f>
        <v>0.75</v>
      </c>
      <c r="AB219" s="11">
        <f>+'NewTech-modinp'!AA217</f>
        <v>0.75</v>
      </c>
      <c r="AC219" s="11">
        <f>+'NewTech-modinp'!AB217</f>
        <v>0.75</v>
      </c>
      <c r="AD219" s="11">
        <f>+'NewTech-modinp'!AC217</f>
        <v>0.75</v>
      </c>
      <c r="AE219" s="11">
        <f>+'NewTech-modinp'!AD217</f>
        <v>0.75</v>
      </c>
      <c r="AF219" s="11">
        <f>+'NewTech-modinp'!AE217</f>
        <v>0.75</v>
      </c>
      <c r="AG219" s="11">
        <f>+'NewTech-modinp'!AF217</f>
        <v>0.75</v>
      </c>
      <c r="AH219" s="17">
        <f>+'NewTech-modinp'!AG217</f>
        <v>2308</v>
      </c>
      <c r="AI219" s="11">
        <f>+'NewTech-modinp'!AH217</f>
        <v>2308</v>
      </c>
      <c r="AJ219" s="11">
        <f>+'NewTech-modinp'!AI217</f>
        <v>2308</v>
      </c>
      <c r="AK219" s="11">
        <f>+'NewTech-modinp'!AJ217</f>
        <v>2308</v>
      </c>
      <c r="AL219" s="11">
        <f>+'NewTech-modinp'!AK217</f>
        <v>2308</v>
      </c>
      <c r="AM219" s="11">
        <f>+'NewTech-modinp'!AL217</f>
        <v>2308</v>
      </c>
      <c r="AN219" s="11">
        <f>+'NewTech-modinp'!AM217</f>
        <v>2308</v>
      </c>
      <c r="AO219" s="11">
        <f>+'NewTech-modinp'!AN217</f>
        <v>2308</v>
      </c>
      <c r="AP219" s="11">
        <f>+'NewTech-modinp'!AO217</f>
        <v>2308</v>
      </c>
      <c r="AQ219" s="11">
        <f>+'NewTech-modinp'!AP217</f>
        <v>2308</v>
      </c>
      <c r="AR219" s="17"/>
    </row>
    <row r="220" spans="1:46" s="11" customFormat="1">
      <c r="A220" s="34" t="s">
        <v>128</v>
      </c>
      <c r="B220" s="35" t="s">
        <v>210</v>
      </c>
      <c r="C220" s="34" t="s">
        <v>107</v>
      </c>
      <c r="D220" s="35" t="s">
        <v>195</v>
      </c>
      <c r="E220" s="36" t="str">
        <f t="shared" si="22"/>
        <v>REFI-PH-Stm</v>
      </c>
      <c r="F220" s="34" t="s">
        <v>95</v>
      </c>
      <c r="G220" s="35" t="s">
        <v>95</v>
      </c>
      <c r="H220" s="36" t="str">
        <f t="shared" si="23"/>
        <v>REFI-PH-Stm-WOD-Boiler20</v>
      </c>
      <c r="I220" s="34" t="s">
        <v>74</v>
      </c>
      <c r="J220" s="35" t="s">
        <v>165</v>
      </c>
      <c r="N220" s="11" t="str">
        <f>+'NewTech-modinp'!N218</f>
        <v>WOOD-Pump-DSL-Pump</v>
      </c>
      <c r="O220" s="11" t="str">
        <f>+'NewTech-modinp'!O218</f>
        <v>New Wood products - Pumping  - Diesel</v>
      </c>
      <c r="P220" s="11" t="str">
        <f>+'NewTech-modinp'!P218</f>
        <v>INDDSL</v>
      </c>
      <c r="Q220" s="11" t="str">
        <f>+'NewTech-modinp'!Q218</f>
        <v>WOOD-Pump</v>
      </c>
      <c r="R220" s="11">
        <f>+'NewTech-modinp'!R218</f>
        <v>2018</v>
      </c>
      <c r="S220" s="17">
        <v>2020</v>
      </c>
      <c r="T220" s="38">
        <f>+'NewTech-modinp'!T218</f>
        <v>10</v>
      </c>
      <c r="U220" s="11">
        <f>+'NewTech-modinp'!U218</f>
        <v>0.5</v>
      </c>
      <c r="V220" s="11">
        <f t="shared" si="24"/>
        <v>0.35</v>
      </c>
      <c r="W220" s="17">
        <f>+'NewTech-modinp'!V218</f>
        <v>31.536000000000001</v>
      </c>
      <c r="X220" s="38">
        <f>+'NewTech-modinp'!W218</f>
        <v>0.05</v>
      </c>
      <c r="Y220" s="11">
        <f>+'NewTech-modinp'!X218</f>
        <v>0.05</v>
      </c>
      <c r="Z220" s="11">
        <f>+'NewTech-modinp'!Y218</f>
        <v>0.05</v>
      </c>
      <c r="AA220" s="11">
        <f>+'NewTech-modinp'!Z218</f>
        <v>0.05</v>
      </c>
      <c r="AB220" s="11">
        <f>+'NewTech-modinp'!AA218</f>
        <v>0.05</v>
      </c>
      <c r="AC220" s="11">
        <f>+'NewTech-modinp'!AB218</f>
        <v>0.05</v>
      </c>
      <c r="AD220" s="11">
        <f>+'NewTech-modinp'!AC218</f>
        <v>0.05</v>
      </c>
      <c r="AE220" s="11">
        <f>+'NewTech-modinp'!AD218</f>
        <v>0.05</v>
      </c>
      <c r="AF220" s="11">
        <f>+'NewTech-modinp'!AE218</f>
        <v>0.05</v>
      </c>
      <c r="AG220" s="11">
        <f>+'NewTech-modinp'!AF218</f>
        <v>0.05</v>
      </c>
      <c r="AH220" s="17">
        <f>+'NewTech-modinp'!AG218</f>
        <v>462</v>
      </c>
      <c r="AI220" s="11">
        <f>+'NewTech-modinp'!AH218</f>
        <v>462</v>
      </c>
      <c r="AJ220" s="11">
        <f>+'NewTech-modinp'!AI218</f>
        <v>462</v>
      </c>
      <c r="AK220" s="11">
        <f>+'NewTech-modinp'!AJ218</f>
        <v>462</v>
      </c>
      <c r="AL220" s="11">
        <f>+'NewTech-modinp'!AK218</f>
        <v>462</v>
      </c>
      <c r="AM220" s="11">
        <f>+'NewTech-modinp'!AL218</f>
        <v>462</v>
      </c>
      <c r="AN220" s="11">
        <f>+'NewTech-modinp'!AM218</f>
        <v>462</v>
      </c>
      <c r="AO220" s="11">
        <f>+'NewTech-modinp'!AN218</f>
        <v>462</v>
      </c>
      <c r="AP220" s="11">
        <f>+'NewTech-modinp'!AO218</f>
        <v>462</v>
      </c>
      <c r="AQ220" s="11">
        <f>+'NewTech-modinp'!AP218</f>
        <v>462</v>
      </c>
      <c r="AR220" s="17"/>
    </row>
    <row r="221" spans="1:46" s="11" customFormat="1">
      <c r="A221" s="34" t="s">
        <v>128</v>
      </c>
      <c r="B221" s="35" t="s">
        <v>210</v>
      </c>
      <c r="C221" s="34" t="s">
        <v>107</v>
      </c>
      <c r="D221" s="35" t="s">
        <v>195</v>
      </c>
      <c r="E221" s="36" t="str">
        <f t="shared" si="22"/>
        <v>REFI-PH-Stm</v>
      </c>
      <c r="F221" s="34" t="s">
        <v>108</v>
      </c>
      <c r="G221" s="35" t="s">
        <v>196</v>
      </c>
      <c r="H221" s="36" t="str">
        <f t="shared" si="23"/>
        <v>REFI-PH-Stm-LPG-Heat20</v>
      </c>
      <c r="I221" s="34" t="s">
        <v>111</v>
      </c>
      <c r="J221" s="35" t="s">
        <v>198</v>
      </c>
      <c r="N221" s="11" t="str">
        <f>+'NewTech-modinp'!N219</f>
        <v>WOOD-Fan-ELC-Fan</v>
      </c>
      <c r="O221" s="11" t="str">
        <f>+'NewTech-modinp'!O219</f>
        <v>New Wood products - Fans  - Electricity</v>
      </c>
      <c r="P221" s="11" t="str">
        <f>+'NewTech-modinp'!P219</f>
        <v>INDELC</v>
      </c>
      <c r="Q221" s="11" t="str">
        <f>+'NewTech-modinp'!Q219</f>
        <v>WOOD-Fan</v>
      </c>
      <c r="R221" s="11">
        <f>+'NewTech-modinp'!R219</f>
        <v>2018</v>
      </c>
      <c r="S221" s="17">
        <v>2020</v>
      </c>
      <c r="T221" s="38">
        <f>+'NewTech-modinp'!T219</f>
        <v>1</v>
      </c>
      <c r="U221" s="11">
        <f>+'NewTech-modinp'!U219</f>
        <v>0.5</v>
      </c>
      <c r="V221" s="11">
        <f t="shared" si="24"/>
        <v>0.35</v>
      </c>
      <c r="W221" s="17">
        <f>+'NewTech-modinp'!V219</f>
        <v>31.536000000000001</v>
      </c>
      <c r="X221" s="38">
        <f>+'NewTech-modinp'!W219</f>
        <v>43.433917555665673</v>
      </c>
      <c r="Y221" s="11">
        <f>+'NewTech-modinp'!X219</f>
        <v>43.433917555665673</v>
      </c>
      <c r="Z221" s="11">
        <f>+'NewTech-modinp'!Y219</f>
        <v>43.433917555665673</v>
      </c>
      <c r="AA221" s="11">
        <f>+'NewTech-modinp'!Z219</f>
        <v>43.433917555665673</v>
      </c>
      <c r="AB221" s="11">
        <f>+'NewTech-modinp'!AA219</f>
        <v>43.433917555665673</v>
      </c>
      <c r="AC221" s="11">
        <f>+'NewTech-modinp'!AB219</f>
        <v>43.433917555665673</v>
      </c>
      <c r="AD221" s="11">
        <f>+'NewTech-modinp'!AC219</f>
        <v>43.433917555665673</v>
      </c>
      <c r="AE221" s="11">
        <f>+'NewTech-modinp'!AD219</f>
        <v>43.433917555665673</v>
      </c>
      <c r="AF221" s="11">
        <f>+'NewTech-modinp'!AE219</f>
        <v>43.433917555665673</v>
      </c>
      <c r="AG221" s="11">
        <f>+'NewTech-modinp'!AF219</f>
        <v>43.433917555665673</v>
      </c>
      <c r="AH221" s="17">
        <f>+'NewTech-modinp'!AG219</f>
        <v>17573</v>
      </c>
      <c r="AI221" s="11">
        <f>+'NewTech-modinp'!AH219</f>
        <v>17573</v>
      </c>
      <c r="AJ221" s="11">
        <f>+'NewTech-modinp'!AI219</f>
        <v>17573</v>
      </c>
      <c r="AK221" s="11">
        <f>+'NewTech-modinp'!AJ219</f>
        <v>17573</v>
      </c>
      <c r="AL221" s="11">
        <f>+'NewTech-modinp'!AK219</f>
        <v>17573</v>
      </c>
      <c r="AM221" s="11">
        <f>+'NewTech-modinp'!AL219</f>
        <v>17573</v>
      </c>
      <c r="AN221" s="11">
        <f>+'NewTech-modinp'!AM219</f>
        <v>17573</v>
      </c>
      <c r="AO221" s="11">
        <f>+'NewTech-modinp'!AN219</f>
        <v>17573</v>
      </c>
      <c r="AP221" s="11">
        <f>+'NewTech-modinp'!AO219</f>
        <v>17573</v>
      </c>
      <c r="AQ221" s="11">
        <f>+'NewTech-modinp'!AP219</f>
        <v>17573</v>
      </c>
      <c r="AR221" s="17"/>
    </row>
    <row r="222" spans="1:46" s="11" customFormat="1">
      <c r="A222" s="34" t="s">
        <v>128</v>
      </c>
      <c r="B222" s="35" t="s">
        <v>210</v>
      </c>
      <c r="C222" s="34" t="s">
        <v>107</v>
      </c>
      <c r="D222" s="35" t="s">
        <v>195</v>
      </c>
      <c r="E222" s="36" t="str">
        <f t="shared" si="22"/>
        <v>REFI-PH-Stm</v>
      </c>
      <c r="F222" s="34" t="s">
        <v>95</v>
      </c>
      <c r="G222" s="35" t="s">
        <v>95</v>
      </c>
      <c r="H222" s="36" t="str">
        <f t="shared" si="23"/>
        <v>REFI-PH-Stm-COA-Boiler20</v>
      </c>
      <c r="I222" s="34" t="s">
        <v>71</v>
      </c>
      <c r="J222" s="35" t="s">
        <v>162</v>
      </c>
      <c r="N222" s="11" t="str">
        <f>+'NewTech-modinp'!N220</f>
        <v>WOOD-Refin-ELC-Refinery</v>
      </c>
      <c r="O222" s="11" t="str">
        <f>+'NewTech-modinp'!O220</f>
        <v>New Wood products - Refiners  - Electricity</v>
      </c>
      <c r="P222" s="11" t="str">
        <f>+'NewTech-modinp'!P220</f>
        <v>INDELC</v>
      </c>
      <c r="Q222" s="11" t="str">
        <f>+'NewTech-modinp'!Q220</f>
        <v>WOOD-Refin</v>
      </c>
      <c r="R222" s="11">
        <f>+'NewTech-modinp'!R220</f>
        <v>2018</v>
      </c>
      <c r="S222" s="17">
        <v>2020</v>
      </c>
      <c r="T222" s="38">
        <f>+'NewTech-modinp'!T220</f>
        <v>10</v>
      </c>
      <c r="U222" s="11">
        <f>+'NewTech-modinp'!U220</f>
        <v>1</v>
      </c>
      <c r="V222" s="11">
        <f t="shared" si="24"/>
        <v>0.7</v>
      </c>
      <c r="W222" s="17">
        <f>+'NewTech-modinp'!V220</f>
        <v>31.536000000000001</v>
      </c>
      <c r="X222" s="38">
        <f>+'NewTech-modinp'!W220</f>
        <v>1</v>
      </c>
      <c r="Y222" s="11">
        <f>+'NewTech-modinp'!X220</f>
        <v>1</v>
      </c>
      <c r="Z222" s="11">
        <f>+'NewTech-modinp'!Y220</f>
        <v>1</v>
      </c>
      <c r="AA222" s="11">
        <f>+'NewTech-modinp'!Z220</f>
        <v>1</v>
      </c>
      <c r="AB222" s="11">
        <f>+'NewTech-modinp'!AA220</f>
        <v>1</v>
      </c>
      <c r="AC222" s="11">
        <f>+'NewTech-modinp'!AB220</f>
        <v>1</v>
      </c>
      <c r="AD222" s="11">
        <f>+'NewTech-modinp'!AC220</f>
        <v>1</v>
      </c>
      <c r="AE222" s="11">
        <f>+'NewTech-modinp'!AD220</f>
        <v>1</v>
      </c>
      <c r="AF222" s="11">
        <f>+'NewTech-modinp'!AE220</f>
        <v>1</v>
      </c>
      <c r="AG222" s="11">
        <f>+'NewTech-modinp'!AF220</f>
        <v>1</v>
      </c>
      <c r="AH222" s="17">
        <f>+'NewTech-modinp'!AG220</f>
        <v>0</v>
      </c>
      <c r="AI222" s="11">
        <f>+'NewTech-modinp'!AH220</f>
        <v>0</v>
      </c>
      <c r="AJ222" s="11">
        <f>+'NewTech-modinp'!AI220</f>
        <v>0</v>
      </c>
      <c r="AK222" s="11">
        <f>+'NewTech-modinp'!AJ220</f>
        <v>0</v>
      </c>
      <c r="AL222" s="11">
        <f>+'NewTech-modinp'!AK220</f>
        <v>0</v>
      </c>
      <c r="AM222" s="11">
        <f>+'NewTech-modinp'!AL220</f>
        <v>0</v>
      </c>
      <c r="AN222" s="11">
        <f>+'NewTech-modinp'!AM220</f>
        <v>0</v>
      </c>
      <c r="AO222" s="11">
        <f>+'NewTech-modinp'!AN220</f>
        <v>0</v>
      </c>
      <c r="AP222" s="11">
        <f>+'NewTech-modinp'!AO220</f>
        <v>0</v>
      </c>
      <c r="AQ222" s="11">
        <f>+'NewTech-modinp'!AP220</f>
        <v>0</v>
      </c>
      <c r="AR222" s="17"/>
    </row>
    <row r="223" spans="1:46" s="11" customFormat="1">
      <c r="A223" s="34" t="s">
        <v>128</v>
      </c>
      <c r="B223" s="35" t="s">
        <v>210</v>
      </c>
      <c r="C223" s="34" t="s">
        <v>107</v>
      </c>
      <c r="D223" s="35" t="s">
        <v>195</v>
      </c>
      <c r="E223" s="36" t="str">
        <f t="shared" si="22"/>
        <v>REFI-PH-Stm</v>
      </c>
      <c r="F223" s="34" t="s">
        <v>95</v>
      </c>
      <c r="G223" s="35" t="s">
        <v>95</v>
      </c>
      <c r="H223" s="36" t="str">
        <f t="shared" si="23"/>
        <v>REFI-PH-Stm-NGA-Boiler20</v>
      </c>
      <c r="I223" s="34" t="s">
        <v>68</v>
      </c>
      <c r="J223" s="35" t="s">
        <v>160</v>
      </c>
      <c r="N223" s="11" t="str">
        <f>+'NewTech-modinp'!N221</f>
        <v>WOOD-AIR-ELC-CMPR</v>
      </c>
      <c r="O223" s="11" t="str">
        <f>+'NewTech-modinp'!O221</f>
        <v>New Wood products - Compressed Air  - Electricity</v>
      </c>
      <c r="P223" s="11" t="str">
        <f>+'NewTech-modinp'!P221</f>
        <v>INDELC</v>
      </c>
      <c r="Q223" s="11" t="str">
        <f>+'NewTech-modinp'!Q221</f>
        <v>WOOD-AIR</v>
      </c>
      <c r="R223" s="11">
        <f>+'NewTech-modinp'!R221</f>
        <v>2018</v>
      </c>
      <c r="S223" s="17">
        <v>2020</v>
      </c>
      <c r="T223" s="38">
        <f>+'NewTech-modinp'!T221</f>
        <v>25</v>
      </c>
      <c r="U223" s="11">
        <f>+'NewTech-modinp'!U221</f>
        <v>0.68</v>
      </c>
      <c r="V223" s="11">
        <f t="shared" si="24"/>
        <v>0.47599999999999998</v>
      </c>
      <c r="W223" s="17">
        <f>+'NewTech-modinp'!V221</f>
        <v>31.536000000000001</v>
      </c>
      <c r="X223" s="38">
        <f>+'NewTech-modinp'!W221</f>
        <v>1</v>
      </c>
      <c r="Y223" s="11">
        <f>+'NewTech-modinp'!X221</f>
        <v>1</v>
      </c>
      <c r="Z223" s="11">
        <f>+'NewTech-modinp'!Y221</f>
        <v>1</v>
      </c>
      <c r="AA223" s="11">
        <f>+'NewTech-modinp'!Z221</f>
        <v>1</v>
      </c>
      <c r="AB223" s="11">
        <f>+'NewTech-modinp'!AA221</f>
        <v>1</v>
      </c>
      <c r="AC223" s="11">
        <f>+'NewTech-modinp'!AB221</f>
        <v>1</v>
      </c>
      <c r="AD223" s="11">
        <f>+'NewTech-modinp'!AC221</f>
        <v>1</v>
      </c>
      <c r="AE223" s="11">
        <f>+'NewTech-modinp'!AD221</f>
        <v>1</v>
      </c>
      <c r="AF223" s="11">
        <f>+'NewTech-modinp'!AE221</f>
        <v>1</v>
      </c>
      <c r="AG223" s="11">
        <f>+'NewTech-modinp'!AF221</f>
        <v>1</v>
      </c>
      <c r="AH223" s="17">
        <f>+'NewTech-modinp'!AG221</f>
        <v>0</v>
      </c>
      <c r="AI223" s="11">
        <f>+'NewTech-modinp'!AH221</f>
        <v>0</v>
      </c>
      <c r="AJ223" s="11">
        <f>+'NewTech-modinp'!AI221</f>
        <v>0</v>
      </c>
      <c r="AK223" s="11">
        <f>+'NewTech-modinp'!AJ221</f>
        <v>0</v>
      </c>
      <c r="AL223" s="11">
        <f>+'NewTech-modinp'!AK221</f>
        <v>0</v>
      </c>
      <c r="AM223" s="11">
        <f>+'NewTech-modinp'!AL221</f>
        <v>0</v>
      </c>
      <c r="AN223" s="11">
        <f>+'NewTech-modinp'!AM221</f>
        <v>0</v>
      </c>
      <c r="AO223" s="11">
        <f>+'NewTech-modinp'!AN221</f>
        <v>0</v>
      </c>
      <c r="AP223" s="11">
        <f>+'NewTech-modinp'!AO221</f>
        <v>0</v>
      </c>
      <c r="AQ223" s="11">
        <f>+'NewTech-modinp'!AP221</f>
        <v>0</v>
      </c>
      <c r="AR223" s="17"/>
    </row>
    <row r="224" spans="1:46" s="10" customFormat="1">
      <c r="A224" s="37" t="s">
        <v>128</v>
      </c>
      <c r="B224" s="32" t="s">
        <v>210</v>
      </c>
      <c r="C224" s="37" t="s">
        <v>107</v>
      </c>
      <c r="D224" s="32" t="s">
        <v>195</v>
      </c>
      <c r="E224" s="33" t="str">
        <f t="shared" si="22"/>
        <v>REFI-PH-Stm</v>
      </c>
      <c r="F224" s="37" t="s">
        <v>95</v>
      </c>
      <c r="G224" s="32" t="s">
        <v>95</v>
      </c>
      <c r="H224" s="33" t="str">
        <f t="shared" si="23"/>
        <v>REFI-PH-Stm-DSL-Boiler20</v>
      </c>
      <c r="I224" s="37" t="s">
        <v>82</v>
      </c>
      <c r="J224" s="32" t="s">
        <v>173</v>
      </c>
      <c r="N224" s="10" t="str">
        <f>+'NewTech-modinp'!N222</f>
        <v>PLPPPR-MoTP-Stat-DSL-st_ngn</v>
      </c>
      <c r="O224" s="10" t="str">
        <f>+'NewTech-modinp'!O222</f>
        <v>New Wood pulp and paper - Motive Power, Stationary  - Diesel</v>
      </c>
      <c r="P224" s="10" t="str">
        <f>+'NewTech-modinp'!P222</f>
        <v>INDDSL</v>
      </c>
      <c r="Q224" s="10" t="str">
        <f>+'NewTech-modinp'!Q222</f>
        <v>PLPPPR-MoTP-Stat</v>
      </c>
      <c r="R224" s="10">
        <f>+'NewTech-modinp'!R222</f>
        <v>2018</v>
      </c>
      <c r="S224" s="16">
        <v>2020</v>
      </c>
      <c r="T224" s="40">
        <f>+'NewTech-modinp'!T222</f>
        <v>20</v>
      </c>
      <c r="U224" s="10">
        <f>+'NewTech-modinp'!U222</f>
        <v>0.5</v>
      </c>
      <c r="V224" s="10">
        <f t="shared" si="24"/>
        <v>0.35</v>
      </c>
      <c r="W224" s="16">
        <f>+'NewTech-modinp'!V222</f>
        <v>31.536000000000001</v>
      </c>
      <c r="X224" s="40">
        <f>+'NewTech-modinp'!W222</f>
        <v>0.22</v>
      </c>
      <c r="Y224" s="10">
        <f>+'NewTech-modinp'!X222</f>
        <v>0.22</v>
      </c>
      <c r="Z224" s="10">
        <f>+'NewTech-modinp'!Y222</f>
        <v>0.22</v>
      </c>
      <c r="AA224" s="10">
        <f>+'NewTech-modinp'!Z222</f>
        <v>0.22</v>
      </c>
      <c r="AB224" s="10">
        <f>+'NewTech-modinp'!AA222</f>
        <v>0.22</v>
      </c>
      <c r="AC224" s="10">
        <f>+'NewTech-modinp'!AB222</f>
        <v>0.22</v>
      </c>
      <c r="AD224" s="10">
        <f>+'NewTech-modinp'!AC222</f>
        <v>0.22</v>
      </c>
      <c r="AE224" s="10">
        <f>+'NewTech-modinp'!AD222</f>
        <v>0.22</v>
      </c>
      <c r="AF224" s="10">
        <f>+'NewTech-modinp'!AE222</f>
        <v>0.22</v>
      </c>
      <c r="AG224" s="10">
        <f>+'NewTech-modinp'!AF222</f>
        <v>0.22</v>
      </c>
      <c r="AH224" s="16">
        <f>+'NewTech-modinp'!AG222</f>
        <v>455</v>
      </c>
      <c r="AI224" s="10">
        <f>+'NewTech-modinp'!AH222</f>
        <v>455</v>
      </c>
      <c r="AJ224" s="10">
        <f>+'NewTech-modinp'!AI222</f>
        <v>455</v>
      </c>
      <c r="AK224" s="10">
        <f>+'NewTech-modinp'!AJ222</f>
        <v>455</v>
      </c>
      <c r="AL224" s="10">
        <f>+'NewTech-modinp'!AK222</f>
        <v>455</v>
      </c>
      <c r="AM224" s="10">
        <f>+'NewTech-modinp'!AL222</f>
        <v>455</v>
      </c>
      <c r="AN224" s="10">
        <f>+'NewTech-modinp'!AM222</f>
        <v>455</v>
      </c>
      <c r="AO224" s="10">
        <f>+'NewTech-modinp'!AN222</f>
        <v>455</v>
      </c>
      <c r="AP224" s="10">
        <f>+'NewTech-modinp'!AO222</f>
        <v>455</v>
      </c>
      <c r="AQ224" s="10">
        <f>+'NewTech-modinp'!AP222</f>
        <v>455</v>
      </c>
      <c r="AR224" s="16">
        <v>0</v>
      </c>
    </row>
    <row r="225" spans="1:47" s="11" customFormat="1">
      <c r="A225" s="34" t="s">
        <v>128</v>
      </c>
      <c r="B225" s="35" t="s">
        <v>210</v>
      </c>
      <c r="C225" s="34" t="s">
        <v>107</v>
      </c>
      <c r="D225" s="35" t="s">
        <v>195</v>
      </c>
      <c r="E225" s="36" t="str">
        <f t="shared" si="22"/>
        <v>REFI-PH-Stm</v>
      </c>
      <c r="F225" s="34" t="s">
        <v>89</v>
      </c>
      <c r="G225" s="35" t="s">
        <v>180</v>
      </c>
      <c r="H225" s="36" t="str">
        <f t="shared" si="23"/>
        <v>REFI-PH-Stm-ELC-HTPump20</v>
      </c>
      <c r="I225" s="34" t="s">
        <v>70</v>
      </c>
      <c r="J225" s="35" t="s">
        <v>161</v>
      </c>
      <c r="N225" s="11" t="str">
        <f>+'NewTech-modinp'!N223</f>
        <v>PLPPPR-MoTP-Stat-ELC-Motor</v>
      </c>
      <c r="O225" s="11" t="str">
        <f>+'NewTech-modinp'!O223</f>
        <v>New Wood pulp and paper - Motive Power, Stationary  - Electricity</v>
      </c>
      <c r="P225" s="11" t="str">
        <f>+'NewTech-modinp'!P223</f>
        <v>INDELC</v>
      </c>
      <c r="Q225" s="11" t="str">
        <f>+'NewTech-modinp'!Q223</f>
        <v>PLPPPR-MoTP-Stat</v>
      </c>
      <c r="R225" s="11">
        <f>+'NewTech-modinp'!R223</f>
        <v>2018</v>
      </c>
      <c r="S225" s="17">
        <v>2020</v>
      </c>
      <c r="T225" s="38">
        <f>+'NewTech-modinp'!T223</f>
        <v>10</v>
      </c>
      <c r="U225" s="11">
        <f>+'NewTech-modinp'!U223</f>
        <v>0.5</v>
      </c>
      <c r="V225" s="11">
        <f t="shared" si="24"/>
        <v>0.35</v>
      </c>
      <c r="W225" s="17">
        <f>+'NewTech-modinp'!V223</f>
        <v>31.536000000000001</v>
      </c>
      <c r="X225" s="38">
        <f>+'NewTech-modinp'!W223</f>
        <v>0.67500000000000004</v>
      </c>
      <c r="Y225" s="11">
        <f>+'NewTech-modinp'!X223</f>
        <v>0.67500000000000004</v>
      </c>
      <c r="Z225" s="11">
        <f>+'NewTech-modinp'!Y223</f>
        <v>0.67500000000000004</v>
      </c>
      <c r="AA225" s="11">
        <f>+'NewTech-modinp'!Z223</f>
        <v>0.67500000000000004</v>
      </c>
      <c r="AB225" s="11">
        <f>+'NewTech-modinp'!AA223</f>
        <v>0.67500000000000004</v>
      </c>
      <c r="AC225" s="11">
        <f>+'NewTech-modinp'!AB223</f>
        <v>0.67500000000000004</v>
      </c>
      <c r="AD225" s="11">
        <f>+'NewTech-modinp'!AC223</f>
        <v>0.67500000000000004</v>
      </c>
      <c r="AE225" s="11">
        <f>+'NewTech-modinp'!AD223</f>
        <v>0.67500000000000004</v>
      </c>
      <c r="AF225" s="11">
        <f>+'NewTech-modinp'!AE223</f>
        <v>0.67500000000000004</v>
      </c>
      <c r="AG225" s="11">
        <f>+'NewTech-modinp'!AF223</f>
        <v>0.67500000000000004</v>
      </c>
      <c r="AH225" s="17">
        <f>+'NewTech-modinp'!AG223</f>
        <v>280</v>
      </c>
      <c r="AI225" s="11">
        <f>+'NewTech-modinp'!AH223</f>
        <v>280</v>
      </c>
      <c r="AJ225" s="11">
        <f>+'NewTech-modinp'!AI223</f>
        <v>280</v>
      </c>
      <c r="AK225" s="11">
        <f>+'NewTech-modinp'!AJ223</f>
        <v>280</v>
      </c>
      <c r="AL225" s="11">
        <f>+'NewTech-modinp'!AK223</f>
        <v>280</v>
      </c>
      <c r="AM225" s="11">
        <f>+'NewTech-modinp'!AL223</f>
        <v>280</v>
      </c>
      <c r="AN225" s="11">
        <f>+'NewTech-modinp'!AM223</f>
        <v>280</v>
      </c>
      <c r="AO225" s="11">
        <f>+'NewTech-modinp'!AN223</f>
        <v>280</v>
      </c>
      <c r="AP225" s="11">
        <f>+'NewTech-modinp'!AO223</f>
        <v>280</v>
      </c>
      <c r="AQ225" s="11">
        <f>+'NewTech-modinp'!AP223</f>
        <v>280</v>
      </c>
      <c r="AR225" s="17"/>
    </row>
    <row r="226" spans="1:47" s="11" customFormat="1">
      <c r="A226" s="34" t="s">
        <v>128</v>
      </c>
      <c r="B226" s="35" t="s">
        <v>210</v>
      </c>
      <c r="C226" s="34" t="s">
        <v>107</v>
      </c>
      <c r="D226" s="35" t="s">
        <v>195</v>
      </c>
      <c r="E226" s="36" t="str">
        <f t="shared" si="22"/>
        <v>REFI-PH-Stm</v>
      </c>
      <c r="F226" s="34" t="s">
        <v>95</v>
      </c>
      <c r="G226" s="35" t="s">
        <v>95</v>
      </c>
      <c r="H226" s="36" t="str">
        <f t="shared" si="23"/>
        <v>REFI-PH-Stm-FOL-Boiler20</v>
      </c>
      <c r="I226" s="34" t="s">
        <v>86</v>
      </c>
      <c r="J226" s="35" t="s">
        <v>177</v>
      </c>
      <c r="N226" s="11" t="str">
        <f>+'NewTech-modinp'!N224</f>
        <v>PLPPPR-MoTP-Stat-PET-st_ngn</v>
      </c>
      <c r="O226" s="11" t="str">
        <f>+'NewTech-modinp'!O224</f>
        <v>New Wood pulp and paper - Motive Power, Stationary  - Petrol</v>
      </c>
      <c r="P226" s="11" t="str">
        <f>+'NewTech-modinp'!P224</f>
        <v>INDPET</v>
      </c>
      <c r="Q226" s="11" t="str">
        <f>+'NewTech-modinp'!Q224</f>
        <v>PLPPPR-MoTP-Stat</v>
      </c>
      <c r="R226" s="11">
        <f>+'NewTech-modinp'!R224</f>
        <v>2018</v>
      </c>
      <c r="S226" s="17">
        <v>2020</v>
      </c>
      <c r="T226" s="38">
        <f>+'NewTech-modinp'!T224</f>
        <v>15</v>
      </c>
      <c r="U226" s="11">
        <f>+'NewTech-modinp'!U224</f>
        <v>0.5</v>
      </c>
      <c r="V226" s="11">
        <f t="shared" si="24"/>
        <v>0.35</v>
      </c>
      <c r="W226" s="17">
        <f>+'NewTech-modinp'!V224</f>
        <v>31.536000000000001</v>
      </c>
      <c r="X226" s="38">
        <f>+'NewTech-modinp'!W224</f>
        <v>0.18</v>
      </c>
      <c r="Y226" s="11">
        <f>+'NewTech-modinp'!X224</f>
        <v>0.18</v>
      </c>
      <c r="Z226" s="11">
        <f>+'NewTech-modinp'!Y224</f>
        <v>0.18</v>
      </c>
      <c r="AA226" s="11">
        <f>+'NewTech-modinp'!Z224</f>
        <v>0.18</v>
      </c>
      <c r="AB226" s="11">
        <f>+'NewTech-modinp'!AA224</f>
        <v>0.18</v>
      </c>
      <c r="AC226" s="11">
        <f>+'NewTech-modinp'!AB224</f>
        <v>0.18</v>
      </c>
      <c r="AD226" s="11">
        <f>+'NewTech-modinp'!AC224</f>
        <v>0.18</v>
      </c>
      <c r="AE226" s="11">
        <f>+'NewTech-modinp'!AD224</f>
        <v>0.18</v>
      </c>
      <c r="AF226" s="11">
        <f>+'NewTech-modinp'!AE224</f>
        <v>0.18</v>
      </c>
      <c r="AG226" s="11">
        <f>+'NewTech-modinp'!AF224</f>
        <v>0.18</v>
      </c>
      <c r="AH226" s="17">
        <f>+'NewTech-modinp'!AG224</f>
        <v>350</v>
      </c>
      <c r="AI226" s="11">
        <f>+'NewTech-modinp'!AH224</f>
        <v>350</v>
      </c>
      <c r="AJ226" s="11">
        <f>+'NewTech-modinp'!AI224</f>
        <v>350</v>
      </c>
      <c r="AK226" s="11">
        <f>+'NewTech-modinp'!AJ224</f>
        <v>350</v>
      </c>
      <c r="AL226" s="11">
        <f>+'NewTech-modinp'!AK224</f>
        <v>350</v>
      </c>
      <c r="AM226" s="11">
        <f>+'NewTech-modinp'!AL224</f>
        <v>350</v>
      </c>
      <c r="AN226" s="11">
        <f>+'NewTech-modinp'!AM224</f>
        <v>350</v>
      </c>
      <c r="AO226" s="11">
        <f>+'NewTech-modinp'!AN224</f>
        <v>350</v>
      </c>
      <c r="AP226" s="11">
        <f>+'NewTech-modinp'!AO224</f>
        <v>350</v>
      </c>
      <c r="AQ226" s="11">
        <f>+'NewTech-modinp'!AP224</f>
        <v>350</v>
      </c>
      <c r="AR226" s="17">
        <v>0</v>
      </c>
    </row>
    <row r="227" spans="1:47" s="12" customFormat="1" ht="15" thickBot="1">
      <c r="A227" s="13" t="s">
        <v>128</v>
      </c>
      <c r="B227" s="14" t="s">
        <v>210</v>
      </c>
      <c r="C227" s="13" t="s">
        <v>101</v>
      </c>
      <c r="D227" s="14" t="s">
        <v>189</v>
      </c>
      <c r="E227" s="15" t="str">
        <f t="shared" si="22"/>
        <v>REFI-Pump</v>
      </c>
      <c r="F227" s="13" t="s">
        <v>102</v>
      </c>
      <c r="G227" s="14" t="s">
        <v>189</v>
      </c>
      <c r="H227" s="15" t="str">
        <f t="shared" si="23"/>
        <v>REFI-Pump-ELC-Pump20</v>
      </c>
      <c r="I227" s="13" t="s">
        <v>70</v>
      </c>
      <c r="J227" s="14" t="s">
        <v>161</v>
      </c>
      <c r="N227" s="11" t="str">
        <f>+'NewTech-modinp'!N225</f>
        <v>PLPPPR-MoTP-Stat-ELCVSD-Mtr</v>
      </c>
      <c r="O227" s="11" t="str">
        <f>+'NewTech-modinp'!O225</f>
        <v>New Wood pulp and paper - Motive Power, Stationary  - Electricity</v>
      </c>
      <c r="P227" s="11" t="str">
        <f>+'NewTech-modinp'!P225</f>
        <v>INDELC</v>
      </c>
      <c r="Q227" s="11" t="str">
        <f>+'NewTech-modinp'!Q225</f>
        <v>PLPPPR-MoTP-Stat</v>
      </c>
      <c r="R227" s="11">
        <f>+'NewTech-modinp'!R225</f>
        <v>2018</v>
      </c>
      <c r="S227" s="17">
        <v>2020</v>
      </c>
      <c r="T227" s="38">
        <f>+'NewTech-modinp'!T225</f>
        <v>10</v>
      </c>
      <c r="U227" s="11">
        <f>+'NewTech-modinp'!U225</f>
        <v>0.5</v>
      </c>
      <c r="V227" s="11">
        <f t="shared" si="24"/>
        <v>0.35</v>
      </c>
      <c r="W227" s="17">
        <f>+'NewTech-modinp'!V225</f>
        <v>31.536000000000001</v>
      </c>
      <c r="X227" s="38">
        <f>+'NewTech-modinp'!W225</f>
        <v>0.9</v>
      </c>
      <c r="Y227" s="11">
        <f>+'NewTech-modinp'!X225</f>
        <v>0.9</v>
      </c>
      <c r="Z227" s="11">
        <f>+'NewTech-modinp'!Y225</f>
        <v>0.9</v>
      </c>
      <c r="AA227" s="11">
        <f>+'NewTech-modinp'!Z225</f>
        <v>0.9</v>
      </c>
      <c r="AB227" s="11">
        <f>+'NewTech-modinp'!AA225</f>
        <v>0.9</v>
      </c>
      <c r="AC227" s="11">
        <f>+'NewTech-modinp'!AB225</f>
        <v>0.9</v>
      </c>
      <c r="AD227" s="11">
        <f>+'NewTech-modinp'!AC225</f>
        <v>0.9</v>
      </c>
      <c r="AE227" s="11">
        <f>+'NewTech-modinp'!AD225</f>
        <v>0.9</v>
      </c>
      <c r="AF227" s="11">
        <f>+'NewTech-modinp'!AE225</f>
        <v>0.9</v>
      </c>
      <c r="AG227" s="11">
        <f>+'NewTech-modinp'!AF225</f>
        <v>0.9</v>
      </c>
      <c r="AH227" s="17">
        <f>+'NewTech-modinp'!AG225</f>
        <v>336</v>
      </c>
      <c r="AI227" s="11">
        <f>+'NewTech-modinp'!AH225</f>
        <v>336</v>
      </c>
      <c r="AJ227" s="11">
        <f>+'NewTech-modinp'!AI225</f>
        <v>336</v>
      </c>
      <c r="AK227" s="11">
        <f>+'NewTech-modinp'!AJ225</f>
        <v>336</v>
      </c>
      <c r="AL227" s="11">
        <f>+'NewTech-modinp'!AK225</f>
        <v>336</v>
      </c>
      <c r="AM227" s="11">
        <f>+'NewTech-modinp'!AL225</f>
        <v>336</v>
      </c>
      <c r="AN227" s="11">
        <f>+'NewTech-modinp'!AM225</f>
        <v>336</v>
      </c>
      <c r="AO227" s="11">
        <f>+'NewTech-modinp'!AN225</f>
        <v>336</v>
      </c>
      <c r="AP227" s="11">
        <f>+'NewTech-modinp'!AO225</f>
        <v>336</v>
      </c>
      <c r="AQ227" s="11">
        <f>+'NewTech-modinp'!AP225</f>
        <v>336</v>
      </c>
      <c r="AR227" s="17">
        <f>+'NewTech-modinp'!AQ225</f>
        <v>0.5</v>
      </c>
      <c r="AS227" s="11"/>
      <c r="AT227" s="11">
        <f>+'NewTech-modinp'!AR225</f>
        <v>5</v>
      </c>
      <c r="AU227" s="11"/>
    </row>
    <row r="228" spans="1:47" s="11" customFormat="1">
      <c r="A228" s="34" t="s">
        <v>130</v>
      </c>
      <c r="B228" s="35" t="s">
        <v>212</v>
      </c>
      <c r="C228" s="34" t="s">
        <v>76</v>
      </c>
      <c r="D228" s="35" t="s">
        <v>167</v>
      </c>
      <c r="E228" s="36" t="str">
        <f t="shared" si="22"/>
        <v>UREA-ELCTRNCS</v>
      </c>
      <c r="F228" s="34" t="s">
        <v>77</v>
      </c>
      <c r="G228" s="35" t="s">
        <v>168</v>
      </c>
      <c r="H228" s="36" t="str">
        <f t="shared" si="23"/>
        <v>UREA-ELCTRNCS-ELC-LCTRNC20</v>
      </c>
      <c r="I228" s="34" t="s">
        <v>70</v>
      </c>
      <c r="J228" s="35" t="s">
        <v>161</v>
      </c>
      <c r="N228" s="11" t="str">
        <f>+'NewTech-modinp'!N226</f>
        <v>PLPPPR-PH-DirH-ELC-Heater</v>
      </c>
      <c r="O228" s="11" t="str">
        <f>+'NewTech-modinp'!O226</f>
        <v>New Wood pulp and paper - Process Heat: Direct Heat  - Electricity</v>
      </c>
      <c r="P228" s="11" t="str">
        <f>+'NewTech-modinp'!P226</f>
        <v>INDELC</v>
      </c>
      <c r="Q228" s="11" t="str">
        <f>+'NewTech-modinp'!Q226</f>
        <v>PLPPPR-PH-DirH</v>
      </c>
      <c r="R228" s="11">
        <f>+'NewTech-modinp'!R226</f>
        <v>2018</v>
      </c>
      <c r="S228" s="17">
        <v>2020</v>
      </c>
      <c r="T228" s="38">
        <f>+'NewTech-modinp'!T226</f>
        <v>3</v>
      </c>
      <c r="U228" s="11">
        <f>+'NewTech-modinp'!U226</f>
        <v>0.9</v>
      </c>
      <c r="V228" s="11">
        <f t="shared" si="24"/>
        <v>0.63</v>
      </c>
      <c r="W228" s="17">
        <f>+'NewTech-modinp'!V226</f>
        <v>31.536000000000001</v>
      </c>
      <c r="X228" s="38">
        <f>+'NewTech-modinp'!W226</f>
        <v>0.99970008997300808</v>
      </c>
      <c r="Y228" s="11">
        <f>+'NewTech-modinp'!X226</f>
        <v>0.99970008997300808</v>
      </c>
      <c r="Z228" s="11">
        <f>+'NewTech-modinp'!Y226</f>
        <v>0.99970008997300808</v>
      </c>
      <c r="AA228" s="11">
        <f>+'NewTech-modinp'!Z226</f>
        <v>0.99970008997300808</v>
      </c>
      <c r="AB228" s="11">
        <f>+'NewTech-modinp'!AA226</f>
        <v>0.99970008997300808</v>
      </c>
      <c r="AC228" s="11">
        <f>+'NewTech-modinp'!AB226</f>
        <v>0.99970008997300808</v>
      </c>
      <c r="AD228" s="11">
        <f>+'NewTech-modinp'!AC226</f>
        <v>0.99970008997300808</v>
      </c>
      <c r="AE228" s="11">
        <f>+'NewTech-modinp'!AD226</f>
        <v>0.99970008997300808</v>
      </c>
      <c r="AF228" s="11">
        <f>+'NewTech-modinp'!AE226</f>
        <v>0.99970008997300808</v>
      </c>
      <c r="AG228" s="11">
        <f>+'NewTech-modinp'!AF226</f>
        <v>0.99970008997300808</v>
      </c>
      <c r="AH228" s="17">
        <f>+'NewTech-modinp'!AG226</f>
        <v>80</v>
      </c>
      <c r="AI228" s="11">
        <f>+'NewTech-modinp'!AH226</f>
        <v>80</v>
      </c>
      <c r="AJ228" s="11">
        <f>+'NewTech-modinp'!AI226</f>
        <v>80</v>
      </c>
      <c r="AK228" s="11">
        <f>+'NewTech-modinp'!AJ226</f>
        <v>80</v>
      </c>
      <c r="AL228" s="11">
        <f>+'NewTech-modinp'!AK226</f>
        <v>80</v>
      </c>
      <c r="AM228" s="11">
        <f>+'NewTech-modinp'!AL226</f>
        <v>80</v>
      </c>
      <c r="AN228" s="11">
        <f>+'NewTech-modinp'!AM226</f>
        <v>80</v>
      </c>
      <c r="AO228" s="11">
        <f>+'NewTech-modinp'!AN226</f>
        <v>80</v>
      </c>
      <c r="AP228" s="11">
        <f>+'NewTech-modinp'!AO226</f>
        <v>80</v>
      </c>
      <c r="AQ228" s="11">
        <f>+'NewTech-modinp'!AP226</f>
        <v>80</v>
      </c>
      <c r="AR228" s="17">
        <f>+'NewTech-modinp'!AQ226</f>
        <v>0.87</v>
      </c>
      <c r="AT228" s="11">
        <f>+'NewTech-modinp'!AR226</f>
        <v>5</v>
      </c>
    </row>
    <row r="229" spans="1:47" s="11" customFormat="1">
      <c r="A229" s="34" t="s">
        <v>130</v>
      </c>
      <c r="B229" s="35" t="s">
        <v>212</v>
      </c>
      <c r="C229" s="34" t="s">
        <v>78</v>
      </c>
      <c r="D229" s="35" t="s">
        <v>169</v>
      </c>
      <c r="E229" s="36" t="str">
        <f t="shared" si="22"/>
        <v>UREA-LGHT</v>
      </c>
      <c r="F229" s="34" t="s">
        <v>79</v>
      </c>
      <c r="G229" s="35" t="s">
        <v>170</v>
      </c>
      <c r="H229" s="36" t="str">
        <f t="shared" si="23"/>
        <v>UREA-LGHT-ELC-Light20</v>
      </c>
      <c r="I229" s="34" t="s">
        <v>70</v>
      </c>
      <c r="J229" s="35" t="s">
        <v>161</v>
      </c>
      <c r="N229" s="11" t="str">
        <f>+'NewTech-modinp'!N227</f>
        <v>PLPPPR-PH-DirH-NGA-Burner</v>
      </c>
      <c r="O229" s="11" t="str">
        <f>+'NewTech-modinp'!O227</f>
        <v>New Wood pulp and paper - Process Heat: Direct Heat  - Natural Gas</v>
      </c>
      <c r="P229" s="11" t="str">
        <f>+'NewTech-modinp'!P227</f>
        <v>INDNGA</v>
      </c>
      <c r="Q229" s="11" t="str">
        <f>+'NewTech-modinp'!Q227</f>
        <v>PLPPPR-PH-DirH</v>
      </c>
      <c r="R229" s="11">
        <f>+'NewTech-modinp'!R227</f>
        <v>2018</v>
      </c>
      <c r="S229" s="17">
        <v>2020</v>
      </c>
      <c r="T229" s="38">
        <f>+'NewTech-modinp'!T227</f>
        <v>13</v>
      </c>
      <c r="U229" s="11">
        <f>+'NewTech-modinp'!U227</f>
        <v>0.9</v>
      </c>
      <c r="V229" s="11">
        <f t="shared" si="24"/>
        <v>0.63</v>
      </c>
      <c r="W229" s="17">
        <f>+'NewTech-modinp'!V227</f>
        <v>31.536000000000001</v>
      </c>
      <c r="X229" s="38">
        <f>+'NewTech-modinp'!W227</f>
        <v>0.8</v>
      </c>
      <c r="Y229" s="11">
        <f>+'NewTech-modinp'!X227</f>
        <v>0.8</v>
      </c>
      <c r="Z229" s="11">
        <f>+'NewTech-modinp'!Y227</f>
        <v>0.8</v>
      </c>
      <c r="AA229" s="11">
        <f>+'NewTech-modinp'!Z227</f>
        <v>0.8</v>
      </c>
      <c r="AB229" s="11">
        <f>+'NewTech-modinp'!AA227</f>
        <v>0.8</v>
      </c>
      <c r="AC229" s="11">
        <f>+'NewTech-modinp'!AB227</f>
        <v>0.8</v>
      </c>
      <c r="AD229" s="11">
        <f>+'NewTech-modinp'!AC227</f>
        <v>0.8</v>
      </c>
      <c r="AE229" s="11">
        <f>+'NewTech-modinp'!AD227</f>
        <v>0.8</v>
      </c>
      <c r="AF229" s="11">
        <f>+'NewTech-modinp'!AE227</f>
        <v>0.8</v>
      </c>
      <c r="AG229" s="11">
        <f>+'NewTech-modinp'!AF227</f>
        <v>0.8</v>
      </c>
      <c r="AH229" s="17">
        <f>+'NewTech-modinp'!AG227</f>
        <v>313</v>
      </c>
      <c r="AI229" s="11">
        <f>+'NewTech-modinp'!AH227</f>
        <v>313</v>
      </c>
      <c r="AJ229" s="11">
        <f>+'NewTech-modinp'!AI227</f>
        <v>313</v>
      </c>
      <c r="AK229" s="11">
        <f>+'NewTech-modinp'!AJ227</f>
        <v>313</v>
      </c>
      <c r="AL229" s="11">
        <f>+'NewTech-modinp'!AK227</f>
        <v>313</v>
      </c>
      <c r="AM229" s="11">
        <f>+'NewTech-modinp'!AL227</f>
        <v>313</v>
      </c>
      <c r="AN229" s="11">
        <f>+'NewTech-modinp'!AM227</f>
        <v>313</v>
      </c>
      <c r="AO229" s="11">
        <f>+'NewTech-modinp'!AN227</f>
        <v>313</v>
      </c>
      <c r="AP229" s="11">
        <f>+'NewTech-modinp'!AO227</f>
        <v>313</v>
      </c>
      <c r="AQ229" s="11">
        <f>+'NewTech-modinp'!AP227</f>
        <v>313</v>
      </c>
      <c r="AR229" s="17"/>
    </row>
    <row r="230" spans="1:47" s="11" customFormat="1">
      <c r="A230" s="34" t="s">
        <v>130</v>
      </c>
      <c r="B230" s="35" t="s">
        <v>212</v>
      </c>
      <c r="C230" s="34" t="s">
        <v>131</v>
      </c>
      <c r="D230" s="35" t="s">
        <v>213</v>
      </c>
      <c r="E230" s="36" t="str">
        <f t="shared" si="22"/>
        <v>UREA-MotP-cmpr</v>
      </c>
      <c r="F230" s="34" t="s">
        <v>132</v>
      </c>
      <c r="G230" s="35" t="s">
        <v>214</v>
      </c>
      <c r="H230" s="36" t="str">
        <f t="shared" si="23"/>
        <v>UREA-MotP-cmpr-NGA-cmprss20</v>
      </c>
      <c r="I230" s="34" t="s">
        <v>68</v>
      </c>
      <c r="J230" s="35" t="s">
        <v>160</v>
      </c>
      <c r="N230" s="11" t="str">
        <f>+'NewTech-modinp'!N228</f>
        <v>PLPPPR-PH-FURN-ELC-Furn</v>
      </c>
      <c r="O230" s="11" t="str">
        <f>+'NewTech-modinp'!O228</f>
        <v>New Wood pulp and paper - Process Heat: Furnace/Kiln  - Electricity</v>
      </c>
      <c r="P230" s="11" t="str">
        <f>+'NewTech-modinp'!P228</f>
        <v>INDELC</v>
      </c>
      <c r="Q230" s="11" t="str">
        <f>+'NewTech-modinp'!Q228</f>
        <v>PLPPPR-PH-FURN</v>
      </c>
      <c r="R230" s="11">
        <f>+'NewTech-modinp'!R228</f>
        <v>2018</v>
      </c>
      <c r="S230" s="17">
        <v>2020</v>
      </c>
      <c r="T230" s="38">
        <f>+'NewTech-modinp'!T228</f>
        <v>25</v>
      </c>
      <c r="U230" s="11">
        <f>+'NewTech-modinp'!U228</f>
        <v>0.9</v>
      </c>
      <c r="V230" s="11">
        <f t="shared" si="24"/>
        <v>0.63</v>
      </c>
      <c r="W230" s="17">
        <f>+'NewTech-modinp'!V228</f>
        <v>31.536000000000001</v>
      </c>
      <c r="X230" s="38">
        <f>+'NewTech-modinp'!W228</f>
        <v>0.8</v>
      </c>
      <c r="Y230" s="11">
        <f>+'NewTech-modinp'!X228</f>
        <v>0.8</v>
      </c>
      <c r="Z230" s="11">
        <f>+'NewTech-modinp'!Y228</f>
        <v>0.8</v>
      </c>
      <c r="AA230" s="11">
        <f>+'NewTech-modinp'!Z228</f>
        <v>0.8</v>
      </c>
      <c r="AB230" s="11">
        <f>+'NewTech-modinp'!AA228</f>
        <v>0.8</v>
      </c>
      <c r="AC230" s="11">
        <f>+'NewTech-modinp'!AB228</f>
        <v>0.8</v>
      </c>
      <c r="AD230" s="11">
        <f>+'NewTech-modinp'!AC228</f>
        <v>0.8</v>
      </c>
      <c r="AE230" s="11">
        <f>+'NewTech-modinp'!AD228</f>
        <v>0.8</v>
      </c>
      <c r="AF230" s="11">
        <f>+'NewTech-modinp'!AE228</f>
        <v>0.8</v>
      </c>
      <c r="AG230" s="11">
        <f>+'NewTech-modinp'!AF228</f>
        <v>0.8</v>
      </c>
      <c r="AH230" s="17">
        <f>+'NewTech-modinp'!AG228</f>
        <v>63</v>
      </c>
      <c r="AI230" s="11">
        <f>+'NewTech-modinp'!AH228</f>
        <v>63</v>
      </c>
      <c r="AJ230" s="11">
        <f>+'NewTech-modinp'!AI228</f>
        <v>63</v>
      </c>
      <c r="AK230" s="11">
        <f>+'NewTech-modinp'!AJ228</f>
        <v>63</v>
      </c>
      <c r="AL230" s="11">
        <f>+'NewTech-modinp'!AK228</f>
        <v>63</v>
      </c>
      <c r="AM230" s="11">
        <f>+'NewTech-modinp'!AL228</f>
        <v>63</v>
      </c>
      <c r="AN230" s="11">
        <f>+'NewTech-modinp'!AM228</f>
        <v>63</v>
      </c>
      <c r="AO230" s="11">
        <f>+'NewTech-modinp'!AN228</f>
        <v>63</v>
      </c>
      <c r="AP230" s="11">
        <f>+'NewTech-modinp'!AO228</f>
        <v>63</v>
      </c>
      <c r="AQ230" s="11">
        <f>+'NewTech-modinp'!AP228</f>
        <v>63</v>
      </c>
      <c r="AR230" s="17"/>
    </row>
    <row r="231" spans="1:47" s="11" customFormat="1">
      <c r="A231" s="34" t="s">
        <v>130</v>
      </c>
      <c r="B231" s="35" t="s">
        <v>212</v>
      </c>
      <c r="C231" s="34" t="s">
        <v>84</v>
      </c>
      <c r="D231" s="35" t="s">
        <v>175</v>
      </c>
      <c r="E231" s="36" t="str">
        <f t="shared" si="22"/>
        <v>UREA-MoTP-Stat</v>
      </c>
      <c r="F231" s="34" t="s">
        <v>85</v>
      </c>
      <c r="G231" s="35" t="s">
        <v>176</v>
      </c>
      <c r="H231" s="36" t="str">
        <f t="shared" ref="H231:H233" si="27">+LEFT(E231,9)&amp;"-"&amp;RIGHT(J231,3)&amp;"-"&amp;G231&amp;"20"</f>
        <v>UREA-MoTP-PET-Stt_ngn20</v>
      </c>
      <c r="I231" s="34" t="s">
        <v>83</v>
      </c>
      <c r="J231" s="35" t="s">
        <v>174</v>
      </c>
      <c r="N231" s="11" t="str">
        <f>+'NewTech-modinp'!N229</f>
        <v>PLPPPR-PH-FURN-NGA-Furn</v>
      </c>
      <c r="O231" s="11" t="str">
        <f>+'NewTech-modinp'!O229</f>
        <v>New Wood pulp and paper - Process Heat: Furnace/Kiln  - Natural Gas</v>
      </c>
      <c r="P231" s="11" t="str">
        <f>+'NewTech-modinp'!P229</f>
        <v>INDNGA</v>
      </c>
      <c r="Q231" s="11" t="str">
        <f>+'NewTech-modinp'!Q229</f>
        <v>PLPPPR-PH-FURN</v>
      </c>
      <c r="R231" s="11">
        <f>+'NewTech-modinp'!R229</f>
        <v>2018</v>
      </c>
      <c r="S231" s="17">
        <v>2020</v>
      </c>
      <c r="T231" s="38">
        <f>+'NewTech-modinp'!T229</f>
        <v>25</v>
      </c>
      <c r="U231" s="11">
        <f>+'NewTech-modinp'!U229</f>
        <v>0.9</v>
      </c>
      <c r="V231" s="11">
        <f t="shared" si="24"/>
        <v>0.63</v>
      </c>
      <c r="W231" s="17">
        <f>+'NewTech-modinp'!V229</f>
        <v>31.536000000000001</v>
      </c>
      <c r="X231" s="38">
        <f>+'NewTech-modinp'!W229</f>
        <v>0.8</v>
      </c>
      <c r="Y231" s="11">
        <f>+'NewTech-modinp'!X229</f>
        <v>0.8</v>
      </c>
      <c r="Z231" s="11">
        <f>+'NewTech-modinp'!Y229</f>
        <v>0.8</v>
      </c>
      <c r="AA231" s="11">
        <f>+'NewTech-modinp'!Z229</f>
        <v>0.8</v>
      </c>
      <c r="AB231" s="11">
        <f>+'NewTech-modinp'!AA229</f>
        <v>0.8</v>
      </c>
      <c r="AC231" s="11">
        <f>+'NewTech-modinp'!AB229</f>
        <v>0.8</v>
      </c>
      <c r="AD231" s="11">
        <f>+'NewTech-modinp'!AC229</f>
        <v>0.8</v>
      </c>
      <c r="AE231" s="11">
        <f>+'NewTech-modinp'!AD229</f>
        <v>0.8</v>
      </c>
      <c r="AF231" s="11">
        <f>+'NewTech-modinp'!AE229</f>
        <v>0.8</v>
      </c>
      <c r="AG231" s="11">
        <f>+'NewTech-modinp'!AF229</f>
        <v>0.8</v>
      </c>
      <c r="AH231" s="17">
        <f>+'NewTech-modinp'!AG229</f>
        <v>63</v>
      </c>
      <c r="AI231" s="11">
        <f>+'NewTech-modinp'!AH229</f>
        <v>63</v>
      </c>
      <c r="AJ231" s="11">
        <f>+'NewTech-modinp'!AI229</f>
        <v>63</v>
      </c>
      <c r="AK231" s="11">
        <f>+'NewTech-modinp'!AJ229</f>
        <v>63</v>
      </c>
      <c r="AL231" s="11">
        <f>+'NewTech-modinp'!AK229</f>
        <v>63</v>
      </c>
      <c r="AM231" s="11">
        <f>+'NewTech-modinp'!AL229</f>
        <v>63</v>
      </c>
      <c r="AN231" s="11">
        <f>+'NewTech-modinp'!AM229</f>
        <v>63</v>
      </c>
      <c r="AO231" s="11">
        <f>+'NewTech-modinp'!AN229</f>
        <v>63</v>
      </c>
      <c r="AP231" s="11">
        <f>+'NewTech-modinp'!AO229</f>
        <v>63</v>
      </c>
      <c r="AQ231" s="11">
        <f>+'NewTech-modinp'!AP229</f>
        <v>63</v>
      </c>
      <c r="AR231" s="17">
        <f>+'NewTech-modinp'!AQ229</f>
        <v>0.56000000000000005</v>
      </c>
      <c r="AT231" s="11">
        <f>+'NewTech-modinp'!AR229</f>
        <v>5</v>
      </c>
    </row>
    <row r="232" spans="1:47" s="11" customFormat="1">
      <c r="A232" s="34" t="s">
        <v>130</v>
      </c>
      <c r="B232" s="35" t="s">
        <v>212</v>
      </c>
      <c r="C232" s="34" t="s">
        <v>84</v>
      </c>
      <c r="D232" s="35" t="s">
        <v>175</v>
      </c>
      <c r="E232" s="36" t="str">
        <f t="shared" si="22"/>
        <v>UREA-MoTP-Stat</v>
      </c>
      <c r="F232" s="34" t="s">
        <v>85</v>
      </c>
      <c r="G232" s="35" t="s">
        <v>176</v>
      </c>
      <c r="H232" s="36" t="str">
        <f t="shared" si="27"/>
        <v>UREA-MoTP-FOL-Stt_ngn20</v>
      </c>
      <c r="I232" s="34" t="s">
        <v>86</v>
      </c>
      <c r="J232" s="35" t="s">
        <v>177</v>
      </c>
      <c r="N232" s="11" t="str">
        <f>+'NewTech-modinp'!N230</f>
        <v>PLPPPR-PH-FURN-COA-Furn</v>
      </c>
      <c r="O232" s="11" t="str">
        <f>+'NewTech-modinp'!O230</f>
        <v>New Wood pulp and paper - Process Heat: Furnace/Kiln  - Coal</v>
      </c>
      <c r="P232" s="11" t="str">
        <f>+'NewTech-modinp'!P230</f>
        <v>INDCOA</v>
      </c>
      <c r="Q232" s="11" t="str">
        <f>+'NewTech-modinp'!Q230</f>
        <v>PLPPPR-PH-FURN</v>
      </c>
      <c r="R232" s="11">
        <f>+'NewTech-modinp'!R230</f>
        <v>2018</v>
      </c>
      <c r="S232" s="17">
        <v>2020</v>
      </c>
      <c r="T232" s="38">
        <f>+'NewTech-modinp'!T230</f>
        <v>25</v>
      </c>
      <c r="U232" s="11">
        <f>+'NewTech-modinp'!U230</f>
        <v>0.9</v>
      </c>
      <c r="V232" s="11">
        <f t="shared" si="24"/>
        <v>0.63</v>
      </c>
      <c r="W232" s="17">
        <f>+'NewTech-modinp'!V230</f>
        <v>31.536000000000001</v>
      </c>
      <c r="X232" s="38">
        <f>+'NewTech-modinp'!W230</f>
        <v>0.7</v>
      </c>
      <c r="Y232" s="11">
        <f>+'NewTech-modinp'!X230</f>
        <v>0.7</v>
      </c>
      <c r="Z232" s="11">
        <f>+'NewTech-modinp'!Y230</f>
        <v>0.7</v>
      </c>
      <c r="AA232" s="11">
        <f>+'NewTech-modinp'!Z230</f>
        <v>0.7</v>
      </c>
      <c r="AB232" s="11">
        <f>+'NewTech-modinp'!AA230</f>
        <v>0.7</v>
      </c>
      <c r="AC232" s="11">
        <f>+'NewTech-modinp'!AB230</f>
        <v>0.7</v>
      </c>
      <c r="AD232" s="11">
        <f>+'NewTech-modinp'!AC230</f>
        <v>0.7</v>
      </c>
      <c r="AE232" s="11">
        <f>+'NewTech-modinp'!AD230</f>
        <v>0.7</v>
      </c>
      <c r="AF232" s="11">
        <f>+'NewTech-modinp'!AE230</f>
        <v>0.7</v>
      </c>
      <c r="AG232" s="11">
        <f>+'NewTech-modinp'!AF230</f>
        <v>0.7</v>
      </c>
      <c r="AH232" s="17">
        <f>+'NewTech-modinp'!AG230</f>
        <v>63</v>
      </c>
      <c r="AI232" s="11">
        <f>+'NewTech-modinp'!AH230</f>
        <v>63</v>
      </c>
      <c r="AJ232" s="11">
        <f>+'NewTech-modinp'!AI230</f>
        <v>63</v>
      </c>
      <c r="AK232" s="11">
        <f>+'NewTech-modinp'!AJ230</f>
        <v>63</v>
      </c>
      <c r="AL232" s="11">
        <f>+'NewTech-modinp'!AK230</f>
        <v>63</v>
      </c>
      <c r="AM232" s="11">
        <f>+'NewTech-modinp'!AL230</f>
        <v>63</v>
      </c>
      <c r="AN232" s="11">
        <f>+'NewTech-modinp'!AM230</f>
        <v>63</v>
      </c>
      <c r="AO232" s="11">
        <f>+'NewTech-modinp'!AN230</f>
        <v>63</v>
      </c>
      <c r="AP232" s="11">
        <f>+'NewTech-modinp'!AO230</f>
        <v>63</v>
      </c>
      <c r="AQ232" s="11">
        <f>+'NewTech-modinp'!AP230</f>
        <v>63</v>
      </c>
      <c r="AR232" s="17">
        <v>0</v>
      </c>
      <c r="AT232" s="11">
        <f>+'NewTech-modinp'!AR230</f>
        <v>5</v>
      </c>
    </row>
    <row r="233" spans="1:47" s="11" customFormat="1">
      <c r="A233" s="34" t="s">
        <v>130</v>
      </c>
      <c r="B233" s="35" t="s">
        <v>212</v>
      </c>
      <c r="C233" s="34" t="s">
        <v>84</v>
      </c>
      <c r="D233" s="35" t="s">
        <v>175</v>
      </c>
      <c r="E233" s="36" t="str">
        <f t="shared" si="22"/>
        <v>UREA-MoTP-Stat</v>
      </c>
      <c r="F233" s="34" t="s">
        <v>85</v>
      </c>
      <c r="G233" s="35" t="s">
        <v>176</v>
      </c>
      <c r="H233" s="36" t="str">
        <f t="shared" si="27"/>
        <v>UREA-MoTP-DSL-Stt_ngn20</v>
      </c>
      <c r="I233" s="34" t="s">
        <v>82</v>
      </c>
      <c r="J233" s="35" t="s">
        <v>173</v>
      </c>
      <c r="N233" s="11" t="str">
        <f>+'NewTech-modinp'!N231</f>
        <v>PLPPPR-PH-FURN-WOD-Furn</v>
      </c>
      <c r="O233" s="11" t="str">
        <f>+'NewTech-modinp'!O231</f>
        <v>New Wood pulp and paper - Process Heat: Furnace/Kiln  - Wood</v>
      </c>
      <c r="P233" s="11" t="str">
        <f>+'NewTech-modinp'!P231</f>
        <v>INDWOD</v>
      </c>
      <c r="Q233" s="11" t="str">
        <f>+'NewTech-modinp'!Q231</f>
        <v>PLPPPR-PH-FURN</v>
      </c>
      <c r="R233" s="11">
        <f>+'NewTech-modinp'!R231</f>
        <v>2018</v>
      </c>
      <c r="S233" s="17">
        <v>2020</v>
      </c>
      <c r="T233" s="38">
        <f>+'NewTech-modinp'!T231</f>
        <v>25</v>
      </c>
      <c r="U233" s="11">
        <f>+'NewTech-modinp'!U231</f>
        <v>0.9</v>
      </c>
      <c r="V233" s="11">
        <f t="shared" si="24"/>
        <v>0.63</v>
      </c>
      <c r="W233" s="17">
        <f>+'NewTech-modinp'!V231</f>
        <v>31.536000000000001</v>
      </c>
      <c r="X233" s="38">
        <f>+'NewTech-modinp'!W231</f>
        <v>0.7</v>
      </c>
      <c r="Y233" s="11">
        <f>+'NewTech-modinp'!X231</f>
        <v>0.7</v>
      </c>
      <c r="Z233" s="11">
        <f>+'NewTech-modinp'!Y231</f>
        <v>0.7</v>
      </c>
      <c r="AA233" s="11">
        <f>+'NewTech-modinp'!Z231</f>
        <v>0.7</v>
      </c>
      <c r="AB233" s="11">
        <f>+'NewTech-modinp'!AA231</f>
        <v>0.7</v>
      </c>
      <c r="AC233" s="11">
        <f>+'NewTech-modinp'!AB231</f>
        <v>0.7</v>
      </c>
      <c r="AD233" s="11">
        <f>+'NewTech-modinp'!AC231</f>
        <v>0.7</v>
      </c>
      <c r="AE233" s="11">
        <f>+'NewTech-modinp'!AD231</f>
        <v>0.7</v>
      </c>
      <c r="AF233" s="11">
        <f>+'NewTech-modinp'!AE231</f>
        <v>0.7</v>
      </c>
      <c r="AG233" s="11">
        <f>+'NewTech-modinp'!AF231</f>
        <v>0.7</v>
      </c>
      <c r="AH233" s="17">
        <f>+'NewTech-modinp'!AG231</f>
        <v>63</v>
      </c>
      <c r="AI233" s="11">
        <f>+'NewTech-modinp'!AH231</f>
        <v>63</v>
      </c>
      <c r="AJ233" s="11">
        <f>+'NewTech-modinp'!AI231</f>
        <v>63</v>
      </c>
      <c r="AK233" s="11">
        <f>+'NewTech-modinp'!AJ231</f>
        <v>63</v>
      </c>
      <c r="AL233" s="11">
        <f>+'NewTech-modinp'!AK231</f>
        <v>63</v>
      </c>
      <c r="AM233" s="11">
        <f>+'NewTech-modinp'!AL231</f>
        <v>63</v>
      </c>
      <c r="AN233" s="11">
        <f>+'NewTech-modinp'!AM231</f>
        <v>63</v>
      </c>
      <c r="AO233" s="11">
        <f>+'NewTech-modinp'!AN231</f>
        <v>63</v>
      </c>
      <c r="AP233" s="11">
        <f>+'NewTech-modinp'!AO231</f>
        <v>63</v>
      </c>
      <c r="AQ233" s="11">
        <f>+'NewTech-modinp'!AP231</f>
        <v>63</v>
      </c>
      <c r="AR233" s="17">
        <f>+'NewTech-modinp'!AQ231</f>
        <v>0.24</v>
      </c>
      <c r="AT233" s="11">
        <f>+'NewTech-modinp'!AR231</f>
        <v>5</v>
      </c>
      <c r="AU233" s="11">
        <v>-5</v>
      </c>
    </row>
    <row r="234" spans="1:47" s="11" customFormat="1">
      <c r="A234" s="34" t="s">
        <v>130</v>
      </c>
      <c r="B234" s="35" t="s">
        <v>212</v>
      </c>
      <c r="C234" s="34" t="s">
        <v>84</v>
      </c>
      <c r="D234" s="35" t="s">
        <v>175</v>
      </c>
      <c r="E234" s="36" t="str">
        <f t="shared" si="22"/>
        <v>UREA-MoTP-Stat</v>
      </c>
      <c r="F234" s="34" t="s">
        <v>87</v>
      </c>
      <c r="G234" s="35" t="s">
        <v>178</v>
      </c>
      <c r="H234" s="36" t="str">
        <f t="shared" si="23"/>
        <v>UREA-MoTP-Stat-ELC-Motor20</v>
      </c>
      <c r="I234" s="34" t="s">
        <v>70</v>
      </c>
      <c r="J234" s="35" t="s">
        <v>161</v>
      </c>
      <c r="N234" s="11" t="str">
        <f>+'NewTech-modinp'!N232</f>
        <v>PLPPPR-PH-FURN-LPG-Furn</v>
      </c>
      <c r="O234" s="11" t="str">
        <f>+'NewTech-modinp'!O232</f>
        <v>New Wood pulp and paper - Process Heat: Furnace/Kiln  - LPG</v>
      </c>
      <c r="P234" s="11" t="str">
        <f>+'NewTech-modinp'!P232</f>
        <v>INDLPG</v>
      </c>
      <c r="Q234" s="11" t="str">
        <f>+'NewTech-modinp'!Q232</f>
        <v>PLPPPR-PH-FURN</v>
      </c>
      <c r="R234" s="11">
        <f>+'NewTech-modinp'!R232</f>
        <v>2018</v>
      </c>
      <c r="S234" s="17">
        <v>2020</v>
      </c>
      <c r="T234" s="38">
        <f>+'NewTech-modinp'!T232</f>
        <v>25</v>
      </c>
      <c r="U234" s="11">
        <f>+'NewTech-modinp'!U232</f>
        <v>0.9</v>
      </c>
      <c r="V234" s="11">
        <f t="shared" si="24"/>
        <v>0.63</v>
      </c>
      <c r="W234" s="17">
        <f>+'NewTech-modinp'!V232</f>
        <v>31.536000000000001</v>
      </c>
      <c r="X234" s="38">
        <f>+'NewTech-modinp'!W232</f>
        <v>0.8</v>
      </c>
      <c r="Y234" s="11">
        <f>+'NewTech-modinp'!X232</f>
        <v>0.8</v>
      </c>
      <c r="Z234" s="11">
        <f>+'NewTech-modinp'!Y232</f>
        <v>0.8</v>
      </c>
      <c r="AA234" s="11">
        <f>+'NewTech-modinp'!Z232</f>
        <v>0.8</v>
      </c>
      <c r="AB234" s="11">
        <f>+'NewTech-modinp'!AA232</f>
        <v>0.8</v>
      </c>
      <c r="AC234" s="11">
        <f>+'NewTech-modinp'!AB232</f>
        <v>0.8</v>
      </c>
      <c r="AD234" s="11">
        <f>+'NewTech-modinp'!AC232</f>
        <v>0.8</v>
      </c>
      <c r="AE234" s="11">
        <f>+'NewTech-modinp'!AD232</f>
        <v>0.8</v>
      </c>
      <c r="AF234" s="11">
        <f>+'NewTech-modinp'!AE232</f>
        <v>0.8</v>
      </c>
      <c r="AG234" s="11">
        <f>+'NewTech-modinp'!AF232</f>
        <v>0.8</v>
      </c>
      <c r="AH234" s="17">
        <f>+'NewTech-modinp'!AG232</f>
        <v>63</v>
      </c>
      <c r="AI234" s="11">
        <f>+'NewTech-modinp'!AH232</f>
        <v>63</v>
      </c>
      <c r="AJ234" s="11">
        <f>+'NewTech-modinp'!AI232</f>
        <v>63</v>
      </c>
      <c r="AK234" s="11">
        <f>+'NewTech-modinp'!AJ232</f>
        <v>63</v>
      </c>
      <c r="AL234" s="11">
        <f>+'NewTech-modinp'!AK232</f>
        <v>63</v>
      </c>
      <c r="AM234" s="11">
        <f>+'NewTech-modinp'!AL232</f>
        <v>63</v>
      </c>
      <c r="AN234" s="11">
        <f>+'NewTech-modinp'!AM232</f>
        <v>63</v>
      </c>
      <c r="AO234" s="11">
        <f>+'NewTech-modinp'!AN232</f>
        <v>63</v>
      </c>
      <c r="AP234" s="11">
        <f>+'NewTech-modinp'!AO232</f>
        <v>63</v>
      </c>
      <c r="AQ234" s="11">
        <f>+'NewTech-modinp'!AP232</f>
        <v>63</v>
      </c>
      <c r="AR234" s="17">
        <f>+'NewTech-modinp'!AQ232</f>
        <v>7.0000000000000007E-2</v>
      </c>
      <c r="AT234" s="11">
        <f>+'NewTech-modinp'!AR232</f>
        <v>5</v>
      </c>
    </row>
    <row r="235" spans="1:47" s="11" customFormat="1">
      <c r="A235" s="34" t="s">
        <v>130</v>
      </c>
      <c r="B235" s="35" t="s">
        <v>212</v>
      </c>
      <c r="C235" s="34" t="s">
        <v>107</v>
      </c>
      <c r="D235" s="35" t="s">
        <v>195</v>
      </c>
      <c r="E235" s="36" t="str">
        <f t="shared" si="22"/>
        <v>UREA-PH-Stm</v>
      </c>
      <c r="F235" s="34" t="s">
        <v>95</v>
      </c>
      <c r="G235" s="35" t="s">
        <v>95</v>
      </c>
      <c r="H235" s="36" t="str">
        <f t="shared" si="23"/>
        <v>UREA-PH-Stm-FOL-Boiler20</v>
      </c>
      <c r="I235" s="34" t="s">
        <v>86</v>
      </c>
      <c r="J235" s="35" t="s">
        <v>177</v>
      </c>
      <c r="N235" s="11" t="str">
        <f>+'NewTech-modinp'!N233</f>
        <v>PLPPPR-PH-STM_HW-NGA-Boiler</v>
      </c>
      <c r="O235" s="11" t="str">
        <f>+'NewTech-modinp'!O233</f>
        <v>New Wood pulp and paper - Process Heat: Steam/Hot Water  - Natural Gas</v>
      </c>
      <c r="P235" s="11" t="str">
        <f>+'NewTech-modinp'!P233</f>
        <v>INDNGA</v>
      </c>
      <c r="Q235" s="11" t="str">
        <f>+'NewTech-modinp'!Q233</f>
        <v>PLPPPR-PH-STM_HW</v>
      </c>
      <c r="R235" s="11">
        <f>+'NewTech-modinp'!R233</f>
        <v>2018</v>
      </c>
      <c r="S235" s="17">
        <v>2020</v>
      </c>
      <c r="T235" s="38">
        <f>+'NewTech-modinp'!T233</f>
        <v>25</v>
      </c>
      <c r="U235" s="11">
        <f>+'NewTech-modinp'!U233</f>
        <v>0.5</v>
      </c>
      <c r="V235" s="11">
        <f t="shared" si="24"/>
        <v>0.35</v>
      </c>
      <c r="W235" s="17">
        <f>+'NewTech-modinp'!V233</f>
        <v>31.536000000000001</v>
      </c>
      <c r="X235" s="38">
        <f>+'NewTech-modinp'!W233</f>
        <v>0.87</v>
      </c>
      <c r="Y235" s="11">
        <f>+'NewTech-modinp'!X233</f>
        <v>0.87</v>
      </c>
      <c r="Z235" s="11">
        <f>+'NewTech-modinp'!Y233</f>
        <v>0.87</v>
      </c>
      <c r="AA235" s="11">
        <f>+'NewTech-modinp'!Z233</f>
        <v>0.87</v>
      </c>
      <c r="AB235" s="11">
        <f>+'NewTech-modinp'!AA233</f>
        <v>0.87</v>
      </c>
      <c r="AC235" s="11">
        <f>+'NewTech-modinp'!AB233</f>
        <v>0.87</v>
      </c>
      <c r="AD235" s="11">
        <f>+'NewTech-modinp'!AC233</f>
        <v>0.87</v>
      </c>
      <c r="AE235" s="11">
        <f>+'NewTech-modinp'!AD233</f>
        <v>0.87</v>
      </c>
      <c r="AF235" s="11">
        <f>+'NewTech-modinp'!AE233</f>
        <v>0.87</v>
      </c>
      <c r="AG235" s="11">
        <f>+'NewTech-modinp'!AF233</f>
        <v>0.87</v>
      </c>
      <c r="AH235" s="17">
        <f>+'NewTech-modinp'!AG233</f>
        <v>350</v>
      </c>
      <c r="AI235" s="11">
        <f>+'NewTech-modinp'!AH233</f>
        <v>350</v>
      </c>
      <c r="AJ235" s="11">
        <f>+'NewTech-modinp'!AI233</f>
        <v>350</v>
      </c>
      <c r="AK235" s="11">
        <f>+'NewTech-modinp'!AJ233</f>
        <v>350</v>
      </c>
      <c r="AL235" s="11">
        <f>+'NewTech-modinp'!AK233</f>
        <v>350</v>
      </c>
      <c r="AM235" s="11">
        <f>+'NewTech-modinp'!AL233</f>
        <v>350</v>
      </c>
      <c r="AN235" s="11">
        <f>+'NewTech-modinp'!AM233</f>
        <v>350</v>
      </c>
      <c r="AO235" s="11">
        <f>+'NewTech-modinp'!AN233</f>
        <v>350</v>
      </c>
      <c r="AP235" s="11">
        <f>+'NewTech-modinp'!AO233</f>
        <v>350</v>
      </c>
      <c r="AQ235" s="11">
        <f>+'NewTech-modinp'!AP233</f>
        <v>350</v>
      </c>
      <c r="AR235" s="17">
        <f>+'NewTech-modinp'!AQ233</f>
        <v>0.2</v>
      </c>
      <c r="AT235" s="11">
        <f>+'NewTech-modinp'!AR233</f>
        <v>5</v>
      </c>
    </row>
    <row r="236" spans="1:47" s="11" customFormat="1">
      <c r="A236" s="34" t="s">
        <v>130</v>
      </c>
      <c r="B236" s="35" t="s">
        <v>212</v>
      </c>
      <c r="C236" s="34" t="s">
        <v>107</v>
      </c>
      <c r="D236" s="35" t="s">
        <v>195</v>
      </c>
      <c r="E236" s="36" t="str">
        <f t="shared" si="22"/>
        <v>UREA-PH-Stm</v>
      </c>
      <c r="F236" s="34" t="s">
        <v>89</v>
      </c>
      <c r="G236" s="35" t="s">
        <v>180</v>
      </c>
      <c r="H236" s="36" t="str">
        <f t="shared" si="23"/>
        <v>UREA-PH-Stm-ELC-HTPump20</v>
      </c>
      <c r="I236" s="34" t="s">
        <v>70</v>
      </c>
      <c r="J236" s="35" t="s">
        <v>161</v>
      </c>
      <c r="N236" s="11" t="str">
        <f>+'NewTech-modinp'!N234</f>
        <v>PLPPPR-PH-STM_HW-DSL-Boiler</v>
      </c>
      <c r="O236" s="11" t="str">
        <f>+'NewTech-modinp'!O234</f>
        <v>New Wood pulp and paper - Process Heat: Steam/Hot Water  - Diesel</v>
      </c>
      <c r="P236" s="11" t="str">
        <f>+'NewTech-modinp'!P234</f>
        <v>INDDSL</v>
      </c>
      <c r="Q236" s="11" t="str">
        <f>+'NewTech-modinp'!Q234</f>
        <v>PLPPPR-PH-STM_HW</v>
      </c>
      <c r="R236" s="11">
        <f>+'NewTech-modinp'!R234</f>
        <v>2018</v>
      </c>
      <c r="S236" s="17">
        <v>2020</v>
      </c>
      <c r="T236" s="38">
        <f>+'NewTech-modinp'!T234</f>
        <v>25</v>
      </c>
      <c r="U236" s="11">
        <f>+'NewTech-modinp'!U234</f>
        <v>0.5</v>
      </c>
      <c r="V236" s="11">
        <f t="shared" si="24"/>
        <v>0.35</v>
      </c>
      <c r="W236" s="17">
        <f>+'NewTech-modinp'!V234</f>
        <v>31.536000000000001</v>
      </c>
      <c r="X236" s="38">
        <f>+'NewTech-modinp'!W234</f>
        <v>0.85</v>
      </c>
      <c r="Y236" s="11">
        <f>+'NewTech-modinp'!X234</f>
        <v>0.85</v>
      </c>
      <c r="Z236" s="11">
        <f>+'NewTech-modinp'!Y234</f>
        <v>0.85</v>
      </c>
      <c r="AA236" s="11">
        <f>+'NewTech-modinp'!Z234</f>
        <v>0.85</v>
      </c>
      <c r="AB236" s="11">
        <f>+'NewTech-modinp'!AA234</f>
        <v>0.85</v>
      </c>
      <c r="AC236" s="11">
        <f>+'NewTech-modinp'!AB234</f>
        <v>0.85</v>
      </c>
      <c r="AD236" s="11">
        <f>+'NewTech-modinp'!AC234</f>
        <v>0.85</v>
      </c>
      <c r="AE236" s="11">
        <f>+'NewTech-modinp'!AD234</f>
        <v>0.85</v>
      </c>
      <c r="AF236" s="11">
        <f>+'NewTech-modinp'!AE234</f>
        <v>0.85</v>
      </c>
      <c r="AG236" s="11">
        <f>+'NewTech-modinp'!AF234</f>
        <v>0.85</v>
      </c>
      <c r="AH236" s="17">
        <f>+'NewTech-modinp'!AG234</f>
        <v>300</v>
      </c>
      <c r="AI236" s="11">
        <f>+'NewTech-modinp'!AH234</f>
        <v>300</v>
      </c>
      <c r="AJ236" s="11">
        <f>+'NewTech-modinp'!AI234</f>
        <v>300</v>
      </c>
      <c r="AK236" s="11">
        <f>+'NewTech-modinp'!AJ234</f>
        <v>300</v>
      </c>
      <c r="AL236" s="11">
        <f>+'NewTech-modinp'!AK234</f>
        <v>300</v>
      </c>
      <c r="AM236" s="11">
        <f>+'NewTech-modinp'!AL234</f>
        <v>300</v>
      </c>
      <c r="AN236" s="11">
        <f>+'NewTech-modinp'!AM234</f>
        <v>300</v>
      </c>
      <c r="AO236" s="11">
        <f>+'NewTech-modinp'!AN234</f>
        <v>300</v>
      </c>
      <c r="AP236" s="11">
        <f>+'NewTech-modinp'!AO234</f>
        <v>300</v>
      </c>
      <c r="AQ236" s="11">
        <f>+'NewTech-modinp'!AP234</f>
        <v>300</v>
      </c>
      <c r="AR236" s="17"/>
    </row>
    <row r="237" spans="1:47" s="11" customFormat="1">
      <c r="A237" s="34" t="s">
        <v>130</v>
      </c>
      <c r="B237" s="35" t="s">
        <v>212</v>
      </c>
      <c r="C237" s="34" t="s">
        <v>107</v>
      </c>
      <c r="D237" s="35" t="s">
        <v>195</v>
      </c>
      <c r="E237" s="36" t="str">
        <f t="shared" si="22"/>
        <v>UREA-PH-Stm</v>
      </c>
      <c r="F237" s="34" t="s">
        <v>108</v>
      </c>
      <c r="G237" s="35" t="s">
        <v>196</v>
      </c>
      <c r="H237" s="36" t="str">
        <f t="shared" si="23"/>
        <v>UREA-PH-Stm-GEO-Heat20</v>
      </c>
      <c r="I237" s="34" t="s">
        <v>109</v>
      </c>
      <c r="J237" s="35" t="s">
        <v>197</v>
      </c>
      <c r="N237" s="11" t="str">
        <f>+'NewTech-modinp'!N235</f>
        <v>PLPPPR-PH-STM_HW-FOL-Boiler</v>
      </c>
      <c r="O237" s="11" t="str">
        <f>+'NewTech-modinp'!O235</f>
        <v>New Wood pulp and paper - Process Heat: Steam/Hot Water  - Fuel Oil</v>
      </c>
      <c r="P237" s="11" t="str">
        <f>+'NewTech-modinp'!P235</f>
        <v>INDFOL</v>
      </c>
      <c r="Q237" s="11" t="str">
        <f>+'NewTech-modinp'!Q235</f>
        <v>PLPPPR-PH-STM_HW</v>
      </c>
      <c r="R237" s="11">
        <f>+'NewTech-modinp'!R235</f>
        <v>2018</v>
      </c>
      <c r="S237" s="17">
        <v>2020</v>
      </c>
      <c r="T237" s="38">
        <f>+'NewTech-modinp'!T235</f>
        <v>25</v>
      </c>
      <c r="U237" s="11">
        <f>+'NewTech-modinp'!U235</f>
        <v>0.5</v>
      </c>
      <c r="V237" s="11">
        <f t="shared" si="24"/>
        <v>0.35</v>
      </c>
      <c r="W237" s="17">
        <f>+'NewTech-modinp'!V235</f>
        <v>31.536000000000001</v>
      </c>
      <c r="X237" s="38">
        <f>+'NewTech-modinp'!W235</f>
        <v>0.85</v>
      </c>
      <c r="Y237" s="11">
        <f>+'NewTech-modinp'!X235</f>
        <v>0.85</v>
      </c>
      <c r="Z237" s="11">
        <f>+'NewTech-modinp'!Y235</f>
        <v>0.85</v>
      </c>
      <c r="AA237" s="11">
        <f>+'NewTech-modinp'!Z235</f>
        <v>0.85</v>
      </c>
      <c r="AB237" s="11">
        <f>+'NewTech-modinp'!AA235</f>
        <v>0.85</v>
      </c>
      <c r="AC237" s="11">
        <f>+'NewTech-modinp'!AB235</f>
        <v>0.85</v>
      </c>
      <c r="AD237" s="11">
        <f>+'NewTech-modinp'!AC235</f>
        <v>0.85</v>
      </c>
      <c r="AE237" s="11">
        <f>+'NewTech-modinp'!AD235</f>
        <v>0.85</v>
      </c>
      <c r="AF237" s="11">
        <f>+'NewTech-modinp'!AE235</f>
        <v>0.85</v>
      </c>
      <c r="AG237" s="11">
        <f>+'NewTech-modinp'!AF235</f>
        <v>0.85</v>
      </c>
      <c r="AH237" s="17">
        <f>+'NewTech-modinp'!AG235</f>
        <v>300</v>
      </c>
      <c r="AI237" s="11">
        <f>+'NewTech-modinp'!AH235</f>
        <v>300</v>
      </c>
      <c r="AJ237" s="11">
        <f>+'NewTech-modinp'!AI235</f>
        <v>300</v>
      </c>
      <c r="AK237" s="11">
        <f>+'NewTech-modinp'!AJ235</f>
        <v>300</v>
      </c>
      <c r="AL237" s="11">
        <f>+'NewTech-modinp'!AK235</f>
        <v>300</v>
      </c>
      <c r="AM237" s="11">
        <f>+'NewTech-modinp'!AL235</f>
        <v>300</v>
      </c>
      <c r="AN237" s="11">
        <f>+'NewTech-modinp'!AM235</f>
        <v>300</v>
      </c>
      <c r="AO237" s="11">
        <f>+'NewTech-modinp'!AN235</f>
        <v>300</v>
      </c>
      <c r="AP237" s="11">
        <f>+'NewTech-modinp'!AO235</f>
        <v>300</v>
      </c>
      <c r="AQ237" s="11">
        <f>+'NewTech-modinp'!AP235</f>
        <v>300</v>
      </c>
      <c r="AR237" s="17"/>
    </row>
    <row r="238" spans="1:47" s="11" customFormat="1">
      <c r="A238" s="34" t="s">
        <v>130</v>
      </c>
      <c r="B238" s="35" t="s">
        <v>212</v>
      </c>
      <c r="C238" s="34" t="s">
        <v>107</v>
      </c>
      <c r="D238" s="35" t="s">
        <v>195</v>
      </c>
      <c r="E238" s="36" t="str">
        <f t="shared" si="22"/>
        <v>UREA-PH-Stm</v>
      </c>
      <c r="F238" s="34" t="s">
        <v>108</v>
      </c>
      <c r="G238" s="35" t="s">
        <v>196</v>
      </c>
      <c r="H238" s="36" t="str">
        <f t="shared" si="23"/>
        <v>UREA-PH-Stm-FOL-Heat20</v>
      </c>
      <c r="I238" s="34" t="s">
        <v>86</v>
      </c>
      <c r="J238" s="35" t="s">
        <v>177</v>
      </c>
      <c r="N238" s="11" t="str">
        <f>+'NewTech-modinp'!N236</f>
        <v>PLPPPR-PH-STM_HW-GEO-Heat</v>
      </c>
      <c r="O238" s="11" t="str">
        <f>+'NewTech-modinp'!O236</f>
        <v>New Wood pulp and paper - Process Heat: Steam/Hot Water  - Geothermal</v>
      </c>
      <c r="P238" s="11" t="str">
        <f>+'NewTech-modinp'!P236</f>
        <v>INDGEO</v>
      </c>
      <c r="Q238" s="11" t="str">
        <f>+'NewTech-modinp'!Q236</f>
        <v>PLPPPR-PH-STM_HW</v>
      </c>
      <c r="R238" s="11">
        <f>+'NewTech-modinp'!R236</f>
        <v>2018</v>
      </c>
      <c r="S238" s="17">
        <v>2020</v>
      </c>
      <c r="T238" s="38">
        <f>+'NewTech-modinp'!T236</f>
        <v>10</v>
      </c>
      <c r="U238" s="11">
        <f>+'NewTech-modinp'!U236</f>
        <v>0.5</v>
      </c>
      <c r="V238" s="11">
        <f t="shared" si="24"/>
        <v>0.35</v>
      </c>
      <c r="W238" s="17">
        <f>+'NewTech-modinp'!V236</f>
        <v>31.536000000000001</v>
      </c>
      <c r="X238" s="38">
        <f>+'NewTech-modinp'!W236</f>
        <v>0.97012399999999988</v>
      </c>
      <c r="Y238" s="11">
        <f>+'NewTech-modinp'!X236</f>
        <v>0.97012399999999988</v>
      </c>
      <c r="Z238" s="11">
        <f>+'NewTech-modinp'!Y236</f>
        <v>0.97012399999999988</v>
      </c>
      <c r="AA238" s="11">
        <f>+'NewTech-modinp'!Z236</f>
        <v>0.97012399999999988</v>
      </c>
      <c r="AB238" s="11">
        <f>+'NewTech-modinp'!AA236</f>
        <v>0.97012399999999988</v>
      </c>
      <c r="AC238" s="11">
        <f>+'NewTech-modinp'!AB236</f>
        <v>0.97012399999999988</v>
      </c>
      <c r="AD238" s="11">
        <f>+'NewTech-modinp'!AC236</f>
        <v>0.97012399999999988</v>
      </c>
      <c r="AE238" s="11">
        <f>+'NewTech-modinp'!AD236</f>
        <v>0.97012399999999988</v>
      </c>
      <c r="AF238" s="11">
        <f>+'NewTech-modinp'!AE236</f>
        <v>0.97012399999999988</v>
      </c>
      <c r="AG238" s="11">
        <f>+'NewTech-modinp'!AF236</f>
        <v>0.97012399999999988</v>
      </c>
      <c r="AH238" s="17">
        <f>+'NewTech-modinp'!AG236</f>
        <v>100</v>
      </c>
      <c r="AI238" s="11">
        <f>+'NewTech-modinp'!AH236</f>
        <v>100</v>
      </c>
      <c r="AJ238" s="11">
        <f>+'NewTech-modinp'!AI236</f>
        <v>100</v>
      </c>
      <c r="AK238" s="11">
        <f>+'NewTech-modinp'!AJ236</f>
        <v>100</v>
      </c>
      <c r="AL238" s="11">
        <f>+'NewTech-modinp'!AK236</f>
        <v>100</v>
      </c>
      <c r="AM238" s="11">
        <f>+'NewTech-modinp'!AL236</f>
        <v>100</v>
      </c>
      <c r="AN238" s="11">
        <f>+'NewTech-modinp'!AM236</f>
        <v>100</v>
      </c>
      <c r="AO238" s="11">
        <f>+'NewTech-modinp'!AN236</f>
        <v>100</v>
      </c>
      <c r="AP238" s="11">
        <f>+'NewTech-modinp'!AO236</f>
        <v>100</v>
      </c>
      <c r="AQ238" s="11">
        <f>+'NewTech-modinp'!AP236</f>
        <v>100</v>
      </c>
      <c r="AR238" s="17">
        <v>0</v>
      </c>
      <c r="AS238" s="11">
        <v>0.01</v>
      </c>
      <c r="AT238" s="11">
        <f>+'NewTech-modinp'!AR236</f>
        <v>5</v>
      </c>
    </row>
    <row r="239" spans="1:47" s="11" customFormat="1">
      <c r="A239" s="34" t="s">
        <v>130</v>
      </c>
      <c r="B239" s="35" t="s">
        <v>212</v>
      </c>
      <c r="C239" s="34" t="s">
        <v>107</v>
      </c>
      <c r="D239" s="35" t="s">
        <v>195</v>
      </c>
      <c r="E239" s="36" t="str">
        <f t="shared" si="22"/>
        <v>UREA-PH-Stm</v>
      </c>
      <c r="F239" s="34" t="s">
        <v>95</v>
      </c>
      <c r="G239" s="35" t="s">
        <v>95</v>
      </c>
      <c r="H239" s="36" t="str">
        <f t="shared" si="23"/>
        <v>UREA-PH-Stm-COA-Boiler20</v>
      </c>
      <c r="I239" s="34" t="s">
        <v>71</v>
      </c>
      <c r="J239" s="35" t="s">
        <v>162</v>
      </c>
      <c r="N239" s="11" t="str">
        <f>+'NewTech-modinp'!N237</f>
        <v>PLPPPR-PH-STM_HW-ELC-HPmp</v>
      </c>
      <c r="O239" s="11" t="str">
        <f>+'NewTech-modinp'!O237</f>
        <v>New Wood pulp and paper - Process Heat: Steam/Hot Water  - Electricity</v>
      </c>
      <c r="P239" s="11" t="str">
        <f>+'NewTech-modinp'!P237</f>
        <v>INDELC</v>
      </c>
      <c r="Q239" s="11" t="str">
        <f>+'NewTech-modinp'!Q237</f>
        <v>PLPPPR-PH-STM_HW</v>
      </c>
      <c r="R239" s="11">
        <f>+'NewTech-modinp'!R237</f>
        <v>2018</v>
      </c>
      <c r="S239" s="17">
        <v>2020</v>
      </c>
      <c r="T239" s="38">
        <f>+'NewTech-modinp'!T237</f>
        <v>20</v>
      </c>
      <c r="U239" s="11">
        <f>+'NewTech-modinp'!U237</f>
        <v>0.5</v>
      </c>
      <c r="V239" s="11">
        <f t="shared" si="24"/>
        <v>0.35</v>
      </c>
      <c r="W239" s="17">
        <f>+'NewTech-modinp'!V237</f>
        <v>31.536000000000001</v>
      </c>
      <c r="X239" s="38">
        <f>+'NewTech-modinp'!W237</f>
        <v>3.5</v>
      </c>
      <c r="Y239" s="11">
        <f>+'NewTech-modinp'!X237</f>
        <v>3.5</v>
      </c>
      <c r="Z239" s="11">
        <f>+'NewTech-modinp'!Y237</f>
        <v>3.5</v>
      </c>
      <c r="AA239" s="11">
        <f>+'NewTech-modinp'!Z237</f>
        <v>3.5</v>
      </c>
      <c r="AB239" s="11">
        <f>+'NewTech-modinp'!AA237</f>
        <v>3.5</v>
      </c>
      <c r="AC239" s="11">
        <f>+'NewTech-modinp'!AB237</f>
        <v>3.5</v>
      </c>
      <c r="AD239" s="11">
        <f>+'NewTech-modinp'!AC237</f>
        <v>3.5</v>
      </c>
      <c r="AE239" s="11">
        <f>+'NewTech-modinp'!AD237</f>
        <v>3.5</v>
      </c>
      <c r="AF239" s="11">
        <f>+'NewTech-modinp'!AE237</f>
        <v>3.5</v>
      </c>
      <c r="AG239" s="11">
        <f>+'NewTech-modinp'!AF237</f>
        <v>3.5</v>
      </c>
      <c r="AH239" s="17">
        <f>+'NewTech-modinp'!AG237</f>
        <v>1071.4285714285713</v>
      </c>
      <c r="AI239" s="11">
        <f>+'NewTech-modinp'!AH237</f>
        <v>1071.4285714285713</v>
      </c>
      <c r="AJ239" s="11">
        <f>+'NewTech-modinp'!AI237</f>
        <v>1071.4285714285713</v>
      </c>
      <c r="AK239" s="11">
        <f>+'NewTech-modinp'!AJ237</f>
        <v>1071.4285714285713</v>
      </c>
      <c r="AL239" s="11">
        <f>+'NewTech-modinp'!AK237</f>
        <v>1071.4285714285713</v>
      </c>
      <c r="AM239" s="11">
        <f>+'NewTech-modinp'!AL237</f>
        <v>1071.4285714285713</v>
      </c>
      <c r="AN239" s="11">
        <f>+'NewTech-modinp'!AM237</f>
        <v>1071.4285714285713</v>
      </c>
      <c r="AO239" s="11">
        <f>+'NewTech-modinp'!AN237</f>
        <v>1071.4285714285713</v>
      </c>
      <c r="AP239" s="11">
        <f>+'NewTech-modinp'!AO237</f>
        <v>1071.4285714285713</v>
      </c>
      <c r="AQ239" s="11">
        <f>+'NewTech-modinp'!AP237</f>
        <v>1071.4285714285713</v>
      </c>
      <c r="AR239" s="17">
        <f>+'NewTech-modinp'!AQ237</f>
        <v>0</v>
      </c>
      <c r="AT239" s="11">
        <f>+'NewTech-modinp'!AR237</f>
        <v>5</v>
      </c>
    </row>
    <row r="240" spans="1:47" s="11" customFormat="1">
      <c r="A240" s="34" t="s">
        <v>130</v>
      </c>
      <c r="B240" s="35" t="s">
        <v>212</v>
      </c>
      <c r="C240" s="34" t="s">
        <v>107</v>
      </c>
      <c r="D240" s="35" t="s">
        <v>195</v>
      </c>
      <c r="E240" s="36" t="str">
        <f t="shared" si="22"/>
        <v>UREA-PH-Stm</v>
      </c>
      <c r="F240" s="34" t="s">
        <v>95</v>
      </c>
      <c r="G240" s="35" t="s">
        <v>95</v>
      </c>
      <c r="H240" s="36" t="str">
        <f t="shared" si="23"/>
        <v>UREA-PH-Stm-NGA-Boiler20</v>
      </c>
      <c r="I240" s="34" t="s">
        <v>68</v>
      </c>
      <c r="J240" s="35" t="s">
        <v>160</v>
      </c>
      <c r="N240" s="11" t="str">
        <f>+'NewTech-modinp'!N238</f>
        <v>PLPPPR-PH-STM_HW-COA-Boiler</v>
      </c>
      <c r="O240" s="11" t="str">
        <f>+'NewTech-modinp'!O238</f>
        <v>New Wood pulp and paper - Process Heat: Steam/Hot Water  - Coal</v>
      </c>
      <c r="P240" s="11" t="str">
        <f>+'NewTech-modinp'!P238</f>
        <v>INDCOA</v>
      </c>
      <c r="Q240" s="11" t="str">
        <f>+'NewTech-modinp'!Q238</f>
        <v>PLPPPR-PH-STM_HW</v>
      </c>
      <c r="R240" s="11">
        <f>+'NewTech-modinp'!R238</f>
        <v>2018</v>
      </c>
      <c r="S240" s="17">
        <v>2020</v>
      </c>
      <c r="T240" s="38">
        <f>+'NewTech-modinp'!T238</f>
        <v>25</v>
      </c>
      <c r="U240" s="11">
        <f>+'NewTech-modinp'!U238</f>
        <v>0.5</v>
      </c>
      <c r="V240" s="11">
        <f t="shared" si="24"/>
        <v>0.35</v>
      </c>
      <c r="W240" s="17">
        <f>+'NewTech-modinp'!V238</f>
        <v>31.536000000000001</v>
      </c>
      <c r="X240" s="38">
        <f>+'NewTech-modinp'!W238</f>
        <v>0.8</v>
      </c>
      <c r="Y240" s="11">
        <f>+'NewTech-modinp'!X238</f>
        <v>0.8</v>
      </c>
      <c r="Z240" s="11">
        <f>+'NewTech-modinp'!Y238</f>
        <v>0.8</v>
      </c>
      <c r="AA240" s="11">
        <f>+'NewTech-modinp'!Z238</f>
        <v>0.8</v>
      </c>
      <c r="AB240" s="11">
        <f>+'NewTech-modinp'!AA238</f>
        <v>0.8</v>
      </c>
      <c r="AC240" s="11">
        <f>+'NewTech-modinp'!AB238</f>
        <v>0.8</v>
      </c>
      <c r="AD240" s="11">
        <f>+'NewTech-modinp'!AC238</f>
        <v>0.8</v>
      </c>
      <c r="AE240" s="11">
        <f>+'NewTech-modinp'!AD238</f>
        <v>0.8</v>
      </c>
      <c r="AF240" s="11">
        <f>+'NewTech-modinp'!AE238</f>
        <v>0.8</v>
      </c>
      <c r="AG240" s="11">
        <f>+'NewTech-modinp'!AF238</f>
        <v>0.8</v>
      </c>
      <c r="AH240" s="17">
        <f>+'NewTech-modinp'!AG238</f>
        <v>750</v>
      </c>
      <c r="AI240" s="11">
        <f>+'NewTech-modinp'!AH238</f>
        <v>750</v>
      </c>
      <c r="AJ240" s="11">
        <f>+'NewTech-modinp'!AI238</f>
        <v>750</v>
      </c>
      <c r="AK240" s="11">
        <f>+'NewTech-modinp'!AJ238</f>
        <v>750</v>
      </c>
      <c r="AL240" s="11">
        <f>+'NewTech-modinp'!AK238</f>
        <v>750</v>
      </c>
      <c r="AM240" s="11">
        <f>+'NewTech-modinp'!AL238</f>
        <v>750</v>
      </c>
      <c r="AN240" s="11">
        <f>+'NewTech-modinp'!AM238</f>
        <v>750</v>
      </c>
      <c r="AO240" s="11">
        <f>+'NewTech-modinp'!AN238</f>
        <v>750</v>
      </c>
      <c r="AP240" s="11">
        <f>+'NewTech-modinp'!AO238</f>
        <v>750</v>
      </c>
      <c r="AQ240" s="11">
        <f>+'NewTech-modinp'!AP238</f>
        <v>750</v>
      </c>
      <c r="AR240" s="17">
        <v>0</v>
      </c>
    </row>
    <row r="241" spans="1:47" s="11" customFormat="1">
      <c r="A241" s="34" t="s">
        <v>130</v>
      </c>
      <c r="B241" s="35" t="s">
        <v>212</v>
      </c>
      <c r="C241" s="34" t="s">
        <v>107</v>
      </c>
      <c r="D241" s="35" t="s">
        <v>195</v>
      </c>
      <c r="E241" s="36" t="str">
        <f t="shared" si="22"/>
        <v>UREA-PH-Stm</v>
      </c>
      <c r="F241" s="34" t="s">
        <v>108</v>
      </c>
      <c r="G241" s="35" t="s">
        <v>196</v>
      </c>
      <c r="H241" s="36" t="str">
        <f t="shared" si="23"/>
        <v>UREA-PH-Stm-BIG-Heat20</v>
      </c>
      <c r="I241" s="34" t="s">
        <v>110</v>
      </c>
      <c r="J241" s="35" t="s">
        <v>219</v>
      </c>
      <c r="N241" s="11" t="str">
        <f>+'NewTech-modinp'!N239</f>
        <v>PLPPPR-PH-STM_HW-LPG-Boiler</v>
      </c>
      <c r="O241" s="11" t="str">
        <f>+'NewTech-modinp'!O239</f>
        <v>New Wood pulp and paper - Process Heat: Steam/Hot Water  - LPG</v>
      </c>
      <c r="P241" s="11" t="str">
        <f>+'NewTech-modinp'!P239</f>
        <v>INDLPG</v>
      </c>
      <c r="Q241" s="11" t="str">
        <f>+'NewTech-modinp'!Q239</f>
        <v>PLPPPR-PH-STM_HW</v>
      </c>
      <c r="R241" s="11">
        <f>+'NewTech-modinp'!R239</f>
        <v>2018</v>
      </c>
      <c r="S241" s="17">
        <v>2020</v>
      </c>
      <c r="T241" s="38">
        <f>+'NewTech-modinp'!T239</f>
        <v>25</v>
      </c>
      <c r="U241" s="11">
        <f>+'NewTech-modinp'!U239</f>
        <v>0.5</v>
      </c>
      <c r="V241" s="11">
        <f t="shared" si="24"/>
        <v>0.35</v>
      </c>
      <c r="W241" s="17">
        <f>+'NewTech-modinp'!V239</f>
        <v>31.536000000000001</v>
      </c>
      <c r="X241" s="38">
        <f>+'NewTech-modinp'!W239</f>
        <v>0.87</v>
      </c>
      <c r="Y241" s="11">
        <f>+'NewTech-modinp'!X239</f>
        <v>0.87</v>
      </c>
      <c r="Z241" s="11">
        <f>+'NewTech-modinp'!Y239</f>
        <v>0.87</v>
      </c>
      <c r="AA241" s="11">
        <f>+'NewTech-modinp'!Z239</f>
        <v>0.87</v>
      </c>
      <c r="AB241" s="11">
        <f>+'NewTech-modinp'!AA239</f>
        <v>0.87</v>
      </c>
      <c r="AC241" s="11">
        <f>+'NewTech-modinp'!AB239</f>
        <v>0.87</v>
      </c>
      <c r="AD241" s="11">
        <f>+'NewTech-modinp'!AC239</f>
        <v>0.87</v>
      </c>
      <c r="AE241" s="11">
        <f>+'NewTech-modinp'!AD239</f>
        <v>0.87</v>
      </c>
      <c r="AF241" s="11">
        <f>+'NewTech-modinp'!AE239</f>
        <v>0.87</v>
      </c>
      <c r="AG241" s="11">
        <f>+'NewTech-modinp'!AF239</f>
        <v>0.87</v>
      </c>
      <c r="AH241" s="17">
        <f>+'NewTech-modinp'!AG239</f>
        <v>350</v>
      </c>
      <c r="AI241" s="11">
        <f>+'NewTech-modinp'!AH239</f>
        <v>350</v>
      </c>
      <c r="AJ241" s="11">
        <f>+'NewTech-modinp'!AI239</f>
        <v>350</v>
      </c>
      <c r="AK241" s="11">
        <f>+'NewTech-modinp'!AJ239</f>
        <v>350</v>
      </c>
      <c r="AL241" s="11">
        <f>+'NewTech-modinp'!AK239</f>
        <v>350</v>
      </c>
      <c r="AM241" s="11">
        <f>+'NewTech-modinp'!AL239</f>
        <v>350</v>
      </c>
      <c r="AN241" s="11">
        <f>+'NewTech-modinp'!AM239</f>
        <v>350</v>
      </c>
      <c r="AO241" s="11">
        <f>+'NewTech-modinp'!AN239</f>
        <v>350</v>
      </c>
      <c r="AP241" s="11">
        <f>+'NewTech-modinp'!AO239</f>
        <v>350</v>
      </c>
      <c r="AQ241" s="11">
        <f>+'NewTech-modinp'!AP239</f>
        <v>350</v>
      </c>
      <c r="AR241" s="17"/>
    </row>
    <row r="242" spans="1:47" s="11" customFormat="1">
      <c r="A242" s="34" t="s">
        <v>130</v>
      </c>
      <c r="B242" s="35" t="s">
        <v>212</v>
      </c>
      <c r="C242" s="34" t="s">
        <v>107</v>
      </c>
      <c r="D242" s="35" t="s">
        <v>195</v>
      </c>
      <c r="E242" s="36" t="str">
        <f t="shared" si="22"/>
        <v>UREA-PH-Stm</v>
      </c>
      <c r="F242" s="34" t="s">
        <v>95</v>
      </c>
      <c r="G242" s="35" t="s">
        <v>95</v>
      </c>
      <c r="H242" s="36" t="str">
        <f t="shared" si="23"/>
        <v>UREA-PH-Stm-DSL-Boiler20</v>
      </c>
      <c r="I242" s="34" t="s">
        <v>82</v>
      </c>
      <c r="J242" s="35" t="s">
        <v>173</v>
      </c>
      <c r="N242" s="11" t="str">
        <f>+'NewTech-modinp'!N240</f>
        <v>PLPPPR-PH-STM_HW-WOD-Boiler</v>
      </c>
      <c r="O242" s="11" t="str">
        <f>+'NewTech-modinp'!O240</f>
        <v>New Wood pulp and paper - Process Heat: Steam/Hot Water  - Wood</v>
      </c>
      <c r="P242" s="11" t="str">
        <f>+'NewTech-modinp'!P240</f>
        <v>INDWOD</v>
      </c>
      <c r="Q242" s="11" t="str">
        <f>+'NewTech-modinp'!Q240</f>
        <v>PLPPPR-PH-STM_HW</v>
      </c>
      <c r="R242" s="11">
        <f>+'NewTech-modinp'!R240</f>
        <v>2018</v>
      </c>
      <c r="S242" s="17">
        <v>2020</v>
      </c>
      <c r="T242" s="38">
        <f>+'NewTech-modinp'!T240</f>
        <v>25</v>
      </c>
      <c r="U242" s="11">
        <f>+'NewTech-modinp'!U240</f>
        <v>0.5</v>
      </c>
      <c r="V242" s="11">
        <f t="shared" si="24"/>
        <v>0.35</v>
      </c>
      <c r="W242" s="17">
        <f>+'NewTech-modinp'!V240</f>
        <v>31.536000000000001</v>
      </c>
      <c r="X242" s="38">
        <f>+'NewTech-modinp'!W240</f>
        <v>0.85</v>
      </c>
      <c r="Y242" s="11">
        <f>+'NewTech-modinp'!X240</f>
        <v>0.85</v>
      </c>
      <c r="Z242" s="11">
        <f>+'NewTech-modinp'!Y240</f>
        <v>0.85</v>
      </c>
      <c r="AA242" s="11">
        <f>+'NewTech-modinp'!Z240</f>
        <v>0.85</v>
      </c>
      <c r="AB242" s="11">
        <f>+'NewTech-modinp'!AA240</f>
        <v>0.85</v>
      </c>
      <c r="AC242" s="11">
        <f>+'NewTech-modinp'!AB240</f>
        <v>0.85</v>
      </c>
      <c r="AD242" s="11">
        <f>+'NewTech-modinp'!AC240</f>
        <v>0.85</v>
      </c>
      <c r="AE242" s="11">
        <f>+'NewTech-modinp'!AD240</f>
        <v>0.85</v>
      </c>
      <c r="AF242" s="11">
        <f>+'NewTech-modinp'!AE240</f>
        <v>0.85</v>
      </c>
      <c r="AG242" s="11">
        <f>+'NewTech-modinp'!AF240</f>
        <v>0.85</v>
      </c>
      <c r="AH242" s="17">
        <f>+'NewTech-modinp'!AG240</f>
        <v>2000</v>
      </c>
      <c r="AI242" s="11">
        <f>+'NewTech-modinp'!AH240</f>
        <v>2000</v>
      </c>
      <c r="AJ242" s="11">
        <f>+'NewTech-modinp'!AI240</f>
        <v>2000</v>
      </c>
      <c r="AK242" s="11">
        <f>+'NewTech-modinp'!AJ240</f>
        <v>2000</v>
      </c>
      <c r="AL242" s="11">
        <f>+'NewTech-modinp'!AK240</f>
        <v>2000</v>
      </c>
      <c r="AM242" s="11">
        <f>+'NewTech-modinp'!AL240</f>
        <v>2000</v>
      </c>
      <c r="AN242" s="11">
        <f>+'NewTech-modinp'!AM240</f>
        <v>2000</v>
      </c>
      <c r="AO242" s="11">
        <f>+'NewTech-modinp'!AN240</f>
        <v>2000</v>
      </c>
      <c r="AP242" s="11">
        <f>+'NewTech-modinp'!AO240</f>
        <v>2000</v>
      </c>
      <c r="AQ242" s="11">
        <f>+'NewTech-modinp'!AP240</f>
        <v>2000</v>
      </c>
      <c r="AR242" s="17"/>
      <c r="AU242" s="11">
        <v>-5</v>
      </c>
    </row>
    <row r="243" spans="1:47" s="11" customFormat="1">
      <c r="A243" s="34" t="s">
        <v>130</v>
      </c>
      <c r="B243" s="35" t="s">
        <v>212</v>
      </c>
      <c r="C243" s="34" t="s">
        <v>107</v>
      </c>
      <c r="D243" s="35" t="s">
        <v>195</v>
      </c>
      <c r="E243" s="36" t="str">
        <f t="shared" si="22"/>
        <v>UREA-PH-Stm</v>
      </c>
      <c r="F243" s="34" t="s">
        <v>95</v>
      </c>
      <c r="G243" s="35" t="s">
        <v>95</v>
      </c>
      <c r="H243" s="36" t="str">
        <f t="shared" si="23"/>
        <v>UREA-PH-Stm-WOD-Boiler20</v>
      </c>
      <c r="I243" s="34" t="s">
        <v>74</v>
      </c>
      <c r="J243" s="35" t="s">
        <v>165</v>
      </c>
      <c r="N243" s="11" t="str">
        <f>+'NewTech-modinp'!N241</f>
        <v>PLPPPR-PH-STM_HW-ELC-Boiler</v>
      </c>
      <c r="O243" s="11" t="str">
        <f>+'NewTech-modinp'!O241</f>
        <v>New Wood pulp and paper - Process Heat: Steam/Hot Water  - Electricity</v>
      </c>
      <c r="P243" s="11" t="str">
        <f>+'NewTech-modinp'!P241</f>
        <v>INDELC</v>
      </c>
      <c r="Q243" s="11" t="str">
        <f>+'NewTech-modinp'!Q241</f>
        <v>PLPPPR-PH-STM_HW</v>
      </c>
      <c r="R243" s="11">
        <f>+'NewTech-modinp'!R241</f>
        <v>2018</v>
      </c>
      <c r="S243" s="17">
        <v>2020</v>
      </c>
      <c r="T243" s="38">
        <f>+'NewTech-modinp'!T241</f>
        <v>25</v>
      </c>
      <c r="U243" s="11">
        <f>+'NewTech-modinp'!U241</f>
        <v>0.5</v>
      </c>
      <c r="V243" s="11">
        <f t="shared" si="24"/>
        <v>0.35</v>
      </c>
      <c r="W243" s="17">
        <f>+'NewTech-modinp'!V241</f>
        <v>31.536000000000001</v>
      </c>
      <c r="X243" s="38">
        <f>+'NewTech-modinp'!W241</f>
        <v>0.99</v>
      </c>
      <c r="Y243" s="11">
        <f>+'NewTech-modinp'!X241</f>
        <v>0.99</v>
      </c>
      <c r="Z243" s="11">
        <f>+'NewTech-modinp'!Y241</f>
        <v>0.99</v>
      </c>
      <c r="AA243" s="11">
        <f>+'NewTech-modinp'!Z241</f>
        <v>0.99</v>
      </c>
      <c r="AB243" s="11">
        <f>+'NewTech-modinp'!AA241</f>
        <v>0.99</v>
      </c>
      <c r="AC243" s="11">
        <f>+'NewTech-modinp'!AB241</f>
        <v>0.99</v>
      </c>
      <c r="AD243" s="11">
        <f>+'NewTech-modinp'!AC241</f>
        <v>0.99</v>
      </c>
      <c r="AE243" s="11">
        <f>+'NewTech-modinp'!AD241</f>
        <v>0.99</v>
      </c>
      <c r="AF243" s="11">
        <f>+'NewTech-modinp'!AE241</f>
        <v>0.99</v>
      </c>
      <c r="AG243" s="11">
        <f>+'NewTech-modinp'!AF241</f>
        <v>0.99</v>
      </c>
      <c r="AH243" s="17">
        <f>+'NewTech-modinp'!AG241</f>
        <v>370.49433333333332</v>
      </c>
      <c r="AI243" s="11">
        <f>+'NewTech-modinp'!AH241</f>
        <v>370.49433333333332</v>
      </c>
      <c r="AJ243" s="11">
        <f>+'NewTech-modinp'!AI241</f>
        <v>250</v>
      </c>
      <c r="AK243" s="11">
        <f>+'NewTech-modinp'!AJ241</f>
        <v>250</v>
      </c>
      <c r="AL243" s="11">
        <f>+'NewTech-modinp'!AK241</f>
        <v>250</v>
      </c>
      <c r="AM243" s="11">
        <f>+'NewTech-modinp'!AL241</f>
        <v>250</v>
      </c>
      <c r="AN243" s="11">
        <f>+'NewTech-modinp'!AM241</f>
        <v>250</v>
      </c>
      <c r="AO243" s="11">
        <f>+'NewTech-modinp'!AN241</f>
        <v>250</v>
      </c>
      <c r="AP243" s="11">
        <f>+'NewTech-modinp'!AO241</f>
        <v>250</v>
      </c>
      <c r="AQ243" s="11">
        <f>+'NewTech-modinp'!AP241</f>
        <v>250</v>
      </c>
      <c r="AR243" s="17">
        <f>+'NewTech-modinp'!AQ241</f>
        <v>1</v>
      </c>
      <c r="AT243" s="11">
        <f>+'NewTech-modinp'!AR241</f>
        <v>5</v>
      </c>
    </row>
    <row r="244" spans="1:47" s="11" customFormat="1">
      <c r="A244" s="34" t="s">
        <v>130</v>
      </c>
      <c r="B244" s="35" t="s">
        <v>212</v>
      </c>
      <c r="C244" s="34" t="s">
        <v>107</v>
      </c>
      <c r="D244" s="35" t="s">
        <v>195</v>
      </c>
      <c r="E244" s="36" t="str">
        <f t="shared" si="22"/>
        <v>UREA-PH-Stm</v>
      </c>
      <c r="F244" s="34" t="s">
        <v>108</v>
      </c>
      <c r="G244" s="35" t="s">
        <v>196</v>
      </c>
      <c r="H244" s="36" t="str">
        <f t="shared" si="23"/>
        <v>UREA-PH-Stm-LPG-Heat20</v>
      </c>
      <c r="I244" s="34" t="s">
        <v>111</v>
      </c>
      <c r="J244" s="35" t="s">
        <v>198</v>
      </c>
      <c r="N244" s="11" t="str">
        <f>+'NewTech-modinp'!N242</f>
        <v>PLPPPR-Pump-ELC-Pump</v>
      </c>
      <c r="O244" s="11" t="str">
        <f>+'NewTech-modinp'!O242</f>
        <v>New Wood pulp and paper - Pumping  - Electricity</v>
      </c>
      <c r="P244" s="11" t="str">
        <f>+'NewTech-modinp'!P242</f>
        <v>INDELC</v>
      </c>
      <c r="Q244" s="11" t="str">
        <f>+'NewTech-modinp'!Q242</f>
        <v>PLPPPR-Pump</v>
      </c>
      <c r="R244" s="11">
        <f>+'NewTech-modinp'!R242</f>
        <v>2018</v>
      </c>
      <c r="S244" s="17">
        <v>2020</v>
      </c>
      <c r="T244" s="38">
        <f>+'NewTech-modinp'!T242</f>
        <v>10</v>
      </c>
      <c r="U244" s="11">
        <f>+'NewTech-modinp'!U242</f>
        <v>0.5</v>
      </c>
      <c r="V244" s="11">
        <f t="shared" si="24"/>
        <v>0.35</v>
      </c>
      <c r="W244" s="17">
        <f>+'NewTech-modinp'!V242</f>
        <v>31.536000000000001</v>
      </c>
      <c r="X244" s="38">
        <f>+'NewTech-modinp'!W242</f>
        <v>0.75</v>
      </c>
      <c r="Y244" s="11">
        <f>+'NewTech-modinp'!X242</f>
        <v>0.75</v>
      </c>
      <c r="Z244" s="11">
        <f>+'NewTech-modinp'!Y242</f>
        <v>0.75</v>
      </c>
      <c r="AA244" s="11">
        <f>+'NewTech-modinp'!Z242</f>
        <v>0.75</v>
      </c>
      <c r="AB244" s="11">
        <f>+'NewTech-modinp'!AA242</f>
        <v>0.75</v>
      </c>
      <c r="AC244" s="11">
        <f>+'NewTech-modinp'!AB242</f>
        <v>0.75</v>
      </c>
      <c r="AD244" s="11">
        <f>+'NewTech-modinp'!AC242</f>
        <v>0.75</v>
      </c>
      <c r="AE244" s="11">
        <f>+'NewTech-modinp'!AD242</f>
        <v>0.75</v>
      </c>
      <c r="AF244" s="11">
        <f>+'NewTech-modinp'!AE242</f>
        <v>0.75</v>
      </c>
      <c r="AG244" s="11">
        <f>+'NewTech-modinp'!AF242</f>
        <v>0.75</v>
      </c>
      <c r="AH244" s="17">
        <f>+'NewTech-modinp'!AG242</f>
        <v>2308</v>
      </c>
      <c r="AI244" s="11">
        <f>+'NewTech-modinp'!AH242</f>
        <v>2308</v>
      </c>
      <c r="AJ244" s="11">
        <f>+'NewTech-modinp'!AI242</f>
        <v>2308</v>
      </c>
      <c r="AK244" s="11">
        <f>+'NewTech-modinp'!AJ242</f>
        <v>2308</v>
      </c>
      <c r="AL244" s="11">
        <f>+'NewTech-modinp'!AK242</f>
        <v>2308</v>
      </c>
      <c r="AM244" s="11">
        <f>+'NewTech-modinp'!AL242</f>
        <v>2308</v>
      </c>
      <c r="AN244" s="11">
        <f>+'NewTech-modinp'!AM242</f>
        <v>2308</v>
      </c>
      <c r="AO244" s="11">
        <f>+'NewTech-modinp'!AN242</f>
        <v>2308</v>
      </c>
      <c r="AP244" s="11">
        <f>+'NewTech-modinp'!AO242</f>
        <v>2308</v>
      </c>
      <c r="AQ244" s="11">
        <f>+'NewTech-modinp'!AP242</f>
        <v>2308</v>
      </c>
      <c r="AR244" s="17"/>
    </row>
    <row r="245" spans="1:47" s="11" customFormat="1">
      <c r="A245" s="34" t="s">
        <v>130</v>
      </c>
      <c r="B245" s="35" t="s">
        <v>212</v>
      </c>
      <c r="C245" s="34" t="s">
        <v>88</v>
      </c>
      <c r="D245" s="35" t="s">
        <v>179</v>
      </c>
      <c r="E245" s="36" t="str">
        <f t="shared" si="22"/>
        <v>UREA-SH</v>
      </c>
      <c r="F245" s="34" t="s">
        <v>90</v>
      </c>
      <c r="G245" s="35" t="s">
        <v>90</v>
      </c>
      <c r="H245" s="36" t="str">
        <f t="shared" si="23"/>
        <v>UREA-SH-NGA-Burner20</v>
      </c>
      <c r="I245" s="34" t="s">
        <v>68</v>
      </c>
      <c r="J245" s="35" t="s">
        <v>160</v>
      </c>
      <c r="N245" s="11" t="str">
        <f>+'NewTech-modinp'!N243</f>
        <v>PLPPPR-Pump-DSL-Pump</v>
      </c>
      <c r="O245" s="11" t="str">
        <f>+'NewTech-modinp'!O243</f>
        <v>New Wood pulp and paper - Pumping  - Diesel</v>
      </c>
      <c r="P245" s="11" t="str">
        <f>+'NewTech-modinp'!P243</f>
        <v>INDDSL</v>
      </c>
      <c r="Q245" s="11" t="str">
        <f>+'NewTech-modinp'!Q243</f>
        <v>PLPPPR-Pump</v>
      </c>
      <c r="R245" s="11">
        <f>+'NewTech-modinp'!R243</f>
        <v>2018</v>
      </c>
      <c r="S245" s="17">
        <v>2020</v>
      </c>
      <c r="T245" s="38">
        <f>+'NewTech-modinp'!T243</f>
        <v>10</v>
      </c>
      <c r="U245" s="11">
        <f>+'NewTech-modinp'!U243</f>
        <v>0.5</v>
      </c>
      <c r="V245" s="11">
        <f t="shared" si="24"/>
        <v>0.35</v>
      </c>
      <c r="W245" s="17">
        <f>+'NewTech-modinp'!V243</f>
        <v>31.536000000000001</v>
      </c>
      <c r="X245" s="38">
        <f>+'NewTech-modinp'!W243</f>
        <v>0.05</v>
      </c>
      <c r="Y245" s="11">
        <f>+'NewTech-modinp'!X243</f>
        <v>0.05</v>
      </c>
      <c r="Z245" s="11">
        <f>+'NewTech-modinp'!Y243</f>
        <v>0.05</v>
      </c>
      <c r="AA245" s="11">
        <f>+'NewTech-modinp'!Z243</f>
        <v>0.05</v>
      </c>
      <c r="AB245" s="11">
        <f>+'NewTech-modinp'!AA243</f>
        <v>0.05</v>
      </c>
      <c r="AC245" s="11">
        <f>+'NewTech-modinp'!AB243</f>
        <v>0.05</v>
      </c>
      <c r="AD245" s="11">
        <f>+'NewTech-modinp'!AC243</f>
        <v>0.05</v>
      </c>
      <c r="AE245" s="11">
        <f>+'NewTech-modinp'!AD243</f>
        <v>0.05</v>
      </c>
      <c r="AF245" s="11">
        <f>+'NewTech-modinp'!AE243</f>
        <v>0.05</v>
      </c>
      <c r="AG245" s="11">
        <f>+'NewTech-modinp'!AF243</f>
        <v>0.05</v>
      </c>
      <c r="AH245" s="17">
        <f>+'NewTech-modinp'!AG243</f>
        <v>462</v>
      </c>
      <c r="AI245" s="11">
        <f>+'NewTech-modinp'!AH243</f>
        <v>462</v>
      </c>
      <c r="AJ245" s="11">
        <f>+'NewTech-modinp'!AI243</f>
        <v>462</v>
      </c>
      <c r="AK245" s="11">
        <f>+'NewTech-modinp'!AJ243</f>
        <v>462</v>
      </c>
      <c r="AL245" s="11">
        <f>+'NewTech-modinp'!AK243</f>
        <v>462</v>
      </c>
      <c r="AM245" s="11">
        <f>+'NewTech-modinp'!AL243</f>
        <v>462</v>
      </c>
      <c r="AN245" s="11">
        <f>+'NewTech-modinp'!AM243</f>
        <v>462</v>
      </c>
      <c r="AO245" s="11">
        <f>+'NewTech-modinp'!AN243</f>
        <v>462</v>
      </c>
      <c r="AP245" s="11">
        <f>+'NewTech-modinp'!AO243</f>
        <v>462</v>
      </c>
      <c r="AQ245" s="11">
        <f>+'NewTech-modinp'!AP243</f>
        <v>462</v>
      </c>
      <c r="AR245" s="17"/>
    </row>
    <row r="246" spans="1:47" s="11" customFormat="1">
      <c r="A246" s="34" t="s">
        <v>130</v>
      </c>
      <c r="B246" s="35" t="s">
        <v>212</v>
      </c>
      <c r="C246" s="34" t="s">
        <v>88</v>
      </c>
      <c r="D246" s="35" t="s">
        <v>179</v>
      </c>
      <c r="E246" s="36" t="str">
        <f t="shared" si="22"/>
        <v>UREA-SH</v>
      </c>
      <c r="F246" s="34" t="s">
        <v>91</v>
      </c>
      <c r="G246" s="35" t="s">
        <v>181</v>
      </c>
      <c r="H246" s="36" t="str">
        <f t="shared" si="23"/>
        <v>UREA-SH-ELC-Heater20</v>
      </c>
      <c r="I246" s="34" t="s">
        <v>70</v>
      </c>
      <c r="J246" s="35" t="s">
        <v>161</v>
      </c>
      <c r="N246" s="11" t="str">
        <f>+'NewTech-modinp'!N244</f>
        <v>PLPPPR-Fan-ELC-Fan</v>
      </c>
      <c r="O246" s="11" t="str">
        <f>+'NewTech-modinp'!O244</f>
        <v>New Wood pulp and paper - Fans  - Electricity</v>
      </c>
      <c r="P246" s="11" t="str">
        <f>+'NewTech-modinp'!P244</f>
        <v>INDELC</v>
      </c>
      <c r="Q246" s="11" t="str">
        <f>+'NewTech-modinp'!Q244</f>
        <v>PLPPPR-Fan</v>
      </c>
      <c r="R246" s="11">
        <f>+'NewTech-modinp'!R244</f>
        <v>2018</v>
      </c>
      <c r="S246" s="17">
        <v>2020</v>
      </c>
      <c r="T246" s="38">
        <f>+'NewTech-modinp'!T244</f>
        <v>1</v>
      </c>
      <c r="U246" s="11">
        <f>+'NewTech-modinp'!U244</f>
        <v>0.5</v>
      </c>
      <c r="V246" s="11">
        <f t="shared" si="24"/>
        <v>0.35</v>
      </c>
      <c r="W246" s="17">
        <f>+'NewTech-modinp'!V244</f>
        <v>31.536000000000001</v>
      </c>
      <c r="X246" s="38">
        <f>+'NewTech-modinp'!W244</f>
        <v>43.433917555665673</v>
      </c>
      <c r="Y246" s="11">
        <f>+'NewTech-modinp'!X244</f>
        <v>43.433917555665673</v>
      </c>
      <c r="Z246" s="11">
        <f>+'NewTech-modinp'!Y244</f>
        <v>43.433917555665673</v>
      </c>
      <c r="AA246" s="11">
        <f>+'NewTech-modinp'!Z244</f>
        <v>43.433917555665673</v>
      </c>
      <c r="AB246" s="11">
        <f>+'NewTech-modinp'!AA244</f>
        <v>43.433917555665673</v>
      </c>
      <c r="AC246" s="11">
        <f>+'NewTech-modinp'!AB244</f>
        <v>43.433917555665673</v>
      </c>
      <c r="AD246" s="11">
        <f>+'NewTech-modinp'!AC244</f>
        <v>43.433917555665673</v>
      </c>
      <c r="AE246" s="11">
        <f>+'NewTech-modinp'!AD244</f>
        <v>43.433917555665673</v>
      </c>
      <c r="AF246" s="11">
        <f>+'NewTech-modinp'!AE244</f>
        <v>43.433917555665673</v>
      </c>
      <c r="AG246" s="11">
        <f>+'NewTech-modinp'!AF244</f>
        <v>43.433917555665673</v>
      </c>
      <c r="AH246" s="17">
        <f>+'NewTech-modinp'!AG244</f>
        <v>17573</v>
      </c>
      <c r="AI246" s="11">
        <f>+'NewTech-modinp'!AH244</f>
        <v>17573</v>
      </c>
      <c r="AJ246" s="11">
        <f>+'NewTech-modinp'!AI244</f>
        <v>17573</v>
      </c>
      <c r="AK246" s="11">
        <f>+'NewTech-modinp'!AJ244</f>
        <v>17573</v>
      </c>
      <c r="AL246" s="11">
        <f>+'NewTech-modinp'!AK244</f>
        <v>17573</v>
      </c>
      <c r="AM246" s="11">
        <f>+'NewTech-modinp'!AL244</f>
        <v>17573</v>
      </c>
      <c r="AN246" s="11">
        <f>+'NewTech-modinp'!AM244</f>
        <v>17573</v>
      </c>
      <c r="AO246" s="11">
        <f>+'NewTech-modinp'!AN244</f>
        <v>17573</v>
      </c>
      <c r="AP246" s="11">
        <f>+'NewTech-modinp'!AO244</f>
        <v>17573</v>
      </c>
      <c r="AQ246" s="11">
        <f>+'NewTech-modinp'!AP244</f>
        <v>17573</v>
      </c>
      <c r="AR246" s="17"/>
    </row>
    <row r="247" spans="1:47" s="11" customFormat="1">
      <c r="A247" s="34" t="s">
        <v>130</v>
      </c>
      <c r="B247" s="35" t="s">
        <v>212</v>
      </c>
      <c r="C247" s="34" t="s">
        <v>88</v>
      </c>
      <c r="D247" s="35" t="s">
        <v>179</v>
      </c>
      <c r="E247" s="36" t="str">
        <f t="shared" si="22"/>
        <v>UREA-SH</v>
      </c>
      <c r="F247" s="34" t="s">
        <v>89</v>
      </c>
      <c r="G247" s="35" t="s">
        <v>180</v>
      </c>
      <c r="H247" s="36" t="str">
        <f t="shared" si="23"/>
        <v>UREA-SH-ELC-HTPump20</v>
      </c>
      <c r="I247" s="34" t="s">
        <v>70</v>
      </c>
      <c r="J247" s="35" t="s">
        <v>161</v>
      </c>
      <c r="N247" s="11" t="str">
        <f>+'NewTech-modinp'!N245</f>
        <v>PLPPPR-Refin-ELC-REF</v>
      </c>
      <c r="O247" s="11" t="str">
        <f>+'NewTech-modinp'!O245</f>
        <v>New Wood pulp and paper - Refiners  - Electricity</v>
      </c>
      <c r="P247" s="11" t="str">
        <f>+'NewTech-modinp'!P245</f>
        <v>INDELC</v>
      </c>
      <c r="Q247" s="11" t="str">
        <f>+'NewTech-modinp'!Q245</f>
        <v>PLPPPR-Refin</v>
      </c>
      <c r="R247" s="11">
        <f>+'NewTech-modinp'!R245</f>
        <v>2018</v>
      </c>
      <c r="S247" s="17">
        <v>2020</v>
      </c>
      <c r="T247" s="38">
        <f>+'NewTech-modinp'!T245</f>
        <v>10</v>
      </c>
      <c r="U247" s="11">
        <f>+'NewTech-modinp'!U245</f>
        <v>1</v>
      </c>
      <c r="V247" s="11">
        <f t="shared" si="24"/>
        <v>0.7</v>
      </c>
      <c r="W247" s="17">
        <f>+'NewTech-modinp'!V245</f>
        <v>31.536000000000001</v>
      </c>
      <c r="X247" s="38">
        <f>+'NewTech-modinp'!W245</f>
        <v>1</v>
      </c>
      <c r="Y247" s="11">
        <f>+'NewTech-modinp'!X245</f>
        <v>1</v>
      </c>
      <c r="Z247" s="11">
        <f>+'NewTech-modinp'!Y245</f>
        <v>1</v>
      </c>
      <c r="AA247" s="11">
        <f>+'NewTech-modinp'!Z245</f>
        <v>1</v>
      </c>
      <c r="AB247" s="11">
        <f>+'NewTech-modinp'!AA245</f>
        <v>1</v>
      </c>
      <c r="AC247" s="11">
        <f>+'NewTech-modinp'!AB245</f>
        <v>1</v>
      </c>
      <c r="AD247" s="11">
        <f>+'NewTech-modinp'!AC245</f>
        <v>1</v>
      </c>
      <c r="AE247" s="11">
        <f>+'NewTech-modinp'!AD245</f>
        <v>1</v>
      </c>
      <c r="AF247" s="11">
        <f>+'NewTech-modinp'!AE245</f>
        <v>1</v>
      </c>
      <c r="AG247" s="11">
        <f>+'NewTech-modinp'!AF245</f>
        <v>1</v>
      </c>
      <c r="AH247" s="17">
        <f>+'NewTech-modinp'!AG245</f>
        <v>0</v>
      </c>
      <c r="AI247" s="11">
        <f>+'NewTech-modinp'!AH245</f>
        <v>0</v>
      </c>
      <c r="AJ247" s="11">
        <f>+'NewTech-modinp'!AI245</f>
        <v>0</v>
      </c>
      <c r="AK247" s="11">
        <f>+'NewTech-modinp'!AJ245</f>
        <v>0</v>
      </c>
      <c r="AL247" s="11">
        <f>+'NewTech-modinp'!AK245</f>
        <v>0</v>
      </c>
      <c r="AM247" s="11">
        <f>+'NewTech-modinp'!AL245</f>
        <v>0</v>
      </c>
      <c r="AN247" s="11">
        <f>+'NewTech-modinp'!AM245</f>
        <v>0</v>
      </c>
      <c r="AO247" s="11">
        <f>+'NewTech-modinp'!AN245</f>
        <v>0</v>
      </c>
      <c r="AP247" s="11">
        <f>+'NewTech-modinp'!AO245</f>
        <v>0</v>
      </c>
      <c r="AQ247" s="11">
        <f>+'NewTech-modinp'!AP245</f>
        <v>0</v>
      </c>
      <c r="AR247" s="17"/>
    </row>
    <row r="248" spans="1:47" s="12" customFormat="1" ht="15" thickBot="1">
      <c r="A248" s="13" t="s">
        <v>130</v>
      </c>
      <c r="B248" s="14" t="s">
        <v>212</v>
      </c>
      <c r="C248" s="13" t="s">
        <v>88</v>
      </c>
      <c r="D248" s="14" t="s">
        <v>179</v>
      </c>
      <c r="E248" s="15" t="str">
        <f t="shared" si="22"/>
        <v>UREA-SH</v>
      </c>
      <c r="F248" s="13" t="s">
        <v>89</v>
      </c>
      <c r="G248" s="14" t="s">
        <v>180</v>
      </c>
      <c r="H248" s="15" t="str">
        <f t="shared" si="23"/>
        <v>UREA-SH-NGA-HTPump20</v>
      </c>
      <c r="I248" s="13" t="s">
        <v>68</v>
      </c>
      <c r="J248" s="14" t="s">
        <v>160</v>
      </c>
      <c r="N248" s="12" t="str">
        <f>+'NewTech-modinp'!N246</f>
        <v>PLPPPR-AIR-ELC-CMPR</v>
      </c>
      <c r="O248" s="12" t="str">
        <f>+'NewTech-modinp'!O246</f>
        <v>New Wood pulp and paper - Compressed Air  - Electricity</v>
      </c>
      <c r="P248" s="12" t="str">
        <f>+'NewTech-modinp'!P246</f>
        <v>INDELC</v>
      </c>
      <c r="Q248" s="12" t="str">
        <f>+'NewTech-modinp'!Q246</f>
        <v>PLPPPR-AIR</v>
      </c>
      <c r="R248" s="12">
        <f>+'NewTech-modinp'!R246</f>
        <v>2018</v>
      </c>
      <c r="S248" s="18">
        <v>2020</v>
      </c>
      <c r="T248" s="41">
        <f>+'NewTech-modinp'!T246</f>
        <v>25</v>
      </c>
      <c r="U248" s="12">
        <f>+'NewTech-modinp'!U246</f>
        <v>0.68</v>
      </c>
      <c r="V248" s="12">
        <f t="shared" si="24"/>
        <v>0.47599999999999998</v>
      </c>
      <c r="W248" s="18">
        <f>+'NewTech-modinp'!V246</f>
        <v>31.536000000000001</v>
      </c>
      <c r="X248" s="41">
        <f>+'NewTech-modinp'!W246</f>
        <v>1</v>
      </c>
      <c r="Y248" s="12">
        <f>+'NewTech-modinp'!X246</f>
        <v>1</v>
      </c>
      <c r="Z248" s="12">
        <f>+'NewTech-modinp'!Y246</f>
        <v>1</v>
      </c>
      <c r="AA248" s="12">
        <f>+'NewTech-modinp'!Z246</f>
        <v>1</v>
      </c>
      <c r="AB248" s="12">
        <f>+'NewTech-modinp'!AA246</f>
        <v>1</v>
      </c>
      <c r="AC248" s="12">
        <f>+'NewTech-modinp'!AB246</f>
        <v>1</v>
      </c>
      <c r="AD248" s="12">
        <f>+'NewTech-modinp'!AC246</f>
        <v>1</v>
      </c>
      <c r="AE248" s="12">
        <f>+'NewTech-modinp'!AD246</f>
        <v>1</v>
      </c>
      <c r="AF248" s="12">
        <f>+'NewTech-modinp'!AE246</f>
        <v>1</v>
      </c>
      <c r="AG248" s="12">
        <f>+'NewTech-modinp'!AF246</f>
        <v>1</v>
      </c>
      <c r="AH248" s="18">
        <f>+'NewTech-modinp'!AG246</f>
        <v>0</v>
      </c>
      <c r="AI248" s="12">
        <f>+'NewTech-modinp'!AH246</f>
        <v>0</v>
      </c>
      <c r="AJ248" s="12">
        <f>+'NewTech-modinp'!AI246</f>
        <v>0</v>
      </c>
      <c r="AK248" s="12">
        <f>+'NewTech-modinp'!AJ246</f>
        <v>0</v>
      </c>
      <c r="AL248" s="12">
        <f>+'NewTech-modinp'!AK246</f>
        <v>0</v>
      </c>
      <c r="AM248" s="12">
        <f>+'NewTech-modinp'!AL246</f>
        <v>0</v>
      </c>
      <c r="AN248" s="12">
        <f>+'NewTech-modinp'!AM246</f>
        <v>0</v>
      </c>
      <c r="AO248" s="12">
        <f>+'NewTech-modinp'!AN246</f>
        <v>0</v>
      </c>
      <c r="AP248" s="12">
        <f>+'NewTech-modinp'!AO246</f>
        <v>0</v>
      </c>
      <c r="AQ248" s="12">
        <f>+'NewTech-modinp'!AP246</f>
        <v>0</v>
      </c>
      <c r="AR248" s="18"/>
    </row>
  </sheetData>
  <autoFilter ref="N8:AT24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8:I248"/>
  <sheetViews>
    <sheetView topLeftCell="A113" zoomScale="70" zoomScaleNormal="70" workbookViewId="0">
      <selection activeCell="C176" sqref="C176"/>
    </sheetView>
  </sheetViews>
  <sheetFormatPr defaultRowHeight="12.75"/>
  <cols>
    <col min="2" max="2" width="24.5703125" bestFit="1" customWidth="1"/>
    <col min="3" max="3" width="68.85546875" customWidth="1"/>
    <col min="4" max="4" width="63.5703125" customWidth="1"/>
    <col min="5" max="5" width="10.85546875" bestFit="1" customWidth="1"/>
    <col min="6" max="6" width="12.140625" bestFit="1" customWidth="1"/>
    <col min="7" max="7" width="24" bestFit="1" customWidth="1"/>
    <col min="8" max="8" width="26.5703125" bestFit="1" customWidth="1"/>
    <col min="9" max="9" width="15" bestFit="1" customWidth="1"/>
  </cols>
  <sheetData>
    <row r="8" spans="2:9">
      <c r="B8" s="6" t="s">
        <v>137</v>
      </c>
      <c r="C8" s="6"/>
      <c r="D8" s="7"/>
      <c r="E8" s="7"/>
      <c r="F8" s="7"/>
      <c r="G8" s="7"/>
      <c r="H8" s="7"/>
      <c r="I8" s="7"/>
    </row>
    <row r="9" spans="2:9">
      <c r="B9" s="8" t="s">
        <v>138</v>
      </c>
      <c r="C9" s="8" t="s">
        <v>36</v>
      </c>
      <c r="D9" s="8" t="s">
        <v>139</v>
      </c>
      <c r="E9" s="8" t="s">
        <v>140</v>
      </c>
      <c r="F9" s="8" t="s">
        <v>141</v>
      </c>
      <c r="G9" s="8" t="s">
        <v>142</v>
      </c>
      <c r="H9" s="8" t="s">
        <v>143</v>
      </c>
      <c r="I9" s="8" t="s">
        <v>144</v>
      </c>
    </row>
    <row r="10" spans="2:9" ht="13.5" thickBot="1">
      <c r="B10" s="9" t="s">
        <v>145</v>
      </c>
      <c r="C10" s="9" t="s">
        <v>146</v>
      </c>
      <c r="D10" s="9" t="s">
        <v>147</v>
      </c>
      <c r="E10" s="9" t="s">
        <v>148</v>
      </c>
      <c r="F10" s="9" t="s">
        <v>149</v>
      </c>
      <c r="G10" s="9" t="s">
        <v>150</v>
      </c>
      <c r="H10" s="9" t="s">
        <v>151</v>
      </c>
      <c r="I10" s="9" t="s">
        <v>152</v>
      </c>
    </row>
    <row r="11" spans="2:9">
      <c r="B11" s="5" t="s">
        <v>156</v>
      </c>
      <c r="C11" s="5" t="str">
        <f>+IND_NewTechs!N9</f>
        <v>ALU-PH-FURN-ELC-Furn</v>
      </c>
      <c r="D11" s="5" t="str">
        <f>+IND_NewTechs!O9</f>
        <v>New Aluminium - Process Heat: Furnace/Kiln  - Electricity</v>
      </c>
      <c r="E11" s="5" t="s">
        <v>153</v>
      </c>
      <c r="F11" s="5" t="s">
        <v>154</v>
      </c>
      <c r="G11" s="5"/>
      <c r="H11" s="5"/>
      <c r="I11" s="5" t="s">
        <v>155</v>
      </c>
    </row>
    <row r="12" spans="2:9">
      <c r="B12" s="5" t="s">
        <v>156</v>
      </c>
      <c r="C12" s="5" t="str">
        <f>+IND_NewTechs!N10</f>
        <v>CNST-MoTP-Mob-DSL-ICE_ofrd</v>
      </c>
      <c r="D12" s="5" t="str">
        <f>+IND_NewTechs!O10</f>
        <v>New Construction - Motive Power, Mobile  - Diesel</v>
      </c>
      <c r="E12" s="5" t="s">
        <v>153</v>
      </c>
      <c r="F12" s="5" t="s">
        <v>154</v>
      </c>
      <c r="G12" s="5"/>
      <c r="H12" s="5"/>
      <c r="I12" s="5" t="s">
        <v>155</v>
      </c>
    </row>
    <row r="13" spans="2:9">
      <c r="B13" s="5" t="s">
        <v>156</v>
      </c>
      <c r="C13" s="5" t="str">
        <f>+IND_NewTechs!N11</f>
        <v>CNST-MoTP-Mob-NGA-ICE_ofrd</v>
      </c>
      <c r="D13" s="5" t="str">
        <f>+IND_NewTechs!O11</f>
        <v>New Construction - Motive Power, Mobile  - Natural Gas</v>
      </c>
      <c r="E13" s="5" t="s">
        <v>153</v>
      </c>
      <c r="F13" s="5" t="s">
        <v>154</v>
      </c>
      <c r="G13" s="5"/>
      <c r="H13" s="5"/>
      <c r="I13" s="5" t="s">
        <v>155</v>
      </c>
    </row>
    <row r="14" spans="2:9">
      <c r="B14" s="5" t="s">
        <v>156</v>
      </c>
      <c r="C14" s="5" t="str">
        <f>+IND_NewTechs!N12</f>
        <v>CNST-MoTP-Mob-PET-ICE_ofrd</v>
      </c>
      <c r="D14" s="5" t="str">
        <f>+IND_NewTechs!O12</f>
        <v>New Construction - Motive Power, Mobile  - Petrol</v>
      </c>
      <c r="E14" s="5" t="s">
        <v>153</v>
      </c>
      <c r="F14" s="5" t="s">
        <v>154</v>
      </c>
      <c r="G14" s="5"/>
      <c r="H14" s="5"/>
      <c r="I14" s="5" t="s">
        <v>155</v>
      </c>
    </row>
    <row r="15" spans="2:9">
      <c r="B15" s="5" t="s">
        <v>156</v>
      </c>
      <c r="C15" s="5" t="str">
        <f>+IND_NewTechs!N13</f>
        <v>CNST-MoTP-Mob-LPG-ICE_ofrd</v>
      </c>
      <c r="D15" s="5" t="str">
        <f>+IND_NewTechs!O13</f>
        <v>New Construction - Motive Power, Mobile  - LPG</v>
      </c>
      <c r="E15" s="5" t="s">
        <v>153</v>
      </c>
      <c r="F15" s="5" t="s">
        <v>154</v>
      </c>
      <c r="G15" s="5"/>
      <c r="H15" s="5"/>
      <c r="I15" s="5" t="s">
        <v>155</v>
      </c>
    </row>
    <row r="16" spans="2:9">
      <c r="B16" s="5" t="s">
        <v>156</v>
      </c>
      <c r="C16" s="5" t="str">
        <f>+IND_NewTechs!N14</f>
        <v>CNST-MoTP-Stat-DSL-st_ngn</v>
      </c>
      <c r="D16" s="5" t="str">
        <f>+IND_NewTechs!O14</f>
        <v>New Construction - Motive Power, Stationary  - Diesel</v>
      </c>
      <c r="E16" s="5" t="s">
        <v>153</v>
      </c>
      <c r="F16" s="5" t="s">
        <v>154</v>
      </c>
      <c r="G16" s="5"/>
      <c r="H16" s="5"/>
      <c r="I16" s="5" t="s">
        <v>155</v>
      </c>
    </row>
    <row r="17" spans="2:9">
      <c r="B17" s="5" t="s">
        <v>156</v>
      </c>
      <c r="C17" s="5" t="str">
        <f>+IND_NewTechs!N15</f>
        <v>CNST-MoTP-Stat-PET-st_ngn</v>
      </c>
      <c r="D17" s="5" t="str">
        <f>+IND_NewTechs!O15</f>
        <v>New Construction - Motive Power, Stationary  - Petrol</v>
      </c>
      <c r="E17" s="5" t="s">
        <v>153</v>
      </c>
      <c r="F17" s="5" t="s">
        <v>154</v>
      </c>
      <c r="G17" s="5"/>
      <c r="H17" s="5"/>
      <c r="I17" s="5" t="s">
        <v>155</v>
      </c>
    </row>
    <row r="18" spans="2:9">
      <c r="B18" s="5" t="s">
        <v>156</v>
      </c>
      <c r="C18" s="5" t="str">
        <f>+IND_NewTechs!N16</f>
        <v>CNST-MoTP-Stat-ELC-Motor</v>
      </c>
      <c r="D18" s="5" t="str">
        <f>+IND_NewTechs!O16</f>
        <v>New Construction - Motive Power, Stationary  - Electricity</v>
      </c>
      <c r="E18" s="5" t="s">
        <v>153</v>
      </c>
      <c r="F18" s="5" t="s">
        <v>154</v>
      </c>
      <c r="G18" s="5"/>
      <c r="H18" s="5"/>
      <c r="I18" s="5" t="s">
        <v>155</v>
      </c>
    </row>
    <row r="19" spans="2:9">
      <c r="B19" s="5" t="s">
        <v>156</v>
      </c>
      <c r="C19" s="5" t="str">
        <f>+IND_NewTechs!N17</f>
        <v>CNST-MoTP-Stat-ELC-VSD-Mtr</v>
      </c>
      <c r="D19" s="5" t="str">
        <f>+IND_NewTechs!O17</f>
        <v>New Construction - Motive Power, Stationary  - Electricity</v>
      </c>
      <c r="E19" s="5" t="s">
        <v>153</v>
      </c>
      <c r="F19" s="5" t="s">
        <v>154</v>
      </c>
      <c r="G19" s="5"/>
      <c r="H19" s="5"/>
      <c r="I19" s="5" t="s">
        <v>155</v>
      </c>
    </row>
    <row r="20" spans="2:9">
      <c r="B20" s="5" t="s">
        <v>156</v>
      </c>
      <c r="C20" s="5" t="str">
        <f>+IND_NewTechs!N18</f>
        <v>DARY-AIR-ELC-CMPR</v>
      </c>
      <c r="D20" s="5" t="str">
        <f>+IND_NewTechs!O18</f>
        <v>New Dairy - Compressed Air  - Electricity</v>
      </c>
      <c r="E20" s="5" t="s">
        <v>153</v>
      </c>
      <c r="F20" s="5" t="s">
        <v>154</v>
      </c>
      <c r="G20" s="5"/>
      <c r="H20" s="5"/>
      <c r="I20" s="5" t="s">
        <v>155</v>
      </c>
    </row>
    <row r="21" spans="2:9">
      <c r="B21" s="5" t="s">
        <v>156</v>
      </c>
      <c r="C21" s="5" t="str">
        <f>+IND_NewTechs!N19</f>
        <v>DARY-MoTP-Stat-PET-st_ngn</v>
      </c>
      <c r="D21" s="5" t="str">
        <f>+IND_NewTechs!O19</f>
        <v>New Dairy - Motive Power, Stationary  - Petrol</v>
      </c>
      <c r="E21" s="5" t="s">
        <v>153</v>
      </c>
      <c r="F21" s="5" t="s">
        <v>154</v>
      </c>
      <c r="G21" s="5"/>
      <c r="H21" s="5"/>
      <c r="I21" s="5" t="s">
        <v>155</v>
      </c>
    </row>
    <row r="22" spans="2:9">
      <c r="B22" s="5" t="s">
        <v>156</v>
      </c>
      <c r="C22" s="5" t="str">
        <f>+IND_NewTechs!N20</f>
        <v>DARY-MoTP-Stat-DSL-st_ngn</v>
      </c>
      <c r="D22" s="5" t="str">
        <f>+IND_NewTechs!O20</f>
        <v>New Dairy - Motive Power, Stationary  - Diesel</v>
      </c>
      <c r="E22" s="5" t="s">
        <v>153</v>
      </c>
      <c r="F22" s="5" t="s">
        <v>154</v>
      </c>
      <c r="G22" s="5"/>
      <c r="H22" s="5"/>
      <c r="I22" s="5" t="s">
        <v>155</v>
      </c>
    </row>
    <row r="23" spans="2:9">
      <c r="B23" s="5" t="s">
        <v>156</v>
      </c>
      <c r="C23" s="5" t="str">
        <f>+IND_NewTechs!N21</f>
        <v>DARY-MoTP-Stat-ELC-Motor</v>
      </c>
      <c r="D23" s="5" t="str">
        <f>+IND_NewTechs!O21</f>
        <v>New Dairy - Motive Power, Stationary  - Electricity</v>
      </c>
      <c r="E23" s="5" t="s">
        <v>153</v>
      </c>
      <c r="F23" s="5" t="s">
        <v>154</v>
      </c>
      <c r="G23" s="5"/>
      <c r="H23" s="5"/>
      <c r="I23" s="5" t="s">
        <v>155</v>
      </c>
    </row>
    <row r="24" spans="2:9">
      <c r="B24" s="5" t="s">
        <v>156</v>
      </c>
      <c r="C24" s="5" t="str">
        <f>+IND_NewTechs!N22</f>
        <v>DARY-MoTP-Stat-ELC-VSD-Mtr</v>
      </c>
      <c r="D24" s="5" t="str">
        <f>+IND_NewTechs!O22</f>
        <v>New Dairy - Motive Power, Stationary  - Electricity</v>
      </c>
      <c r="E24" s="5" t="s">
        <v>153</v>
      </c>
      <c r="F24" s="5" t="s">
        <v>154</v>
      </c>
      <c r="G24" s="5"/>
      <c r="H24" s="5"/>
      <c r="I24" s="5" t="s">
        <v>155</v>
      </c>
    </row>
    <row r="25" spans="2:9">
      <c r="B25" s="5" t="s">
        <v>156</v>
      </c>
      <c r="C25" s="5" t="str">
        <f>+IND_NewTechs!N23</f>
        <v>DARY-PH-MVR_DRY-ELC-HPmp</v>
      </c>
      <c r="D25" s="5" t="str">
        <f>+IND_NewTechs!O23</f>
        <v>New Dairy - Process Heat: MVR Drying  - Electricity</v>
      </c>
      <c r="E25" s="5" t="s">
        <v>153</v>
      </c>
      <c r="F25" s="5" t="s">
        <v>154</v>
      </c>
      <c r="G25" s="5"/>
      <c r="H25" s="5"/>
      <c r="I25" s="5" t="s">
        <v>155</v>
      </c>
    </row>
    <row r="26" spans="2:9">
      <c r="B26" s="5" t="s">
        <v>156</v>
      </c>
      <c r="C26" s="5" t="str">
        <f>+IND_NewTechs!N24</f>
        <v>DARY-PH-MVR_DRY-ELC-HRCVR</v>
      </c>
      <c r="D26" s="5" t="str">
        <f>+IND_NewTechs!O24</f>
        <v>New Dairy - Process Heat: MVR Drying  - Electricity</v>
      </c>
      <c r="E26" s="5" t="s">
        <v>153</v>
      </c>
      <c r="F26" s="5" t="s">
        <v>154</v>
      </c>
      <c r="G26" s="5"/>
      <c r="H26" s="5"/>
      <c r="I26" s="5" t="s">
        <v>155</v>
      </c>
    </row>
    <row r="27" spans="2:9">
      <c r="B27" s="5" t="s">
        <v>156</v>
      </c>
      <c r="C27" s="5" t="str">
        <f>+IND_NewTechs!N25</f>
        <v>DARY-PH-MVR_DRY-COA-Boiler</v>
      </c>
      <c r="D27" s="5" t="str">
        <f>+IND_NewTechs!O25</f>
        <v>New Dairy - Process Heat: MVR Drying  - Coal</v>
      </c>
      <c r="E27" s="5" t="s">
        <v>153</v>
      </c>
      <c r="F27" s="5" t="s">
        <v>154</v>
      </c>
      <c r="G27" s="5"/>
      <c r="H27" s="5"/>
      <c r="I27" s="5" t="s">
        <v>155</v>
      </c>
    </row>
    <row r="28" spans="2:9">
      <c r="B28" s="5" t="s">
        <v>156</v>
      </c>
      <c r="C28" s="5" t="str">
        <f>+IND_NewTechs!N26</f>
        <v>DARY-PH-MVR_DRY-NGA-Boiler</v>
      </c>
      <c r="D28" s="5" t="str">
        <f>+IND_NewTechs!O26</f>
        <v>New Dairy - Process Heat: MVR Drying  - Natural Gas</v>
      </c>
      <c r="E28" s="5" t="s">
        <v>153</v>
      </c>
      <c r="F28" s="5" t="s">
        <v>154</v>
      </c>
      <c r="G28" s="5"/>
      <c r="H28" s="5"/>
      <c r="I28" s="5" t="s">
        <v>155</v>
      </c>
    </row>
    <row r="29" spans="2:9">
      <c r="B29" s="5" t="s">
        <v>156</v>
      </c>
      <c r="C29" s="5" t="str">
        <f>+IND_NewTechs!N27</f>
        <v>DARY-PH-MVR_DRY-WOD-Boiler</v>
      </c>
      <c r="D29" s="5" t="str">
        <f>+IND_NewTechs!O27</f>
        <v>New Dairy - Process Heat: MVR Drying  - Wood</v>
      </c>
      <c r="E29" s="5" t="s">
        <v>153</v>
      </c>
      <c r="F29" s="5" t="s">
        <v>154</v>
      </c>
      <c r="G29" s="5"/>
      <c r="H29" s="5"/>
      <c r="I29" s="5" t="s">
        <v>155</v>
      </c>
    </row>
    <row r="30" spans="2:9">
      <c r="B30" s="5" t="s">
        <v>156</v>
      </c>
      <c r="C30" s="5" t="str">
        <f>+IND_NewTechs!N28</f>
        <v>DARY-PH-MVR_DRY-ELC-Boiler</v>
      </c>
      <c r="D30" s="5" t="str">
        <f>+IND_NewTechs!O28</f>
        <v>New Dairy - Process Heat: MVR Drying  - Electricity</v>
      </c>
      <c r="E30" s="5" t="s">
        <v>153</v>
      </c>
      <c r="F30" s="5" t="s">
        <v>154</v>
      </c>
      <c r="G30" s="5"/>
      <c r="H30" s="5"/>
      <c r="I30" s="5" t="s">
        <v>155</v>
      </c>
    </row>
    <row r="31" spans="2:9">
      <c r="B31" s="5" t="s">
        <v>156</v>
      </c>
      <c r="C31" s="5" t="str">
        <f>+IND_NewTechs!N29</f>
        <v>DARY-PH-MVR_PRE-COA-Boiler</v>
      </c>
      <c r="D31" s="5" t="str">
        <f>+IND_NewTechs!O29</f>
        <v>New Dairy - Process Heat: MVR Evaporation Preheat  - Coal</v>
      </c>
      <c r="E31" s="5" t="s">
        <v>153</v>
      </c>
      <c r="F31" s="5" t="s">
        <v>154</v>
      </c>
      <c r="G31" s="5"/>
      <c r="H31" s="5"/>
      <c r="I31" s="5" t="s">
        <v>155</v>
      </c>
    </row>
    <row r="32" spans="2:9">
      <c r="B32" s="5" t="s">
        <v>156</v>
      </c>
      <c r="C32" s="5" t="str">
        <f>+IND_NewTechs!N30</f>
        <v>DARY-PH-MVR_PRE-NGA-Boiler</v>
      </c>
      <c r="D32" s="5" t="str">
        <f>+IND_NewTechs!O30</f>
        <v>New Dairy - Process Heat: MVR Evaporation Preheat  - Natural Gas</v>
      </c>
      <c r="E32" s="5" t="s">
        <v>153</v>
      </c>
      <c r="F32" s="5" t="s">
        <v>154</v>
      </c>
      <c r="G32" s="5"/>
      <c r="H32" s="5"/>
      <c r="I32" s="5" t="s">
        <v>155</v>
      </c>
    </row>
    <row r="33" spans="2:9">
      <c r="B33" s="5" t="s">
        <v>156</v>
      </c>
      <c r="C33" s="5" t="str">
        <f>+IND_NewTechs!N31</f>
        <v>DARY-PH-MVR_PRE-WOD-Boiler</v>
      </c>
      <c r="D33" s="5" t="str">
        <f>+IND_NewTechs!O31</f>
        <v>New Dairy - Process Heat: MVR Evaporation Preheat  - Wood</v>
      </c>
      <c r="E33" s="5" t="s">
        <v>153</v>
      </c>
      <c r="F33" s="5" t="s">
        <v>154</v>
      </c>
      <c r="G33" s="5"/>
      <c r="H33" s="5"/>
      <c r="I33" s="5" t="s">
        <v>155</v>
      </c>
    </row>
    <row r="34" spans="2:9">
      <c r="B34" s="5" t="s">
        <v>156</v>
      </c>
      <c r="C34" s="5" t="str">
        <f>+IND_NewTechs!N32</f>
        <v>DARY-PH-MVR_PRE-ELC-Boiler</v>
      </c>
      <c r="D34" s="5" t="str">
        <f>+IND_NewTechs!O32</f>
        <v>New Dairy - Process Heat: MVR Evaporation Preheat  - Electricity</v>
      </c>
      <c r="E34" s="5" t="s">
        <v>153</v>
      </c>
      <c r="F34" s="5" t="s">
        <v>154</v>
      </c>
      <c r="G34" s="5"/>
      <c r="H34" s="5"/>
      <c r="I34" s="5" t="s">
        <v>155</v>
      </c>
    </row>
    <row r="35" spans="2:9">
      <c r="B35" s="5" t="s">
        <v>156</v>
      </c>
      <c r="C35" s="5" t="str">
        <f>+IND_NewTechs!N33</f>
        <v>DARY-PH-MVR_PRE-ELC-Fan</v>
      </c>
      <c r="D35" s="5" t="str">
        <f>+IND_NewTechs!O33</f>
        <v>New Dairy - Process Heat: MVR Evaporation Preheat  - Electricity</v>
      </c>
      <c r="E35" s="5" t="s">
        <v>153</v>
      </c>
      <c r="F35" s="5" t="s">
        <v>154</v>
      </c>
      <c r="G35" s="5"/>
      <c r="H35" s="5"/>
      <c r="I35" s="5" t="s">
        <v>155</v>
      </c>
    </row>
    <row r="36" spans="2:9">
      <c r="B36" s="5" t="s">
        <v>156</v>
      </c>
      <c r="C36" s="5" t="str">
        <f>+IND_NewTechs!N34</f>
        <v>DARY-PH-TVR_EVP-COA-Boiler</v>
      </c>
      <c r="D36" s="5" t="str">
        <f>+IND_NewTechs!O34</f>
        <v>New Dairy - Process Heat: TVR Evaporation  - Coal</v>
      </c>
      <c r="E36" s="5" t="s">
        <v>153</v>
      </c>
      <c r="F36" s="5" t="s">
        <v>154</v>
      </c>
      <c r="G36" s="5"/>
      <c r="H36" s="5"/>
      <c r="I36" s="5" t="s">
        <v>155</v>
      </c>
    </row>
    <row r="37" spans="2:9">
      <c r="B37" s="5" t="s">
        <v>156</v>
      </c>
      <c r="C37" s="5" t="str">
        <f>+IND_NewTechs!N35</f>
        <v>DARY-PH-TVR_EVP-NGA-Boiler</v>
      </c>
      <c r="D37" s="5" t="str">
        <f>+IND_NewTechs!O35</f>
        <v>New Dairy - Process Heat: TVR Evaporation  - Natural Gas</v>
      </c>
      <c r="E37" s="5" t="s">
        <v>153</v>
      </c>
      <c r="F37" s="5" t="s">
        <v>154</v>
      </c>
      <c r="G37" s="5"/>
      <c r="H37" s="5"/>
      <c r="I37" s="5" t="s">
        <v>155</v>
      </c>
    </row>
    <row r="38" spans="2:9">
      <c r="B38" s="5" t="s">
        <v>156</v>
      </c>
      <c r="C38" s="5" t="str">
        <f>+IND_NewTechs!N36</f>
        <v>DARY-PH-TVR_EVP-ELC-Fan</v>
      </c>
      <c r="D38" s="5" t="str">
        <f>+IND_NewTechs!O36</f>
        <v>New Dairy - Process Heat: TVR Evaporation  - Electricity</v>
      </c>
      <c r="E38" s="5" t="s">
        <v>153</v>
      </c>
      <c r="F38" s="5" t="s">
        <v>154</v>
      </c>
      <c r="G38" s="5"/>
      <c r="H38" s="5"/>
      <c r="I38" s="5" t="s">
        <v>155</v>
      </c>
    </row>
    <row r="39" spans="2:9">
      <c r="B39" s="5" t="s">
        <v>156</v>
      </c>
      <c r="C39" s="5" t="str">
        <f>+IND_NewTechs!N37</f>
        <v>DARY-PH-TVR_EVP-WOD-Boiler</v>
      </c>
      <c r="D39" s="5" t="str">
        <f>+IND_NewTechs!O37</f>
        <v>New Dairy - Process Heat: TVR Evaporation  - Wood</v>
      </c>
      <c r="E39" s="5" t="s">
        <v>153</v>
      </c>
      <c r="F39" s="5" t="s">
        <v>154</v>
      </c>
      <c r="G39" s="5"/>
      <c r="H39" s="5"/>
      <c r="I39" s="5" t="s">
        <v>155</v>
      </c>
    </row>
    <row r="40" spans="2:9">
      <c r="B40" s="5" t="s">
        <v>156</v>
      </c>
      <c r="C40" s="5" t="str">
        <f>+IND_NewTechs!N38</f>
        <v>DARY-PH-TVR_EVP-ELC-Boiler</v>
      </c>
      <c r="D40" s="5" t="str">
        <f>+IND_NewTechs!O38</f>
        <v>New Dairy - Process Heat: TVR Evaporation  - Electricity</v>
      </c>
      <c r="E40" s="5" t="s">
        <v>153</v>
      </c>
      <c r="F40" s="5" t="s">
        <v>154</v>
      </c>
      <c r="G40" s="5"/>
      <c r="H40" s="5"/>
      <c r="I40" s="5" t="s">
        <v>155</v>
      </c>
    </row>
    <row r="41" spans="2:9">
      <c r="B41" s="5" t="s">
        <v>156</v>
      </c>
      <c r="C41" s="5" t="str">
        <f>+IND_NewTechs!N39</f>
        <v>DARY-PH-TVR_DRY-WOD-Boiler</v>
      </c>
      <c r="D41" s="5" t="str">
        <f>+IND_NewTechs!O39</f>
        <v>New Dairy - Process Heat: TVR Drying  - Wood</v>
      </c>
      <c r="E41" s="5" t="s">
        <v>153</v>
      </c>
      <c r="F41" s="5" t="s">
        <v>154</v>
      </c>
      <c r="G41" s="5"/>
      <c r="H41" s="5"/>
      <c r="I41" s="5" t="s">
        <v>155</v>
      </c>
    </row>
    <row r="42" spans="2:9">
      <c r="B42" s="5" t="s">
        <v>156</v>
      </c>
      <c r="C42" s="5" t="str">
        <f>+IND_NewTechs!N40</f>
        <v>DARY-PH-TVR_DRY-ELC-Boiler</v>
      </c>
      <c r="D42" s="5" t="str">
        <f>+IND_NewTechs!O40</f>
        <v>New Dairy - Process Heat: TVR Drying  - Electricity</v>
      </c>
      <c r="E42" s="5" t="s">
        <v>153</v>
      </c>
      <c r="F42" s="5" t="s">
        <v>154</v>
      </c>
      <c r="G42" s="5"/>
      <c r="H42" s="5"/>
      <c r="I42" s="5" t="s">
        <v>155</v>
      </c>
    </row>
    <row r="43" spans="2:9">
      <c r="B43" s="5" t="s">
        <v>156</v>
      </c>
      <c r="C43" s="5" t="str">
        <f>+IND_NewTechs!N41</f>
        <v>DARY-PH-TVR_DRY-ELC-HPmp</v>
      </c>
      <c r="D43" s="5" t="str">
        <f>+IND_NewTechs!O41</f>
        <v>New Dairy - Process Heat: TVR Drying  - Electricity</v>
      </c>
      <c r="E43" s="5" t="s">
        <v>153</v>
      </c>
      <c r="F43" s="5" t="s">
        <v>154</v>
      </c>
      <c r="G43" s="5"/>
      <c r="H43" s="5"/>
      <c r="I43" s="5" t="s">
        <v>155</v>
      </c>
    </row>
    <row r="44" spans="2:9">
      <c r="B44" s="5" t="s">
        <v>156</v>
      </c>
      <c r="C44" s="5" t="str">
        <f>+IND_NewTechs!N42</f>
        <v>DARY-PH-TVR_DRY-ELC-HRCVR</v>
      </c>
      <c r="D44" s="5" t="str">
        <f>+IND_NewTechs!O42</f>
        <v>New Dairy - Process Heat: TVR Drying  - Electricity</v>
      </c>
      <c r="E44" s="5" t="s">
        <v>153</v>
      </c>
      <c r="F44" s="5" t="s">
        <v>154</v>
      </c>
      <c r="G44" s="5"/>
      <c r="H44" s="5"/>
      <c r="I44" s="5" t="s">
        <v>155</v>
      </c>
    </row>
    <row r="45" spans="2:9">
      <c r="B45" s="5" t="s">
        <v>156</v>
      </c>
      <c r="C45" s="5" t="str">
        <f>+IND_NewTechs!N43</f>
        <v>DARY-PH-TVR_DRY-COA-Boiler</v>
      </c>
      <c r="D45" s="5" t="str">
        <f>+IND_NewTechs!O43</f>
        <v>New Dairy - Process Heat: TVR Drying  - Coal</v>
      </c>
      <c r="E45" s="5" t="s">
        <v>153</v>
      </c>
      <c r="F45" s="5" t="s">
        <v>154</v>
      </c>
      <c r="G45" s="5"/>
      <c r="H45" s="5"/>
      <c r="I45" s="5" t="s">
        <v>155</v>
      </c>
    </row>
    <row r="46" spans="2:9">
      <c r="B46" s="5" t="s">
        <v>156</v>
      </c>
      <c r="C46" s="5" t="str">
        <f>+IND_NewTechs!N44</f>
        <v>DARY-PH-TVR_DRY-NGA-Boiler</v>
      </c>
      <c r="D46" s="5" t="str">
        <f>+IND_NewTechs!O44</f>
        <v>New Dairy - Process Heat: TVR Drying  - Natural Gas</v>
      </c>
      <c r="E46" s="5" t="s">
        <v>153</v>
      </c>
      <c r="F46" s="5" t="s">
        <v>154</v>
      </c>
      <c r="G46" s="5"/>
      <c r="H46" s="5"/>
      <c r="I46" s="5" t="s">
        <v>155</v>
      </c>
    </row>
    <row r="47" spans="2:9">
      <c r="B47" s="5" t="s">
        <v>156</v>
      </c>
      <c r="C47" s="5" t="str">
        <f>+IND_NewTechs!N45</f>
        <v>DARY-PH-MVR_TVR-COA-Boiler</v>
      </c>
      <c r="D47" s="5" t="str">
        <f>+IND_NewTechs!O45</f>
        <v>New Dairy - Process Heat: MVR Evaporation TVR  - Coal</v>
      </c>
      <c r="E47" s="5" t="s">
        <v>153</v>
      </c>
      <c r="F47" s="5" t="s">
        <v>154</v>
      </c>
      <c r="G47" s="5"/>
      <c r="H47" s="5"/>
      <c r="I47" s="5" t="s">
        <v>155</v>
      </c>
    </row>
    <row r="48" spans="2:9">
      <c r="B48" s="5" t="s">
        <v>156</v>
      </c>
      <c r="C48" s="5" t="str">
        <f>+IND_NewTechs!N46</f>
        <v>DARY-PH-MVR_TVR-NGA-Boiler</v>
      </c>
      <c r="D48" s="5" t="str">
        <f>+IND_NewTechs!O46</f>
        <v>New Dairy - Process Heat: MVR Evaporation TVR  - Natural Gas</v>
      </c>
      <c r="E48" s="5" t="s">
        <v>153</v>
      </c>
      <c r="F48" s="5" t="s">
        <v>154</v>
      </c>
      <c r="G48" s="5"/>
      <c r="H48" s="5"/>
      <c r="I48" s="5" t="s">
        <v>155</v>
      </c>
    </row>
    <row r="49" spans="2:9">
      <c r="B49" s="5" t="s">
        <v>156</v>
      </c>
      <c r="C49" s="5" t="str">
        <f>+IND_NewTechs!N47</f>
        <v>DARY-PH-MVR_TVR-WOD-Boiler</v>
      </c>
      <c r="D49" s="5" t="str">
        <f>+IND_NewTechs!O47</f>
        <v>New Dairy - Process Heat: MVR Evaporation TVR  - Wood</v>
      </c>
      <c r="E49" s="5" t="s">
        <v>153</v>
      </c>
      <c r="F49" s="5" t="s">
        <v>154</v>
      </c>
      <c r="G49" s="5"/>
      <c r="H49" s="5"/>
      <c r="I49" s="5" t="s">
        <v>155</v>
      </c>
    </row>
    <row r="50" spans="2:9">
      <c r="B50" s="5" t="s">
        <v>156</v>
      </c>
      <c r="C50" s="5" t="str">
        <f>+IND_NewTechs!N48</f>
        <v>DARY-PH-MVR_TVR-ELC-Boiler</v>
      </c>
      <c r="D50" s="5" t="str">
        <f>+IND_NewTechs!O48</f>
        <v>New Dairy - Process Heat: MVR Evaporation TVR  - Electricity</v>
      </c>
      <c r="E50" s="5" t="s">
        <v>153</v>
      </c>
      <c r="F50" s="5" t="s">
        <v>154</v>
      </c>
      <c r="G50" s="5"/>
      <c r="H50" s="5"/>
      <c r="I50" s="5" t="s">
        <v>155</v>
      </c>
    </row>
    <row r="51" spans="2:9">
      <c r="B51" s="5" t="s">
        <v>156</v>
      </c>
      <c r="C51" s="5" t="str">
        <f>+IND_NewTechs!N49</f>
        <v>DARY-PH-MVR_TVR-ELC-Fan</v>
      </c>
      <c r="D51" s="5" t="str">
        <f>+IND_NewTechs!O49</f>
        <v>New Dairy - Process Heat: MVR Evaporation TVR  - Electricity</v>
      </c>
      <c r="E51" s="5" t="s">
        <v>153</v>
      </c>
      <c r="F51" s="5" t="s">
        <v>154</v>
      </c>
      <c r="G51" s="5"/>
      <c r="H51" s="5"/>
      <c r="I51" s="5" t="s">
        <v>155</v>
      </c>
    </row>
    <row r="52" spans="2:9">
      <c r="B52" s="5" t="s">
        <v>156</v>
      </c>
      <c r="C52" s="5" t="str">
        <f>+IND_NewTechs!N50</f>
        <v>DARY-PH-MVR_Fan-ELC-Fan</v>
      </c>
      <c r="D52" s="5" t="str">
        <f>+IND_NewTechs!O50</f>
        <v>New Dairy - Process Heat: MVR Fan  - Electricity</v>
      </c>
      <c r="E52" s="5" t="s">
        <v>153</v>
      </c>
      <c r="F52" s="5" t="s">
        <v>154</v>
      </c>
      <c r="G52" s="5"/>
      <c r="H52" s="5"/>
      <c r="I52" s="5" t="s">
        <v>155</v>
      </c>
    </row>
    <row r="53" spans="2:9">
      <c r="B53" s="5" t="s">
        <v>156</v>
      </c>
      <c r="C53" s="5" t="str">
        <f>+IND_NewTechs!N51</f>
        <v>DARY-PH-STM_HW-DSL-Boiler</v>
      </c>
      <c r="D53" s="5" t="str">
        <f>+IND_NewTechs!O51</f>
        <v>New Dairy - Process Heat: Steam/Hot Water  - Diesel</v>
      </c>
      <c r="E53" s="5" t="s">
        <v>153</v>
      </c>
      <c r="F53" s="5" t="s">
        <v>154</v>
      </c>
      <c r="G53" s="5"/>
      <c r="H53" s="5"/>
      <c r="I53" s="5" t="s">
        <v>155</v>
      </c>
    </row>
    <row r="54" spans="2:9">
      <c r="B54" s="5" t="s">
        <v>156</v>
      </c>
      <c r="C54" s="5" t="str">
        <f>+IND_NewTechs!N52</f>
        <v>DARY-PH-STM_HW-GEO-Heat</v>
      </c>
      <c r="D54" s="5" t="str">
        <f>+IND_NewTechs!O52</f>
        <v>New Dairy - Process Heat: Steam/Hot Water  - Geothermal</v>
      </c>
      <c r="E54" s="5" t="s">
        <v>153</v>
      </c>
      <c r="F54" s="5" t="s">
        <v>154</v>
      </c>
      <c r="G54" s="5"/>
      <c r="H54" s="5"/>
      <c r="I54" s="5" t="s">
        <v>155</v>
      </c>
    </row>
    <row r="55" spans="2:9">
      <c r="B55" s="5" t="s">
        <v>156</v>
      </c>
      <c r="C55" s="5" t="str">
        <f>+IND_NewTechs!N53</f>
        <v>DARY-PH-STM_HW-LPG-Boiler</v>
      </c>
      <c r="D55" s="5" t="str">
        <f>+IND_NewTechs!O53</f>
        <v>New Dairy - Process Heat: Steam/Hot Water  - LPG</v>
      </c>
      <c r="E55" s="5" t="s">
        <v>153</v>
      </c>
      <c r="F55" s="5" t="s">
        <v>154</v>
      </c>
      <c r="G55" s="5"/>
      <c r="H55" s="5"/>
      <c r="I55" s="5" t="s">
        <v>155</v>
      </c>
    </row>
    <row r="56" spans="2:9">
      <c r="B56" s="5" t="s">
        <v>156</v>
      </c>
      <c r="C56" s="5" t="str">
        <f>+IND_NewTechs!N54</f>
        <v>DARY-PH-STM_HW-ELC-Boiler</v>
      </c>
      <c r="D56" s="5" t="str">
        <f>+IND_NewTechs!O54</f>
        <v>New Dairy - Process Heat: Steam/Hot Water  - Electricity</v>
      </c>
      <c r="E56" s="5" t="s">
        <v>153</v>
      </c>
      <c r="F56" s="5" t="s">
        <v>154</v>
      </c>
      <c r="G56" s="5"/>
      <c r="H56" s="5"/>
      <c r="I56" s="5" t="s">
        <v>155</v>
      </c>
    </row>
    <row r="57" spans="2:9">
      <c r="B57" s="5" t="s">
        <v>156</v>
      </c>
      <c r="C57" s="5" t="str">
        <f>+IND_NewTechs!N55</f>
        <v>DARY-PH-STM_HW-WOD-Boiler</v>
      </c>
      <c r="D57" s="5" t="str">
        <f>+IND_NewTechs!O55</f>
        <v>New Dairy - Process Heat: Steam/Hot Water  - Wood</v>
      </c>
      <c r="E57" s="5" t="s">
        <v>153</v>
      </c>
      <c r="F57" s="5" t="s">
        <v>154</v>
      </c>
      <c r="G57" s="5"/>
      <c r="H57" s="5"/>
      <c r="I57" s="5" t="s">
        <v>155</v>
      </c>
    </row>
    <row r="58" spans="2:9">
      <c r="B58" s="5" t="s">
        <v>156</v>
      </c>
      <c r="C58" s="5" t="str">
        <f>+IND_NewTechs!N56</f>
        <v>DARY-PH-STM_HW-ELC-HPmp</v>
      </c>
      <c r="D58" s="5" t="str">
        <f>+IND_NewTechs!O56</f>
        <v>New Dairy - Process Heat: Steam/Hot Water  - Electricity</v>
      </c>
      <c r="E58" s="5" t="s">
        <v>153</v>
      </c>
      <c r="F58" s="5" t="s">
        <v>154</v>
      </c>
      <c r="G58" s="5"/>
      <c r="H58" s="5"/>
      <c r="I58" s="5" t="s">
        <v>155</v>
      </c>
    </row>
    <row r="59" spans="2:9">
      <c r="B59" s="5" t="s">
        <v>156</v>
      </c>
      <c r="C59" s="5" t="str">
        <f>+IND_NewTechs!N57</f>
        <v>DARY-Pump-ELC-Pump</v>
      </c>
      <c r="D59" s="5" t="str">
        <f>+IND_NewTechs!O57</f>
        <v>New Dairy - Pumping  - Electricity</v>
      </c>
      <c r="E59" s="5" t="s">
        <v>153</v>
      </c>
      <c r="F59" s="5" t="s">
        <v>154</v>
      </c>
      <c r="G59" s="5"/>
      <c r="H59" s="5"/>
      <c r="I59" s="5" t="s">
        <v>155</v>
      </c>
    </row>
    <row r="60" spans="2:9">
      <c r="B60" s="5" t="s">
        <v>156</v>
      </c>
      <c r="C60" s="5" t="str">
        <f>+IND_NewTechs!N58</f>
        <v>DARY-Pump-DSL-Pump</v>
      </c>
      <c r="D60" s="5" t="str">
        <f>+IND_NewTechs!O58</f>
        <v>New Dairy - Pumping  - Diesel</v>
      </c>
      <c r="E60" s="5" t="s">
        <v>153</v>
      </c>
      <c r="F60" s="5" t="s">
        <v>154</v>
      </c>
      <c r="G60" s="5"/>
      <c r="H60" s="5"/>
      <c r="I60" s="5" t="s">
        <v>155</v>
      </c>
    </row>
    <row r="61" spans="2:9">
      <c r="B61" s="5" t="s">
        <v>156</v>
      </c>
      <c r="C61" s="5" t="str">
        <f>+IND_NewTechs!N59</f>
        <v>DARY-RFGR-ELC-Refriger</v>
      </c>
      <c r="D61" s="5" t="str">
        <f>+IND_NewTechs!O59</f>
        <v>New Dairy - Refrigeration  - Electricity</v>
      </c>
      <c r="E61" s="5" t="s">
        <v>153</v>
      </c>
      <c r="F61" s="5" t="s">
        <v>154</v>
      </c>
      <c r="G61" s="5"/>
      <c r="H61" s="5"/>
      <c r="I61" s="5" t="s">
        <v>155</v>
      </c>
    </row>
    <row r="62" spans="2:9">
      <c r="B62" s="5" t="s">
        <v>156</v>
      </c>
      <c r="C62" s="5" t="str">
        <f>+IND_NewTechs!N60</f>
        <v>FOOD-MoTP-Stat-PET-st_ngn</v>
      </c>
      <c r="D62" s="5" t="str">
        <f>+IND_NewTechs!O60</f>
        <v>New Food - Motive Power, Stationary  - Petrol</v>
      </c>
      <c r="E62" s="5" t="s">
        <v>153</v>
      </c>
      <c r="F62" s="5" t="s">
        <v>154</v>
      </c>
      <c r="G62" s="5"/>
      <c r="H62" s="5"/>
      <c r="I62" s="5" t="s">
        <v>155</v>
      </c>
    </row>
    <row r="63" spans="2:9">
      <c r="B63" s="5" t="s">
        <v>156</v>
      </c>
      <c r="C63" s="5" t="str">
        <f>+IND_NewTechs!N61</f>
        <v>FOOD-MoTP-Stat-DSL-st_ngn</v>
      </c>
      <c r="D63" s="5" t="str">
        <f>+IND_NewTechs!O61</f>
        <v>New Food - Motive Power, Stationary  - Diesel</v>
      </c>
      <c r="E63" s="5" t="s">
        <v>153</v>
      </c>
      <c r="F63" s="5" t="s">
        <v>154</v>
      </c>
      <c r="G63" s="5"/>
      <c r="H63" s="5"/>
      <c r="I63" s="5" t="s">
        <v>155</v>
      </c>
    </row>
    <row r="64" spans="2:9">
      <c r="B64" s="5" t="s">
        <v>156</v>
      </c>
      <c r="C64" s="5" t="str">
        <f>+IND_NewTechs!N62</f>
        <v>FOOD-MoTP-Stat-ELC-Motor</v>
      </c>
      <c r="D64" s="5" t="str">
        <f>+IND_NewTechs!O62</f>
        <v>New Food - Motive Power, Stationary  - Electricity</v>
      </c>
      <c r="E64" s="5" t="s">
        <v>153</v>
      </c>
      <c r="F64" s="5" t="s">
        <v>154</v>
      </c>
      <c r="G64" s="5"/>
      <c r="H64" s="5"/>
      <c r="I64" s="5" t="s">
        <v>155</v>
      </c>
    </row>
    <row r="65" spans="2:9">
      <c r="B65" s="5" t="s">
        <v>156</v>
      </c>
      <c r="C65" s="5" t="str">
        <f>+IND_NewTechs!N63</f>
        <v>FOOD-MoTP-Stat-ELC-VSD-Mtr</v>
      </c>
      <c r="D65" s="5" t="str">
        <f>+IND_NewTechs!O63</f>
        <v>New Food - Motive Power, Stationary  - Electricity</v>
      </c>
      <c r="E65" s="5" t="s">
        <v>153</v>
      </c>
      <c r="F65" s="5" t="s">
        <v>154</v>
      </c>
      <c r="G65" s="5"/>
      <c r="H65" s="5"/>
      <c r="I65" s="5" t="s">
        <v>155</v>
      </c>
    </row>
    <row r="66" spans="2:9">
      <c r="B66" s="5" t="s">
        <v>156</v>
      </c>
      <c r="C66" s="5" t="str">
        <f>+IND_NewTechs!N64</f>
        <v>FOOD-PH-DirH-NGA-Burner</v>
      </c>
      <c r="D66" s="5" t="str">
        <f>+IND_NewTechs!O64</f>
        <v>New Food - Process Heat: Direct Heat  - Natural Gas</v>
      </c>
      <c r="E66" s="5" t="s">
        <v>153</v>
      </c>
      <c r="F66" s="5" t="s">
        <v>154</v>
      </c>
      <c r="G66" s="5"/>
      <c r="H66" s="5"/>
      <c r="I66" s="5" t="s">
        <v>155</v>
      </c>
    </row>
    <row r="67" spans="2:9">
      <c r="B67" s="5" t="s">
        <v>156</v>
      </c>
      <c r="C67" s="5" t="str">
        <f>+IND_NewTechs!N65</f>
        <v>FOOD-PH-DirH-ELC-Heater</v>
      </c>
      <c r="D67" s="5" t="str">
        <f>+IND_NewTechs!O65</f>
        <v>New Food - Process Heat: Direct Heat  - Electricity</v>
      </c>
      <c r="E67" s="5" t="s">
        <v>153</v>
      </c>
      <c r="F67" s="5" t="s">
        <v>154</v>
      </c>
      <c r="G67" s="5"/>
      <c r="H67" s="5"/>
      <c r="I67" s="5" t="s">
        <v>155</v>
      </c>
    </row>
    <row r="68" spans="2:9">
      <c r="B68" s="5" t="s">
        <v>156</v>
      </c>
      <c r="C68" s="5" t="str">
        <f>+IND_NewTechs!N66</f>
        <v>FOOD-PH-OVN-NGA-Oven</v>
      </c>
      <c r="D68" s="5" t="str">
        <f>+IND_NewTechs!O66</f>
        <v>New Food - Process Heat: Oven  - Natural Gas</v>
      </c>
      <c r="E68" s="5" t="s">
        <v>153</v>
      </c>
      <c r="F68" s="5" t="s">
        <v>154</v>
      </c>
      <c r="G68" s="5"/>
      <c r="H68" s="5"/>
      <c r="I68" s="5" t="s">
        <v>155</v>
      </c>
    </row>
    <row r="69" spans="2:9">
      <c r="B69" s="5" t="s">
        <v>156</v>
      </c>
      <c r="C69" s="5" t="str">
        <f>+IND_NewTechs!N67</f>
        <v>FOOD-PH-OVN-ELC-Oven</v>
      </c>
      <c r="D69" s="5" t="str">
        <f>+IND_NewTechs!O67</f>
        <v>New Food - Process Heat: Oven  - Electricity</v>
      </c>
      <c r="E69" s="5" t="s">
        <v>153</v>
      </c>
      <c r="F69" s="5" t="s">
        <v>154</v>
      </c>
      <c r="G69" s="5"/>
      <c r="H69" s="5"/>
      <c r="I69" s="5" t="s">
        <v>155</v>
      </c>
    </row>
    <row r="70" spans="2:9">
      <c r="B70" s="5" t="s">
        <v>156</v>
      </c>
      <c r="C70" s="5" t="str">
        <f>+IND_NewTechs!N68</f>
        <v>FOOD-PH-OVN-COA-Oven</v>
      </c>
      <c r="D70" s="5" t="str">
        <f>+IND_NewTechs!O68</f>
        <v>New Food - Process Heat: Oven  - Coal</v>
      </c>
      <c r="E70" s="5" t="s">
        <v>153</v>
      </c>
      <c r="F70" s="5" t="s">
        <v>154</v>
      </c>
      <c r="G70" s="5"/>
      <c r="H70" s="5"/>
      <c r="I70" s="5" t="s">
        <v>155</v>
      </c>
    </row>
    <row r="71" spans="2:9">
      <c r="B71" s="5" t="s">
        <v>156</v>
      </c>
      <c r="C71" s="5" t="str">
        <f>+IND_NewTechs!N69</f>
        <v>FOOD-PH-STM_HW-WOD-Boiler</v>
      </c>
      <c r="D71" s="5" t="str">
        <f>+IND_NewTechs!O69</f>
        <v>New Food - Process Heat: Steam/Hot Water  - Wood</v>
      </c>
      <c r="E71" s="5" t="s">
        <v>153</v>
      </c>
      <c r="F71" s="5" t="s">
        <v>154</v>
      </c>
      <c r="G71" s="5"/>
      <c r="H71" s="5"/>
      <c r="I71" s="5" t="s">
        <v>155</v>
      </c>
    </row>
    <row r="72" spans="2:9">
      <c r="B72" s="5" t="s">
        <v>156</v>
      </c>
      <c r="C72" s="5" t="str">
        <f>+IND_NewTechs!N70</f>
        <v>FOOD-PH-STM_HW-BGS-Heat</v>
      </c>
      <c r="D72" s="5" t="str">
        <f>+IND_NewTechs!O70</f>
        <v>New Food - Process Heat: Steam/Hot Water  - Biogas</v>
      </c>
      <c r="E72" s="5" t="s">
        <v>153</v>
      </c>
      <c r="F72" s="5" t="s">
        <v>154</v>
      </c>
      <c r="G72" s="5"/>
      <c r="H72" s="5"/>
      <c r="I72" s="5" t="s">
        <v>155</v>
      </c>
    </row>
    <row r="73" spans="2:9">
      <c r="B73" s="5" t="s">
        <v>156</v>
      </c>
      <c r="C73" s="5" t="str">
        <f>+IND_NewTechs!N71</f>
        <v>FOOD-PH-STM_HW-ELC-HPmp</v>
      </c>
      <c r="D73" s="5" t="str">
        <f>+IND_NewTechs!O71</f>
        <v>New Food - Process Heat: Steam/Hot Water  - Electricity</v>
      </c>
      <c r="E73" s="5" t="s">
        <v>153</v>
      </c>
      <c r="F73" s="5" t="s">
        <v>154</v>
      </c>
      <c r="G73" s="5"/>
      <c r="H73" s="5"/>
      <c r="I73" s="5" t="s">
        <v>155</v>
      </c>
    </row>
    <row r="74" spans="2:9">
      <c r="B74" s="5" t="s">
        <v>156</v>
      </c>
      <c r="C74" s="5" t="str">
        <f>+IND_NewTechs!N72</f>
        <v>FOOD-PH-STM_HW-FOL-Heat</v>
      </c>
      <c r="D74" s="5" t="str">
        <f>+IND_NewTechs!O72</f>
        <v>New Food - Process Heat: Steam/Hot Water  - Fuel Oil</v>
      </c>
      <c r="E74" s="5" t="s">
        <v>153</v>
      </c>
      <c r="F74" s="5" t="s">
        <v>154</v>
      </c>
      <c r="G74" s="5"/>
      <c r="H74" s="5"/>
      <c r="I74" s="5" t="s">
        <v>155</v>
      </c>
    </row>
    <row r="75" spans="2:9">
      <c r="B75" s="5" t="s">
        <v>156</v>
      </c>
      <c r="C75" s="5" t="str">
        <f>+IND_NewTechs!N73</f>
        <v>FOOD-PH-STM_HW-DSL-Boiler</v>
      </c>
      <c r="D75" s="5" t="str">
        <f>+IND_NewTechs!O73</f>
        <v>New Food - Process Heat: Steam/Hot Water  - Diesel</v>
      </c>
      <c r="E75" s="5" t="s">
        <v>153</v>
      </c>
      <c r="F75" s="5" t="s">
        <v>154</v>
      </c>
      <c r="G75" s="5"/>
      <c r="H75" s="5"/>
      <c r="I75" s="5" t="s">
        <v>155</v>
      </c>
    </row>
    <row r="76" spans="2:9">
      <c r="B76" s="5" t="s">
        <v>156</v>
      </c>
      <c r="C76" s="5" t="str">
        <f>+IND_NewTechs!N74</f>
        <v>FOOD-PH-STM_HW-LPG-Heat</v>
      </c>
      <c r="D76" s="5" t="str">
        <f>+IND_NewTechs!O74</f>
        <v>New Food - Process Heat: Steam/Hot Water  - LPG</v>
      </c>
      <c r="E76" s="5" t="s">
        <v>153</v>
      </c>
      <c r="F76" s="5" t="s">
        <v>154</v>
      </c>
      <c r="G76" s="5"/>
      <c r="H76" s="5"/>
      <c r="I76" s="5" t="s">
        <v>155</v>
      </c>
    </row>
    <row r="77" spans="2:9">
      <c r="B77" s="5" t="s">
        <v>156</v>
      </c>
      <c r="C77" s="5" t="str">
        <f>+IND_NewTechs!N75</f>
        <v>FOOD-PH-STM_HW-COA-Boiler</v>
      </c>
      <c r="D77" s="5" t="str">
        <f>+IND_NewTechs!O75</f>
        <v>New Food - Process Heat: Steam/Hot Water  - Coal</v>
      </c>
      <c r="E77" s="5" t="s">
        <v>153</v>
      </c>
      <c r="F77" s="5" t="s">
        <v>154</v>
      </c>
      <c r="G77" s="5"/>
      <c r="H77" s="5"/>
      <c r="I77" s="5" t="s">
        <v>155</v>
      </c>
    </row>
    <row r="78" spans="2:9">
      <c r="B78" s="5" t="s">
        <v>156</v>
      </c>
      <c r="C78" s="5" t="str">
        <f>+IND_NewTechs!N76</f>
        <v>FOOD-PH-STM_HW-NGA-Boiler</v>
      </c>
      <c r="D78" s="5" t="str">
        <f>+IND_NewTechs!O76</f>
        <v>New Food - Process Heat: Steam/Hot Water  - Natural Gas</v>
      </c>
      <c r="E78" s="5" t="s">
        <v>153</v>
      </c>
      <c r="F78" s="5" t="s">
        <v>154</v>
      </c>
      <c r="G78" s="5"/>
      <c r="H78" s="5"/>
      <c r="I78" s="5" t="s">
        <v>155</v>
      </c>
    </row>
    <row r="79" spans="2:9">
      <c r="B79" s="5" t="s">
        <v>156</v>
      </c>
      <c r="C79" s="5" t="str">
        <f>+IND_NewTechs!N77</f>
        <v>FOOD-PH-STM_HW-ELC-Boiler</v>
      </c>
      <c r="D79" s="5" t="str">
        <f>+IND_NewTechs!O77</f>
        <v>New Food - Process Heat: Steam/Hot Water  - Electricity</v>
      </c>
      <c r="E79" s="5" t="s">
        <v>153</v>
      </c>
      <c r="F79" s="5" t="s">
        <v>154</v>
      </c>
      <c r="G79" s="5"/>
      <c r="H79" s="5"/>
      <c r="I79" s="5" t="s">
        <v>155</v>
      </c>
    </row>
    <row r="80" spans="2:9">
      <c r="B80" s="5" t="s">
        <v>156</v>
      </c>
      <c r="C80" s="5" t="str">
        <f>+IND_NewTechs!N78</f>
        <v>FOOD-PH-STM_HW-ELC-MWO</v>
      </c>
      <c r="D80" s="5" t="str">
        <f>+IND_NewTechs!O78</f>
        <v>New Food - Process Heat: Steam/Hot Water  - Electricity</v>
      </c>
      <c r="E80" s="5" t="s">
        <v>153</v>
      </c>
      <c r="F80" s="5" t="s">
        <v>154</v>
      </c>
      <c r="G80" s="5"/>
      <c r="H80" s="5"/>
      <c r="I80" s="5" t="s">
        <v>155</v>
      </c>
    </row>
    <row r="81" spans="2:9">
      <c r="B81" s="5" t="s">
        <v>156</v>
      </c>
      <c r="C81" s="5" t="str">
        <f>+IND_NewTechs!N79</f>
        <v>FOOD-PH-STM_HW-ELC-ELCTECH</v>
      </c>
      <c r="D81" s="5" t="str">
        <f>+IND_NewTechs!O79</f>
        <v>New Food - Process Heat: Steam/Hot Water  - Electricity</v>
      </c>
      <c r="E81" s="5" t="s">
        <v>153</v>
      </c>
      <c r="F81" s="5" t="s">
        <v>154</v>
      </c>
      <c r="G81" s="5"/>
      <c r="H81" s="5"/>
      <c r="I81" s="5" t="s">
        <v>155</v>
      </c>
    </row>
    <row r="82" spans="2:9">
      <c r="B82" s="5" t="s">
        <v>156</v>
      </c>
      <c r="C82" s="5" t="str">
        <f>+IND_NewTechs!N80</f>
        <v>FOOD-Pump-ELC-Pump</v>
      </c>
      <c r="D82" s="5" t="str">
        <f>+IND_NewTechs!O80</f>
        <v>New Food - Pumping  - Electricity</v>
      </c>
      <c r="E82" s="5" t="s">
        <v>153</v>
      </c>
      <c r="F82" s="5" t="s">
        <v>154</v>
      </c>
      <c r="G82" s="5"/>
      <c r="H82" s="5"/>
      <c r="I82" s="5" t="s">
        <v>155</v>
      </c>
    </row>
    <row r="83" spans="2:9">
      <c r="B83" s="5" t="s">
        <v>156</v>
      </c>
      <c r="C83" s="5" t="str">
        <f>+IND_NewTechs!N81</f>
        <v>FOOD-Pump-DSL-Pump</v>
      </c>
      <c r="D83" s="5" t="str">
        <f>+IND_NewTechs!O81</f>
        <v>New Food - Pumping  - Diesel</v>
      </c>
      <c r="E83" s="5" t="s">
        <v>153</v>
      </c>
      <c r="F83" s="5" t="s">
        <v>154</v>
      </c>
      <c r="G83" s="5"/>
      <c r="H83" s="5"/>
      <c r="I83" s="5" t="s">
        <v>155</v>
      </c>
    </row>
    <row r="84" spans="2:9">
      <c r="B84" s="5" t="s">
        <v>156</v>
      </c>
      <c r="C84" s="5" t="str">
        <f>+IND_NewTechs!N82</f>
        <v>FOOD-RFGR-ELC-Refriger</v>
      </c>
      <c r="D84" s="5" t="str">
        <f>+IND_NewTechs!O82</f>
        <v>New Food - Refrigeration  - Electricity</v>
      </c>
      <c r="E84" s="5" t="s">
        <v>153</v>
      </c>
      <c r="F84" s="5" t="s">
        <v>154</v>
      </c>
      <c r="G84" s="5"/>
      <c r="H84" s="5"/>
      <c r="I84" s="5" t="s">
        <v>155</v>
      </c>
    </row>
    <row r="85" spans="2:9">
      <c r="B85" s="5" t="s">
        <v>156</v>
      </c>
      <c r="C85" s="5" t="str">
        <f>+IND_NewTechs!N83</f>
        <v>IIS-FDSTCK-COA-_</v>
      </c>
      <c r="D85" s="5" t="str">
        <f>+IND_NewTechs!O83</f>
        <v>New Iron/Steel - Steel production (feedstock)  - Coal</v>
      </c>
      <c r="E85" s="5" t="s">
        <v>153</v>
      </c>
      <c r="F85" s="5" t="s">
        <v>154</v>
      </c>
      <c r="G85" s="5"/>
      <c r="H85" s="5"/>
      <c r="I85" s="5" t="s">
        <v>155</v>
      </c>
    </row>
    <row r="86" spans="2:9">
      <c r="B86" s="5" t="s">
        <v>156</v>
      </c>
      <c r="C86" s="5" t="str">
        <f>+IND_NewTechs!N84</f>
        <v>IIS-MoTP-Stat-DSL-st_ngn</v>
      </c>
      <c r="D86" s="5" t="str">
        <f>+IND_NewTechs!O84</f>
        <v>New Iron/Steel - Motive Power, Stationary  - Diesel</v>
      </c>
      <c r="E86" s="5" t="s">
        <v>153</v>
      </c>
      <c r="F86" s="5" t="s">
        <v>154</v>
      </c>
      <c r="G86" s="5"/>
      <c r="H86" s="5"/>
      <c r="I86" s="5" t="s">
        <v>155</v>
      </c>
    </row>
    <row r="87" spans="2:9">
      <c r="B87" s="5" t="s">
        <v>156</v>
      </c>
      <c r="C87" s="5" t="str">
        <f>+IND_NewTechs!N85</f>
        <v>IIS-MoTP-Stat-ELC-Motor</v>
      </c>
      <c r="D87" s="5" t="str">
        <f>+IND_NewTechs!O85</f>
        <v>New Iron/Steel - Motive Power, Stationary  - Electricity</v>
      </c>
      <c r="E87" s="5" t="s">
        <v>153</v>
      </c>
      <c r="F87" s="5" t="s">
        <v>154</v>
      </c>
      <c r="G87" s="5"/>
      <c r="H87" s="5"/>
      <c r="I87" s="5" t="s">
        <v>155</v>
      </c>
    </row>
    <row r="88" spans="2:9">
      <c r="B88" s="5" t="s">
        <v>156</v>
      </c>
      <c r="C88" s="5" t="str">
        <f>+IND_NewTechs!N86</f>
        <v>IIS-MoTP-Stat-PET-st_ngn</v>
      </c>
      <c r="D88" s="5" t="str">
        <f>+IND_NewTechs!O86</f>
        <v>New Iron/Steel - Motive Power, Stationary  - Petrol</v>
      </c>
      <c r="E88" s="5" t="s">
        <v>153</v>
      </c>
      <c r="F88" s="5" t="s">
        <v>154</v>
      </c>
      <c r="G88" s="5"/>
      <c r="H88" s="5"/>
      <c r="I88" s="5" t="s">
        <v>155</v>
      </c>
    </row>
    <row r="89" spans="2:9">
      <c r="B89" s="5" t="s">
        <v>156</v>
      </c>
      <c r="C89" s="5" t="str">
        <f>+IND_NewTechs!N87</f>
        <v>IIS-MoTP-Stat-ELC-VSD-Mtr</v>
      </c>
      <c r="D89" s="5" t="str">
        <f>+IND_NewTechs!O87</f>
        <v>New Iron/Steel - Motive Power, Stationary  - Electricity</v>
      </c>
      <c r="E89" s="5" t="s">
        <v>153</v>
      </c>
      <c r="F89" s="5" t="s">
        <v>154</v>
      </c>
      <c r="G89" s="5"/>
      <c r="H89" s="5"/>
      <c r="I89" s="5" t="s">
        <v>155</v>
      </c>
    </row>
    <row r="90" spans="2:9">
      <c r="B90" s="5" t="s">
        <v>156</v>
      </c>
      <c r="C90" s="5" t="str">
        <f>+IND_NewTechs!N88</f>
        <v>IIS-PH-FURN-COA-Furn</v>
      </c>
      <c r="D90" s="5" t="str">
        <f>+IND_NewTechs!O88</f>
        <v>New Iron/Steel - Process Heat: Furnace/Kiln  - Coal</v>
      </c>
      <c r="E90" s="5" t="s">
        <v>153</v>
      </c>
      <c r="F90" s="5" t="s">
        <v>154</v>
      </c>
      <c r="G90" s="5"/>
      <c r="H90" s="5"/>
      <c r="I90" s="5" t="s">
        <v>155</v>
      </c>
    </row>
    <row r="91" spans="2:9">
      <c r="B91" s="5" t="s">
        <v>156</v>
      </c>
      <c r="C91" s="5" t="str">
        <f>+IND_NewTechs!N89</f>
        <v>IIS-PH-FURN-ELC-Furn</v>
      </c>
      <c r="D91" s="5" t="str">
        <f>+IND_NewTechs!O89</f>
        <v>New Iron/Steel - Process Heat: Furnace/Kiln  - Electricity</v>
      </c>
      <c r="E91" s="5" t="s">
        <v>153</v>
      </c>
      <c r="F91" s="5" t="s">
        <v>154</v>
      </c>
      <c r="G91" s="5"/>
      <c r="H91" s="5"/>
      <c r="I91" s="5" t="s">
        <v>155</v>
      </c>
    </row>
    <row r="92" spans="2:9">
      <c r="B92" s="5" t="s">
        <v>156</v>
      </c>
      <c r="C92" s="5" t="str">
        <f>+IND_NewTechs!N90</f>
        <v>IIS-PH-FURN-NGA-Furn</v>
      </c>
      <c r="D92" s="5" t="str">
        <f>+IND_NewTechs!O90</f>
        <v>New Iron/Steel - Process Heat: Furnace/Kiln  - Natural Gas</v>
      </c>
      <c r="E92" s="5" t="s">
        <v>153</v>
      </c>
      <c r="F92" s="5" t="s">
        <v>154</v>
      </c>
      <c r="G92" s="5"/>
      <c r="H92" s="5"/>
      <c r="I92" s="5" t="s">
        <v>155</v>
      </c>
    </row>
    <row r="93" spans="2:9">
      <c r="B93" s="5" t="s">
        <v>156</v>
      </c>
      <c r="C93" s="5" t="str">
        <f>+IND_NewTechs!N91</f>
        <v>IIS-PH-FURN-WOD-Furn</v>
      </c>
      <c r="D93" s="5" t="str">
        <f>+IND_NewTechs!O91</f>
        <v>New Iron/Steel - Process Heat: Furnace/Kiln  - Wood</v>
      </c>
      <c r="E93" s="5" t="s">
        <v>153</v>
      </c>
      <c r="F93" s="5" t="s">
        <v>154</v>
      </c>
      <c r="G93" s="5"/>
      <c r="H93" s="5"/>
      <c r="I93" s="5" t="s">
        <v>155</v>
      </c>
    </row>
    <row r="94" spans="2:9">
      <c r="B94" s="5" t="s">
        <v>156</v>
      </c>
      <c r="C94" s="5" t="str">
        <f>+IND_NewTechs!N92</f>
        <v>IIS-PH-FURN-LPG-Furn</v>
      </c>
      <c r="D94" s="5" t="str">
        <f>+IND_NewTechs!O92</f>
        <v>New Iron/Steel - Process Heat: Furnace/Kiln  - LPG</v>
      </c>
      <c r="E94" s="5" t="s">
        <v>153</v>
      </c>
      <c r="F94" s="5" t="s">
        <v>154</v>
      </c>
      <c r="G94" s="5"/>
      <c r="H94" s="5"/>
      <c r="I94" s="5" t="s">
        <v>155</v>
      </c>
    </row>
    <row r="95" spans="2:9">
      <c r="B95" s="5" t="s">
        <v>156</v>
      </c>
      <c r="C95" s="5" t="str">
        <f>+IND_NewTechs!N93</f>
        <v>MEAT-MoTP-Stat-DSL-st_ngn</v>
      </c>
      <c r="D95" s="5" t="str">
        <f>+IND_NewTechs!O93</f>
        <v>New Meat - Motive Power, Stationary  - Diesel</v>
      </c>
      <c r="E95" s="5" t="s">
        <v>153</v>
      </c>
      <c r="F95" s="5" t="s">
        <v>154</v>
      </c>
      <c r="G95" s="5"/>
      <c r="H95" s="5"/>
      <c r="I95" s="5" t="s">
        <v>155</v>
      </c>
    </row>
    <row r="96" spans="2:9">
      <c r="B96" s="5" t="s">
        <v>156</v>
      </c>
      <c r="C96" s="5" t="str">
        <f>+IND_NewTechs!N94</f>
        <v>MEAT-MoTP-Stat-ELC-Motor</v>
      </c>
      <c r="D96" s="5" t="str">
        <f>+IND_NewTechs!O94</f>
        <v>New Meat - Motive Power, Stationary  - Electricity</v>
      </c>
      <c r="E96" s="5" t="s">
        <v>153</v>
      </c>
      <c r="F96" s="5" t="s">
        <v>154</v>
      </c>
      <c r="G96" s="5"/>
      <c r="H96" s="5"/>
      <c r="I96" s="5" t="s">
        <v>155</v>
      </c>
    </row>
    <row r="97" spans="2:9">
      <c r="B97" s="5" t="s">
        <v>156</v>
      </c>
      <c r="C97" s="5" t="str">
        <f>+IND_NewTechs!N95</f>
        <v>MEAT-MoTP-Stat-PET-st_ngn</v>
      </c>
      <c r="D97" s="5" t="str">
        <f>+IND_NewTechs!O95</f>
        <v>New Meat - Motive Power, Stationary  - Petrol</v>
      </c>
      <c r="E97" s="5" t="s">
        <v>153</v>
      </c>
      <c r="F97" s="5" t="s">
        <v>154</v>
      </c>
      <c r="G97" s="5"/>
      <c r="H97" s="5"/>
      <c r="I97" s="5" t="s">
        <v>155</v>
      </c>
    </row>
    <row r="98" spans="2:9">
      <c r="B98" s="5" t="s">
        <v>156</v>
      </c>
      <c r="C98" s="5" t="str">
        <f>+IND_NewTechs!N96</f>
        <v>MEAT-MoTP-Stat-ELC-VSD-Mtr</v>
      </c>
      <c r="D98" s="5" t="str">
        <f>+IND_NewTechs!O96</f>
        <v>New Meat - Motive Power, Stationary  - Electricity</v>
      </c>
      <c r="E98" s="5" t="s">
        <v>153</v>
      </c>
      <c r="F98" s="5" t="s">
        <v>154</v>
      </c>
      <c r="G98" s="5"/>
      <c r="H98" s="5"/>
      <c r="I98" s="5" t="s">
        <v>155</v>
      </c>
    </row>
    <row r="99" spans="2:9">
      <c r="B99" s="5" t="s">
        <v>156</v>
      </c>
      <c r="C99" s="5" t="str">
        <f>+IND_NewTechs!N97</f>
        <v>MEAT-PH-STM_HW-NGA-Boiler</v>
      </c>
      <c r="D99" s="5" t="str">
        <f>+IND_NewTechs!O97</f>
        <v>New Meat - Process Heat: Steam/Hot Water  - Natural Gas</v>
      </c>
      <c r="E99" s="5" t="s">
        <v>153</v>
      </c>
      <c r="F99" s="5" t="s">
        <v>154</v>
      </c>
      <c r="G99" s="5"/>
      <c r="H99" s="5"/>
      <c r="I99" s="5" t="s">
        <v>155</v>
      </c>
    </row>
    <row r="100" spans="2:9">
      <c r="B100" s="5" t="s">
        <v>156</v>
      </c>
      <c r="C100" s="5" t="str">
        <f>+IND_NewTechs!N98</f>
        <v>MEAT-PH-STM_HW-COA-Boiler</v>
      </c>
      <c r="D100" s="5" t="str">
        <f>+IND_NewTechs!O98</f>
        <v>New Meat - Process Heat: Steam/Hot Water  - Coal</v>
      </c>
      <c r="E100" s="5" t="s">
        <v>153</v>
      </c>
      <c r="F100" s="5" t="s">
        <v>154</v>
      </c>
      <c r="G100" s="5"/>
      <c r="H100" s="5"/>
      <c r="I100" s="5" t="s">
        <v>155</v>
      </c>
    </row>
    <row r="101" spans="2:9">
      <c r="B101" s="5" t="s">
        <v>156</v>
      </c>
      <c r="C101" s="5" t="str">
        <f>+IND_NewTechs!N99</f>
        <v>MEAT-PH-STM_HW-ELC-HPmp</v>
      </c>
      <c r="D101" s="5" t="str">
        <f>+IND_NewTechs!O99</f>
        <v>New Meat - Process Heat: Steam/Hot Water  - Electricity</v>
      </c>
      <c r="E101" s="5" t="s">
        <v>153</v>
      </c>
      <c r="F101" s="5" t="s">
        <v>154</v>
      </c>
      <c r="G101" s="5"/>
      <c r="H101" s="5"/>
      <c r="I101" s="5" t="s">
        <v>155</v>
      </c>
    </row>
    <row r="102" spans="2:9">
      <c r="B102" s="5" t="s">
        <v>156</v>
      </c>
      <c r="C102" s="5" t="str">
        <f>+IND_NewTechs!N100</f>
        <v>MEAT-PH-STM_HW-DSL-Boiler</v>
      </c>
      <c r="D102" s="5" t="str">
        <f>+IND_NewTechs!O100</f>
        <v>New Meat - Process Heat: Steam/Hot Water  - Diesel</v>
      </c>
      <c r="E102" s="5" t="s">
        <v>153</v>
      </c>
      <c r="F102" s="5" t="s">
        <v>154</v>
      </c>
      <c r="G102" s="5"/>
      <c r="H102" s="5"/>
      <c r="I102" s="5" t="s">
        <v>155</v>
      </c>
    </row>
    <row r="103" spans="2:9">
      <c r="B103" s="5" t="s">
        <v>156</v>
      </c>
      <c r="C103" s="5" t="str">
        <f>+IND_NewTechs!N101</f>
        <v>MEAT-PH-STM_HW-WOD-Boiler</v>
      </c>
      <c r="D103" s="5" t="str">
        <f>+IND_NewTechs!O101</f>
        <v>New Meat - Process Heat: Steam/Hot Water  - Wood</v>
      </c>
      <c r="E103" s="5" t="s">
        <v>153</v>
      </c>
      <c r="F103" s="5" t="s">
        <v>154</v>
      </c>
      <c r="G103" s="5"/>
      <c r="H103" s="5"/>
      <c r="I103" s="5" t="s">
        <v>155</v>
      </c>
    </row>
    <row r="104" spans="2:9">
      <c r="B104" s="5" t="s">
        <v>156</v>
      </c>
      <c r="C104" s="5" t="str">
        <f>+IND_NewTechs!N102</f>
        <v>MEAT-PH-STM_HW-ELC-ELCTECH</v>
      </c>
      <c r="D104" s="5" t="str">
        <f>+IND_NewTechs!O102</f>
        <v>New Meat - Process Heat: Steam/Hot Water  - Electricity</v>
      </c>
      <c r="E104" s="5" t="s">
        <v>153</v>
      </c>
      <c r="F104" s="5" t="s">
        <v>154</v>
      </c>
      <c r="G104" s="5"/>
      <c r="H104" s="5"/>
      <c r="I104" s="5" t="s">
        <v>155</v>
      </c>
    </row>
    <row r="105" spans="2:9">
      <c r="B105" s="5" t="s">
        <v>156</v>
      </c>
      <c r="C105" s="5" t="str">
        <f>+IND_NewTechs!N103</f>
        <v>MEAT-PH-DirH-NGA-Burner</v>
      </c>
      <c r="D105" s="5" t="str">
        <f>+IND_NewTechs!O103</f>
        <v>New Meat - Process Heat: Direct Heat  - Natural Gas</v>
      </c>
      <c r="E105" s="5" t="s">
        <v>153</v>
      </c>
      <c r="F105" s="5" t="s">
        <v>154</v>
      </c>
      <c r="G105" s="5"/>
      <c r="H105" s="5"/>
      <c r="I105" s="5" t="s">
        <v>155</v>
      </c>
    </row>
    <row r="106" spans="2:9">
      <c r="B106" s="5" t="s">
        <v>156</v>
      </c>
      <c r="C106" s="5" t="str">
        <f>+IND_NewTechs!N104</f>
        <v>MEAT-PH-DirH-ELC-Heater</v>
      </c>
      <c r="D106" s="5" t="str">
        <f>+IND_NewTechs!O104</f>
        <v>New Meat - Process Heat: Direct Heat  - Electricity</v>
      </c>
      <c r="E106" s="5" t="s">
        <v>153</v>
      </c>
      <c r="F106" s="5" t="s">
        <v>154</v>
      </c>
      <c r="G106" s="5"/>
      <c r="H106" s="5"/>
      <c r="I106" s="5" t="s">
        <v>155</v>
      </c>
    </row>
    <row r="107" spans="2:9">
      <c r="B107" s="5" t="s">
        <v>156</v>
      </c>
      <c r="C107" s="5" t="str">
        <f>+IND_NewTechs!N105</f>
        <v>MEAT-RFGR-ELC-Refriger</v>
      </c>
      <c r="D107" s="5" t="str">
        <f>+IND_NewTechs!O105</f>
        <v>New Meat - Refrigeration  - Electricity</v>
      </c>
      <c r="E107" s="5" t="s">
        <v>153</v>
      </c>
      <c r="F107" s="5" t="s">
        <v>154</v>
      </c>
      <c r="G107" s="5"/>
      <c r="H107" s="5"/>
      <c r="I107" s="5" t="s">
        <v>155</v>
      </c>
    </row>
    <row r="108" spans="2:9">
      <c r="B108" s="5" t="s">
        <v>156</v>
      </c>
      <c r="C108" s="5" t="str">
        <f>+IND_NewTechs!N106</f>
        <v>METAL-MoTP-Stat-DSL-st_ngn</v>
      </c>
      <c r="D108" s="5" t="str">
        <f>+IND_NewTechs!O106</f>
        <v>New Metal product manufacturing - Motive Power, Stationary  - Diesel</v>
      </c>
      <c r="E108" s="5" t="s">
        <v>153</v>
      </c>
      <c r="F108" s="5" t="s">
        <v>154</v>
      </c>
      <c r="G108" s="5"/>
      <c r="H108" s="5"/>
      <c r="I108" s="5" t="s">
        <v>155</v>
      </c>
    </row>
    <row r="109" spans="2:9">
      <c r="B109" s="5" t="s">
        <v>156</v>
      </c>
      <c r="C109" s="5" t="str">
        <f>+IND_NewTechs!N107</f>
        <v>METAL-MoTP-Stat-ELC-Motor</v>
      </c>
      <c r="D109" s="5" t="str">
        <f>+IND_NewTechs!O107</f>
        <v>New Metal product manufacturing - Motive Power, Stationary  - Electricity</v>
      </c>
      <c r="E109" s="5" t="s">
        <v>153</v>
      </c>
      <c r="F109" s="5" t="s">
        <v>154</v>
      </c>
      <c r="G109" s="5"/>
      <c r="H109" s="5"/>
      <c r="I109" s="5" t="s">
        <v>155</v>
      </c>
    </row>
    <row r="110" spans="2:9">
      <c r="B110" s="5" t="s">
        <v>156</v>
      </c>
      <c r="C110" s="5" t="str">
        <f>+IND_NewTechs!N108</f>
        <v>METAL-MoTP-Stat-PET-st_ngn</v>
      </c>
      <c r="D110" s="5" t="str">
        <f>+IND_NewTechs!O108</f>
        <v>New Metal product manufacturing - Motive Power, Stationary  - Petrol</v>
      </c>
      <c r="E110" s="5" t="s">
        <v>153</v>
      </c>
      <c r="F110" s="5" t="s">
        <v>154</v>
      </c>
      <c r="G110" s="5"/>
      <c r="H110" s="5"/>
      <c r="I110" s="5" t="s">
        <v>155</v>
      </c>
    </row>
    <row r="111" spans="2:9">
      <c r="B111" s="5" t="s">
        <v>156</v>
      </c>
      <c r="C111" s="5" t="str">
        <f>+IND_NewTechs!N109</f>
        <v>METAL-MoTP-Stat-ELC-VSD-Mtr</v>
      </c>
      <c r="D111" s="5" t="str">
        <f>+IND_NewTechs!O109</f>
        <v>New Metal product manufacturing - Motive Power, Stationary  - Electricity</v>
      </c>
      <c r="E111" s="5" t="s">
        <v>153</v>
      </c>
      <c r="F111" s="5" t="s">
        <v>154</v>
      </c>
      <c r="G111" s="5"/>
      <c r="H111" s="5"/>
      <c r="I111" s="5" t="s">
        <v>155</v>
      </c>
    </row>
    <row r="112" spans="2:9">
      <c r="B112" s="5" t="s">
        <v>156</v>
      </c>
      <c r="C112" s="5" t="str">
        <f>+IND_NewTechs!N110</f>
        <v>METAL-PH-FURN-ELC-Furn</v>
      </c>
      <c r="D112" s="5" t="str">
        <f>+IND_NewTechs!O110</f>
        <v>New Metal product manufacturing - Process Heat: Furnace/Kiln  - Electricity</v>
      </c>
      <c r="E112" s="5" t="s">
        <v>153</v>
      </c>
      <c r="F112" s="5" t="s">
        <v>154</v>
      </c>
      <c r="G112" s="5"/>
      <c r="H112" s="5"/>
      <c r="I112" s="5" t="s">
        <v>155</v>
      </c>
    </row>
    <row r="113" spans="2:9">
      <c r="B113" s="5" t="s">
        <v>156</v>
      </c>
      <c r="C113" s="5" t="str">
        <f>+IND_NewTechs!N111</f>
        <v>METAL-PH-FURN-COA-Furn</v>
      </c>
      <c r="D113" s="5" t="str">
        <f>+IND_NewTechs!O111</f>
        <v>New Metal product manufacturing - Process Heat: Furnace/Kiln  - Coal</v>
      </c>
      <c r="E113" s="5" t="s">
        <v>153</v>
      </c>
      <c r="F113" s="5" t="s">
        <v>154</v>
      </c>
      <c r="G113" s="5"/>
      <c r="H113" s="5"/>
      <c r="I113" s="5" t="s">
        <v>155</v>
      </c>
    </row>
    <row r="114" spans="2:9">
      <c r="B114" s="5" t="s">
        <v>156</v>
      </c>
      <c r="C114" s="5" t="str">
        <f>+IND_NewTechs!N112</f>
        <v>METAL-PH-FURN-NGA-Furn</v>
      </c>
      <c r="D114" s="5" t="str">
        <f>+IND_NewTechs!O112</f>
        <v>New Metal product manufacturing - Process Heat: Furnace/Kiln  - Natural Gas</v>
      </c>
      <c r="E114" s="5" t="s">
        <v>153</v>
      </c>
      <c r="F114" s="5" t="s">
        <v>154</v>
      </c>
      <c r="G114" s="5"/>
      <c r="H114" s="5"/>
      <c r="I114" s="5" t="s">
        <v>155</v>
      </c>
    </row>
    <row r="115" spans="2:9">
      <c r="B115" s="5" t="s">
        <v>156</v>
      </c>
      <c r="C115" s="5" t="str">
        <f>+IND_NewTechs!N113</f>
        <v>METAL-PH-FURN-WOD-Furn</v>
      </c>
      <c r="D115" s="5" t="str">
        <f>+IND_NewTechs!O113</f>
        <v>New Metal product manufacturing - Process Heat: Furnace/Kiln  - Wood</v>
      </c>
      <c r="E115" s="5" t="s">
        <v>153</v>
      </c>
      <c r="F115" s="5" t="s">
        <v>154</v>
      </c>
      <c r="G115" s="5"/>
      <c r="H115" s="5"/>
      <c r="I115" s="5" t="s">
        <v>155</v>
      </c>
    </row>
    <row r="116" spans="2:9">
      <c r="B116" s="5" t="s">
        <v>156</v>
      </c>
      <c r="C116" s="5" t="str">
        <f>+IND_NewTechs!N114</f>
        <v>METAL-PH-FURN-FOL-Furn</v>
      </c>
      <c r="D116" s="5" t="str">
        <f>+IND_NewTechs!O114</f>
        <v>New Metal product manufacturing - Process Heat: Furnace/Kiln  - Fuel Oil</v>
      </c>
      <c r="E116" s="5" t="s">
        <v>153</v>
      </c>
      <c r="F116" s="5" t="s">
        <v>154</v>
      </c>
      <c r="G116" s="5"/>
      <c r="H116" s="5"/>
      <c r="I116" s="5" t="s">
        <v>155</v>
      </c>
    </row>
    <row r="117" spans="2:9">
      <c r="B117" s="5" t="s">
        <v>156</v>
      </c>
      <c r="C117" s="5" t="str">
        <f>+IND_NewTechs!N115</f>
        <v>METAL-PH-FURN-LPG-Furn</v>
      </c>
      <c r="D117" s="5" t="str">
        <f>+IND_NewTechs!O115</f>
        <v>New Metal product manufacturing - Process Heat: Furnace/Kiln  - LPG</v>
      </c>
      <c r="E117" s="5" t="s">
        <v>153</v>
      </c>
      <c r="F117" s="5" t="s">
        <v>154</v>
      </c>
      <c r="G117" s="5"/>
      <c r="H117" s="5"/>
      <c r="I117" s="5" t="s">
        <v>155</v>
      </c>
    </row>
    <row r="118" spans="2:9">
      <c r="B118" s="5" t="s">
        <v>156</v>
      </c>
      <c r="C118" s="5" t="str">
        <f>+IND_NewTechs!N116</f>
        <v>METAL-RFGR-ELC-Refriger</v>
      </c>
      <c r="D118" s="5" t="str">
        <f>+IND_NewTechs!O116</f>
        <v>New Metal product manufacturing - Refrigeration  - Electricity</v>
      </c>
      <c r="E118" s="5" t="s">
        <v>153</v>
      </c>
      <c r="F118" s="5" t="s">
        <v>154</v>
      </c>
      <c r="G118" s="5"/>
      <c r="H118" s="5"/>
      <c r="I118" s="5" t="s">
        <v>155</v>
      </c>
    </row>
    <row r="119" spans="2:9">
      <c r="B119" s="5" t="s">
        <v>156</v>
      </c>
      <c r="C119" s="5" t="str">
        <f>+IND_NewTechs!N117</f>
        <v>METAL-PH-DirH-NGA-Burner</v>
      </c>
      <c r="D119" s="5" t="str">
        <f>+IND_NewTechs!O117</f>
        <v>New Metal product manufacturing - Process Heat: Direct Heat  - Natural Gas</v>
      </c>
      <c r="E119" s="5" t="s">
        <v>153</v>
      </c>
      <c r="F119" s="5" t="s">
        <v>154</v>
      </c>
      <c r="G119" s="5"/>
      <c r="H119" s="5"/>
      <c r="I119" s="5" t="s">
        <v>155</v>
      </c>
    </row>
    <row r="120" spans="2:9">
      <c r="B120" s="5" t="s">
        <v>156</v>
      </c>
      <c r="C120" s="5" t="str">
        <f>+IND_NewTechs!N118</f>
        <v>METAL-PH-DirH-ELC-Heater</v>
      </c>
      <c r="D120" s="5" t="str">
        <f>+IND_NewTechs!O118</f>
        <v>New Metal product manufacturing - Process Heat: Direct Heat  - Electricity</v>
      </c>
      <c r="E120" s="5" t="s">
        <v>153</v>
      </c>
      <c r="F120" s="5" t="s">
        <v>154</v>
      </c>
      <c r="G120" s="5"/>
      <c r="H120" s="5"/>
      <c r="I120" s="5" t="s">
        <v>155</v>
      </c>
    </row>
    <row r="121" spans="2:9">
      <c r="B121" s="5" t="s">
        <v>156</v>
      </c>
      <c r="C121" s="5" t="str">
        <f>+IND_NewTechs!N119</f>
        <v>MTHOL-FDSTCK-NGA-FDSTCK</v>
      </c>
      <c r="D121" s="5" t="str">
        <f>+IND_NewTechs!O119</f>
        <v>New Methanol - Methanol production (feedstock)  - Natural Gas</v>
      </c>
      <c r="E121" s="5" t="s">
        <v>153</v>
      </c>
      <c r="F121" s="5" t="s">
        <v>154</v>
      </c>
      <c r="G121" s="5"/>
      <c r="H121" s="5"/>
      <c r="I121" s="5" t="s">
        <v>155</v>
      </c>
    </row>
    <row r="122" spans="2:9">
      <c r="B122" s="5" t="s">
        <v>156</v>
      </c>
      <c r="C122" s="5" t="str">
        <f>+IND_NewTechs!N120</f>
        <v>MTHOL-PH_REFRM-NGA-REFRM</v>
      </c>
      <c r="D122" s="5" t="str">
        <f>+IND_NewTechs!O120</f>
        <v>New Methanol - Process Heat: Reformer  - Natural Gas</v>
      </c>
      <c r="E122" s="5" t="s">
        <v>153</v>
      </c>
      <c r="F122" s="5" t="s">
        <v>154</v>
      </c>
      <c r="G122" s="5"/>
      <c r="H122" s="5"/>
      <c r="I122" s="5" t="s">
        <v>155</v>
      </c>
    </row>
    <row r="123" spans="2:9">
      <c r="B123" s="5" t="s">
        <v>156</v>
      </c>
      <c r="C123" s="5" t="str">
        <f>+IND_NewTechs!N121</f>
        <v>MNRL-MoTP-Stat-ELC-Motor</v>
      </c>
      <c r="D123" s="5" t="str">
        <f>+IND_NewTechs!O121</f>
        <v>New Mineral - Motive Power, Stationary  - Electricity</v>
      </c>
      <c r="E123" s="5" t="s">
        <v>153</v>
      </c>
      <c r="F123" s="5" t="s">
        <v>154</v>
      </c>
      <c r="G123" s="5"/>
      <c r="H123" s="5"/>
      <c r="I123" s="5" t="s">
        <v>155</v>
      </c>
    </row>
    <row r="124" spans="2:9">
      <c r="B124" s="5" t="s">
        <v>156</v>
      </c>
      <c r="C124" s="5" t="str">
        <f>+IND_NewTechs!N122</f>
        <v>MNRL-MoTP-Stat-PET-st_ngn</v>
      </c>
      <c r="D124" s="5" t="str">
        <f>+IND_NewTechs!O122</f>
        <v>New Mineral - Motive Power, Stationary  - Petrol</v>
      </c>
      <c r="E124" s="5" t="s">
        <v>153</v>
      </c>
      <c r="F124" s="5" t="s">
        <v>154</v>
      </c>
      <c r="G124" s="5"/>
      <c r="H124" s="5"/>
      <c r="I124" s="5" t="s">
        <v>155</v>
      </c>
    </row>
    <row r="125" spans="2:9">
      <c r="B125" s="5" t="s">
        <v>156</v>
      </c>
      <c r="C125" s="5" t="str">
        <f>+IND_NewTechs!N123</f>
        <v>MNRL-MoTP-Stat-DSL-st_ngn</v>
      </c>
      <c r="D125" s="5" t="str">
        <f>+IND_NewTechs!O123</f>
        <v>New Mineral - Motive Power, Stationary  - Diesel</v>
      </c>
      <c r="E125" s="5" t="s">
        <v>153</v>
      </c>
      <c r="F125" s="5" t="s">
        <v>154</v>
      </c>
      <c r="G125" s="5"/>
      <c r="H125" s="5"/>
      <c r="I125" s="5" t="s">
        <v>155</v>
      </c>
    </row>
    <row r="126" spans="2:9">
      <c r="B126" s="5" t="s">
        <v>156</v>
      </c>
      <c r="C126" s="5" t="str">
        <f>+IND_NewTechs!N124</f>
        <v>MNRL-MoTP-Stat-ELC-VSD-Mtr</v>
      </c>
      <c r="D126" s="5" t="str">
        <f>+IND_NewTechs!O124</f>
        <v>New Mineral - Motive Power, Stationary  - Electricity</v>
      </c>
      <c r="E126" s="5" t="s">
        <v>153</v>
      </c>
      <c r="F126" s="5" t="s">
        <v>154</v>
      </c>
      <c r="G126" s="5"/>
      <c r="H126" s="5"/>
      <c r="I126" s="5" t="s">
        <v>155</v>
      </c>
    </row>
    <row r="127" spans="2:9">
      <c r="B127" s="5" t="s">
        <v>156</v>
      </c>
      <c r="C127" s="5" t="str">
        <f>+IND_NewTechs!N125</f>
        <v>MNRL-PH-FURN-ELC-Furn</v>
      </c>
      <c r="D127" s="5" t="str">
        <f>+IND_NewTechs!O125</f>
        <v>New Mineral - Process Heat: Furnace/Kiln  - Electricity</v>
      </c>
      <c r="E127" s="5" t="s">
        <v>153</v>
      </c>
      <c r="F127" s="5" t="s">
        <v>154</v>
      </c>
      <c r="G127" s="5"/>
      <c r="H127" s="5"/>
      <c r="I127" s="5" t="s">
        <v>155</v>
      </c>
    </row>
    <row r="128" spans="2:9">
      <c r="B128" s="5" t="s">
        <v>156</v>
      </c>
      <c r="C128" s="5" t="str">
        <f>+IND_NewTechs!N126</f>
        <v>MNRL-PH-FURN-COA-Furn</v>
      </c>
      <c r="D128" s="5" t="str">
        <f>+IND_NewTechs!O126</f>
        <v>New Mineral - Process Heat: Furnace/Kiln  - Coal</v>
      </c>
      <c r="E128" s="5" t="s">
        <v>153</v>
      </c>
      <c r="F128" s="5" t="s">
        <v>154</v>
      </c>
      <c r="G128" s="5"/>
      <c r="H128" s="5"/>
      <c r="I128" s="5" t="s">
        <v>155</v>
      </c>
    </row>
    <row r="129" spans="2:9">
      <c r="B129" s="5" t="s">
        <v>156</v>
      </c>
      <c r="C129" s="5" t="str">
        <f>+IND_NewTechs!N127</f>
        <v>MNRL-PH-FURN-NGA-Furn</v>
      </c>
      <c r="D129" s="5" t="str">
        <f>+IND_NewTechs!O127</f>
        <v>New Mineral - Process Heat: Furnace/Kiln  - Natural Gas</v>
      </c>
      <c r="E129" s="5" t="s">
        <v>153</v>
      </c>
      <c r="F129" s="5" t="s">
        <v>154</v>
      </c>
      <c r="G129" s="5"/>
      <c r="H129" s="5"/>
      <c r="I129" s="5" t="s">
        <v>155</v>
      </c>
    </row>
    <row r="130" spans="2:9">
      <c r="B130" s="5" t="s">
        <v>156</v>
      </c>
      <c r="C130" s="5" t="str">
        <f>+IND_NewTechs!N128</f>
        <v>MNRL-PH-FURN-WOD-Furn</v>
      </c>
      <c r="D130" s="5" t="str">
        <f>+IND_NewTechs!O128</f>
        <v>New Mineral - Process Heat: Furnace/Kiln  - Wood</v>
      </c>
      <c r="E130" s="5" t="s">
        <v>153</v>
      </c>
      <c r="F130" s="5" t="s">
        <v>154</v>
      </c>
      <c r="G130" s="5"/>
      <c r="H130" s="5"/>
      <c r="I130" s="5" t="s">
        <v>155</v>
      </c>
    </row>
    <row r="131" spans="2:9">
      <c r="B131" s="5" t="s">
        <v>156</v>
      </c>
      <c r="C131" s="5" t="str">
        <f>+IND_NewTechs!N129</f>
        <v>MNRL-PH-FURN-LPG-Furn</v>
      </c>
      <c r="D131" s="5" t="str">
        <f>+IND_NewTechs!O129</f>
        <v>New Mineral - Process Heat: Furnace/Kiln  - LPG</v>
      </c>
      <c r="E131" s="5" t="s">
        <v>153</v>
      </c>
      <c r="F131" s="5" t="s">
        <v>154</v>
      </c>
      <c r="G131" s="5"/>
      <c r="H131" s="5"/>
      <c r="I131" s="5" t="s">
        <v>155</v>
      </c>
    </row>
    <row r="132" spans="2:9">
      <c r="B132" s="5" t="s">
        <v>156</v>
      </c>
      <c r="C132" s="5" t="str">
        <f>+IND_NewTechs!N130</f>
        <v>MNRL-PH-STM_HW-NGA-Boiler</v>
      </c>
      <c r="D132" s="5" t="str">
        <f>+IND_NewTechs!O130</f>
        <v>New Mineral - Process Heat: Steam/Hot Water  - Natural Gas</v>
      </c>
      <c r="E132" s="5" t="s">
        <v>153</v>
      </c>
      <c r="F132" s="5" t="s">
        <v>154</v>
      </c>
      <c r="G132" s="5"/>
      <c r="H132" s="5"/>
      <c r="I132" s="5" t="s">
        <v>155</v>
      </c>
    </row>
    <row r="133" spans="2:9">
      <c r="B133" s="5" t="s">
        <v>156</v>
      </c>
      <c r="C133" s="5" t="str">
        <f>+IND_NewTechs!N131</f>
        <v>MNRL-PH-STM_HW-DSL-Boiler</v>
      </c>
      <c r="D133" s="5" t="str">
        <f>+IND_NewTechs!O131</f>
        <v>New Mineral - Process Heat: Steam/Hot Water  - Diesel</v>
      </c>
      <c r="E133" s="5" t="s">
        <v>153</v>
      </c>
      <c r="F133" s="5" t="s">
        <v>154</v>
      </c>
      <c r="G133" s="5"/>
      <c r="H133" s="5"/>
      <c r="I133" s="5" t="s">
        <v>155</v>
      </c>
    </row>
    <row r="134" spans="2:9">
      <c r="B134" s="5" t="s">
        <v>156</v>
      </c>
      <c r="C134" s="5" t="str">
        <f>+IND_NewTechs!N132</f>
        <v>MNRL-PH-STM_HW-ELC-HPmp</v>
      </c>
      <c r="D134" s="5" t="str">
        <f>+IND_NewTechs!O132</f>
        <v>New Mineral - Process Heat: Steam/Hot Water  - Electricity</v>
      </c>
      <c r="E134" s="5" t="s">
        <v>153</v>
      </c>
      <c r="F134" s="5" t="s">
        <v>154</v>
      </c>
      <c r="G134" s="5"/>
      <c r="H134" s="5"/>
      <c r="I134" s="5" t="s">
        <v>155</v>
      </c>
    </row>
    <row r="135" spans="2:9">
      <c r="B135" s="5" t="s">
        <v>156</v>
      </c>
      <c r="C135" s="5" t="str">
        <f>+IND_NewTechs!N133</f>
        <v>MNRL-PH-STM_HW-COA-Boiler</v>
      </c>
      <c r="D135" s="5" t="str">
        <f>+IND_NewTechs!O133</f>
        <v>New Mineral - Process Heat: Steam/Hot Water  - Coal</v>
      </c>
      <c r="E135" s="5" t="s">
        <v>153</v>
      </c>
      <c r="F135" s="5" t="s">
        <v>154</v>
      </c>
      <c r="G135" s="5"/>
      <c r="H135" s="5"/>
      <c r="I135" s="5" t="s">
        <v>155</v>
      </c>
    </row>
    <row r="136" spans="2:9">
      <c r="B136" s="5" t="s">
        <v>156</v>
      </c>
      <c r="C136" s="5" t="str">
        <f>+IND_NewTechs!N134</f>
        <v>MNRL-PH-STM_HW-LPG-Boiler</v>
      </c>
      <c r="D136" s="5" t="str">
        <f>+IND_NewTechs!O134</f>
        <v>New Mineral - Process Heat: Steam/Hot Water  - LPG</v>
      </c>
      <c r="E136" s="5" t="s">
        <v>153</v>
      </c>
      <c r="F136" s="5" t="s">
        <v>154</v>
      </c>
      <c r="G136" s="5"/>
      <c r="H136" s="5"/>
      <c r="I136" s="5" t="s">
        <v>155</v>
      </c>
    </row>
    <row r="137" spans="2:9">
      <c r="B137" s="5" t="s">
        <v>156</v>
      </c>
      <c r="C137" s="5" t="str">
        <f>+IND_NewTechs!N135</f>
        <v>MNRL-PH-STM_HW-WOD-Boiler</v>
      </c>
      <c r="D137" s="5" t="str">
        <f>+IND_NewTechs!O135</f>
        <v>New Mineral - Process Heat: Steam/Hot Water  - Wood</v>
      </c>
      <c r="E137" s="5" t="s">
        <v>153</v>
      </c>
      <c r="F137" s="5" t="s">
        <v>154</v>
      </c>
      <c r="G137" s="5"/>
      <c r="H137" s="5"/>
      <c r="I137" s="5" t="s">
        <v>155</v>
      </c>
    </row>
    <row r="138" spans="2:9">
      <c r="B138" s="5" t="s">
        <v>156</v>
      </c>
      <c r="C138" s="5" t="str">
        <f>+IND_NewTechs!N136</f>
        <v>MNRL-PH-STM_HW-ELC-Boiler</v>
      </c>
      <c r="D138" s="5" t="str">
        <f>+IND_NewTechs!O136</f>
        <v>New Mineral - Process Heat: Steam/Hot Water  - Electricity</v>
      </c>
      <c r="E138" s="5" t="s">
        <v>153</v>
      </c>
      <c r="F138" s="5" t="s">
        <v>154</v>
      </c>
      <c r="G138" s="5"/>
      <c r="H138" s="5"/>
      <c r="I138" s="5" t="s">
        <v>155</v>
      </c>
    </row>
    <row r="139" spans="2:9">
      <c r="B139" s="5" t="s">
        <v>156</v>
      </c>
      <c r="C139" s="5" t="str">
        <f>+IND_NewTechs!N137</f>
        <v>MNNG-MoTP-Mob-PET-ICE_ofrd</v>
      </c>
      <c r="D139" s="5" t="str">
        <f>+IND_NewTechs!O137</f>
        <v>New Mining - Motive Power, Mobile  - Petrol</v>
      </c>
      <c r="E139" s="5" t="s">
        <v>153</v>
      </c>
      <c r="F139" s="5" t="s">
        <v>154</v>
      </c>
      <c r="G139" s="5"/>
      <c r="H139" s="5"/>
      <c r="I139" s="5" t="s">
        <v>155</v>
      </c>
    </row>
    <row r="140" spans="2:9">
      <c r="B140" s="5" t="s">
        <v>156</v>
      </c>
      <c r="C140" s="5" t="str">
        <f>+IND_NewTechs!N138</f>
        <v>MNNG-MoTP-Mob-DSL-ICE_ofrd</v>
      </c>
      <c r="D140" s="5" t="str">
        <f>+IND_NewTechs!O138</f>
        <v>New Mining - Motive Power, Mobile  - Diesel</v>
      </c>
      <c r="E140" s="5" t="s">
        <v>153</v>
      </c>
      <c r="F140" s="5" t="s">
        <v>154</v>
      </c>
      <c r="G140" s="5"/>
      <c r="H140" s="5"/>
      <c r="I140" s="5" t="s">
        <v>155</v>
      </c>
    </row>
    <row r="141" spans="2:9">
      <c r="B141" s="5" t="s">
        <v>156</v>
      </c>
      <c r="C141" s="5" t="str">
        <f>+IND_NewTechs!N139</f>
        <v>MNNG-MoTP-Mob-NGA-ICE_ofrd</v>
      </c>
      <c r="D141" s="5" t="str">
        <f>+IND_NewTechs!O139</f>
        <v>New Mining - Motive Power, Mobile  - Natural Gas</v>
      </c>
      <c r="E141" s="5" t="s">
        <v>153</v>
      </c>
      <c r="F141" s="5" t="s">
        <v>154</v>
      </c>
      <c r="G141" s="5"/>
      <c r="H141" s="5"/>
      <c r="I141" s="5" t="s">
        <v>155</v>
      </c>
    </row>
    <row r="142" spans="2:9">
      <c r="B142" s="5" t="s">
        <v>156</v>
      </c>
      <c r="C142" s="5" t="str">
        <f>+IND_NewTechs!N140</f>
        <v>MNNG-MoTP-Stat-ELC-VSD-Mtr</v>
      </c>
      <c r="D142" s="5" t="str">
        <f>+IND_NewTechs!O140</f>
        <v>New Mining - Motive Power, Stationary  - Electricity</v>
      </c>
      <c r="E142" s="5" t="s">
        <v>153</v>
      </c>
      <c r="F142" s="5" t="s">
        <v>154</v>
      </c>
      <c r="G142" s="5"/>
      <c r="H142" s="5"/>
      <c r="I142" s="5" t="s">
        <v>155</v>
      </c>
    </row>
    <row r="143" spans="2:9">
      <c r="B143" s="5" t="s">
        <v>156</v>
      </c>
      <c r="C143" s="5" t="str">
        <f>+IND_NewTechs!N141</f>
        <v>MNNG-MoTP-Stat-PET-st_ngn</v>
      </c>
      <c r="D143" s="5" t="str">
        <f>+IND_NewTechs!O141</f>
        <v>New Mining - Motive Power, Stationary  - Petrol</v>
      </c>
      <c r="E143" s="5" t="s">
        <v>153</v>
      </c>
      <c r="F143" s="5" t="s">
        <v>154</v>
      </c>
      <c r="G143" s="5"/>
      <c r="H143" s="5"/>
      <c r="I143" s="5" t="s">
        <v>155</v>
      </c>
    </row>
    <row r="144" spans="2:9">
      <c r="B144" s="5" t="s">
        <v>156</v>
      </c>
      <c r="C144" s="5" t="str">
        <f>+IND_NewTechs!N142</f>
        <v>MNNG-MoTP-Stat-ELC-Motor</v>
      </c>
      <c r="D144" s="5" t="str">
        <f>+IND_NewTechs!O142</f>
        <v>New Mining - Motive Power, Stationary  - Electricity</v>
      </c>
      <c r="E144" s="5" t="s">
        <v>153</v>
      </c>
      <c r="F144" s="5" t="s">
        <v>154</v>
      </c>
      <c r="G144" s="5"/>
      <c r="H144" s="5"/>
      <c r="I144" s="5" t="s">
        <v>155</v>
      </c>
    </row>
    <row r="145" spans="2:9">
      <c r="B145" s="5" t="s">
        <v>156</v>
      </c>
      <c r="C145" s="5" t="str">
        <f>+IND_NewTechs!N143</f>
        <v>MNNG-MoTP-Stat-DSL-st_ngn</v>
      </c>
      <c r="D145" s="5" t="str">
        <f>+IND_NewTechs!O143</f>
        <v>New Mining - Motive Power, Stationary  - Diesel</v>
      </c>
      <c r="E145" s="5" t="s">
        <v>153</v>
      </c>
      <c r="F145" s="5" t="s">
        <v>154</v>
      </c>
      <c r="G145" s="5"/>
      <c r="H145" s="5"/>
      <c r="I145" s="5" t="s">
        <v>155</v>
      </c>
    </row>
    <row r="146" spans="2:9">
      <c r="B146" s="5" t="s">
        <v>156</v>
      </c>
      <c r="C146" s="5" t="str">
        <f>+IND_NewTechs!N144</f>
        <v>MNNG-PH-STM_HW-NGA-Boiler</v>
      </c>
      <c r="D146" s="5" t="str">
        <f>+IND_NewTechs!O144</f>
        <v>New Mining - Process Heat: Steam/Hot Water  - Natural Gas</v>
      </c>
      <c r="E146" s="5" t="s">
        <v>153</v>
      </c>
      <c r="F146" s="5" t="s">
        <v>154</v>
      </c>
      <c r="G146" s="5"/>
      <c r="H146" s="5"/>
      <c r="I146" s="5" t="s">
        <v>155</v>
      </c>
    </row>
    <row r="147" spans="2:9">
      <c r="B147" s="5" t="s">
        <v>156</v>
      </c>
      <c r="C147" s="5" t="str">
        <f>+IND_NewTechs!N145</f>
        <v>MNNG-PH-STM_HW-DSL-Boiler</v>
      </c>
      <c r="D147" s="5" t="str">
        <f>+IND_NewTechs!O145</f>
        <v>New Mining - Process Heat: Steam/Hot Water  - Diesel</v>
      </c>
      <c r="E147" s="5" t="s">
        <v>153</v>
      </c>
      <c r="F147" s="5" t="s">
        <v>154</v>
      </c>
      <c r="G147" s="5"/>
      <c r="H147" s="5"/>
      <c r="I147" s="5" t="s">
        <v>155</v>
      </c>
    </row>
    <row r="148" spans="2:9">
      <c r="B148" s="5" t="s">
        <v>156</v>
      </c>
      <c r="C148" s="5" t="str">
        <f>+IND_NewTechs!N146</f>
        <v>MNNG-PH-STM_HW-FOL-Boiler</v>
      </c>
      <c r="D148" s="5" t="str">
        <f>+IND_NewTechs!O146</f>
        <v>New Mining - Process Heat: Steam/Hot Water  - Fuel Oil</v>
      </c>
      <c r="E148" s="5" t="s">
        <v>153</v>
      </c>
      <c r="F148" s="5" t="s">
        <v>154</v>
      </c>
      <c r="G148" s="5"/>
      <c r="H148" s="5"/>
      <c r="I148" s="5" t="s">
        <v>155</v>
      </c>
    </row>
    <row r="149" spans="2:9">
      <c r="B149" s="5" t="s">
        <v>156</v>
      </c>
      <c r="C149" s="5" t="str">
        <f>+IND_NewTechs!N147</f>
        <v>MNNG-PH-STM_HW-ELC-HPmp</v>
      </c>
      <c r="D149" s="5" t="str">
        <f>+IND_NewTechs!O147</f>
        <v>New Mining - Process Heat: Steam/Hot Water  - Electricity</v>
      </c>
      <c r="E149" s="5" t="s">
        <v>153</v>
      </c>
      <c r="F149" s="5" t="s">
        <v>154</v>
      </c>
      <c r="G149" s="5"/>
      <c r="H149" s="5"/>
      <c r="I149" s="5" t="s">
        <v>155</v>
      </c>
    </row>
    <row r="150" spans="2:9">
      <c r="B150" s="5" t="s">
        <v>156</v>
      </c>
      <c r="C150" s="5" t="str">
        <f>+IND_NewTechs!N148</f>
        <v>MNNG-PH-STM_HW-COA-Boiler</v>
      </c>
      <c r="D150" s="5" t="str">
        <f>+IND_NewTechs!O148</f>
        <v>New Mining - Process Heat: Steam/Hot Water  - Coal</v>
      </c>
      <c r="E150" s="5" t="s">
        <v>153</v>
      </c>
      <c r="F150" s="5" t="s">
        <v>154</v>
      </c>
      <c r="G150" s="5"/>
      <c r="H150" s="5"/>
      <c r="I150" s="5" t="s">
        <v>155</v>
      </c>
    </row>
    <row r="151" spans="2:9">
      <c r="B151" s="5" t="s">
        <v>156</v>
      </c>
      <c r="C151" s="5" t="str">
        <f>+IND_NewTechs!N149</f>
        <v>MNNG-PH-STM_HW-LPG-Boiler</v>
      </c>
      <c r="D151" s="5" t="str">
        <f>+IND_NewTechs!O149</f>
        <v>New Mining - Process Heat: Steam/Hot Water  - LPG</v>
      </c>
      <c r="E151" s="5" t="s">
        <v>153</v>
      </c>
      <c r="F151" s="5" t="s">
        <v>154</v>
      </c>
      <c r="G151" s="5"/>
      <c r="H151" s="5"/>
      <c r="I151" s="5" t="s">
        <v>155</v>
      </c>
    </row>
    <row r="152" spans="2:9">
      <c r="B152" s="5" t="s">
        <v>156</v>
      </c>
      <c r="C152" s="5" t="str">
        <f>+IND_NewTechs!N150</f>
        <v>MNNG-PH-STM_HW-WOD-Boiler</v>
      </c>
      <c r="D152" s="5" t="str">
        <f>+IND_NewTechs!O150</f>
        <v>New Mining - Process Heat: Steam/Hot Water  - Wood</v>
      </c>
      <c r="E152" s="5" t="s">
        <v>153</v>
      </c>
      <c r="F152" s="5" t="s">
        <v>154</v>
      </c>
      <c r="G152" s="5"/>
      <c r="H152" s="5"/>
      <c r="I152" s="5" t="s">
        <v>155</v>
      </c>
    </row>
    <row r="153" spans="2:9">
      <c r="B153" s="5" t="s">
        <v>156</v>
      </c>
      <c r="C153" s="5" t="str">
        <f>+IND_NewTechs!N151</f>
        <v>MNNG-PH-STM_HW-ELC-Boiler</v>
      </c>
      <c r="D153" s="5" t="str">
        <f>+IND_NewTechs!O151</f>
        <v>New Mining - Process Heat: Steam/Hot Water  - Electricity</v>
      </c>
      <c r="E153" s="5" t="s">
        <v>153</v>
      </c>
      <c r="F153" s="5" t="s">
        <v>154</v>
      </c>
      <c r="G153" s="5"/>
      <c r="H153" s="5"/>
      <c r="I153" s="5" t="s">
        <v>155</v>
      </c>
    </row>
    <row r="154" spans="2:9">
      <c r="B154" s="5" t="s">
        <v>156</v>
      </c>
      <c r="C154" s="5" t="str">
        <f>+IND_NewTechs!N152</f>
        <v>OTH-ELC-ELC-Tech</v>
      </c>
      <c r="D154" s="5" t="str">
        <f>+IND_NewTechs!O152</f>
        <v>New Other - Other - Electricity  - Electricity</v>
      </c>
      <c r="E154" s="5" t="s">
        <v>153</v>
      </c>
      <c r="F154" s="5" t="s">
        <v>154</v>
      </c>
      <c r="G154" s="5"/>
      <c r="H154" s="5"/>
      <c r="I154" s="5" t="s">
        <v>155</v>
      </c>
    </row>
    <row r="155" spans="2:9">
      <c r="B155" s="5" t="s">
        <v>156</v>
      </c>
      <c r="C155" s="5" t="str">
        <f>+IND_NewTechs!N153</f>
        <v>OTH-DSL-DSL-Tech</v>
      </c>
      <c r="D155" s="5" t="str">
        <f>+IND_NewTechs!O153</f>
        <v>New Other - Other - Diesel  - Diesel</v>
      </c>
      <c r="E155" s="5" t="s">
        <v>153</v>
      </c>
      <c r="F155" s="5" t="s">
        <v>154</v>
      </c>
      <c r="G155" s="5"/>
      <c r="H155" s="5"/>
      <c r="I155" s="5" t="s">
        <v>155</v>
      </c>
    </row>
    <row r="156" spans="2:9">
      <c r="B156" s="5" t="s">
        <v>156</v>
      </c>
      <c r="C156" s="5" t="str">
        <f>+IND_NewTechs!N154</f>
        <v>OTH-LPG-LPG-Tech</v>
      </c>
      <c r="D156" s="5" t="str">
        <f>+IND_NewTechs!O154</f>
        <v>New Other - Other - LPG  - LPG</v>
      </c>
      <c r="E156" s="5" t="s">
        <v>153</v>
      </c>
      <c r="F156" s="5" t="s">
        <v>154</v>
      </c>
      <c r="G156" s="5"/>
      <c r="H156" s="5"/>
      <c r="I156" s="5" t="s">
        <v>155</v>
      </c>
    </row>
    <row r="157" spans="2:9">
      <c r="B157" s="5" t="s">
        <v>156</v>
      </c>
      <c r="C157" s="5" t="str">
        <f>+IND_NewTechs!N155</f>
        <v>OTH-COA-COA-Tech</v>
      </c>
      <c r="D157" s="5" t="str">
        <f>+IND_NewTechs!O155</f>
        <v>New Other - Other - Coal  - Coal</v>
      </c>
      <c r="E157" s="5" t="s">
        <v>153</v>
      </c>
      <c r="F157" s="5" t="s">
        <v>154</v>
      </c>
      <c r="G157" s="5"/>
      <c r="H157" s="5"/>
      <c r="I157" s="5" t="s">
        <v>155</v>
      </c>
    </row>
    <row r="158" spans="2:9">
      <c r="B158" s="5" t="s">
        <v>156</v>
      </c>
      <c r="C158" s="5" t="str">
        <f>+IND_NewTechs!N156</f>
        <v>OTH-NGA-NGA-Tech</v>
      </c>
      <c r="D158" s="5" t="str">
        <f>+IND_NewTechs!O156</f>
        <v>New Other - Other - Natural Gas  - Natural Gas</v>
      </c>
      <c r="E158" s="5" t="s">
        <v>153</v>
      </c>
      <c r="F158" s="5" t="s">
        <v>154</v>
      </c>
      <c r="G158" s="5"/>
      <c r="H158" s="5"/>
      <c r="I158" s="5" t="s">
        <v>155</v>
      </c>
    </row>
    <row r="159" spans="2:9">
      <c r="B159" s="5" t="s">
        <v>156</v>
      </c>
      <c r="C159" s="5" t="str">
        <f>+IND_NewTechs!N157</f>
        <v>OTH-PET-PET-Tech</v>
      </c>
      <c r="D159" s="5" t="str">
        <f>+IND_NewTechs!O157</f>
        <v>New Other - Other - Petrol  - Petrol</v>
      </c>
      <c r="E159" s="5" t="s">
        <v>153</v>
      </c>
      <c r="F159" s="5" t="s">
        <v>154</v>
      </c>
      <c r="G159" s="5"/>
      <c r="H159" s="5"/>
      <c r="I159" s="5" t="s">
        <v>155</v>
      </c>
    </row>
    <row r="160" spans="2:9">
      <c r="B160" s="5" t="s">
        <v>156</v>
      </c>
      <c r="C160" s="5" t="str">
        <f>+IND_NewTechs!N158</f>
        <v>OTH-BGS-BGS-Tech</v>
      </c>
      <c r="D160" s="5" t="str">
        <f>+IND_NewTechs!O158</f>
        <v>New Other - Other - Biogas  - Biogas</v>
      </c>
      <c r="E160" s="5" t="s">
        <v>153</v>
      </c>
      <c r="F160" s="5" t="s">
        <v>154</v>
      </c>
      <c r="G160" s="5"/>
      <c r="H160" s="5"/>
      <c r="I160" s="5" t="s">
        <v>155</v>
      </c>
    </row>
    <row r="161" spans="2:9">
      <c r="B161" s="5" t="s">
        <v>156</v>
      </c>
      <c r="C161" s="5" t="str">
        <f>+IND_NewTechs!N159</f>
        <v>OTH-FOL-FOL-Tech</v>
      </c>
      <c r="D161" s="5" t="str">
        <f>+IND_NewTechs!O159</f>
        <v>New Other - Other - Fuel Oil  - Fuel Oil</v>
      </c>
      <c r="E161" s="5" t="s">
        <v>153</v>
      </c>
      <c r="F161" s="5" t="s">
        <v>154</v>
      </c>
      <c r="G161" s="5"/>
      <c r="H161" s="5"/>
      <c r="I161" s="5" t="s">
        <v>155</v>
      </c>
    </row>
    <row r="162" spans="2:9">
      <c r="B162" s="5" t="s">
        <v>156</v>
      </c>
      <c r="C162" s="5" t="str">
        <f>+IND_NewTechs!N160</f>
        <v>CHMCL-MoTP-Stat-DSL-st_ngn</v>
      </c>
      <c r="D162" s="5" t="str">
        <f>+IND_NewTechs!O160</f>
        <v>New Petroleum/Chemicals - Motive Power, Stationary  - Diesel</v>
      </c>
      <c r="E162" s="5" t="s">
        <v>153</v>
      </c>
      <c r="F162" s="5" t="s">
        <v>154</v>
      </c>
      <c r="G162" s="5"/>
      <c r="H162" s="5"/>
      <c r="I162" s="5" t="s">
        <v>155</v>
      </c>
    </row>
    <row r="163" spans="2:9">
      <c r="B163" s="5" t="s">
        <v>156</v>
      </c>
      <c r="C163" s="5" t="str">
        <f>+IND_NewTechs!N161</f>
        <v>CHMCL-MoTP-Stat-ELC-Motor</v>
      </c>
      <c r="D163" s="5" t="str">
        <f>+IND_NewTechs!O161</f>
        <v>New Petroleum/Chemicals - Motive Power, Stationary  - Electricity</v>
      </c>
      <c r="E163" s="5" t="s">
        <v>153</v>
      </c>
      <c r="F163" s="5" t="s">
        <v>154</v>
      </c>
      <c r="G163" s="5"/>
      <c r="H163" s="5"/>
      <c r="I163" s="5" t="s">
        <v>155</v>
      </c>
    </row>
    <row r="164" spans="2:9">
      <c r="B164" s="5" t="s">
        <v>156</v>
      </c>
      <c r="C164" s="5" t="str">
        <f>+IND_NewTechs!N162</f>
        <v>CHMCL-MoTP-Stat-PET-st_ngn</v>
      </c>
      <c r="D164" s="5" t="str">
        <f>+IND_NewTechs!O162</f>
        <v>New Petroleum/Chemicals - Motive Power, Stationary  - Petrol</v>
      </c>
      <c r="E164" s="5" t="s">
        <v>153</v>
      </c>
      <c r="F164" s="5" t="s">
        <v>154</v>
      </c>
      <c r="G164" s="5"/>
      <c r="H164" s="5"/>
      <c r="I164" s="5" t="s">
        <v>155</v>
      </c>
    </row>
    <row r="165" spans="2:9">
      <c r="B165" s="5" t="s">
        <v>156</v>
      </c>
      <c r="C165" s="5" t="str">
        <f>+IND_NewTechs!N163</f>
        <v>CHMCL-MoTP-Stat-ELC-VSD-Mtr</v>
      </c>
      <c r="D165" s="5" t="str">
        <f>+IND_NewTechs!O163</f>
        <v>New Petroleum/Chemicals - Motive Power, Stationary  - Electricity</v>
      </c>
      <c r="E165" s="5" t="s">
        <v>153</v>
      </c>
      <c r="F165" s="5" t="s">
        <v>154</v>
      </c>
      <c r="G165" s="5"/>
      <c r="H165" s="5"/>
      <c r="I165" s="5" t="s">
        <v>155</v>
      </c>
    </row>
    <row r="166" spans="2:9">
      <c r="B166" s="5" t="s">
        <v>156</v>
      </c>
      <c r="C166" s="5" t="str">
        <f>+IND_NewTechs!N164</f>
        <v>CHMCL-PH-DirH-NGA-Burner</v>
      </c>
      <c r="D166" s="5" t="str">
        <f>+IND_NewTechs!O164</f>
        <v>New Petroleum/Chemicals - Process Heat: Direct Heat  - Natural Gas</v>
      </c>
      <c r="E166" s="5" t="s">
        <v>153</v>
      </c>
      <c r="F166" s="5" t="s">
        <v>154</v>
      </c>
      <c r="G166" s="5"/>
      <c r="H166" s="5"/>
      <c r="I166" s="5" t="s">
        <v>155</v>
      </c>
    </row>
    <row r="167" spans="2:9">
      <c r="B167" s="5" t="s">
        <v>156</v>
      </c>
      <c r="C167" s="5" t="str">
        <f>+IND_NewTechs!N165</f>
        <v>CHMCL-PH-DirH-ELC-Heater</v>
      </c>
      <c r="D167" s="5" t="str">
        <f>+IND_NewTechs!O165</f>
        <v>New Petroleum/Chemicals - Process Heat: Direct Heat  - Electricity</v>
      </c>
      <c r="E167" s="5" t="s">
        <v>153</v>
      </c>
      <c r="F167" s="5" t="s">
        <v>154</v>
      </c>
      <c r="G167" s="5"/>
      <c r="H167" s="5"/>
      <c r="I167" s="5" t="s">
        <v>155</v>
      </c>
    </row>
    <row r="168" spans="2:9">
      <c r="B168" s="5" t="s">
        <v>156</v>
      </c>
      <c r="C168" s="5" t="str">
        <f>+IND_NewTechs!N166</f>
        <v>CHMCL-PH-STM_HW-NGA-Boiler</v>
      </c>
      <c r="D168" s="5" t="str">
        <f>+IND_NewTechs!O166</f>
        <v>New Petroleum/Chemicals - Process Heat: Steam/Hot Water  - Natural Gas</v>
      </c>
      <c r="E168" s="5" t="s">
        <v>153</v>
      </c>
      <c r="F168" s="5" t="s">
        <v>154</v>
      </c>
      <c r="G168" s="5"/>
      <c r="H168" s="5"/>
      <c r="I168" s="5" t="s">
        <v>155</v>
      </c>
    </row>
    <row r="169" spans="2:9">
      <c r="B169" s="5" t="s">
        <v>156</v>
      </c>
      <c r="C169" s="5" t="str">
        <f>+IND_NewTechs!N167</f>
        <v>CHMCL-PH-STM_HW-FOL-Boiler</v>
      </c>
      <c r="D169" s="5" t="str">
        <f>+IND_NewTechs!O167</f>
        <v>New Petroleum/Chemicals - Process Heat: Steam/Hot Water  - Fuel Oil</v>
      </c>
      <c r="E169" s="5" t="s">
        <v>153</v>
      </c>
      <c r="F169" s="5" t="s">
        <v>154</v>
      </c>
      <c r="G169" s="5"/>
      <c r="H169" s="5"/>
      <c r="I169" s="5" t="s">
        <v>155</v>
      </c>
    </row>
    <row r="170" spans="2:9">
      <c r="B170" s="5" t="s">
        <v>156</v>
      </c>
      <c r="C170" s="5" t="str">
        <f>+IND_NewTechs!N168</f>
        <v>CHMCL-PH-STM_HW-DSL-Boiler</v>
      </c>
      <c r="D170" s="5" t="str">
        <f>+IND_NewTechs!O168</f>
        <v>New Petroleum/Chemicals - Process Heat: Steam/Hot Water  - Diesel</v>
      </c>
      <c r="E170" s="5" t="s">
        <v>153</v>
      </c>
      <c r="F170" s="5" t="s">
        <v>154</v>
      </c>
      <c r="G170" s="5"/>
      <c r="H170" s="5"/>
      <c r="I170" s="5" t="s">
        <v>155</v>
      </c>
    </row>
    <row r="171" spans="2:9">
      <c r="B171" s="5" t="s">
        <v>156</v>
      </c>
      <c r="C171" s="5" t="str">
        <f>+IND_NewTechs!N169</f>
        <v>CHMCL-PH-STM_HW-ELC-HPmp</v>
      </c>
      <c r="D171" s="5" t="str">
        <f>+IND_NewTechs!O169</f>
        <v>New Petroleum/Chemicals - Process Heat: Steam/Hot Water  - Electricity</v>
      </c>
      <c r="E171" s="5" t="s">
        <v>153</v>
      </c>
      <c r="F171" s="5" t="s">
        <v>154</v>
      </c>
      <c r="G171" s="5"/>
      <c r="H171" s="5"/>
      <c r="I171" s="5" t="s">
        <v>155</v>
      </c>
    </row>
    <row r="172" spans="2:9">
      <c r="B172" s="5" t="s">
        <v>156</v>
      </c>
      <c r="C172" s="5" t="str">
        <f>+IND_NewTechs!N170</f>
        <v>CHMCL-PH-STM_HW-COA-Boiler</v>
      </c>
      <c r="D172" s="5" t="str">
        <f>+IND_NewTechs!O170</f>
        <v>New Petroleum/Chemicals - Process Heat: Steam/Hot Water  - Coal</v>
      </c>
      <c r="E172" s="5" t="s">
        <v>153</v>
      </c>
      <c r="F172" s="5" t="s">
        <v>154</v>
      </c>
      <c r="G172" s="5"/>
      <c r="H172" s="5"/>
      <c r="I172" s="5" t="s">
        <v>155</v>
      </c>
    </row>
    <row r="173" spans="2:9">
      <c r="B173" s="5" t="s">
        <v>156</v>
      </c>
      <c r="C173" s="5" t="str">
        <f>+IND_NewTechs!N171</f>
        <v>CHMCL-PH-STM_HW-LPG-Boiler</v>
      </c>
      <c r="D173" s="5" t="str">
        <f>+IND_NewTechs!O171</f>
        <v>New Petroleum/Chemicals - Process Heat: Steam/Hot Water  - LPG</v>
      </c>
      <c r="E173" s="5" t="s">
        <v>153</v>
      </c>
      <c r="F173" s="5" t="s">
        <v>154</v>
      </c>
      <c r="G173" s="5"/>
      <c r="H173" s="5"/>
      <c r="I173" s="5" t="s">
        <v>155</v>
      </c>
    </row>
    <row r="174" spans="2:9">
      <c r="B174" s="5" t="s">
        <v>156</v>
      </c>
      <c r="C174" s="5" t="str">
        <f>+IND_NewTechs!N172</f>
        <v>CHMCL-PH-STM_HW-WOD-Boiler</v>
      </c>
      <c r="D174" s="5" t="str">
        <f>+IND_NewTechs!O172</f>
        <v>New Petroleum/Chemicals - Process Heat: Steam/Hot Water  - Wood</v>
      </c>
      <c r="E174" s="5" t="s">
        <v>153</v>
      </c>
      <c r="F174" s="5" t="s">
        <v>154</v>
      </c>
      <c r="G174" s="5"/>
      <c r="H174" s="5"/>
      <c r="I174" s="5" t="s">
        <v>155</v>
      </c>
    </row>
    <row r="175" spans="2:9">
      <c r="B175" s="5" t="s">
        <v>156</v>
      </c>
      <c r="C175" s="5" t="str">
        <f>+IND_NewTechs!N173</f>
        <v>CHMCL-PH-STM_HW-ELC-Boiler</v>
      </c>
      <c r="D175" s="5" t="str">
        <f>+IND_NewTechs!O173</f>
        <v>New Petroleum/Chemicals - Process Heat: Steam/Hot Water  - Electricity</v>
      </c>
      <c r="E175" s="5" t="s">
        <v>153</v>
      </c>
      <c r="F175" s="5" t="s">
        <v>154</v>
      </c>
      <c r="G175" s="5"/>
      <c r="H175" s="5"/>
      <c r="I175" s="5" t="s">
        <v>155</v>
      </c>
    </row>
    <row r="176" spans="2:9">
      <c r="B176" s="5" t="s">
        <v>156</v>
      </c>
      <c r="C176" s="5" t="str">
        <f>+IND_NewTechs!N174</f>
        <v>CHMCL-PH-REFRM-NGA-REFRM</v>
      </c>
      <c r="D176" s="5" t="str">
        <f>+IND_NewTechs!O174</f>
        <v>New Petroleum/Chemicals - Process Heat: Reformer  - Natural Gas</v>
      </c>
      <c r="E176" s="5" t="s">
        <v>153</v>
      </c>
      <c r="F176" s="5" t="s">
        <v>154</v>
      </c>
      <c r="G176" s="5"/>
      <c r="H176" s="5"/>
      <c r="I176" s="5" t="s">
        <v>155</v>
      </c>
    </row>
    <row r="177" spans="2:9">
      <c r="B177" s="5" t="s">
        <v>156</v>
      </c>
      <c r="C177" s="5" t="str">
        <f>+IND_NewTechs!N175</f>
        <v>CHMCL-MoTP-Stat-NGA-Pump</v>
      </c>
      <c r="D177" s="5" t="str">
        <f>+IND_NewTechs!O175</f>
        <v>New Petroleum/Chemicals - Motive Power, Stationary  - Natural Gas</v>
      </c>
      <c r="E177" s="5" t="s">
        <v>153</v>
      </c>
      <c r="F177" s="5" t="s">
        <v>154</v>
      </c>
      <c r="G177" s="5"/>
      <c r="H177" s="5"/>
      <c r="I177" s="5" t="s">
        <v>155</v>
      </c>
    </row>
    <row r="178" spans="2:9">
      <c r="B178" s="5" t="s">
        <v>156</v>
      </c>
      <c r="C178" s="5" t="str">
        <f>+IND_NewTechs!N176</f>
        <v>CHMCL-PH-FURN-ELC-Furn</v>
      </c>
      <c r="D178" s="5" t="str">
        <f>+IND_NewTechs!O176</f>
        <v>New Petroleum/Chemicals - Process Heat: Furnace/Kiln  - Electricity</v>
      </c>
      <c r="E178" s="5" t="s">
        <v>153</v>
      </c>
      <c r="F178" s="5" t="s">
        <v>154</v>
      </c>
      <c r="G178" s="5"/>
      <c r="H178" s="5"/>
      <c r="I178" s="5" t="s">
        <v>155</v>
      </c>
    </row>
    <row r="179" spans="2:9">
      <c r="B179" s="5" t="s">
        <v>156</v>
      </c>
      <c r="C179" s="5" t="str">
        <f>+IND_NewTechs!N177</f>
        <v>CHMCL-PH-FURN-COA-Furn</v>
      </c>
      <c r="D179" s="5" t="str">
        <f>+IND_NewTechs!O177</f>
        <v>New Petroleum/Chemicals - Process Heat: Furnace/Kiln  - Coal</v>
      </c>
      <c r="E179" s="5" t="s">
        <v>153</v>
      </c>
      <c r="F179" s="5" t="s">
        <v>154</v>
      </c>
      <c r="G179" s="5"/>
      <c r="H179" s="5"/>
      <c r="I179" s="5" t="s">
        <v>155</v>
      </c>
    </row>
    <row r="180" spans="2:9">
      <c r="B180" s="5" t="s">
        <v>156</v>
      </c>
      <c r="C180" s="5" t="str">
        <f>+IND_NewTechs!N178</f>
        <v>CHMCL-PH-FURN-FOL-Furn</v>
      </c>
      <c r="D180" s="5" t="str">
        <f>+IND_NewTechs!O178</f>
        <v>New Petroleum/Chemicals - Process Heat: Furnace/Kiln  - Fuel Oil</v>
      </c>
      <c r="E180" s="5" t="s">
        <v>153</v>
      </c>
      <c r="F180" s="5" t="s">
        <v>154</v>
      </c>
      <c r="G180" s="5"/>
      <c r="H180" s="5"/>
      <c r="I180" s="5" t="s">
        <v>155</v>
      </c>
    </row>
    <row r="181" spans="2:9">
      <c r="B181" s="5" t="s">
        <v>156</v>
      </c>
      <c r="C181" s="5" t="str">
        <f>+IND_NewTechs!N179</f>
        <v>CHMCL-PH-FURN-NGA-Furn</v>
      </c>
      <c r="D181" s="5" t="str">
        <f>+IND_NewTechs!O179</f>
        <v>New Petroleum/Chemicals - Process Heat: Furnace/Kiln  - Natural Gas</v>
      </c>
      <c r="E181" s="5" t="s">
        <v>153</v>
      </c>
      <c r="F181" s="5" t="s">
        <v>154</v>
      </c>
      <c r="G181" s="5"/>
      <c r="H181" s="5"/>
      <c r="I181" s="5" t="s">
        <v>155</v>
      </c>
    </row>
    <row r="182" spans="2:9">
      <c r="B182" s="5" t="s">
        <v>156</v>
      </c>
      <c r="C182" s="5" t="str">
        <f>+IND_NewTechs!N180</f>
        <v>CHMCL-PH-FURN-WOD-Furn</v>
      </c>
      <c r="D182" s="5" t="str">
        <f>+IND_NewTechs!O180</f>
        <v>New Petroleum/Chemicals - Process Heat: Furnace/Kiln  - Wood</v>
      </c>
      <c r="E182" s="5" t="s">
        <v>153</v>
      </c>
      <c r="F182" s="5" t="s">
        <v>154</v>
      </c>
      <c r="G182" s="5"/>
      <c r="H182" s="5"/>
      <c r="I182" s="5" t="s">
        <v>155</v>
      </c>
    </row>
    <row r="183" spans="2:9">
      <c r="B183" s="5" t="s">
        <v>156</v>
      </c>
      <c r="C183" s="5" t="str">
        <f>+IND_NewTechs!N181</f>
        <v>CHMCL-PH-FURN-LPG-Furn</v>
      </c>
      <c r="D183" s="5" t="str">
        <f>+IND_NewTechs!O181</f>
        <v>New Petroleum/Chemicals - Process Heat: Furnace/Kiln  - LPG</v>
      </c>
      <c r="E183" s="5" t="s">
        <v>153</v>
      </c>
      <c r="F183" s="5" t="s">
        <v>154</v>
      </c>
      <c r="G183" s="5"/>
      <c r="H183" s="5"/>
      <c r="I183" s="5" t="s">
        <v>155</v>
      </c>
    </row>
    <row r="184" spans="2:9">
      <c r="B184" s="5" t="s">
        <v>156</v>
      </c>
      <c r="C184" s="5" t="str">
        <f>+IND_NewTechs!N182</f>
        <v>REFI-MoTP-Stat-PET-st_ngn</v>
      </c>
      <c r="D184" s="5" t="str">
        <f>+IND_NewTechs!O182</f>
        <v>New Refining - Motive Power, Stationary  - Petrol</v>
      </c>
      <c r="E184" s="5" t="s">
        <v>153</v>
      </c>
      <c r="F184" s="5" t="s">
        <v>154</v>
      </c>
      <c r="G184" s="5"/>
      <c r="H184" s="5"/>
      <c r="I184" s="5" t="s">
        <v>155</v>
      </c>
    </row>
    <row r="185" spans="2:9">
      <c r="B185" s="5" t="s">
        <v>156</v>
      </c>
      <c r="C185" s="5" t="str">
        <f>+IND_NewTechs!N183</f>
        <v>REFI-MoTP-Stat-ELC-Motor</v>
      </c>
      <c r="D185" s="5" t="str">
        <f>+IND_NewTechs!O183</f>
        <v>New Refining - Motive Power, Stationary  - Electricity</v>
      </c>
      <c r="E185" s="5" t="s">
        <v>153</v>
      </c>
      <c r="F185" s="5" t="s">
        <v>154</v>
      </c>
      <c r="G185" s="5"/>
      <c r="H185" s="5"/>
      <c r="I185" s="5" t="s">
        <v>155</v>
      </c>
    </row>
    <row r="186" spans="2:9">
      <c r="B186" s="5" t="s">
        <v>156</v>
      </c>
      <c r="C186" s="5" t="str">
        <f>+IND_NewTechs!N184</f>
        <v>REFI-MoTP-Stat-DSL-st_ngn</v>
      </c>
      <c r="D186" s="5" t="str">
        <f>+IND_NewTechs!O184</f>
        <v>New Refining - Motive Power, Stationary  - Diesel</v>
      </c>
      <c r="E186" s="5" t="s">
        <v>153</v>
      </c>
      <c r="F186" s="5" t="s">
        <v>154</v>
      </c>
      <c r="G186" s="5"/>
      <c r="H186" s="5"/>
      <c r="I186" s="5" t="s">
        <v>155</v>
      </c>
    </row>
    <row r="187" spans="2:9">
      <c r="B187" s="5" t="s">
        <v>156</v>
      </c>
      <c r="C187" s="5" t="str">
        <f>+IND_NewTechs!N185</f>
        <v>REFI-MoTP-Stat-ELC-VSD-Mtr</v>
      </c>
      <c r="D187" s="5" t="str">
        <f>+IND_NewTechs!O185</f>
        <v>New Refining - Motive Power, Stationary  - Electricity</v>
      </c>
      <c r="E187" s="5" t="s">
        <v>153</v>
      </c>
      <c r="F187" s="5" t="s">
        <v>154</v>
      </c>
      <c r="G187" s="5"/>
      <c r="H187" s="5"/>
      <c r="I187" s="5" t="s">
        <v>155</v>
      </c>
    </row>
    <row r="188" spans="2:9">
      <c r="B188" s="5" t="s">
        <v>156</v>
      </c>
      <c r="C188" s="5" t="str">
        <f>+IND_NewTechs!N186</f>
        <v>REFI-PH-FURN-ELC-Furn</v>
      </c>
      <c r="D188" s="5" t="str">
        <f>+IND_NewTechs!O186</f>
        <v>New Refining - Process Heat: Furnace/Kiln  - Electricity</v>
      </c>
      <c r="E188" s="5" t="s">
        <v>153</v>
      </c>
      <c r="F188" s="5" t="s">
        <v>154</v>
      </c>
      <c r="G188" s="5"/>
      <c r="H188" s="5"/>
      <c r="I188" s="5" t="s">
        <v>155</v>
      </c>
    </row>
    <row r="189" spans="2:9">
      <c r="B189" s="5" t="s">
        <v>156</v>
      </c>
      <c r="C189" s="5" t="str">
        <f>+IND_NewTechs!N187</f>
        <v>REFI-PH-FURN-COA-Furn</v>
      </c>
      <c r="D189" s="5" t="str">
        <f>+IND_NewTechs!O187</f>
        <v>New Refining - Process Heat: Furnace/Kiln  - Coal</v>
      </c>
      <c r="E189" s="5" t="s">
        <v>153</v>
      </c>
      <c r="F189" s="5" t="s">
        <v>154</v>
      </c>
      <c r="G189" s="5"/>
      <c r="H189" s="5"/>
      <c r="I189" s="5" t="s">
        <v>155</v>
      </c>
    </row>
    <row r="190" spans="2:9">
      <c r="B190" s="5" t="s">
        <v>156</v>
      </c>
      <c r="C190" s="5" t="str">
        <f>+IND_NewTechs!N188</f>
        <v>REFI-PH-FURN-NGA-Furn</v>
      </c>
      <c r="D190" s="5" t="str">
        <f>+IND_NewTechs!O188</f>
        <v>New Refining - Process Heat: Furnace/Kiln  - Natural Gas</v>
      </c>
      <c r="E190" s="5" t="s">
        <v>153</v>
      </c>
      <c r="F190" s="5" t="s">
        <v>154</v>
      </c>
      <c r="G190" s="5"/>
      <c r="H190" s="5"/>
      <c r="I190" s="5" t="s">
        <v>155</v>
      </c>
    </row>
    <row r="191" spans="2:9">
      <c r="B191" s="5" t="s">
        <v>156</v>
      </c>
      <c r="C191" s="5" t="str">
        <f>+IND_NewTechs!N189</f>
        <v>REFI-PH-FURN-WOD-Furn</v>
      </c>
      <c r="D191" s="5" t="str">
        <f>+IND_NewTechs!O189</f>
        <v>New Refining - Process Heat: Furnace/Kiln  - Wood</v>
      </c>
      <c r="E191" s="5" t="s">
        <v>153</v>
      </c>
      <c r="F191" s="5" t="s">
        <v>154</v>
      </c>
      <c r="G191" s="5"/>
      <c r="H191" s="5"/>
      <c r="I191" s="5" t="s">
        <v>155</v>
      </c>
    </row>
    <row r="192" spans="2:9">
      <c r="B192" s="5" t="s">
        <v>156</v>
      </c>
      <c r="C192" s="5" t="str">
        <f>+IND_NewTechs!N190</f>
        <v>REFI-PH-FURN-LPG-Furn</v>
      </c>
      <c r="D192" s="5" t="str">
        <f>+IND_NewTechs!O190</f>
        <v>New Refining - Process Heat: Furnace/Kiln  - LPG</v>
      </c>
      <c r="E192" s="5" t="s">
        <v>153</v>
      </c>
      <c r="F192" s="5" t="s">
        <v>154</v>
      </c>
      <c r="G192" s="5"/>
      <c r="H192" s="5"/>
      <c r="I192" s="5" t="s">
        <v>155</v>
      </c>
    </row>
    <row r="193" spans="2:9">
      <c r="B193" s="5" t="s">
        <v>156</v>
      </c>
      <c r="C193" s="5" t="str">
        <f>+IND_NewTechs!N191</f>
        <v>REFI-PH-STM_HW-NGA-Boiler</v>
      </c>
      <c r="D193" s="5" t="str">
        <f>+IND_NewTechs!O191</f>
        <v>New Refining - Process Heat: Steam/Hot Water  - Natural Gas</v>
      </c>
      <c r="E193" s="5" t="s">
        <v>153</v>
      </c>
      <c r="F193" s="5" t="s">
        <v>154</v>
      </c>
      <c r="G193" s="5"/>
      <c r="H193" s="5"/>
      <c r="I193" s="5" t="s">
        <v>155</v>
      </c>
    </row>
    <row r="194" spans="2:9">
      <c r="B194" s="5" t="s">
        <v>156</v>
      </c>
      <c r="C194" s="5" t="str">
        <f>+IND_NewTechs!N192</f>
        <v>REFI-PH-STM_HW-DSL-Boiler</v>
      </c>
      <c r="D194" s="5" t="str">
        <f>+IND_NewTechs!O192</f>
        <v>New Refining - Process Heat: Steam/Hot Water  - Diesel</v>
      </c>
      <c r="E194" s="5" t="s">
        <v>153</v>
      </c>
      <c r="F194" s="5" t="s">
        <v>154</v>
      </c>
      <c r="G194" s="5"/>
      <c r="H194" s="5"/>
      <c r="I194" s="5" t="s">
        <v>155</v>
      </c>
    </row>
    <row r="195" spans="2:9">
      <c r="B195" s="5" t="s">
        <v>156</v>
      </c>
      <c r="C195" s="5" t="str">
        <f>+IND_NewTechs!N193</f>
        <v>REFI-PH-STM_HW-ELC-HPmp</v>
      </c>
      <c r="D195" s="5" t="str">
        <f>+IND_NewTechs!O193</f>
        <v>New Refining - Process Heat: Steam/Hot Water  - Electricity</v>
      </c>
      <c r="E195" s="5" t="s">
        <v>153</v>
      </c>
      <c r="F195" s="5" t="s">
        <v>154</v>
      </c>
      <c r="G195" s="5"/>
      <c r="H195" s="5"/>
      <c r="I195" s="5" t="s">
        <v>155</v>
      </c>
    </row>
    <row r="196" spans="2:9">
      <c r="B196" s="5" t="s">
        <v>156</v>
      </c>
      <c r="C196" s="5" t="str">
        <f>+IND_NewTechs!N194</f>
        <v>REFI-PH-STM_HW-COA-Boiler</v>
      </c>
      <c r="D196" s="5" t="str">
        <f>+IND_NewTechs!O194</f>
        <v>New Refining - Process Heat: Steam/Hot Water  - Coal</v>
      </c>
      <c r="E196" s="5" t="s">
        <v>153</v>
      </c>
      <c r="F196" s="5" t="s">
        <v>154</v>
      </c>
      <c r="G196" s="5"/>
      <c r="H196" s="5"/>
      <c r="I196" s="5" t="s">
        <v>155</v>
      </c>
    </row>
    <row r="197" spans="2:9">
      <c r="B197" s="5" t="s">
        <v>156</v>
      </c>
      <c r="C197" s="5" t="str">
        <f>+IND_NewTechs!N195</f>
        <v>REFI-PH-STM_HW-LPG-Boiler</v>
      </c>
      <c r="D197" s="5" t="str">
        <f>+IND_NewTechs!O195</f>
        <v>New Refining - Process Heat: Steam/Hot Water  - LPG</v>
      </c>
      <c r="E197" s="5" t="s">
        <v>153</v>
      </c>
      <c r="F197" s="5" t="s">
        <v>154</v>
      </c>
      <c r="G197" s="5"/>
      <c r="H197" s="5"/>
      <c r="I197" s="5" t="s">
        <v>155</v>
      </c>
    </row>
    <row r="198" spans="2:9">
      <c r="B198" s="5" t="s">
        <v>156</v>
      </c>
      <c r="C198" s="5" t="str">
        <f>+IND_NewTechs!N196</f>
        <v>REFI-PH-STM_HW-WOD-Boiler</v>
      </c>
      <c r="D198" s="5" t="str">
        <f>+IND_NewTechs!O196</f>
        <v>New Refining - Process Heat: Steam/Hot Water  - Wood</v>
      </c>
      <c r="E198" s="5" t="s">
        <v>153</v>
      </c>
      <c r="F198" s="5" t="s">
        <v>154</v>
      </c>
      <c r="G198" s="5"/>
      <c r="H198" s="5"/>
      <c r="I198" s="5" t="s">
        <v>155</v>
      </c>
    </row>
    <row r="199" spans="2:9">
      <c r="B199" s="5" t="s">
        <v>156</v>
      </c>
      <c r="C199" s="5" t="str">
        <f>+IND_NewTechs!N197</f>
        <v>REFI-PH-STM_HW-ELC-Boiler</v>
      </c>
      <c r="D199" s="5" t="str">
        <f>+IND_NewTechs!O197</f>
        <v>New Refining - Process Heat: Steam/Hot Water  - Electricity</v>
      </c>
      <c r="E199" s="5" t="s">
        <v>153</v>
      </c>
      <c r="F199" s="5" t="s">
        <v>154</v>
      </c>
      <c r="G199" s="5"/>
      <c r="H199" s="5"/>
      <c r="I199" s="5" t="s">
        <v>155</v>
      </c>
    </row>
    <row r="200" spans="2:9">
      <c r="B200" s="5" t="s">
        <v>156</v>
      </c>
      <c r="C200" s="5" t="str">
        <f>+IND_NewTechs!N198</f>
        <v>UREA-FDSTCK-NGA-FDSTCK</v>
      </c>
      <c r="D200" s="5" t="str">
        <f>+IND_NewTechs!O198</f>
        <v>New Urea - Urea production (feedstock)  - Natural Gas</v>
      </c>
      <c r="E200" s="5" t="s">
        <v>153</v>
      </c>
      <c r="F200" s="5" t="s">
        <v>154</v>
      </c>
      <c r="G200" s="5"/>
      <c r="H200" s="5"/>
      <c r="I200" s="5" t="s">
        <v>155</v>
      </c>
    </row>
    <row r="201" spans="2:9">
      <c r="B201" s="5" t="s">
        <v>156</v>
      </c>
      <c r="C201" s="5" t="str">
        <f>+IND_NewTechs!N199</f>
        <v>WOOD-MoTP-Stat-DSL-st_ngn</v>
      </c>
      <c r="D201" s="5" t="str">
        <f>+IND_NewTechs!O199</f>
        <v>New Wood products - Motive Power, Stationary  - Diesel</v>
      </c>
      <c r="E201" s="5" t="s">
        <v>153</v>
      </c>
      <c r="F201" s="5" t="s">
        <v>154</v>
      </c>
      <c r="G201" s="5"/>
      <c r="H201" s="5"/>
      <c r="I201" s="5" t="s">
        <v>155</v>
      </c>
    </row>
    <row r="202" spans="2:9">
      <c r="B202" s="5" t="s">
        <v>156</v>
      </c>
      <c r="C202" s="5" t="str">
        <f>+IND_NewTechs!N200</f>
        <v>WOOD-MoTP-Stat-ELC-Motor</v>
      </c>
      <c r="D202" s="5" t="str">
        <f>+IND_NewTechs!O200</f>
        <v>New Wood products - Motive Power, Stationary  - Electricity</v>
      </c>
      <c r="E202" s="5" t="s">
        <v>153</v>
      </c>
      <c r="F202" s="5" t="s">
        <v>154</v>
      </c>
      <c r="G202" s="5"/>
      <c r="H202" s="5"/>
      <c r="I202" s="5" t="s">
        <v>155</v>
      </c>
    </row>
    <row r="203" spans="2:9">
      <c r="B203" s="5" t="s">
        <v>156</v>
      </c>
      <c r="C203" s="5" t="str">
        <f>+IND_NewTechs!N201</f>
        <v>WOOD-MoTP-Stat-PET-st_ngn</v>
      </c>
      <c r="D203" s="5" t="str">
        <f>+IND_NewTechs!O201</f>
        <v>New Wood products - Motive Power, Stationary  - Petrol</v>
      </c>
      <c r="E203" s="5" t="s">
        <v>153</v>
      </c>
      <c r="F203" s="5" t="s">
        <v>154</v>
      </c>
      <c r="G203" s="5"/>
      <c r="H203" s="5"/>
      <c r="I203" s="5" t="s">
        <v>155</v>
      </c>
    </row>
    <row r="204" spans="2:9">
      <c r="B204" s="5" t="s">
        <v>156</v>
      </c>
      <c r="C204" s="5" t="str">
        <f>+IND_NewTechs!N202</f>
        <v>WOOD-MoTP-Stat-ELC-VSD-Mtr</v>
      </c>
      <c r="D204" s="5" t="str">
        <f>+IND_NewTechs!O202</f>
        <v>New Wood products - Motive Power, Stationary  - Electricity</v>
      </c>
      <c r="E204" s="5" t="s">
        <v>153</v>
      </c>
      <c r="F204" s="5" t="s">
        <v>154</v>
      </c>
      <c r="G204" s="5"/>
      <c r="H204" s="5"/>
      <c r="I204" s="5" t="s">
        <v>155</v>
      </c>
    </row>
    <row r="205" spans="2:9">
      <c r="B205" s="5" t="s">
        <v>156</v>
      </c>
      <c r="C205" s="5" t="str">
        <f>+IND_NewTechs!N203</f>
        <v>WOOD-PH-FURN-NGA-Furn</v>
      </c>
      <c r="D205" s="5" t="str">
        <f>+IND_NewTechs!O203</f>
        <v>New Wood products - Process Heat: Furnace/Kiln  - Natural Gas</v>
      </c>
      <c r="E205" s="5" t="s">
        <v>153</v>
      </c>
      <c r="F205" s="5" t="s">
        <v>154</v>
      </c>
      <c r="G205" s="5"/>
      <c r="H205" s="5"/>
      <c r="I205" s="5" t="s">
        <v>155</v>
      </c>
    </row>
    <row r="206" spans="2:9">
      <c r="B206" s="5" t="s">
        <v>156</v>
      </c>
      <c r="C206" s="5" t="str">
        <f>+IND_NewTechs!N204</f>
        <v>WOOD-PH-FURN-COA-Furn</v>
      </c>
      <c r="D206" s="5" t="str">
        <f>+IND_NewTechs!O204</f>
        <v>New Wood products - Process Heat: Furnace/Kiln  - Coal</v>
      </c>
      <c r="E206" s="5" t="s">
        <v>153</v>
      </c>
      <c r="F206" s="5" t="s">
        <v>154</v>
      </c>
      <c r="G206" s="5"/>
      <c r="H206" s="5"/>
      <c r="I206" s="5" t="s">
        <v>155</v>
      </c>
    </row>
    <row r="207" spans="2:9">
      <c r="B207" s="5" t="s">
        <v>156</v>
      </c>
      <c r="C207" s="5" t="str">
        <f>+IND_NewTechs!N205</f>
        <v>WOOD-PH-FURN-ELC-Furn</v>
      </c>
      <c r="D207" s="5" t="str">
        <f>+IND_NewTechs!O205</f>
        <v>New Wood products - Process Heat: Furnace/Kiln  - Electricity</v>
      </c>
      <c r="E207" s="5" t="s">
        <v>153</v>
      </c>
      <c r="F207" s="5" t="s">
        <v>154</v>
      </c>
      <c r="G207" s="5"/>
      <c r="H207" s="5"/>
      <c r="I207" s="5" t="s">
        <v>155</v>
      </c>
    </row>
    <row r="208" spans="2:9">
      <c r="B208" s="5" t="s">
        <v>156</v>
      </c>
      <c r="C208" s="5" t="str">
        <f>+IND_NewTechs!N206</f>
        <v>WOOD-PH-FURN-WOD-Furn</v>
      </c>
      <c r="D208" s="5" t="str">
        <f>+IND_NewTechs!O206</f>
        <v>New Wood products - Process Heat: Furnace/Kiln  - Wood</v>
      </c>
      <c r="E208" s="5" t="s">
        <v>153</v>
      </c>
      <c r="F208" s="5" t="s">
        <v>154</v>
      </c>
      <c r="G208" s="5"/>
      <c r="H208" s="5"/>
      <c r="I208" s="5" t="s">
        <v>155</v>
      </c>
    </row>
    <row r="209" spans="2:9">
      <c r="B209" s="5" t="s">
        <v>156</v>
      </c>
      <c r="C209" s="5" t="str">
        <f>+IND_NewTechs!N208</f>
        <v>WOOD-PH-FURN-LPG-Furn</v>
      </c>
      <c r="D209" s="5" t="str">
        <f>+IND_NewTechs!O208</f>
        <v>New Wood products - Process Heat: Furnace/Kiln  - LPG</v>
      </c>
      <c r="E209" s="5" t="s">
        <v>153</v>
      </c>
      <c r="F209" s="5" t="s">
        <v>154</v>
      </c>
      <c r="G209" s="5"/>
      <c r="H209" s="5"/>
      <c r="I209" s="5" t="s">
        <v>155</v>
      </c>
    </row>
    <row r="210" spans="2:9">
      <c r="B210" s="5" t="s">
        <v>156</v>
      </c>
      <c r="C210" s="5" t="str">
        <f>+IND_NewTechs!N209</f>
        <v>WOOD-PH-STM_HW-NGA-Boiler</v>
      </c>
      <c r="D210" s="5" t="str">
        <f>+IND_NewTechs!O209</f>
        <v>New Wood products - Process Heat: Steam/Hot Water  - Natural Gas</v>
      </c>
      <c r="E210" s="5" t="s">
        <v>153</v>
      </c>
      <c r="F210" s="5" t="s">
        <v>154</v>
      </c>
      <c r="G210" s="5"/>
      <c r="H210" s="5"/>
      <c r="I210" s="5" t="s">
        <v>155</v>
      </c>
    </row>
    <row r="211" spans="2:9">
      <c r="B211" s="5" t="s">
        <v>156</v>
      </c>
      <c r="C211" s="5" t="str">
        <f>+IND_NewTechs!N210</f>
        <v>WOOD-PH-STM_HW-DSL-Boiler</v>
      </c>
      <c r="D211" s="5" t="str">
        <f>+IND_NewTechs!O210</f>
        <v>New Wood products - Process Heat: Steam/Hot Water  - Diesel</v>
      </c>
      <c r="E211" s="5" t="s">
        <v>153</v>
      </c>
      <c r="F211" s="5" t="s">
        <v>154</v>
      </c>
      <c r="G211" s="5"/>
      <c r="H211" s="5"/>
      <c r="I211" s="5" t="s">
        <v>155</v>
      </c>
    </row>
    <row r="212" spans="2:9">
      <c r="B212" s="5" t="s">
        <v>156</v>
      </c>
      <c r="C212" s="5" t="str">
        <f>+IND_NewTechs!N211</f>
        <v>WOOD-PH-STM_HW-FOL-Boiler</v>
      </c>
      <c r="D212" s="5" t="str">
        <f>+IND_NewTechs!O211</f>
        <v>New Wood products - Process Heat: Steam/Hot Water  - Fuel Oil</v>
      </c>
      <c r="E212" s="5" t="s">
        <v>153</v>
      </c>
      <c r="F212" s="5" t="s">
        <v>154</v>
      </c>
      <c r="G212" s="5"/>
      <c r="H212" s="5"/>
      <c r="I212" s="5" t="s">
        <v>155</v>
      </c>
    </row>
    <row r="213" spans="2:9">
      <c r="B213" s="5" t="s">
        <v>156</v>
      </c>
      <c r="C213" s="5" t="str">
        <f>+IND_NewTechs!N212</f>
        <v>WOOD-PH-STM_HW-ELC-HPmp</v>
      </c>
      <c r="D213" s="5" t="str">
        <f>+IND_NewTechs!O212</f>
        <v>New Wood products - Process Heat: Steam/Hot Water  - Electricity</v>
      </c>
      <c r="E213" s="5" t="s">
        <v>153</v>
      </c>
      <c r="F213" s="5" t="s">
        <v>154</v>
      </c>
      <c r="G213" s="5"/>
      <c r="H213" s="5"/>
      <c r="I213" s="5" t="s">
        <v>155</v>
      </c>
    </row>
    <row r="214" spans="2:9">
      <c r="B214" s="5" t="s">
        <v>156</v>
      </c>
      <c r="C214" s="5" t="str">
        <f>+IND_NewTechs!N213</f>
        <v>WOOD-PH-STM_HW-COA-Boiler</v>
      </c>
      <c r="D214" s="5" t="str">
        <f>+IND_NewTechs!O213</f>
        <v>New Wood products - Process Heat: Steam/Hot Water  - Coal</v>
      </c>
      <c r="E214" s="5" t="s">
        <v>153</v>
      </c>
      <c r="F214" s="5" t="s">
        <v>154</v>
      </c>
      <c r="G214" s="5"/>
      <c r="H214" s="5"/>
      <c r="I214" s="5" t="s">
        <v>155</v>
      </c>
    </row>
    <row r="215" spans="2:9">
      <c r="B215" s="5" t="s">
        <v>156</v>
      </c>
      <c r="C215" s="5" t="str">
        <f>+IND_NewTechs!N214</f>
        <v>WOOD-PH-STM_HW-LPG-Boiler</v>
      </c>
      <c r="D215" s="5" t="str">
        <f>+IND_NewTechs!O214</f>
        <v>New Wood products - Process Heat: Steam/Hot Water  - LPG</v>
      </c>
      <c r="E215" s="5" t="s">
        <v>153</v>
      </c>
      <c r="F215" s="5" t="s">
        <v>154</v>
      </c>
      <c r="G215" s="5"/>
      <c r="H215" s="5"/>
      <c r="I215" s="5" t="s">
        <v>155</v>
      </c>
    </row>
    <row r="216" spans="2:9">
      <c r="B216" s="5" t="s">
        <v>156</v>
      </c>
      <c r="C216" s="5" t="str">
        <f>+IND_NewTechs!N215</f>
        <v>WOOD-PH-STM_HW-WOD-Boiler</v>
      </c>
      <c r="D216" s="5" t="str">
        <f>+IND_NewTechs!O215</f>
        <v>New Wood products - Process Heat: Steam/Hot Water  - Wood</v>
      </c>
      <c r="E216" s="5" t="s">
        <v>153</v>
      </c>
      <c r="F216" s="5" t="s">
        <v>154</v>
      </c>
      <c r="G216" s="5"/>
      <c r="H216" s="5"/>
      <c r="I216" s="5" t="s">
        <v>155</v>
      </c>
    </row>
    <row r="217" spans="2:9">
      <c r="B217" s="5" t="s">
        <v>156</v>
      </c>
      <c r="C217" s="5" t="str">
        <f>+IND_NewTechs!N217</f>
        <v>WOOD-PH-STM_HW-ELC-Boiler</v>
      </c>
      <c r="D217" s="5" t="str">
        <f>+IND_NewTechs!O217</f>
        <v>New Wood products - Process Heat: Steam/Hot Water  - Electricity</v>
      </c>
      <c r="E217" s="5" t="s">
        <v>153</v>
      </c>
      <c r="F217" s="5" t="s">
        <v>154</v>
      </c>
      <c r="G217" s="5"/>
      <c r="H217" s="5"/>
      <c r="I217" s="5" t="s">
        <v>155</v>
      </c>
    </row>
    <row r="218" spans="2:9">
      <c r="B218" s="5" t="s">
        <v>156</v>
      </c>
      <c r="C218" s="5" t="str">
        <f>+IND_NewTechs!N218</f>
        <v>WOOD-PH-STM_HW-GEO-Heat</v>
      </c>
      <c r="D218" s="5" t="str">
        <f>+IND_NewTechs!O218</f>
        <v>New Wood products - Process Heat: Steam/Hot Water  - Geothermal</v>
      </c>
      <c r="E218" s="5" t="s">
        <v>153</v>
      </c>
      <c r="F218" s="5" t="s">
        <v>154</v>
      </c>
      <c r="G218" s="5"/>
      <c r="H218" s="5"/>
      <c r="I218" s="5" t="s">
        <v>155</v>
      </c>
    </row>
    <row r="219" spans="2:9">
      <c r="B219" s="5" t="s">
        <v>156</v>
      </c>
      <c r="C219" s="5" t="str">
        <f>+IND_NewTechs!N219</f>
        <v>WOOD-Pump-ELC-Pump</v>
      </c>
      <c r="D219" s="5" t="str">
        <f>+IND_NewTechs!O219</f>
        <v>New Wood products - Pumping  - Electricity</v>
      </c>
      <c r="E219" s="5" t="s">
        <v>153</v>
      </c>
      <c r="F219" s="5" t="s">
        <v>154</v>
      </c>
      <c r="G219" s="5"/>
      <c r="H219" s="5"/>
      <c r="I219" s="5" t="s">
        <v>155</v>
      </c>
    </row>
    <row r="220" spans="2:9">
      <c r="B220" s="5" t="s">
        <v>156</v>
      </c>
      <c r="C220" s="5" t="str">
        <f>+IND_NewTechs!N220</f>
        <v>WOOD-Pump-DSL-Pump</v>
      </c>
      <c r="D220" s="5" t="str">
        <f>+IND_NewTechs!O220</f>
        <v>New Wood products - Pumping  - Diesel</v>
      </c>
      <c r="E220" s="5" t="s">
        <v>153</v>
      </c>
      <c r="F220" s="5" t="s">
        <v>154</v>
      </c>
      <c r="G220" s="5"/>
      <c r="H220" s="5"/>
      <c r="I220" s="5" t="s">
        <v>155</v>
      </c>
    </row>
    <row r="221" spans="2:9">
      <c r="B221" s="5" t="s">
        <v>156</v>
      </c>
      <c r="C221" s="5" t="str">
        <f>+IND_NewTechs!N221</f>
        <v>WOOD-Fan-ELC-Fan</v>
      </c>
      <c r="D221" s="5" t="str">
        <f>+IND_NewTechs!O221</f>
        <v>New Wood products - Fans  - Electricity</v>
      </c>
      <c r="E221" s="5" t="s">
        <v>153</v>
      </c>
      <c r="F221" s="5" t="s">
        <v>154</v>
      </c>
      <c r="G221" s="5"/>
      <c r="H221" s="5"/>
      <c r="I221" s="5" t="s">
        <v>155</v>
      </c>
    </row>
    <row r="222" spans="2:9">
      <c r="B222" s="5" t="s">
        <v>156</v>
      </c>
      <c r="C222" s="5" t="str">
        <f>+IND_NewTechs!N222</f>
        <v>WOOD-Refin-ELC-Refinery</v>
      </c>
      <c r="D222" s="5" t="str">
        <f>+IND_NewTechs!O222</f>
        <v>New Wood products - Refiners  - Electricity</v>
      </c>
      <c r="E222" s="5" t="s">
        <v>153</v>
      </c>
      <c r="F222" s="5" t="s">
        <v>154</v>
      </c>
      <c r="G222" s="5"/>
      <c r="H222" s="5"/>
      <c r="I222" s="5" t="s">
        <v>155</v>
      </c>
    </row>
    <row r="223" spans="2:9">
      <c r="B223" s="5" t="s">
        <v>156</v>
      </c>
      <c r="C223" s="5" t="str">
        <f>+IND_NewTechs!N223</f>
        <v>WOOD-AIR-ELC-CMPR</v>
      </c>
      <c r="D223" s="5" t="str">
        <f>+IND_NewTechs!O223</f>
        <v>New Wood products - Compressed Air  - Electricity</v>
      </c>
      <c r="E223" s="5" t="s">
        <v>153</v>
      </c>
      <c r="F223" s="5" t="s">
        <v>154</v>
      </c>
      <c r="G223" s="5"/>
      <c r="H223" s="5"/>
      <c r="I223" s="5" t="s">
        <v>155</v>
      </c>
    </row>
    <row r="224" spans="2:9">
      <c r="B224" s="5" t="s">
        <v>156</v>
      </c>
      <c r="C224" s="5" t="str">
        <f>+IND_NewTechs!N224</f>
        <v>PLPPPR-MoTP-Stat-DSL-st_ngn</v>
      </c>
      <c r="D224" s="5" t="str">
        <f>+IND_NewTechs!O224</f>
        <v>New Wood pulp and paper - Motive Power, Stationary  - Diesel</v>
      </c>
      <c r="E224" s="5" t="s">
        <v>153</v>
      </c>
      <c r="F224" s="5" t="s">
        <v>154</v>
      </c>
      <c r="G224" s="5"/>
      <c r="H224" s="5"/>
      <c r="I224" s="5" t="s">
        <v>155</v>
      </c>
    </row>
    <row r="225" spans="2:9">
      <c r="B225" s="5" t="s">
        <v>156</v>
      </c>
      <c r="C225" s="5" t="str">
        <f>+IND_NewTechs!N225</f>
        <v>PLPPPR-MoTP-Stat-ELC-Motor</v>
      </c>
      <c r="D225" s="5" t="str">
        <f>+IND_NewTechs!O225</f>
        <v>New Wood pulp and paper - Motive Power, Stationary  - Electricity</v>
      </c>
      <c r="E225" s="5" t="s">
        <v>153</v>
      </c>
      <c r="F225" s="5" t="s">
        <v>154</v>
      </c>
      <c r="G225" s="5"/>
      <c r="H225" s="5"/>
      <c r="I225" s="5" t="s">
        <v>155</v>
      </c>
    </row>
    <row r="226" spans="2:9">
      <c r="B226" s="5" t="s">
        <v>156</v>
      </c>
      <c r="C226" s="5" t="str">
        <f>+IND_NewTechs!N226</f>
        <v>PLPPPR-MoTP-Stat-PET-st_ngn</v>
      </c>
      <c r="D226" s="5" t="str">
        <f>+IND_NewTechs!O226</f>
        <v>New Wood pulp and paper - Motive Power, Stationary  - Petrol</v>
      </c>
      <c r="E226" s="5" t="s">
        <v>153</v>
      </c>
      <c r="F226" s="5" t="s">
        <v>154</v>
      </c>
      <c r="G226" s="5"/>
      <c r="H226" s="5"/>
      <c r="I226" s="5" t="s">
        <v>155</v>
      </c>
    </row>
    <row r="227" spans="2:9">
      <c r="B227" s="5" t="s">
        <v>156</v>
      </c>
      <c r="C227" s="5" t="str">
        <f>+IND_NewTechs!N227</f>
        <v>PLPPPR-MoTP-Stat-ELCVSD-Mtr</v>
      </c>
      <c r="D227" s="5" t="str">
        <f>+IND_NewTechs!O227</f>
        <v>New Wood pulp and paper - Motive Power, Stationary  - Electricity</v>
      </c>
      <c r="E227" s="5" t="s">
        <v>153</v>
      </c>
      <c r="F227" s="5" t="s">
        <v>154</v>
      </c>
      <c r="G227" s="5"/>
      <c r="H227" s="5"/>
      <c r="I227" s="5" t="s">
        <v>155</v>
      </c>
    </row>
    <row r="228" spans="2:9">
      <c r="B228" s="5" t="s">
        <v>156</v>
      </c>
      <c r="C228" s="5" t="str">
        <f>+IND_NewTechs!N228</f>
        <v>PLPPPR-PH-DirH-ELC-Heater</v>
      </c>
      <c r="D228" s="5" t="str">
        <f>+IND_NewTechs!O228</f>
        <v>New Wood pulp and paper - Process Heat: Direct Heat  - Electricity</v>
      </c>
      <c r="E228" s="5" t="s">
        <v>153</v>
      </c>
      <c r="F228" s="5" t="s">
        <v>154</v>
      </c>
      <c r="G228" s="5"/>
      <c r="H228" s="5"/>
      <c r="I228" s="5" t="s">
        <v>155</v>
      </c>
    </row>
    <row r="229" spans="2:9">
      <c r="B229" s="5" t="s">
        <v>156</v>
      </c>
      <c r="C229" s="5" t="str">
        <f>+IND_NewTechs!N229</f>
        <v>PLPPPR-PH-DirH-NGA-Burner</v>
      </c>
      <c r="D229" s="5" t="str">
        <f>+IND_NewTechs!O229</f>
        <v>New Wood pulp and paper - Process Heat: Direct Heat  - Natural Gas</v>
      </c>
      <c r="E229" s="5" t="s">
        <v>153</v>
      </c>
      <c r="F229" s="5" t="s">
        <v>154</v>
      </c>
      <c r="G229" s="5"/>
      <c r="H229" s="5"/>
      <c r="I229" s="5" t="s">
        <v>155</v>
      </c>
    </row>
    <row r="230" spans="2:9">
      <c r="B230" s="5" t="s">
        <v>156</v>
      </c>
      <c r="C230" s="5" t="str">
        <f>+IND_NewTechs!N230</f>
        <v>PLPPPR-PH-FURN-ELC-Furn</v>
      </c>
      <c r="D230" s="5" t="str">
        <f>+IND_NewTechs!O230</f>
        <v>New Wood pulp and paper - Process Heat: Furnace/Kiln  - Electricity</v>
      </c>
      <c r="E230" s="5" t="s">
        <v>153</v>
      </c>
      <c r="F230" s="5" t="s">
        <v>154</v>
      </c>
      <c r="G230" s="5"/>
      <c r="H230" s="5"/>
      <c r="I230" s="5" t="s">
        <v>155</v>
      </c>
    </row>
    <row r="231" spans="2:9">
      <c r="B231" s="5" t="s">
        <v>156</v>
      </c>
      <c r="C231" s="5" t="str">
        <f>+IND_NewTechs!N231</f>
        <v>PLPPPR-PH-FURN-NGA-Furn</v>
      </c>
      <c r="D231" s="5" t="str">
        <f>+IND_NewTechs!O231</f>
        <v>New Wood pulp and paper - Process Heat: Furnace/Kiln  - Natural Gas</v>
      </c>
      <c r="E231" s="5" t="s">
        <v>153</v>
      </c>
      <c r="F231" s="5" t="s">
        <v>154</v>
      </c>
      <c r="G231" s="5"/>
      <c r="H231" s="5"/>
      <c r="I231" s="5" t="s">
        <v>155</v>
      </c>
    </row>
    <row r="232" spans="2:9">
      <c r="B232" s="5" t="s">
        <v>156</v>
      </c>
      <c r="C232" s="5" t="str">
        <f>+IND_NewTechs!N232</f>
        <v>PLPPPR-PH-FURN-COA-Furn</v>
      </c>
      <c r="D232" s="5" t="str">
        <f>+IND_NewTechs!O232</f>
        <v>New Wood pulp and paper - Process Heat: Furnace/Kiln  - Coal</v>
      </c>
      <c r="E232" s="5" t="s">
        <v>153</v>
      </c>
      <c r="F232" s="5" t="s">
        <v>154</v>
      </c>
      <c r="G232" s="5"/>
      <c r="H232" s="5"/>
      <c r="I232" s="5" t="s">
        <v>155</v>
      </c>
    </row>
    <row r="233" spans="2:9">
      <c r="B233" s="5" t="s">
        <v>156</v>
      </c>
      <c r="C233" s="5" t="str">
        <f>+IND_NewTechs!N233</f>
        <v>PLPPPR-PH-FURN-WOD-Furn</v>
      </c>
      <c r="D233" s="5" t="str">
        <f>+IND_NewTechs!O233</f>
        <v>New Wood pulp and paper - Process Heat: Furnace/Kiln  - Wood</v>
      </c>
      <c r="E233" s="5" t="s">
        <v>153</v>
      </c>
      <c r="F233" s="5" t="s">
        <v>154</v>
      </c>
      <c r="G233" s="5"/>
      <c r="H233" s="5"/>
      <c r="I233" s="5" t="s">
        <v>155</v>
      </c>
    </row>
    <row r="234" spans="2:9">
      <c r="B234" s="5" t="s">
        <v>156</v>
      </c>
      <c r="C234" s="5" t="str">
        <f>+IND_NewTechs!N234</f>
        <v>PLPPPR-PH-FURN-LPG-Furn</v>
      </c>
      <c r="D234" s="5" t="str">
        <f>+IND_NewTechs!O234</f>
        <v>New Wood pulp and paper - Process Heat: Furnace/Kiln  - LPG</v>
      </c>
      <c r="E234" s="5" t="s">
        <v>153</v>
      </c>
      <c r="F234" s="5" t="s">
        <v>154</v>
      </c>
      <c r="G234" s="5"/>
      <c r="H234" s="5"/>
      <c r="I234" s="5" t="s">
        <v>155</v>
      </c>
    </row>
    <row r="235" spans="2:9">
      <c r="B235" s="5" t="s">
        <v>156</v>
      </c>
      <c r="C235" s="5" t="str">
        <f>+IND_NewTechs!N235</f>
        <v>PLPPPR-PH-STM_HW-NGA-Boiler</v>
      </c>
      <c r="D235" s="5" t="str">
        <f>+IND_NewTechs!O235</f>
        <v>New Wood pulp and paper - Process Heat: Steam/Hot Water  - Natural Gas</v>
      </c>
      <c r="E235" s="5" t="s">
        <v>153</v>
      </c>
      <c r="F235" s="5" t="s">
        <v>154</v>
      </c>
      <c r="G235" s="5"/>
      <c r="H235" s="5"/>
      <c r="I235" s="5" t="s">
        <v>155</v>
      </c>
    </row>
    <row r="236" spans="2:9">
      <c r="B236" s="5" t="s">
        <v>156</v>
      </c>
      <c r="C236" s="5" t="str">
        <f>+IND_NewTechs!N236</f>
        <v>PLPPPR-PH-STM_HW-DSL-Boiler</v>
      </c>
      <c r="D236" s="5" t="str">
        <f>+IND_NewTechs!O236</f>
        <v>New Wood pulp and paper - Process Heat: Steam/Hot Water  - Diesel</v>
      </c>
      <c r="E236" s="5" t="s">
        <v>153</v>
      </c>
      <c r="F236" s="5" t="s">
        <v>154</v>
      </c>
      <c r="G236" s="5"/>
      <c r="H236" s="5"/>
      <c r="I236" s="5" t="s">
        <v>155</v>
      </c>
    </row>
    <row r="237" spans="2:9">
      <c r="B237" s="5" t="s">
        <v>156</v>
      </c>
      <c r="C237" s="5" t="str">
        <f>+IND_NewTechs!N237</f>
        <v>PLPPPR-PH-STM_HW-FOL-Boiler</v>
      </c>
      <c r="D237" s="5" t="str">
        <f>+IND_NewTechs!O237</f>
        <v>New Wood pulp and paper - Process Heat: Steam/Hot Water  - Fuel Oil</v>
      </c>
      <c r="E237" s="5" t="s">
        <v>153</v>
      </c>
      <c r="F237" s="5" t="s">
        <v>154</v>
      </c>
      <c r="G237" s="5"/>
      <c r="H237" s="5"/>
      <c r="I237" s="5" t="s">
        <v>155</v>
      </c>
    </row>
    <row r="238" spans="2:9">
      <c r="B238" s="5" t="s">
        <v>156</v>
      </c>
      <c r="C238" s="5" t="str">
        <f>+IND_NewTechs!N238</f>
        <v>PLPPPR-PH-STM_HW-GEO-Heat</v>
      </c>
      <c r="D238" s="5" t="str">
        <f>+IND_NewTechs!O238</f>
        <v>New Wood pulp and paper - Process Heat: Steam/Hot Water  - Geothermal</v>
      </c>
      <c r="E238" s="5" t="s">
        <v>153</v>
      </c>
      <c r="F238" s="5" t="s">
        <v>154</v>
      </c>
      <c r="G238" s="5"/>
      <c r="H238" s="5"/>
      <c r="I238" s="5" t="s">
        <v>155</v>
      </c>
    </row>
    <row r="239" spans="2:9">
      <c r="B239" s="5" t="s">
        <v>156</v>
      </c>
      <c r="C239" s="5" t="str">
        <f>+IND_NewTechs!N239</f>
        <v>PLPPPR-PH-STM_HW-ELC-HPmp</v>
      </c>
      <c r="D239" s="5" t="str">
        <f>+IND_NewTechs!O239</f>
        <v>New Wood pulp and paper - Process Heat: Steam/Hot Water  - Electricity</v>
      </c>
      <c r="E239" s="5" t="s">
        <v>153</v>
      </c>
      <c r="F239" s="5" t="s">
        <v>154</v>
      </c>
      <c r="G239" s="5"/>
      <c r="H239" s="5"/>
      <c r="I239" s="5" t="s">
        <v>155</v>
      </c>
    </row>
    <row r="240" spans="2:9">
      <c r="B240" s="5" t="s">
        <v>156</v>
      </c>
      <c r="C240" s="5" t="str">
        <f>+IND_NewTechs!N240</f>
        <v>PLPPPR-PH-STM_HW-COA-Boiler</v>
      </c>
      <c r="D240" s="5" t="str">
        <f>+IND_NewTechs!O240</f>
        <v>New Wood pulp and paper - Process Heat: Steam/Hot Water  - Coal</v>
      </c>
      <c r="E240" s="5" t="s">
        <v>153</v>
      </c>
      <c r="F240" s="5" t="s">
        <v>154</v>
      </c>
      <c r="G240" s="5"/>
      <c r="H240" s="5"/>
      <c r="I240" s="5" t="s">
        <v>155</v>
      </c>
    </row>
    <row r="241" spans="2:9">
      <c r="B241" s="5" t="s">
        <v>156</v>
      </c>
      <c r="C241" s="5" t="str">
        <f>+IND_NewTechs!N241</f>
        <v>PLPPPR-PH-STM_HW-LPG-Boiler</v>
      </c>
      <c r="D241" s="5" t="str">
        <f>+IND_NewTechs!O241</f>
        <v>New Wood pulp and paper - Process Heat: Steam/Hot Water  - LPG</v>
      </c>
      <c r="E241" s="5" t="s">
        <v>153</v>
      </c>
      <c r="F241" s="5" t="s">
        <v>154</v>
      </c>
      <c r="G241" s="5"/>
      <c r="H241" s="5"/>
      <c r="I241" s="5" t="s">
        <v>155</v>
      </c>
    </row>
    <row r="242" spans="2:9">
      <c r="B242" s="5" t="s">
        <v>156</v>
      </c>
      <c r="C242" s="5" t="str">
        <f>+IND_NewTechs!N242</f>
        <v>PLPPPR-PH-STM_HW-WOD-Boiler</v>
      </c>
      <c r="D242" s="5" t="str">
        <f>+IND_NewTechs!O242</f>
        <v>New Wood pulp and paper - Process Heat: Steam/Hot Water  - Wood</v>
      </c>
      <c r="E242" s="5" t="s">
        <v>153</v>
      </c>
      <c r="F242" s="5" t="s">
        <v>154</v>
      </c>
      <c r="G242" s="5"/>
      <c r="H242" s="5"/>
      <c r="I242" s="5" t="s">
        <v>155</v>
      </c>
    </row>
    <row r="243" spans="2:9">
      <c r="B243" s="5" t="s">
        <v>156</v>
      </c>
      <c r="C243" s="5" t="str">
        <f>+IND_NewTechs!N243</f>
        <v>PLPPPR-PH-STM_HW-ELC-Boiler</v>
      </c>
      <c r="D243" s="5" t="str">
        <f>+IND_NewTechs!O243</f>
        <v>New Wood pulp and paper - Process Heat: Steam/Hot Water  - Electricity</v>
      </c>
      <c r="E243" s="5" t="s">
        <v>153</v>
      </c>
      <c r="F243" s="5" t="s">
        <v>154</v>
      </c>
      <c r="G243" s="5"/>
      <c r="H243" s="5"/>
      <c r="I243" s="5" t="s">
        <v>155</v>
      </c>
    </row>
    <row r="244" spans="2:9">
      <c r="B244" s="5" t="s">
        <v>156</v>
      </c>
      <c r="C244" s="5" t="str">
        <f>+IND_NewTechs!N244</f>
        <v>PLPPPR-Pump-ELC-Pump</v>
      </c>
      <c r="D244" s="5" t="str">
        <f>+IND_NewTechs!O244</f>
        <v>New Wood pulp and paper - Pumping  - Electricity</v>
      </c>
      <c r="E244" s="5" t="s">
        <v>153</v>
      </c>
      <c r="F244" s="5" t="s">
        <v>154</v>
      </c>
      <c r="G244" s="5"/>
      <c r="H244" s="5"/>
      <c r="I244" s="5" t="s">
        <v>155</v>
      </c>
    </row>
    <row r="245" spans="2:9">
      <c r="B245" s="5" t="s">
        <v>156</v>
      </c>
      <c r="C245" s="5" t="str">
        <f>+IND_NewTechs!N245</f>
        <v>PLPPPR-Pump-DSL-Pump</v>
      </c>
      <c r="D245" s="5" t="str">
        <f>+IND_NewTechs!O245</f>
        <v>New Wood pulp and paper - Pumping  - Diesel</v>
      </c>
      <c r="E245" s="5" t="s">
        <v>153</v>
      </c>
      <c r="F245" s="5" t="s">
        <v>154</v>
      </c>
      <c r="G245" s="5"/>
      <c r="H245" s="5"/>
      <c r="I245" s="5" t="s">
        <v>155</v>
      </c>
    </row>
    <row r="246" spans="2:9">
      <c r="B246" s="5" t="s">
        <v>156</v>
      </c>
      <c r="C246" s="5" t="str">
        <f>+IND_NewTechs!N246</f>
        <v>PLPPPR-Fan-ELC-Fan</v>
      </c>
      <c r="D246" s="5" t="str">
        <f>+IND_NewTechs!O246</f>
        <v>New Wood pulp and paper - Fans  - Electricity</v>
      </c>
      <c r="E246" s="5" t="s">
        <v>153</v>
      </c>
      <c r="F246" s="5" t="s">
        <v>154</v>
      </c>
      <c r="G246" s="5"/>
      <c r="H246" s="5"/>
      <c r="I246" s="5" t="s">
        <v>155</v>
      </c>
    </row>
    <row r="247" spans="2:9">
      <c r="B247" s="5" t="s">
        <v>156</v>
      </c>
      <c r="C247" s="5" t="str">
        <f>+IND_NewTechs!N247</f>
        <v>PLPPPR-Refin-ELC-REF</v>
      </c>
      <c r="D247" s="5" t="str">
        <f>+IND_NewTechs!O247</f>
        <v>New Wood pulp and paper - Refiners  - Electricity</v>
      </c>
      <c r="E247" s="5" t="s">
        <v>153</v>
      </c>
      <c r="F247" s="5" t="s">
        <v>154</v>
      </c>
      <c r="G247" s="5"/>
      <c r="H247" s="5"/>
      <c r="I247" s="5" t="s">
        <v>155</v>
      </c>
    </row>
    <row r="248" spans="2:9">
      <c r="B248" s="5" t="s">
        <v>156</v>
      </c>
      <c r="C248" s="5" t="str">
        <f>+IND_NewTechs!N248</f>
        <v>PLPPPR-AIR-ELC-CMPR</v>
      </c>
      <c r="D248" s="5" t="str">
        <f>+IND_NewTechs!O248</f>
        <v>New Wood pulp and paper - Compressed Air  - Electricity</v>
      </c>
      <c r="E248" s="5" t="s">
        <v>153</v>
      </c>
      <c r="F248" s="5" t="s">
        <v>154</v>
      </c>
      <c r="G248" s="5"/>
      <c r="H248" s="5"/>
      <c r="I248" s="5" t="s">
        <v>155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BF292"/>
  <sheetViews>
    <sheetView topLeftCell="T1" zoomScale="70" zoomScaleNormal="70" workbookViewId="0">
      <selection activeCell="AX259" sqref="AX259"/>
    </sheetView>
  </sheetViews>
  <sheetFormatPr defaultRowHeight="14.25"/>
  <cols>
    <col min="1" max="1" width="25.85546875" style="1" bestFit="1" customWidth="1"/>
    <col min="2" max="2" width="25.85546875" style="1" customWidth="1"/>
    <col min="3" max="3" width="32" style="1" bestFit="1" customWidth="1"/>
    <col min="4" max="5" width="32" style="1" customWidth="1"/>
    <col min="6" max="6" width="16" style="1" bestFit="1" customWidth="1"/>
    <col min="7" max="7" width="16" style="1" customWidth="1"/>
    <col min="8" max="8" width="33.5703125" style="1" customWidth="1"/>
    <col min="9" max="9" width="10.85546875" style="1" bestFit="1" customWidth="1"/>
    <col min="10" max="13" width="9.140625" style="1"/>
    <col min="14" max="14" width="33.5703125" style="1" customWidth="1"/>
    <col min="15" max="15" width="19.140625" style="1" customWidth="1"/>
    <col min="16" max="16" width="9.140625" style="1"/>
    <col min="17" max="17" width="18.7109375" style="1" customWidth="1"/>
    <col min="18" max="32" width="9.140625" style="1"/>
    <col min="33" max="34" width="11" style="1" bestFit="1" customWidth="1"/>
    <col min="35" max="35" width="10.5703125" style="1" bestFit="1" customWidth="1"/>
    <col min="36" max="42" width="11" style="1" bestFit="1" customWidth="1"/>
    <col min="43" max="16384" width="9.140625" style="1"/>
  </cols>
  <sheetData>
    <row r="1" spans="1:58">
      <c r="AZ1" s="19" t="s">
        <v>65</v>
      </c>
      <c r="BA1" s="20"/>
      <c r="BB1" s="20" t="s">
        <v>66</v>
      </c>
      <c r="BC1" s="20"/>
      <c r="BD1" s="20" t="s">
        <v>69</v>
      </c>
      <c r="BE1" s="20"/>
      <c r="BF1" s="20" t="s">
        <v>70</v>
      </c>
    </row>
    <row r="2" spans="1:58">
      <c r="AV2" s="1" t="s">
        <v>589</v>
      </c>
      <c r="AZ2" s="21" t="s">
        <v>75</v>
      </c>
      <c r="BA2" s="22"/>
      <c r="BB2" s="22" t="s">
        <v>80</v>
      </c>
      <c r="BC2" s="22"/>
      <c r="BD2" s="22" t="s">
        <v>81</v>
      </c>
      <c r="BE2" s="22"/>
      <c r="BF2" s="22" t="s">
        <v>82</v>
      </c>
    </row>
    <row r="3" spans="1:58">
      <c r="AV3" s="1">
        <v>370.49433333333332</v>
      </c>
      <c r="AW3" s="1" t="s">
        <v>590</v>
      </c>
      <c r="AZ3" s="19" t="s">
        <v>75</v>
      </c>
      <c r="BA3" s="20"/>
      <c r="BB3" s="20" t="s">
        <v>80</v>
      </c>
      <c r="BC3" s="20"/>
      <c r="BD3" s="20" t="s">
        <v>81</v>
      </c>
      <c r="BE3" s="20"/>
      <c r="BF3" s="20" t="s">
        <v>68</v>
      </c>
    </row>
    <row r="4" spans="1:58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S4" s="1" t="s">
        <v>10</v>
      </c>
      <c r="T4" s="1" t="s">
        <v>11</v>
      </c>
      <c r="U4" s="1" t="s">
        <v>12</v>
      </c>
      <c r="V4" s="1" t="s">
        <v>13</v>
      </c>
      <c r="W4" s="1" t="s">
        <v>14</v>
      </c>
      <c r="X4" s="1" t="s">
        <v>15</v>
      </c>
      <c r="Y4" s="1" t="s">
        <v>16</v>
      </c>
      <c r="Z4" s="1" t="s">
        <v>17</v>
      </c>
      <c r="AA4" s="1" t="s">
        <v>18</v>
      </c>
      <c r="AB4" s="1" t="s">
        <v>19</v>
      </c>
      <c r="AC4" s="1" t="s">
        <v>20</v>
      </c>
      <c r="AD4" s="1" t="s">
        <v>21</v>
      </c>
      <c r="AE4" s="1" t="s">
        <v>22</v>
      </c>
      <c r="AF4" s="1" t="s">
        <v>23</v>
      </c>
      <c r="AG4" s="1" t="s">
        <v>24</v>
      </c>
      <c r="AH4" s="1" t="s">
        <v>25</v>
      </c>
      <c r="AI4" s="1" t="s">
        <v>26</v>
      </c>
      <c r="AJ4" s="1" t="s">
        <v>27</v>
      </c>
      <c r="AK4" s="1" t="s">
        <v>28</v>
      </c>
      <c r="AL4" s="1" t="s">
        <v>29</v>
      </c>
      <c r="AM4" s="1" t="s">
        <v>30</v>
      </c>
      <c r="AN4" s="1" t="s">
        <v>31</v>
      </c>
      <c r="AO4" s="1" t="s">
        <v>32</v>
      </c>
      <c r="AP4" s="1" t="s">
        <v>33</v>
      </c>
      <c r="AQ4" s="1" t="s">
        <v>34</v>
      </c>
      <c r="AZ4" s="21" t="s">
        <v>75</v>
      </c>
      <c r="BA4" s="22"/>
      <c r="BB4" s="22" t="s">
        <v>80</v>
      </c>
      <c r="BC4" s="22"/>
      <c r="BD4" s="22" t="s">
        <v>81</v>
      </c>
      <c r="BE4" s="22"/>
      <c r="BF4" s="22" t="s">
        <v>83</v>
      </c>
    </row>
    <row r="5" spans="1:58">
      <c r="AZ5" s="23" t="s">
        <v>75</v>
      </c>
      <c r="BA5" s="24"/>
      <c r="BB5" s="20" t="s">
        <v>80</v>
      </c>
      <c r="BC5" s="20"/>
      <c r="BD5" s="20" t="s">
        <v>81</v>
      </c>
      <c r="BE5" s="20"/>
      <c r="BF5" s="24" t="s">
        <v>111</v>
      </c>
    </row>
    <row r="6" spans="1:58">
      <c r="AZ6" s="21" t="s">
        <v>75</v>
      </c>
      <c r="BA6" s="22"/>
      <c r="BB6" s="22" t="s">
        <v>84</v>
      </c>
      <c r="BC6" s="22"/>
      <c r="BD6" s="22" t="s">
        <v>85</v>
      </c>
      <c r="BE6" s="22"/>
      <c r="BF6" s="22" t="s">
        <v>82</v>
      </c>
    </row>
    <row r="7" spans="1:58">
      <c r="R7" s="1" t="s">
        <v>553</v>
      </c>
      <c r="AV7" s="1" t="s">
        <v>587</v>
      </c>
      <c r="AZ7" s="19" t="s">
        <v>75</v>
      </c>
      <c r="BA7" s="20"/>
      <c r="BB7" s="20" t="s">
        <v>84</v>
      </c>
      <c r="BC7" s="20"/>
      <c r="BD7" s="20" t="s">
        <v>85</v>
      </c>
      <c r="BE7" s="20"/>
      <c r="BF7" s="20" t="s">
        <v>83</v>
      </c>
    </row>
    <row r="8" spans="1:58">
      <c r="N8" s="1" t="s">
        <v>36</v>
      </c>
      <c r="O8" s="1" t="s">
        <v>37</v>
      </c>
      <c r="P8" s="1" t="s">
        <v>38</v>
      </c>
      <c r="Q8" s="1" t="s">
        <v>39</v>
      </c>
      <c r="R8" s="1" t="s">
        <v>40</v>
      </c>
      <c r="S8" s="1" t="s">
        <v>41</v>
      </c>
      <c r="T8" s="1" t="s">
        <v>42</v>
      </c>
      <c r="U8" s="1" t="s">
        <v>12</v>
      </c>
      <c r="V8" s="1" t="s">
        <v>13</v>
      </c>
      <c r="W8" s="1" t="s">
        <v>43</v>
      </c>
      <c r="X8" s="1" t="s">
        <v>44</v>
      </c>
      <c r="Y8" s="1" t="s">
        <v>45</v>
      </c>
      <c r="Z8" s="1" t="s">
        <v>46</v>
      </c>
      <c r="AA8" s="1" t="s">
        <v>47</v>
      </c>
      <c r="AB8" s="1" t="s">
        <v>48</v>
      </c>
      <c r="AC8" s="1" t="s">
        <v>49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55</v>
      </c>
      <c r="AJ8" s="1" t="s">
        <v>56</v>
      </c>
      <c r="AK8" s="1" t="s">
        <v>57</v>
      </c>
      <c r="AL8" s="1" t="s">
        <v>58</v>
      </c>
      <c r="AM8" s="1" t="s">
        <v>59</v>
      </c>
      <c r="AN8" s="1" t="s">
        <v>60</v>
      </c>
      <c r="AO8" s="1" t="s">
        <v>61</v>
      </c>
      <c r="AP8" s="1" t="s">
        <v>62</v>
      </c>
      <c r="AQ8" s="1" t="s">
        <v>63</v>
      </c>
      <c r="AR8" s="1" t="s">
        <v>64</v>
      </c>
      <c r="AZ8" s="21" t="s">
        <v>75</v>
      </c>
      <c r="BA8" s="22"/>
      <c r="BB8" s="22" t="s">
        <v>84</v>
      </c>
      <c r="BC8" s="22"/>
      <c r="BD8" s="22" t="s">
        <v>87</v>
      </c>
      <c r="BE8" s="22"/>
      <c r="BF8" s="22" t="s">
        <v>70</v>
      </c>
    </row>
    <row r="9" spans="1:58" hidden="1">
      <c r="A9" s="2" t="s">
        <v>65</v>
      </c>
      <c r="B9" s="2" t="s">
        <v>157</v>
      </c>
      <c r="C9" s="2" t="s">
        <v>66</v>
      </c>
      <c r="D9" s="2" t="s">
        <v>158</v>
      </c>
      <c r="E9" s="3" t="s">
        <v>220</v>
      </c>
      <c r="F9" s="2" t="s">
        <v>69</v>
      </c>
      <c r="G9" s="2" t="s">
        <v>159</v>
      </c>
      <c r="H9" s="3" t="s">
        <v>221</v>
      </c>
      <c r="I9" s="2" t="s">
        <v>70</v>
      </c>
      <c r="J9" s="2" t="s">
        <v>161</v>
      </c>
      <c r="L9" s="1">
        <f>+LEN(N9)</f>
        <v>20</v>
      </c>
      <c r="N9" s="1" t="str">
        <f>+H9</f>
        <v>ALU-PH-FURN-ELC-Furn</v>
      </c>
      <c r="O9" s="1" t="str">
        <f>+"New "&amp;A9&amp;" - "&amp;C9&amp;"  - "&amp;I9</f>
        <v>New Aluminium - Process Heat: Furnace/Kiln  - Electricity</v>
      </c>
      <c r="P9" s="1" t="str">
        <f>+J9</f>
        <v>INDELC</v>
      </c>
      <c r="Q9" s="1" t="str">
        <f>+E9</f>
        <v>ALU-PH-FURN</v>
      </c>
      <c r="R9" s="1">
        <f>2018</f>
        <v>2018</v>
      </c>
      <c r="S9" s="1">
        <f>+[2]TechOptions!F2</f>
        <v>2020</v>
      </c>
      <c r="T9" s="1">
        <f>+[2]TechOptions!G2</f>
        <v>25</v>
      </c>
      <c r="U9" s="1">
        <f>+ROUND([2]TechOptions!E2,2)</f>
        <v>0.9</v>
      </c>
      <c r="V9" s="1">
        <v>31.536000000000001</v>
      </c>
      <c r="W9" s="1">
        <f>+[2]TechOptions!H2</f>
        <v>0.8</v>
      </c>
      <c r="X9" s="1">
        <f>+[2]TechOptions!I2</f>
        <v>0.8</v>
      </c>
      <c r="Y9" s="1">
        <f>+[2]TechOptions!J2</f>
        <v>0.8</v>
      </c>
      <c r="Z9" s="1">
        <f>+[2]TechOptions!K2</f>
        <v>0.8</v>
      </c>
      <c r="AA9" s="1">
        <f>+[2]TechOptions!L2</f>
        <v>0.8</v>
      </c>
      <c r="AB9" s="1">
        <f>+[2]TechOptions!M2</f>
        <v>0.8</v>
      </c>
      <c r="AC9" s="1">
        <f>+[2]TechOptions!N2</f>
        <v>0.8</v>
      </c>
      <c r="AD9" s="1">
        <f>+[2]TechOptions!O2</f>
        <v>0.8</v>
      </c>
      <c r="AE9" s="1">
        <f>+[2]TechOptions!P2</f>
        <v>0.8</v>
      </c>
      <c r="AF9" s="1">
        <f>+[2]TechOptions!Q2</f>
        <v>0.8</v>
      </c>
      <c r="AG9" s="1">
        <f>+[2]TechOptions!R2</f>
        <v>63</v>
      </c>
      <c r="AH9" s="1">
        <f>+[2]TechOptions!S2</f>
        <v>63</v>
      </c>
      <c r="AI9" s="1">
        <f>+[2]TechOptions!T2</f>
        <v>63</v>
      </c>
      <c r="AJ9" s="1">
        <f>+[2]TechOptions!U2</f>
        <v>63</v>
      </c>
      <c r="AK9" s="1">
        <f>+[2]TechOptions!V2</f>
        <v>63</v>
      </c>
      <c r="AL9" s="1">
        <f>+[2]TechOptions!W2</f>
        <v>63</v>
      </c>
      <c r="AM9" s="1">
        <f>+[2]TechOptions!X2</f>
        <v>63</v>
      </c>
      <c r="AN9" s="1">
        <f>+[2]TechOptions!Y2</f>
        <v>63</v>
      </c>
      <c r="AO9" s="1">
        <f>+[2]TechOptions!Z2</f>
        <v>63</v>
      </c>
      <c r="AP9" s="1">
        <f>+[2]TechOptions!AA2</f>
        <v>63</v>
      </c>
      <c r="AQ9" s="1">
        <f>+[2]TechOptions!AL2</f>
        <v>1</v>
      </c>
      <c r="AR9" s="1">
        <v>5</v>
      </c>
      <c r="AZ9" s="19" t="s">
        <v>75</v>
      </c>
      <c r="BA9" s="20"/>
      <c r="BB9" s="20" t="s">
        <v>84</v>
      </c>
      <c r="BC9" s="20"/>
      <c r="BD9" s="20" t="s">
        <v>222</v>
      </c>
      <c r="BE9" s="20"/>
      <c r="BF9" s="24" t="s">
        <v>70</v>
      </c>
    </row>
    <row r="10" spans="1:58" hidden="1">
      <c r="A10" s="2" t="s">
        <v>75</v>
      </c>
      <c r="B10" s="2" t="s">
        <v>166</v>
      </c>
      <c r="C10" s="2" t="s">
        <v>80</v>
      </c>
      <c r="D10" s="2" t="s">
        <v>171</v>
      </c>
      <c r="E10" s="3" t="s">
        <v>223</v>
      </c>
      <c r="F10" s="2" t="s">
        <v>81</v>
      </c>
      <c r="G10" s="2" t="s">
        <v>172</v>
      </c>
      <c r="H10" s="3" t="s">
        <v>224</v>
      </c>
      <c r="I10" s="2" t="s">
        <v>82</v>
      </c>
      <c r="J10" s="2" t="s">
        <v>173</v>
      </c>
      <c r="L10" s="1">
        <f t="shared" ref="L10:L73" si="0">+LEN(N10)</f>
        <v>26</v>
      </c>
      <c r="N10" s="1" t="str">
        <f t="shared" ref="N10:N73" si="1">+H10</f>
        <v>CNST-MoTP-Mob-DSL-ICE_ofrd</v>
      </c>
      <c r="O10" s="1" t="str">
        <f t="shared" ref="O10:O73" si="2">+"New "&amp;A10&amp;" - "&amp;C10&amp;"  - "&amp;I10</f>
        <v>New Construction - Motive Power, Mobile  - Diesel</v>
      </c>
      <c r="P10" s="1" t="str">
        <f t="shared" ref="P10:P73" si="3">+J10</f>
        <v>INDDSL</v>
      </c>
      <c r="Q10" s="1" t="str">
        <f t="shared" ref="Q10:Q73" si="4">+E10</f>
        <v>CNST-MoTP-Mob</v>
      </c>
      <c r="R10" s="1">
        <f>2018</f>
        <v>2018</v>
      </c>
      <c r="S10" s="1">
        <f>+[2]TechOptions!F3</f>
        <v>2020</v>
      </c>
      <c r="T10" s="1">
        <f>+[2]TechOptions!G3</f>
        <v>20</v>
      </c>
      <c r="U10" s="1">
        <f>+ROUND([2]TechOptions!E3,2)</f>
        <v>0.09</v>
      </c>
      <c r="V10" s="1">
        <v>31.536000000000001</v>
      </c>
      <c r="W10" s="1">
        <f>+[2]TechOptions!H3</f>
        <v>0.18</v>
      </c>
      <c r="X10" s="1">
        <f>+[2]TechOptions!I3</f>
        <v>0.18</v>
      </c>
      <c r="Y10" s="1">
        <f>+[2]TechOptions!J3</f>
        <v>0.18</v>
      </c>
      <c r="Z10" s="1">
        <f>+[2]TechOptions!K3</f>
        <v>0.18</v>
      </c>
      <c r="AA10" s="1">
        <f>+[2]TechOptions!L3</f>
        <v>0.18</v>
      </c>
      <c r="AB10" s="1">
        <f>+[2]TechOptions!M3</f>
        <v>0.18</v>
      </c>
      <c r="AC10" s="1">
        <f>+[2]TechOptions!N3</f>
        <v>0.18</v>
      </c>
      <c r="AD10" s="1">
        <f>+[2]TechOptions!O3</f>
        <v>0.18</v>
      </c>
      <c r="AE10" s="1">
        <f>+[2]TechOptions!P3</f>
        <v>0.18</v>
      </c>
      <c r="AF10" s="1">
        <f>+[2]TechOptions!Q3</f>
        <v>0.18</v>
      </c>
      <c r="AG10" s="1">
        <f>+[2]TechOptions!R3</f>
        <v>2388</v>
      </c>
      <c r="AH10" s="1">
        <f>+[2]TechOptions!S3</f>
        <v>2388</v>
      </c>
      <c r="AI10" s="1">
        <f>+[2]TechOptions!T3</f>
        <v>2388</v>
      </c>
      <c r="AJ10" s="1">
        <f>+[2]TechOptions!U3</f>
        <v>2388</v>
      </c>
      <c r="AK10" s="1">
        <f>+[2]TechOptions!V3</f>
        <v>2388</v>
      </c>
      <c r="AL10" s="1">
        <f>+[2]TechOptions!W3</f>
        <v>2388</v>
      </c>
      <c r="AM10" s="1">
        <f>+[2]TechOptions!X3</f>
        <v>2388</v>
      </c>
      <c r="AN10" s="1">
        <f>+[2]TechOptions!Y3</f>
        <v>2388</v>
      </c>
      <c r="AO10" s="1">
        <f>+[2]TechOptions!Z3</f>
        <v>2388</v>
      </c>
      <c r="AP10" s="1">
        <f>+[2]TechOptions!AA3</f>
        <v>2388</v>
      </c>
      <c r="AQ10" s="1">
        <f>+[2]TechOptions!AL3</f>
        <v>1</v>
      </c>
      <c r="AR10" s="1">
        <v>5</v>
      </c>
      <c r="AZ10" s="25" t="s">
        <v>92</v>
      </c>
      <c r="BA10" s="26"/>
      <c r="BB10" s="26" t="s">
        <v>225</v>
      </c>
      <c r="BC10" s="26"/>
      <c r="BD10" s="26" t="s">
        <v>226</v>
      </c>
      <c r="BE10" s="26"/>
      <c r="BF10" s="26" t="s">
        <v>70</v>
      </c>
    </row>
    <row r="11" spans="1:58" hidden="1">
      <c r="A11" s="2" t="s">
        <v>75</v>
      </c>
      <c r="B11" s="2" t="s">
        <v>166</v>
      </c>
      <c r="C11" s="2" t="s">
        <v>80</v>
      </c>
      <c r="D11" s="2" t="s">
        <v>171</v>
      </c>
      <c r="E11" s="3" t="s">
        <v>223</v>
      </c>
      <c r="F11" s="2" t="s">
        <v>81</v>
      </c>
      <c r="G11" s="2" t="s">
        <v>172</v>
      </c>
      <c r="H11" s="3" t="s">
        <v>227</v>
      </c>
      <c r="I11" s="2" t="s">
        <v>68</v>
      </c>
      <c r="J11" s="2" t="s">
        <v>160</v>
      </c>
      <c r="L11" s="1">
        <f t="shared" si="0"/>
        <v>26</v>
      </c>
      <c r="N11" s="1" t="str">
        <f t="shared" si="1"/>
        <v>CNST-MoTP-Mob-NGA-ICE_ofrd</v>
      </c>
      <c r="O11" s="1" t="str">
        <f t="shared" si="2"/>
        <v>New Construction - Motive Power, Mobile  - Natural Gas</v>
      </c>
      <c r="P11" s="1" t="str">
        <f t="shared" si="3"/>
        <v>INDNGA</v>
      </c>
      <c r="Q11" s="1" t="str">
        <f t="shared" si="4"/>
        <v>CNST-MoTP-Mob</v>
      </c>
      <c r="R11" s="1">
        <f>2018</f>
        <v>2018</v>
      </c>
      <c r="S11" s="1">
        <f>+[2]TechOptions!F4</f>
        <v>2020</v>
      </c>
      <c r="T11" s="1">
        <f>+[2]TechOptions!G4</f>
        <v>20</v>
      </c>
      <c r="U11" s="1">
        <f>+ROUND([2]TechOptions!E4,2)</f>
        <v>0.09</v>
      </c>
      <c r="V11" s="1">
        <v>31.536000000000001</v>
      </c>
      <c r="W11" s="1">
        <f>+[2]TechOptions!H4</f>
        <v>0.13</v>
      </c>
      <c r="X11" s="1">
        <f>+[2]TechOptions!I4</f>
        <v>0.13</v>
      </c>
      <c r="Y11" s="1">
        <f>+[2]TechOptions!J4</f>
        <v>0.13</v>
      </c>
      <c r="Z11" s="1">
        <f>+[2]TechOptions!K4</f>
        <v>0.13</v>
      </c>
      <c r="AA11" s="1">
        <f>+[2]TechOptions!L4</f>
        <v>0.13</v>
      </c>
      <c r="AB11" s="1">
        <f>+[2]TechOptions!M4</f>
        <v>0.13</v>
      </c>
      <c r="AC11" s="1">
        <f>+[2]TechOptions!N4</f>
        <v>0.13</v>
      </c>
      <c r="AD11" s="1">
        <f>+[2]TechOptions!O4</f>
        <v>0.13</v>
      </c>
      <c r="AE11" s="1">
        <f>+[2]TechOptions!P4</f>
        <v>0.13</v>
      </c>
      <c r="AF11" s="1">
        <f>+[2]TechOptions!Q4</f>
        <v>0.13</v>
      </c>
      <c r="AG11" s="1">
        <f>+[2]TechOptions!R4</f>
        <v>2723</v>
      </c>
      <c r="AH11" s="1">
        <f>+[2]TechOptions!S4</f>
        <v>2723</v>
      </c>
      <c r="AI11" s="1">
        <f>+[2]TechOptions!T4</f>
        <v>2723</v>
      </c>
      <c r="AJ11" s="1">
        <f>+[2]TechOptions!U4</f>
        <v>2723</v>
      </c>
      <c r="AK11" s="1">
        <f>+[2]TechOptions!V4</f>
        <v>2723</v>
      </c>
      <c r="AL11" s="1">
        <f>+[2]TechOptions!W4</f>
        <v>2723</v>
      </c>
      <c r="AM11" s="1">
        <f>+[2]TechOptions!X4</f>
        <v>2723</v>
      </c>
      <c r="AN11" s="1">
        <f>+[2]TechOptions!Y4</f>
        <v>2723</v>
      </c>
      <c r="AO11" s="1">
        <f>+[2]TechOptions!Z4</f>
        <v>2723</v>
      </c>
      <c r="AP11" s="1">
        <f>+[2]TechOptions!AA4</f>
        <v>2723</v>
      </c>
      <c r="AQ11" s="1">
        <f>+[2]TechOptions!AL4</f>
        <v>0.05</v>
      </c>
      <c r="AR11" s="1">
        <v>5</v>
      </c>
      <c r="AV11" s="1" t="s">
        <v>588</v>
      </c>
      <c r="AZ11" s="19" t="s">
        <v>92</v>
      </c>
      <c r="BA11" s="20"/>
      <c r="BB11" s="20" t="s">
        <v>84</v>
      </c>
      <c r="BC11" s="20"/>
      <c r="BD11" s="20" t="s">
        <v>85</v>
      </c>
      <c r="BE11" s="20"/>
      <c r="BF11" s="20" t="s">
        <v>83</v>
      </c>
    </row>
    <row r="12" spans="1:58" hidden="1">
      <c r="A12" s="4" t="s">
        <v>75</v>
      </c>
      <c r="B12" s="2" t="s">
        <v>166</v>
      </c>
      <c r="C12" s="4" t="s">
        <v>80</v>
      </c>
      <c r="D12" s="2" t="s">
        <v>171</v>
      </c>
      <c r="E12" s="3" t="s">
        <v>223</v>
      </c>
      <c r="F12" s="4" t="s">
        <v>81</v>
      </c>
      <c r="G12" s="2" t="s">
        <v>172</v>
      </c>
      <c r="H12" s="3" t="s">
        <v>228</v>
      </c>
      <c r="I12" s="4" t="s">
        <v>83</v>
      </c>
      <c r="J12" s="2" t="s">
        <v>174</v>
      </c>
      <c r="L12" s="1">
        <f t="shared" si="0"/>
        <v>26</v>
      </c>
      <c r="N12" s="1" t="str">
        <f t="shared" si="1"/>
        <v>CNST-MoTP-Mob-PET-ICE_ofrd</v>
      </c>
      <c r="O12" s="1" t="str">
        <f t="shared" si="2"/>
        <v>New Construction - Motive Power, Mobile  - Petrol</v>
      </c>
      <c r="P12" s="1" t="str">
        <f t="shared" si="3"/>
        <v>INDPET</v>
      </c>
      <c r="Q12" s="1" t="str">
        <f t="shared" si="4"/>
        <v>CNST-MoTP-Mob</v>
      </c>
      <c r="R12" s="1">
        <f>2018</f>
        <v>2018</v>
      </c>
      <c r="S12" s="1">
        <f>+[2]TechOptions!F5</f>
        <v>2025</v>
      </c>
      <c r="T12" s="1">
        <f>+[2]TechOptions!G5</f>
        <v>15</v>
      </c>
      <c r="U12" s="1">
        <f>+ROUND([2]TechOptions!E5,2)</f>
        <v>0.09</v>
      </c>
      <c r="V12" s="1">
        <v>31.536000000000001</v>
      </c>
      <c r="W12" s="1">
        <f>+[2]TechOptions!H5</f>
        <v>0.15</v>
      </c>
      <c r="X12" s="1">
        <f>+[2]TechOptions!I5</f>
        <v>0.15</v>
      </c>
      <c r="Y12" s="1">
        <f>+[2]TechOptions!J5</f>
        <v>0.15</v>
      </c>
      <c r="Z12" s="1">
        <f>+[2]TechOptions!K5</f>
        <v>0.15</v>
      </c>
      <c r="AA12" s="1">
        <f>+[2]TechOptions!L5</f>
        <v>0.15</v>
      </c>
      <c r="AB12" s="1">
        <f>+[2]TechOptions!M5</f>
        <v>0.15</v>
      </c>
      <c r="AC12" s="1">
        <f>+[2]TechOptions!N5</f>
        <v>0.15</v>
      </c>
      <c r="AD12" s="1">
        <f>+[2]TechOptions!O5</f>
        <v>0.15</v>
      </c>
      <c r="AE12" s="1">
        <f>+[2]TechOptions!P5</f>
        <v>0.15</v>
      </c>
      <c r="AF12" s="1">
        <f>+[2]TechOptions!Q5</f>
        <v>0.15</v>
      </c>
      <c r="AG12" s="1">
        <f>+[2]TechOptions!R5</f>
        <v>2015</v>
      </c>
      <c r="AH12" s="1">
        <f>+[2]TechOptions!S5</f>
        <v>2015</v>
      </c>
      <c r="AI12" s="1">
        <f>+[2]TechOptions!T5</f>
        <v>2015</v>
      </c>
      <c r="AJ12" s="1">
        <f>+[2]TechOptions!U5</f>
        <v>2015</v>
      </c>
      <c r="AK12" s="1">
        <f>+[2]TechOptions!V5</f>
        <v>2015</v>
      </c>
      <c r="AL12" s="1">
        <f>+[2]TechOptions!W5</f>
        <v>2015</v>
      </c>
      <c r="AM12" s="1">
        <f>+[2]TechOptions!X5</f>
        <v>2015</v>
      </c>
      <c r="AN12" s="1">
        <f>+[2]TechOptions!Y5</f>
        <v>2015</v>
      </c>
      <c r="AO12" s="1">
        <f>+[2]TechOptions!Z5</f>
        <v>2015</v>
      </c>
      <c r="AP12" s="1">
        <f>+[2]TechOptions!AA5</f>
        <v>2015</v>
      </c>
      <c r="AQ12" s="1">
        <f>+[2]TechOptions!AL5</f>
        <v>0.02</v>
      </c>
      <c r="AR12" s="1">
        <v>5</v>
      </c>
      <c r="AZ12" s="21" t="s">
        <v>92</v>
      </c>
      <c r="BA12" s="22"/>
      <c r="BB12" s="22" t="s">
        <v>84</v>
      </c>
      <c r="BC12" s="22"/>
      <c r="BD12" s="22" t="s">
        <v>85</v>
      </c>
      <c r="BE12" s="22"/>
      <c r="BF12" s="22" t="s">
        <v>82</v>
      </c>
    </row>
    <row r="13" spans="1:58" hidden="1">
      <c r="A13" s="4" t="s">
        <v>75</v>
      </c>
      <c r="B13" s="2" t="s">
        <v>166</v>
      </c>
      <c r="C13" s="4" t="s">
        <v>80</v>
      </c>
      <c r="D13" s="2" t="s">
        <v>171</v>
      </c>
      <c r="E13" s="3" t="s">
        <v>223</v>
      </c>
      <c r="F13" s="4" t="s">
        <v>81</v>
      </c>
      <c r="G13" s="2" t="s">
        <v>172</v>
      </c>
      <c r="H13" s="3" t="s">
        <v>229</v>
      </c>
      <c r="I13" s="4" t="s">
        <v>111</v>
      </c>
      <c r="J13" s="2" t="s">
        <v>198</v>
      </c>
      <c r="L13" s="1">
        <f t="shared" si="0"/>
        <v>26</v>
      </c>
      <c r="N13" s="1" t="str">
        <f t="shared" si="1"/>
        <v>CNST-MoTP-Mob-LPG-ICE_ofrd</v>
      </c>
      <c r="O13" s="1" t="str">
        <f t="shared" si="2"/>
        <v>New Construction - Motive Power, Mobile  - LPG</v>
      </c>
      <c r="P13" s="1" t="str">
        <f t="shared" si="3"/>
        <v>INDLPG</v>
      </c>
      <c r="Q13" s="1" t="str">
        <f t="shared" si="4"/>
        <v>CNST-MoTP-Mob</v>
      </c>
      <c r="R13" s="1">
        <f>2018</f>
        <v>2018</v>
      </c>
      <c r="S13" s="1">
        <f>+[2]TechOptions!F6</f>
        <v>2025</v>
      </c>
      <c r="T13" s="1">
        <f>+[2]TechOptions!G6</f>
        <v>20</v>
      </c>
      <c r="U13" s="1">
        <f>+ROUND([2]TechOptions!E6,2)</f>
        <v>0.09</v>
      </c>
      <c r="V13" s="1">
        <v>31.536000000000001</v>
      </c>
      <c r="W13" s="1">
        <f>+[2]TechOptions!H6</f>
        <v>0.13</v>
      </c>
      <c r="X13" s="1">
        <f>+[2]TechOptions!I6</f>
        <v>0.13</v>
      </c>
      <c r="Y13" s="1">
        <f>+[2]TechOptions!J6</f>
        <v>0.13</v>
      </c>
      <c r="Z13" s="1">
        <f>+[2]TechOptions!K6</f>
        <v>0.13</v>
      </c>
      <c r="AA13" s="1">
        <f>+[2]TechOptions!L6</f>
        <v>0.13</v>
      </c>
      <c r="AB13" s="1">
        <f>+[2]TechOptions!M6</f>
        <v>0.13</v>
      </c>
      <c r="AC13" s="1">
        <f>+[2]TechOptions!N6</f>
        <v>0.13</v>
      </c>
      <c r="AD13" s="1">
        <f>+[2]TechOptions!O6</f>
        <v>0.13</v>
      </c>
      <c r="AE13" s="1">
        <f>+[2]TechOptions!P6</f>
        <v>0.13</v>
      </c>
      <c r="AF13" s="1">
        <f>+[2]TechOptions!Q6</f>
        <v>0.13</v>
      </c>
      <c r="AG13" s="1">
        <f>+[2]TechOptions!R6</f>
        <v>2675</v>
      </c>
      <c r="AH13" s="1">
        <f>+[2]TechOptions!S6</f>
        <v>2675</v>
      </c>
      <c r="AI13" s="1">
        <f>+[2]TechOptions!T6</f>
        <v>2675</v>
      </c>
      <c r="AJ13" s="1">
        <f>+[2]TechOptions!U6</f>
        <v>2675</v>
      </c>
      <c r="AK13" s="1">
        <f>+[2]TechOptions!V6</f>
        <v>2675</v>
      </c>
      <c r="AL13" s="1">
        <f>+[2]TechOptions!W6</f>
        <v>2675</v>
      </c>
      <c r="AM13" s="1">
        <f>+[2]TechOptions!X6</f>
        <v>2675</v>
      </c>
      <c r="AN13" s="1">
        <f>+[2]TechOptions!Y6</f>
        <v>2675</v>
      </c>
      <c r="AO13" s="1">
        <f>+[2]TechOptions!Z6</f>
        <v>2675</v>
      </c>
      <c r="AP13" s="1">
        <f>+[2]TechOptions!AA6</f>
        <v>2675</v>
      </c>
      <c r="AQ13" s="1">
        <f>+[2]TechOptions!AL6</f>
        <v>0.11</v>
      </c>
      <c r="AR13" s="1">
        <v>5</v>
      </c>
      <c r="AZ13" s="19" t="s">
        <v>92</v>
      </c>
      <c r="BA13" s="20"/>
      <c r="BB13" s="20" t="s">
        <v>84</v>
      </c>
      <c r="BC13" s="20"/>
      <c r="BD13" s="20" t="s">
        <v>87</v>
      </c>
      <c r="BE13" s="20"/>
      <c r="BF13" s="20" t="s">
        <v>70</v>
      </c>
    </row>
    <row r="14" spans="1:58" hidden="1">
      <c r="A14" s="4" t="s">
        <v>75</v>
      </c>
      <c r="B14" s="2" t="s">
        <v>166</v>
      </c>
      <c r="C14" s="4" t="s">
        <v>84</v>
      </c>
      <c r="D14" s="2" t="s">
        <v>175</v>
      </c>
      <c r="E14" s="3" t="s">
        <v>230</v>
      </c>
      <c r="F14" s="4" t="s">
        <v>85</v>
      </c>
      <c r="G14" s="2" t="s">
        <v>554</v>
      </c>
      <c r="H14" s="3" t="s">
        <v>555</v>
      </c>
      <c r="I14" s="4" t="s">
        <v>82</v>
      </c>
      <c r="J14" s="2" t="s">
        <v>173</v>
      </c>
      <c r="L14" s="1">
        <f t="shared" si="0"/>
        <v>25</v>
      </c>
      <c r="N14" s="1" t="str">
        <f t="shared" si="1"/>
        <v>CNST-MoTP-Stat-DSL-st_ngn</v>
      </c>
      <c r="O14" s="1" t="str">
        <f t="shared" si="2"/>
        <v>New Construction - Motive Power, Stationary  - Diesel</v>
      </c>
      <c r="P14" s="1" t="str">
        <f t="shared" si="3"/>
        <v>INDDSL</v>
      </c>
      <c r="Q14" s="1" t="str">
        <f t="shared" si="4"/>
        <v>CNST-MoTP-Stat</v>
      </c>
      <c r="R14" s="1">
        <f>2018</f>
        <v>2018</v>
      </c>
      <c r="S14" s="1">
        <f>+[2]TechOptions!F7</f>
        <v>2020</v>
      </c>
      <c r="T14" s="1">
        <f>+[2]TechOptions!G7</f>
        <v>20</v>
      </c>
      <c r="U14" s="1">
        <f>+ROUND([2]TechOptions!E7,2)</f>
        <v>0.5</v>
      </c>
      <c r="V14" s="1">
        <v>31.536000000000001</v>
      </c>
      <c r="W14" s="1">
        <f>+[2]TechOptions!H7</f>
        <v>0.22</v>
      </c>
      <c r="X14" s="1">
        <f>+[2]TechOptions!I7</f>
        <v>0.22</v>
      </c>
      <c r="Y14" s="1">
        <f>+[2]TechOptions!J7</f>
        <v>0.22</v>
      </c>
      <c r="Z14" s="1">
        <f>+[2]TechOptions!K7</f>
        <v>0.22</v>
      </c>
      <c r="AA14" s="1">
        <f>+[2]TechOptions!L7</f>
        <v>0.22</v>
      </c>
      <c r="AB14" s="1">
        <f>+[2]TechOptions!M7</f>
        <v>0.22</v>
      </c>
      <c r="AC14" s="1">
        <f>+[2]TechOptions!N7</f>
        <v>0.22</v>
      </c>
      <c r="AD14" s="1">
        <f>+[2]TechOptions!O7</f>
        <v>0.22</v>
      </c>
      <c r="AE14" s="1">
        <f>+[2]TechOptions!P7</f>
        <v>0.22</v>
      </c>
      <c r="AF14" s="1">
        <f>+[2]TechOptions!Q7</f>
        <v>0.22</v>
      </c>
      <c r="AG14" s="1">
        <f>+[2]TechOptions!R7</f>
        <v>455</v>
      </c>
      <c r="AH14" s="1">
        <f>+[2]TechOptions!S7</f>
        <v>455</v>
      </c>
      <c r="AI14" s="1">
        <f>+[2]TechOptions!T7</f>
        <v>455</v>
      </c>
      <c r="AJ14" s="1">
        <f>+[2]TechOptions!U7</f>
        <v>455</v>
      </c>
      <c r="AK14" s="1">
        <f>+[2]TechOptions!V7</f>
        <v>455</v>
      </c>
      <c r="AL14" s="1">
        <f>+[2]TechOptions!W7</f>
        <v>455</v>
      </c>
      <c r="AM14" s="1">
        <f>+[2]TechOptions!X7</f>
        <v>455</v>
      </c>
      <c r="AN14" s="1">
        <f>+[2]TechOptions!Y7</f>
        <v>455</v>
      </c>
      <c r="AO14" s="1">
        <f>+[2]TechOptions!Z7</f>
        <v>455</v>
      </c>
      <c r="AP14" s="1">
        <f>+[2]TechOptions!AA7</f>
        <v>455</v>
      </c>
      <c r="AQ14" s="1">
        <f>+[2]TechOptions!AL7</f>
        <v>1</v>
      </c>
      <c r="AR14" s="1">
        <v>5</v>
      </c>
      <c r="AZ14" s="21" t="s">
        <v>92</v>
      </c>
      <c r="BA14" s="22"/>
      <c r="BB14" s="22" t="s">
        <v>84</v>
      </c>
      <c r="BC14" s="22"/>
      <c r="BD14" s="22" t="s">
        <v>222</v>
      </c>
      <c r="BE14" s="22"/>
      <c r="BF14" s="26" t="s">
        <v>70</v>
      </c>
    </row>
    <row r="15" spans="1:58" hidden="1">
      <c r="A15" s="4" t="s">
        <v>75</v>
      </c>
      <c r="B15" s="2" t="s">
        <v>166</v>
      </c>
      <c r="C15" s="4" t="s">
        <v>84</v>
      </c>
      <c r="D15" s="2" t="s">
        <v>175</v>
      </c>
      <c r="E15" s="3" t="s">
        <v>230</v>
      </c>
      <c r="F15" s="4" t="s">
        <v>85</v>
      </c>
      <c r="G15" s="2" t="s">
        <v>554</v>
      </c>
      <c r="H15" s="3" t="s">
        <v>556</v>
      </c>
      <c r="I15" s="4" t="s">
        <v>83</v>
      </c>
      <c r="J15" s="2" t="s">
        <v>174</v>
      </c>
      <c r="L15" s="1">
        <f t="shared" si="0"/>
        <v>25</v>
      </c>
      <c r="N15" s="1" t="str">
        <f t="shared" si="1"/>
        <v>CNST-MoTP-Stat-PET-st_ngn</v>
      </c>
      <c r="O15" s="1" t="str">
        <f t="shared" si="2"/>
        <v>New Construction - Motive Power, Stationary  - Petrol</v>
      </c>
      <c r="P15" s="1" t="str">
        <f t="shared" si="3"/>
        <v>INDPET</v>
      </c>
      <c r="Q15" s="1" t="str">
        <f t="shared" si="4"/>
        <v>CNST-MoTP-Stat</v>
      </c>
      <c r="R15" s="1">
        <f>2018</f>
        <v>2018</v>
      </c>
      <c r="S15" s="1">
        <f>+[2]TechOptions!F8</f>
        <v>2025</v>
      </c>
      <c r="T15" s="1">
        <f>+[2]TechOptions!G8</f>
        <v>15</v>
      </c>
      <c r="U15" s="1">
        <f>+ROUND([2]TechOptions!E8,2)</f>
        <v>0.5</v>
      </c>
      <c r="V15" s="1">
        <v>31.536000000000001</v>
      </c>
      <c r="W15" s="1">
        <f>+[2]TechOptions!H8</f>
        <v>0.18</v>
      </c>
      <c r="X15" s="1">
        <f>+[2]TechOptions!I8</f>
        <v>0.18</v>
      </c>
      <c r="Y15" s="1">
        <f>+[2]TechOptions!J8</f>
        <v>0.18</v>
      </c>
      <c r="Z15" s="1">
        <f>+[2]TechOptions!K8</f>
        <v>0.18</v>
      </c>
      <c r="AA15" s="1">
        <f>+[2]TechOptions!L8</f>
        <v>0.18</v>
      </c>
      <c r="AB15" s="1">
        <f>+[2]TechOptions!M8</f>
        <v>0.18</v>
      </c>
      <c r="AC15" s="1">
        <f>+[2]TechOptions!N8</f>
        <v>0.18</v>
      </c>
      <c r="AD15" s="1">
        <f>+[2]TechOptions!O8</f>
        <v>0.18</v>
      </c>
      <c r="AE15" s="1">
        <f>+[2]TechOptions!P8</f>
        <v>0.18</v>
      </c>
      <c r="AF15" s="1">
        <f>+[2]TechOptions!Q8</f>
        <v>0.18</v>
      </c>
      <c r="AG15" s="1">
        <f>+[2]TechOptions!R8</f>
        <v>350</v>
      </c>
      <c r="AH15" s="1">
        <f>+[2]TechOptions!S8</f>
        <v>350</v>
      </c>
      <c r="AI15" s="1">
        <f>+[2]TechOptions!T8</f>
        <v>350</v>
      </c>
      <c r="AJ15" s="1">
        <f>+[2]TechOptions!U8</f>
        <v>350</v>
      </c>
      <c r="AK15" s="1">
        <f>+[2]TechOptions!V8</f>
        <v>350</v>
      </c>
      <c r="AL15" s="1">
        <f>+[2]TechOptions!W8</f>
        <v>350</v>
      </c>
      <c r="AM15" s="1">
        <f>+[2]TechOptions!X8</f>
        <v>350</v>
      </c>
      <c r="AN15" s="1">
        <f>+[2]TechOptions!Y8</f>
        <v>350</v>
      </c>
      <c r="AO15" s="1">
        <f>+[2]TechOptions!Z8</f>
        <v>350</v>
      </c>
      <c r="AP15" s="1">
        <f>+[2]TechOptions!AA8</f>
        <v>350</v>
      </c>
      <c r="AQ15" s="1">
        <f>+[2]TechOptions!AL8</f>
        <v>1</v>
      </c>
      <c r="AR15" s="1">
        <v>5</v>
      </c>
      <c r="AZ15" s="19" t="s">
        <v>92</v>
      </c>
      <c r="BA15" s="20"/>
      <c r="BB15" s="20" t="s">
        <v>231</v>
      </c>
      <c r="BC15" s="20"/>
      <c r="BD15" s="20" t="s">
        <v>232</v>
      </c>
      <c r="BE15" s="20"/>
      <c r="BF15" s="20" t="s">
        <v>70</v>
      </c>
    </row>
    <row r="16" spans="1:58" hidden="1">
      <c r="A16" s="4" t="s">
        <v>75</v>
      </c>
      <c r="B16" s="2" t="s">
        <v>166</v>
      </c>
      <c r="C16" s="4" t="s">
        <v>84</v>
      </c>
      <c r="D16" s="2" t="s">
        <v>175</v>
      </c>
      <c r="E16" s="3" t="s">
        <v>230</v>
      </c>
      <c r="F16" s="4" t="s">
        <v>87</v>
      </c>
      <c r="G16" s="2" t="s">
        <v>178</v>
      </c>
      <c r="H16" s="3" t="s">
        <v>233</v>
      </c>
      <c r="I16" s="4" t="s">
        <v>70</v>
      </c>
      <c r="J16" s="2" t="s">
        <v>161</v>
      </c>
      <c r="L16" s="1">
        <f t="shared" si="0"/>
        <v>24</v>
      </c>
      <c r="N16" s="1" t="str">
        <f t="shared" si="1"/>
        <v>CNST-MoTP-Stat-ELC-Motor</v>
      </c>
      <c r="O16" s="1" t="str">
        <f t="shared" si="2"/>
        <v>New Construction - Motive Power, Stationary  - Electricity</v>
      </c>
      <c r="P16" s="1" t="str">
        <f t="shared" si="3"/>
        <v>INDELC</v>
      </c>
      <c r="Q16" s="1" t="str">
        <f t="shared" si="4"/>
        <v>CNST-MoTP-Stat</v>
      </c>
      <c r="R16" s="1">
        <f>2018</f>
        <v>2018</v>
      </c>
      <c r="S16" s="1">
        <f>+[2]TechOptions!F9</f>
        <v>2020</v>
      </c>
      <c r="T16" s="1">
        <f>+[2]TechOptions!G9</f>
        <v>10</v>
      </c>
      <c r="U16" s="1">
        <f>+ROUND([2]TechOptions!E9,2)</f>
        <v>0.5</v>
      </c>
      <c r="V16" s="1">
        <v>31.536000000000001</v>
      </c>
      <c r="W16" s="1">
        <f>+[2]TechOptions!H9</f>
        <v>0.67500000000000004</v>
      </c>
      <c r="X16" s="1">
        <f>+[2]TechOptions!I9</f>
        <v>0.67500000000000004</v>
      </c>
      <c r="Y16" s="1">
        <f>+[2]TechOptions!J9</f>
        <v>0.67500000000000004</v>
      </c>
      <c r="Z16" s="1">
        <f>+[2]TechOptions!K9</f>
        <v>0.67500000000000004</v>
      </c>
      <c r="AA16" s="1">
        <f>+[2]TechOptions!L9</f>
        <v>0.67500000000000004</v>
      </c>
      <c r="AB16" s="1">
        <f>+[2]TechOptions!M9</f>
        <v>0.67500000000000004</v>
      </c>
      <c r="AC16" s="1">
        <f>+[2]TechOptions!N9</f>
        <v>0.67500000000000004</v>
      </c>
      <c r="AD16" s="1">
        <f>+[2]TechOptions!O9</f>
        <v>0.67500000000000004</v>
      </c>
      <c r="AE16" s="1">
        <f>+[2]TechOptions!P9</f>
        <v>0.67500000000000004</v>
      </c>
      <c r="AF16" s="1">
        <f>+[2]TechOptions!Q9</f>
        <v>0.67500000000000004</v>
      </c>
      <c r="AG16" s="1">
        <f>+[2]TechOptions!R9</f>
        <v>280</v>
      </c>
      <c r="AH16" s="1">
        <f>+[2]TechOptions!S9</f>
        <v>280</v>
      </c>
      <c r="AI16" s="1">
        <f>+[2]TechOptions!T9</f>
        <v>280</v>
      </c>
      <c r="AJ16" s="1">
        <f>+[2]TechOptions!U9</f>
        <v>280</v>
      </c>
      <c r="AK16" s="1">
        <f>+[2]TechOptions!V9</f>
        <v>280</v>
      </c>
      <c r="AL16" s="1">
        <f>+[2]TechOptions!W9</f>
        <v>280</v>
      </c>
      <c r="AM16" s="1">
        <f>+[2]TechOptions!X9</f>
        <v>280</v>
      </c>
      <c r="AN16" s="1">
        <f>+[2]TechOptions!Y9</f>
        <v>280</v>
      </c>
      <c r="AO16" s="1">
        <f>+[2]TechOptions!Z9</f>
        <v>280</v>
      </c>
      <c r="AP16" s="1">
        <f>+[2]TechOptions!AA9</f>
        <v>280</v>
      </c>
      <c r="AQ16" s="1">
        <f>+[2]TechOptions!AL9</f>
        <v>1</v>
      </c>
      <c r="AR16" s="1">
        <v>5</v>
      </c>
      <c r="AZ16" s="21" t="s">
        <v>92</v>
      </c>
      <c r="BA16" s="22"/>
      <c r="BB16" s="22" t="s">
        <v>231</v>
      </c>
      <c r="BC16" s="22"/>
      <c r="BD16" s="22" t="s">
        <v>234</v>
      </c>
      <c r="BE16" s="22"/>
      <c r="BF16" s="22" t="s">
        <v>70</v>
      </c>
    </row>
    <row r="17" spans="1:58" hidden="1">
      <c r="A17" s="4" t="s">
        <v>75</v>
      </c>
      <c r="B17" s="2" t="s">
        <v>166</v>
      </c>
      <c r="C17" s="4" t="s">
        <v>84</v>
      </c>
      <c r="D17" s="2" t="s">
        <v>175</v>
      </c>
      <c r="E17" s="3" t="s">
        <v>230</v>
      </c>
      <c r="F17" s="4" t="s">
        <v>222</v>
      </c>
      <c r="G17" s="2" t="s">
        <v>235</v>
      </c>
      <c r="H17" s="3" t="s">
        <v>236</v>
      </c>
      <c r="I17" s="4" t="s">
        <v>70</v>
      </c>
      <c r="J17" s="2" t="s">
        <v>161</v>
      </c>
      <c r="L17" s="1">
        <f t="shared" si="0"/>
        <v>26</v>
      </c>
      <c r="N17" s="1" t="str">
        <f t="shared" si="1"/>
        <v>CNST-MoTP-Stat-ELC-VSD-Mtr</v>
      </c>
      <c r="O17" s="1" t="str">
        <f t="shared" si="2"/>
        <v>New Construction - Motive Power, Stationary  - Electricity</v>
      </c>
      <c r="P17" s="1" t="str">
        <f t="shared" si="3"/>
        <v>INDELC</v>
      </c>
      <c r="Q17" s="1" t="str">
        <f t="shared" si="4"/>
        <v>CNST-MoTP-Stat</v>
      </c>
      <c r="R17" s="1">
        <f>2018</f>
        <v>2018</v>
      </c>
      <c r="S17" s="1">
        <f>+[2]TechOptions!F10</f>
        <v>2025</v>
      </c>
      <c r="T17" s="1">
        <f>+[2]TechOptions!G10</f>
        <v>10</v>
      </c>
      <c r="U17" s="1">
        <f>+ROUND([2]TechOptions!E10,2)</f>
        <v>0.5</v>
      </c>
      <c r="V17" s="1">
        <v>31.536000000000001</v>
      </c>
      <c r="W17" s="1">
        <f>+[2]TechOptions!H10</f>
        <v>0.9</v>
      </c>
      <c r="X17" s="1">
        <f>+[2]TechOptions!I10</f>
        <v>0.9</v>
      </c>
      <c r="Y17" s="1">
        <f>+[2]TechOptions!J10</f>
        <v>0.9</v>
      </c>
      <c r="Z17" s="1">
        <f>+[2]TechOptions!K10</f>
        <v>0.9</v>
      </c>
      <c r="AA17" s="1">
        <f>+[2]TechOptions!L10</f>
        <v>0.9</v>
      </c>
      <c r="AB17" s="1">
        <f>+[2]TechOptions!M10</f>
        <v>0.9</v>
      </c>
      <c r="AC17" s="1">
        <f>+[2]TechOptions!N10</f>
        <v>0.9</v>
      </c>
      <c r="AD17" s="1">
        <f>+[2]TechOptions!O10</f>
        <v>0.9</v>
      </c>
      <c r="AE17" s="1">
        <f>+[2]TechOptions!P10</f>
        <v>0.9</v>
      </c>
      <c r="AF17" s="1">
        <f>+[2]TechOptions!Q10</f>
        <v>0.9</v>
      </c>
      <c r="AG17" s="1">
        <f>+[2]TechOptions!R10</f>
        <v>336</v>
      </c>
      <c r="AH17" s="1">
        <f>+[2]TechOptions!S10</f>
        <v>336</v>
      </c>
      <c r="AI17" s="1">
        <f>+[2]TechOptions!T10</f>
        <v>336</v>
      </c>
      <c r="AJ17" s="1">
        <f>+[2]TechOptions!U10</f>
        <v>336</v>
      </c>
      <c r="AK17" s="1">
        <f>+[2]TechOptions!V10</f>
        <v>336</v>
      </c>
      <c r="AL17" s="1">
        <f>+[2]TechOptions!W10</f>
        <v>336</v>
      </c>
      <c r="AM17" s="1">
        <f>+[2]TechOptions!X10</f>
        <v>336</v>
      </c>
      <c r="AN17" s="1">
        <f>+[2]TechOptions!Y10</f>
        <v>336</v>
      </c>
      <c r="AO17" s="1">
        <f>+[2]TechOptions!Z10</f>
        <v>336</v>
      </c>
      <c r="AP17" s="1">
        <f>+[2]TechOptions!AA10</f>
        <v>336</v>
      </c>
      <c r="AQ17" s="1">
        <f>+[2]TechOptions!AL10</f>
        <v>0.5</v>
      </c>
      <c r="AR17" s="1">
        <v>5</v>
      </c>
      <c r="AZ17" s="19" t="s">
        <v>92</v>
      </c>
      <c r="BA17" s="20"/>
      <c r="BB17" s="20" t="s">
        <v>231</v>
      </c>
      <c r="BC17" s="20"/>
      <c r="BD17" s="24" t="s">
        <v>95</v>
      </c>
      <c r="BE17" s="24"/>
      <c r="BF17" s="24" t="s">
        <v>71</v>
      </c>
    </row>
    <row r="18" spans="1:58" hidden="1">
      <c r="A18" s="4" t="s">
        <v>92</v>
      </c>
      <c r="B18" s="2" t="s">
        <v>182</v>
      </c>
      <c r="C18" s="4" t="s">
        <v>225</v>
      </c>
      <c r="D18" s="2" t="s">
        <v>237</v>
      </c>
      <c r="E18" s="3" t="s">
        <v>238</v>
      </c>
      <c r="F18" s="4" t="s">
        <v>226</v>
      </c>
      <c r="G18" s="2" t="s">
        <v>239</v>
      </c>
      <c r="H18" s="3" t="s">
        <v>240</v>
      </c>
      <c r="I18" s="4" t="s">
        <v>70</v>
      </c>
      <c r="J18" s="2" t="s">
        <v>161</v>
      </c>
      <c r="L18" s="1">
        <f t="shared" si="0"/>
        <v>17</v>
      </c>
      <c r="N18" s="1" t="str">
        <f t="shared" si="1"/>
        <v>DARY-AIR-ELC-CMPR</v>
      </c>
      <c r="O18" s="1" t="str">
        <f t="shared" si="2"/>
        <v>New Dairy - Compressed Air  - Electricity</v>
      </c>
      <c r="P18" s="1" t="str">
        <f t="shared" si="3"/>
        <v>INDELC</v>
      </c>
      <c r="Q18" s="1" t="str">
        <f t="shared" si="4"/>
        <v>DARY-AIR</v>
      </c>
      <c r="R18" s="1">
        <f>2018</f>
        <v>2018</v>
      </c>
      <c r="S18" s="1">
        <f>+[2]TechOptions!F11</f>
        <v>2020</v>
      </c>
      <c r="T18" s="1">
        <f>+[2]TechOptions!G11</f>
        <v>25</v>
      </c>
      <c r="U18" s="1">
        <f>+ROUND([2]TechOptions!E11,2)</f>
        <v>0.68</v>
      </c>
      <c r="V18" s="1">
        <v>31.536000000000001</v>
      </c>
      <c r="W18" s="1">
        <f>+[2]TechOptions!H11</f>
        <v>1</v>
      </c>
      <c r="X18" s="1">
        <f>+[2]TechOptions!I11</f>
        <v>1</v>
      </c>
      <c r="Y18" s="1">
        <f>+[2]TechOptions!J11</f>
        <v>1</v>
      </c>
      <c r="Z18" s="1">
        <f>+[2]TechOptions!K11</f>
        <v>1</v>
      </c>
      <c r="AA18" s="1">
        <f>+[2]TechOptions!L11</f>
        <v>1</v>
      </c>
      <c r="AB18" s="1">
        <f>+[2]TechOptions!M11</f>
        <v>1</v>
      </c>
      <c r="AC18" s="1">
        <f>+[2]TechOptions!N11</f>
        <v>1</v>
      </c>
      <c r="AD18" s="1">
        <f>+[2]TechOptions!O11</f>
        <v>1</v>
      </c>
      <c r="AE18" s="1">
        <f>+[2]TechOptions!P11</f>
        <v>1</v>
      </c>
      <c r="AF18" s="1">
        <f>+[2]TechOptions!Q11</f>
        <v>1</v>
      </c>
      <c r="AG18" s="1">
        <f>+[2]TechOptions!R11</f>
        <v>0</v>
      </c>
      <c r="AH18" s="1">
        <f>+[2]TechOptions!S11</f>
        <v>0</v>
      </c>
      <c r="AI18" s="1">
        <f>+[2]TechOptions!T11</f>
        <v>0</v>
      </c>
      <c r="AJ18" s="1">
        <f>+[2]TechOptions!U11</f>
        <v>0</v>
      </c>
      <c r="AK18" s="1">
        <f>+[2]TechOptions!V11</f>
        <v>0</v>
      </c>
      <c r="AL18" s="1">
        <f>+[2]TechOptions!W11</f>
        <v>0</v>
      </c>
      <c r="AM18" s="1">
        <f>+[2]TechOptions!X11</f>
        <v>0</v>
      </c>
      <c r="AN18" s="1">
        <f>+[2]TechOptions!Y11</f>
        <v>0</v>
      </c>
      <c r="AO18" s="1">
        <f>+[2]TechOptions!Z11</f>
        <v>0</v>
      </c>
      <c r="AP18" s="1">
        <f>+[2]TechOptions!AA11</f>
        <v>0</v>
      </c>
      <c r="AQ18" s="1">
        <f>+[2]TechOptions!AL11</f>
        <v>1</v>
      </c>
      <c r="AR18" s="1">
        <v>5</v>
      </c>
      <c r="AZ18" s="21" t="s">
        <v>92</v>
      </c>
      <c r="BA18" s="22"/>
      <c r="BB18" s="22" t="s">
        <v>231</v>
      </c>
      <c r="BC18" s="22"/>
      <c r="BD18" s="26" t="s">
        <v>95</v>
      </c>
      <c r="BE18" s="26"/>
      <c r="BF18" s="26" t="s">
        <v>68</v>
      </c>
    </row>
    <row r="19" spans="1:58" hidden="1">
      <c r="A19" s="4" t="s">
        <v>92</v>
      </c>
      <c r="B19" s="2" t="s">
        <v>182</v>
      </c>
      <c r="C19" s="4" t="s">
        <v>84</v>
      </c>
      <c r="D19" s="2" t="s">
        <v>175</v>
      </c>
      <c r="E19" s="3" t="s">
        <v>241</v>
      </c>
      <c r="F19" s="4" t="s">
        <v>85</v>
      </c>
      <c r="G19" s="2" t="s">
        <v>554</v>
      </c>
      <c r="H19" s="3" t="s">
        <v>557</v>
      </c>
      <c r="I19" s="4" t="s">
        <v>83</v>
      </c>
      <c r="J19" s="2" t="s">
        <v>174</v>
      </c>
      <c r="L19" s="1">
        <f t="shared" si="0"/>
        <v>25</v>
      </c>
      <c r="N19" s="1" t="str">
        <f t="shared" si="1"/>
        <v>DARY-MoTP-Stat-PET-st_ngn</v>
      </c>
      <c r="O19" s="1" t="str">
        <f t="shared" si="2"/>
        <v>New Dairy - Motive Power, Stationary  - Petrol</v>
      </c>
      <c r="P19" s="1" t="str">
        <f t="shared" si="3"/>
        <v>INDPET</v>
      </c>
      <c r="Q19" s="1" t="str">
        <f t="shared" si="4"/>
        <v>DARY-MoTP-Stat</v>
      </c>
      <c r="R19" s="1">
        <f>2018</f>
        <v>2018</v>
      </c>
      <c r="S19" s="1">
        <f>+[2]TechOptions!F12</f>
        <v>2025</v>
      </c>
      <c r="T19" s="1">
        <f>+[2]TechOptions!G12</f>
        <v>15</v>
      </c>
      <c r="U19" s="1">
        <f>+ROUND([2]TechOptions!E12,2)</f>
        <v>0.5</v>
      </c>
      <c r="V19" s="1">
        <v>31.536000000000001</v>
      </c>
      <c r="W19" s="1">
        <f>+[2]TechOptions!H12</f>
        <v>0.18</v>
      </c>
      <c r="X19" s="1">
        <f>+[2]TechOptions!I12</f>
        <v>0.18</v>
      </c>
      <c r="Y19" s="1">
        <f>+[2]TechOptions!J12</f>
        <v>0.18</v>
      </c>
      <c r="Z19" s="1">
        <f>+[2]TechOptions!K12</f>
        <v>0.18</v>
      </c>
      <c r="AA19" s="1">
        <f>+[2]TechOptions!L12</f>
        <v>0.18</v>
      </c>
      <c r="AB19" s="1">
        <f>+[2]TechOptions!M12</f>
        <v>0.18</v>
      </c>
      <c r="AC19" s="1">
        <f>+[2]TechOptions!N12</f>
        <v>0.18</v>
      </c>
      <c r="AD19" s="1">
        <f>+[2]TechOptions!O12</f>
        <v>0.18</v>
      </c>
      <c r="AE19" s="1">
        <f>+[2]TechOptions!P12</f>
        <v>0.18</v>
      </c>
      <c r="AF19" s="1">
        <f>+[2]TechOptions!Q12</f>
        <v>0.18</v>
      </c>
      <c r="AG19" s="1">
        <f>+[2]TechOptions!R12</f>
        <v>350</v>
      </c>
      <c r="AH19" s="1">
        <f>+[2]TechOptions!S12</f>
        <v>350</v>
      </c>
      <c r="AI19" s="1">
        <f>+[2]TechOptions!T12</f>
        <v>350</v>
      </c>
      <c r="AJ19" s="1">
        <f>+[2]TechOptions!U12</f>
        <v>350</v>
      </c>
      <c r="AK19" s="1">
        <f>+[2]TechOptions!V12</f>
        <v>350</v>
      </c>
      <c r="AL19" s="1">
        <f>+[2]TechOptions!W12</f>
        <v>350</v>
      </c>
      <c r="AM19" s="1">
        <f>+[2]TechOptions!X12</f>
        <v>350</v>
      </c>
      <c r="AN19" s="1">
        <f>+[2]TechOptions!Y12</f>
        <v>350</v>
      </c>
      <c r="AO19" s="1">
        <f>+[2]TechOptions!Z12</f>
        <v>350</v>
      </c>
      <c r="AP19" s="1">
        <f>+[2]TechOptions!AA12</f>
        <v>350</v>
      </c>
      <c r="AQ19" s="1">
        <f>+[2]TechOptions!AL12</f>
        <v>1</v>
      </c>
      <c r="AR19" s="1">
        <v>5</v>
      </c>
      <c r="AZ19" s="19" t="s">
        <v>92</v>
      </c>
      <c r="BA19" s="20"/>
      <c r="BB19" s="20" t="s">
        <v>231</v>
      </c>
      <c r="BC19" s="20"/>
      <c r="BD19" s="24" t="s">
        <v>95</v>
      </c>
      <c r="BE19" s="24"/>
      <c r="BF19" s="24" t="s">
        <v>74</v>
      </c>
    </row>
    <row r="20" spans="1:58" hidden="1">
      <c r="A20" s="4" t="s">
        <v>92</v>
      </c>
      <c r="B20" s="2" t="s">
        <v>182</v>
      </c>
      <c r="C20" s="4" t="s">
        <v>84</v>
      </c>
      <c r="D20" s="2" t="s">
        <v>175</v>
      </c>
      <c r="E20" s="3" t="s">
        <v>241</v>
      </c>
      <c r="F20" s="4" t="s">
        <v>85</v>
      </c>
      <c r="G20" s="2" t="s">
        <v>554</v>
      </c>
      <c r="H20" s="3" t="s">
        <v>558</v>
      </c>
      <c r="I20" s="4" t="s">
        <v>82</v>
      </c>
      <c r="J20" s="2" t="s">
        <v>173</v>
      </c>
      <c r="L20" s="1">
        <f t="shared" si="0"/>
        <v>25</v>
      </c>
      <c r="N20" s="1" t="str">
        <f t="shared" si="1"/>
        <v>DARY-MoTP-Stat-DSL-st_ngn</v>
      </c>
      <c r="O20" s="1" t="str">
        <f t="shared" si="2"/>
        <v>New Dairy - Motive Power, Stationary  - Diesel</v>
      </c>
      <c r="P20" s="1" t="str">
        <f t="shared" si="3"/>
        <v>INDDSL</v>
      </c>
      <c r="Q20" s="1" t="str">
        <f t="shared" si="4"/>
        <v>DARY-MoTP-Stat</v>
      </c>
      <c r="R20" s="1">
        <f>2018</f>
        <v>2018</v>
      </c>
      <c r="S20" s="1">
        <f>+[2]TechOptions!F13</f>
        <v>2025</v>
      </c>
      <c r="T20" s="1">
        <f>+[2]TechOptions!G13</f>
        <v>20</v>
      </c>
      <c r="U20" s="1">
        <f>+ROUND([2]TechOptions!E13,2)</f>
        <v>0.5</v>
      </c>
      <c r="V20" s="1">
        <v>31.536000000000001</v>
      </c>
      <c r="W20" s="1">
        <f>+[2]TechOptions!H13</f>
        <v>0.22</v>
      </c>
      <c r="X20" s="1">
        <f>+[2]TechOptions!I13</f>
        <v>0.22</v>
      </c>
      <c r="Y20" s="1">
        <f>+[2]TechOptions!J13</f>
        <v>0.22</v>
      </c>
      <c r="Z20" s="1">
        <f>+[2]TechOptions!K13</f>
        <v>0.22</v>
      </c>
      <c r="AA20" s="1">
        <f>+[2]TechOptions!L13</f>
        <v>0.22</v>
      </c>
      <c r="AB20" s="1">
        <f>+[2]TechOptions!M13</f>
        <v>0.22</v>
      </c>
      <c r="AC20" s="1">
        <f>+[2]TechOptions!N13</f>
        <v>0.22</v>
      </c>
      <c r="AD20" s="1">
        <f>+[2]TechOptions!O13</f>
        <v>0.22</v>
      </c>
      <c r="AE20" s="1">
        <f>+[2]TechOptions!P13</f>
        <v>0.22</v>
      </c>
      <c r="AF20" s="1">
        <f>+[2]TechOptions!Q13</f>
        <v>0.22</v>
      </c>
      <c r="AG20" s="1">
        <f>+[2]TechOptions!R13</f>
        <v>455</v>
      </c>
      <c r="AH20" s="1">
        <f>+[2]TechOptions!S13</f>
        <v>455</v>
      </c>
      <c r="AI20" s="1">
        <f>+[2]TechOptions!T13</f>
        <v>455</v>
      </c>
      <c r="AJ20" s="1">
        <f>+[2]TechOptions!U13</f>
        <v>455</v>
      </c>
      <c r="AK20" s="1">
        <f>+[2]TechOptions!V13</f>
        <v>455</v>
      </c>
      <c r="AL20" s="1">
        <f>+[2]TechOptions!W13</f>
        <v>455</v>
      </c>
      <c r="AM20" s="1">
        <f>+[2]TechOptions!X13</f>
        <v>455</v>
      </c>
      <c r="AN20" s="1">
        <f>+[2]TechOptions!Y13</f>
        <v>455</v>
      </c>
      <c r="AO20" s="1">
        <f>+[2]TechOptions!Z13</f>
        <v>455</v>
      </c>
      <c r="AP20" s="1">
        <f>+[2]TechOptions!AA13</f>
        <v>455</v>
      </c>
      <c r="AQ20" s="1">
        <f>+[2]TechOptions!AL13</f>
        <v>1</v>
      </c>
      <c r="AR20" s="1">
        <v>5</v>
      </c>
      <c r="AZ20" s="21" t="s">
        <v>92</v>
      </c>
      <c r="BA20" s="22"/>
      <c r="BB20" s="22" t="s">
        <v>231</v>
      </c>
      <c r="BC20" s="22"/>
      <c r="BD20" s="26" t="s">
        <v>95</v>
      </c>
      <c r="BE20" s="26"/>
      <c r="BF20" s="26" t="s">
        <v>70</v>
      </c>
    </row>
    <row r="21" spans="1:58" hidden="1">
      <c r="A21" s="4" t="s">
        <v>92</v>
      </c>
      <c r="B21" s="2" t="s">
        <v>182</v>
      </c>
      <c r="C21" s="4" t="s">
        <v>84</v>
      </c>
      <c r="D21" s="2" t="s">
        <v>175</v>
      </c>
      <c r="E21" s="3" t="s">
        <v>241</v>
      </c>
      <c r="F21" s="4" t="s">
        <v>87</v>
      </c>
      <c r="G21" s="2" t="s">
        <v>178</v>
      </c>
      <c r="H21" s="3" t="s">
        <v>242</v>
      </c>
      <c r="I21" s="4" t="s">
        <v>70</v>
      </c>
      <c r="J21" s="2" t="s">
        <v>161</v>
      </c>
      <c r="L21" s="1">
        <f t="shared" si="0"/>
        <v>24</v>
      </c>
      <c r="N21" s="1" t="str">
        <f t="shared" si="1"/>
        <v>DARY-MoTP-Stat-ELC-Motor</v>
      </c>
      <c r="O21" s="1" t="str">
        <f t="shared" si="2"/>
        <v>New Dairy - Motive Power, Stationary  - Electricity</v>
      </c>
      <c r="P21" s="1" t="str">
        <f t="shared" si="3"/>
        <v>INDELC</v>
      </c>
      <c r="Q21" s="1" t="str">
        <f t="shared" si="4"/>
        <v>DARY-MoTP-Stat</v>
      </c>
      <c r="R21" s="1">
        <f>2018</f>
        <v>2018</v>
      </c>
      <c r="S21" s="1">
        <f>+[2]TechOptions!F14</f>
        <v>2020</v>
      </c>
      <c r="T21" s="1">
        <f>+[2]TechOptions!G14</f>
        <v>10</v>
      </c>
      <c r="U21" s="1">
        <f>+ROUND([2]TechOptions!E14,2)</f>
        <v>0.5</v>
      </c>
      <c r="V21" s="1">
        <v>31.536000000000001</v>
      </c>
      <c r="W21" s="1">
        <f>+[2]TechOptions!H14</f>
        <v>0.67500000000000004</v>
      </c>
      <c r="X21" s="1">
        <f>+[2]TechOptions!I14</f>
        <v>0.67500000000000004</v>
      </c>
      <c r="Y21" s="1">
        <f>+[2]TechOptions!J14</f>
        <v>0.67500000000000004</v>
      </c>
      <c r="Z21" s="1">
        <f>+[2]TechOptions!K14</f>
        <v>0.67500000000000004</v>
      </c>
      <c r="AA21" s="1">
        <f>+[2]TechOptions!L14</f>
        <v>0.67500000000000004</v>
      </c>
      <c r="AB21" s="1">
        <f>+[2]TechOptions!M14</f>
        <v>0.67500000000000004</v>
      </c>
      <c r="AC21" s="1">
        <f>+[2]TechOptions!N14</f>
        <v>0.67500000000000004</v>
      </c>
      <c r="AD21" s="1">
        <f>+[2]TechOptions!O14</f>
        <v>0.67500000000000004</v>
      </c>
      <c r="AE21" s="1">
        <f>+[2]TechOptions!P14</f>
        <v>0.67500000000000004</v>
      </c>
      <c r="AF21" s="1">
        <f>+[2]TechOptions!Q14</f>
        <v>0.67500000000000004</v>
      </c>
      <c r="AG21" s="1">
        <f>+[2]TechOptions!R14</f>
        <v>280</v>
      </c>
      <c r="AH21" s="1">
        <f>+[2]TechOptions!S14</f>
        <v>280</v>
      </c>
      <c r="AI21" s="1">
        <f>+[2]TechOptions!T14</f>
        <v>280</v>
      </c>
      <c r="AJ21" s="1">
        <f>+[2]TechOptions!U14</f>
        <v>280</v>
      </c>
      <c r="AK21" s="1">
        <f>+[2]TechOptions!V14</f>
        <v>280</v>
      </c>
      <c r="AL21" s="1">
        <f>+[2]TechOptions!W14</f>
        <v>280</v>
      </c>
      <c r="AM21" s="1">
        <f>+[2]TechOptions!X14</f>
        <v>280</v>
      </c>
      <c r="AN21" s="1">
        <f>+[2]TechOptions!Y14</f>
        <v>280</v>
      </c>
      <c r="AO21" s="1">
        <f>+[2]TechOptions!Z14</f>
        <v>280</v>
      </c>
      <c r="AP21" s="1">
        <f>+[2]TechOptions!AA14</f>
        <v>280</v>
      </c>
      <c r="AQ21" s="1">
        <f>+[2]TechOptions!AL14</f>
        <v>1</v>
      </c>
      <c r="AR21" s="1">
        <v>5</v>
      </c>
      <c r="AZ21" s="19" t="s">
        <v>92</v>
      </c>
      <c r="BA21" s="20"/>
      <c r="BB21" s="20" t="s">
        <v>243</v>
      </c>
      <c r="BC21" s="20"/>
      <c r="BD21" s="20" t="s">
        <v>95</v>
      </c>
      <c r="BE21" s="20"/>
      <c r="BF21" s="20" t="s">
        <v>71</v>
      </c>
    </row>
    <row r="22" spans="1:58" hidden="1">
      <c r="A22" s="4" t="s">
        <v>92</v>
      </c>
      <c r="B22" s="2" t="s">
        <v>182</v>
      </c>
      <c r="C22" s="4" t="s">
        <v>84</v>
      </c>
      <c r="D22" s="2" t="s">
        <v>175</v>
      </c>
      <c r="E22" s="3" t="s">
        <v>241</v>
      </c>
      <c r="F22" s="4" t="s">
        <v>222</v>
      </c>
      <c r="G22" s="2" t="s">
        <v>235</v>
      </c>
      <c r="H22" s="3" t="s">
        <v>244</v>
      </c>
      <c r="I22" s="4" t="s">
        <v>70</v>
      </c>
      <c r="J22" s="2" t="s">
        <v>161</v>
      </c>
      <c r="L22" s="1">
        <f t="shared" si="0"/>
        <v>26</v>
      </c>
      <c r="N22" s="1" t="str">
        <f t="shared" si="1"/>
        <v>DARY-MoTP-Stat-ELC-VSD-Mtr</v>
      </c>
      <c r="O22" s="1" t="str">
        <f t="shared" si="2"/>
        <v>New Dairy - Motive Power, Stationary  - Electricity</v>
      </c>
      <c r="P22" s="1" t="str">
        <f t="shared" si="3"/>
        <v>INDELC</v>
      </c>
      <c r="Q22" s="1" t="str">
        <f t="shared" si="4"/>
        <v>DARY-MoTP-Stat</v>
      </c>
      <c r="R22" s="1">
        <f>2018</f>
        <v>2018</v>
      </c>
      <c r="S22" s="1">
        <f>+[2]TechOptions!F15</f>
        <v>2025</v>
      </c>
      <c r="T22" s="1">
        <f>+[2]TechOptions!G15</f>
        <v>10</v>
      </c>
      <c r="U22" s="1">
        <f>+ROUND([2]TechOptions!E15,2)</f>
        <v>0.5</v>
      </c>
      <c r="V22" s="1">
        <v>31.536000000000001</v>
      </c>
      <c r="W22" s="1">
        <f>+[2]TechOptions!H15</f>
        <v>0.9</v>
      </c>
      <c r="X22" s="1">
        <f>+[2]TechOptions!I15</f>
        <v>0.9</v>
      </c>
      <c r="Y22" s="1">
        <f>+[2]TechOptions!J15</f>
        <v>0.9</v>
      </c>
      <c r="Z22" s="1">
        <f>+[2]TechOptions!K15</f>
        <v>0.9</v>
      </c>
      <c r="AA22" s="1">
        <f>+[2]TechOptions!L15</f>
        <v>0.9</v>
      </c>
      <c r="AB22" s="1">
        <f>+[2]TechOptions!M15</f>
        <v>0.9</v>
      </c>
      <c r="AC22" s="1">
        <f>+[2]TechOptions!N15</f>
        <v>0.9</v>
      </c>
      <c r="AD22" s="1">
        <f>+[2]TechOptions!O15</f>
        <v>0.9</v>
      </c>
      <c r="AE22" s="1">
        <f>+[2]TechOptions!P15</f>
        <v>0.9</v>
      </c>
      <c r="AF22" s="1">
        <f>+[2]TechOptions!Q15</f>
        <v>0.9</v>
      </c>
      <c r="AG22" s="1">
        <f>+[2]TechOptions!R15</f>
        <v>336</v>
      </c>
      <c r="AH22" s="1">
        <f>+[2]TechOptions!S15</f>
        <v>336</v>
      </c>
      <c r="AI22" s="1">
        <f>+[2]TechOptions!T15</f>
        <v>336</v>
      </c>
      <c r="AJ22" s="1">
        <f>+[2]TechOptions!U15</f>
        <v>336</v>
      </c>
      <c r="AK22" s="1">
        <f>+[2]TechOptions!V15</f>
        <v>336</v>
      </c>
      <c r="AL22" s="1">
        <f>+[2]TechOptions!W15</f>
        <v>336</v>
      </c>
      <c r="AM22" s="1">
        <f>+[2]TechOptions!X15</f>
        <v>336</v>
      </c>
      <c r="AN22" s="1">
        <f>+[2]TechOptions!Y15</f>
        <v>336</v>
      </c>
      <c r="AO22" s="1">
        <f>+[2]TechOptions!Z15</f>
        <v>336</v>
      </c>
      <c r="AP22" s="1">
        <f>+[2]TechOptions!AA15</f>
        <v>336</v>
      </c>
      <c r="AQ22" s="1">
        <f>+[2]TechOptions!AL15</f>
        <v>0.5</v>
      </c>
      <c r="AR22" s="1">
        <v>5</v>
      </c>
      <c r="AZ22" s="21" t="s">
        <v>92</v>
      </c>
      <c r="BA22" s="22"/>
      <c r="BB22" s="22" t="s">
        <v>243</v>
      </c>
      <c r="BC22" s="22"/>
      <c r="BD22" s="22" t="s">
        <v>95</v>
      </c>
      <c r="BE22" s="22"/>
      <c r="BF22" s="22" t="s">
        <v>68</v>
      </c>
    </row>
    <row r="23" spans="1:58" hidden="1">
      <c r="A23" s="4" t="s">
        <v>92</v>
      </c>
      <c r="B23" s="2" t="s">
        <v>182</v>
      </c>
      <c r="C23" s="4" t="s">
        <v>231</v>
      </c>
      <c r="D23" s="2" t="s">
        <v>245</v>
      </c>
      <c r="E23" s="3" t="s">
        <v>246</v>
      </c>
      <c r="F23" s="4" t="s">
        <v>232</v>
      </c>
      <c r="G23" s="2" t="s">
        <v>247</v>
      </c>
      <c r="H23" s="3" t="s">
        <v>248</v>
      </c>
      <c r="I23" s="4" t="s">
        <v>70</v>
      </c>
      <c r="J23" s="2" t="s">
        <v>161</v>
      </c>
      <c r="L23" s="1">
        <f t="shared" si="0"/>
        <v>24</v>
      </c>
      <c r="N23" s="1" t="str">
        <f t="shared" si="1"/>
        <v>DARY-PH-MVR_DRY-ELC-HPmp</v>
      </c>
      <c r="O23" s="1" t="str">
        <f t="shared" si="2"/>
        <v>New Dairy - Process Heat: MVR Drying  - Electricity</v>
      </c>
      <c r="P23" s="1" t="str">
        <f t="shared" si="3"/>
        <v>INDELC</v>
      </c>
      <c r="Q23" s="1" t="str">
        <f t="shared" si="4"/>
        <v>DARY-PH-MVR_DRY</v>
      </c>
      <c r="R23" s="1">
        <f>2018</f>
        <v>2018</v>
      </c>
      <c r="S23" s="1">
        <f>+[2]TechOptions!F16</f>
        <v>2025</v>
      </c>
      <c r="T23" s="1">
        <f>+[2]TechOptions!G16</f>
        <v>20</v>
      </c>
      <c r="U23" s="1">
        <f>+ROUND([2]TechOptions!E16,2)</f>
        <v>0.68</v>
      </c>
      <c r="V23" s="1">
        <v>31.536000000000001</v>
      </c>
      <c r="W23" s="1">
        <f>+[2]TechOptions!H16</f>
        <v>3</v>
      </c>
      <c r="X23" s="1">
        <f>+[2]TechOptions!I16</f>
        <v>3</v>
      </c>
      <c r="Y23" s="1">
        <f>+[2]TechOptions!J16</f>
        <v>3</v>
      </c>
      <c r="Z23" s="1">
        <f>+[2]TechOptions!K16</f>
        <v>3</v>
      </c>
      <c r="AA23" s="1">
        <f>+[2]TechOptions!L16</f>
        <v>3</v>
      </c>
      <c r="AB23" s="1">
        <f>+[2]TechOptions!M16</f>
        <v>3</v>
      </c>
      <c r="AC23" s="1">
        <f>+[2]TechOptions!N16</f>
        <v>3</v>
      </c>
      <c r="AD23" s="1">
        <f>+[2]TechOptions!O16</f>
        <v>3</v>
      </c>
      <c r="AE23" s="1">
        <f>+[2]TechOptions!P16</f>
        <v>3</v>
      </c>
      <c r="AF23" s="1">
        <f>+[2]TechOptions!Q16</f>
        <v>3</v>
      </c>
      <c r="AG23" s="1">
        <f>3750/AF23</f>
        <v>1250</v>
      </c>
      <c r="AH23" s="1">
        <f>AG23</f>
        <v>1250</v>
      </c>
      <c r="AI23" s="1">
        <f t="shared" ref="AI23:AP23" si="5">AH23</f>
        <v>1250</v>
      </c>
      <c r="AJ23" s="1">
        <f t="shared" si="5"/>
        <v>1250</v>
      </c>
      <c r="AK23" s="1">
        <f t="shared" si="5"/>
        <v>1250</v>
      </c>
      <c r="AL23" s="1">
        <f t="shared" si="5"/>
        <v>1250</v>
      </c>
      <c r="AM23" s="1">
        <f t="shared" si="5"/>
        <v>1250</v>
      </c>
      <c r="AN23" s="1">
        <f t="shared" si="5"/>
        <v>1250</v>
      </c>
      <c r="AO23" s="1">
        <f t="shared" si="5"/>
        <v>1250</v>
      </c>
      <c r="AP23" s="1">
        <f t="shared" si="5"/>
        <v>1250</v>
      </c>
      <c r="AQ23" s="1">
        <f>+[2]TechOptions!AL16</f>
        <v>0.26700000000000002</v>
      </c>
      <c r="AR23" s="1">
        <v>5</v>
      </c>
      <c r="AZ23" s="19" t="s">
        <v>92</v>
      </c>
      <c r="BA23" s="20"/>
      <c r="BB23" s="20" t="s">
        <v>243</v>
      </c>
      <c r="BC23" s="20"/>
      <c r="BD23" s="24" t="s">
        <v>95</v>
      </c>
      <c r="BE23" s="24"/>
      <c r="BF23" s="24" t="s">
        <v>74</v>
      </c>
    </row>
    <row r="24" spans="1:58" hidden="1">
      <c r="A24" s="4" t="s">
        <v>92</v>
      </c>
      <c r="B24" s="2" t="s">
        <v>182</v>
      </c>
      <c r="C24" s="4" t="s">
        <v>231</v>
      </c>
      <c r="D24" s="2" t="s">
        <v>245</v>
      </c>
      <c r="E24" s="3" t="s">
        <v>246</v>
      </c>
      <c r="F24" s="4" t="s">
        <v>234</v>
      </c>
      <c r="G24" s="2" t="s">
        <v>249</v>
      </c>
      <c r="H24" s="3" t="s">
        <v>250</v>
      </c>
      <c r="I24" s="4" t="s">
        <v>70</v>
      </c>
      <c r="J24" s="2" t="s">
        <v>161</v>
      </c>
      <c r="L24" s="1">
        <f t="shared" si="0"/>
        <v>25</v>
      </c>
      <c r="N24" s="1" t="str">
        <f t="shared" si="1"/>
        <v>DARY-PH-MVR_DRY-ELC-HRCVR</v>
      </c>
      <c r="O24" s="1" t="str">
        <f t="shared" si="2"/>
        <v>New Dairy - Process Heat: MVR Drying  - Electricity</v>
      </c>
      <c r="P24" s="1" t="str">
        <f t="shared" si="3"/>
        <v>INDELC</v>
      </c>
      <c r="Q24" s="1" t="str">
        <f t="shared" si="4"/>
        <v>DARY-PH-MVR_DRY</v>
      </c>
      <c r="R24" s="1">
        <f>2018</f>
        <v>2018</v>
      </c>
      <c r="S24" s="1">
        <f>+[2]TechOptions!F17</f>
        <v>2025</v>
      </c>
      <c r="T24" s="1">
        <f>+[2]TechOptions!G17</f>
        <v>20</v>
      </c>
      <c r="U24" s="1">
        <f>+ROUND([2]TechOptions!E17,2)</f>
        <v>0.68</v>
      </c>
      <c r="V24" s="1">
        <v>31.536000000000001</v>
      </c>
      <c r="W24" s="1">
        <f>+[2]TechOptions!H17</f>
        <v>28.075078208162523</v>
      </c>
      <c r="X24" s="1">
        <f>+[2]TechOptions!I17</f>
        <v>28.075078208162523</v>
      </c>
      <c r="Y24" s="1">
        <f>+[2]TechOptions!J17</f>
        <v>28.075078208162523</v>
      </c>
      <c r="Z24" s="1">
        <f>+[2]TechOptions!K17</f>
        <v>28.075078208162523</v>
      </c>
      <c r="AA24" s="1">
        <f>+[2]TechOptions!L17</f>
        <v>28.075078208162523</v>
      </c>
      <c r="AB24" s="1">
        <f>+[2]TechOptions!M17</f>
        <v>28.075078208162523</v>
      </c>
      <c r="AC24" s="1">
        <f>+[2]TechOptions!N17</f>
        <v>28.075078208162523</v>
      </c>
      <c r="AD24" s="1">
        <f>+[2]TechOptions!O17</f>
        <v>28.075078208162523</v>
      </c>
      <c r="AE24" s="1">
        <f>+[2]TechOptions!P17</f>
        <v>28.075078208162523</v>
      </c>
      <c r="AF24" s="1">
        <f>+[2]TechOptions!Q17</f>
        <v>28.075078208162523</v>
      </c>
      <c r="AG24" s="1">
        <f>+[2]TechOptions!R17</f>
        <v>16350</v>
      </c>
      <c r="AH24" s="1">
        <f>+[2]TechOptions!S17</f>
        <v>16350</v>
      </c>
      <c r="AI24" s="1">
        <f>+[2]TechOptions!T17</f>
        <v>16350</v>
      </c>
      <c r="AJ24" s="1">
        <f>+[2]TechOptions!U17</f>
        <v>16350</v>
      </c>
      <c r="AK24" s="1">
        <f>+[2]TechOptions!V17</f>
        <v>16350</v>
      </c>
      <c r="AL24" s="1">
        <f>+[2]TechOptions!W17</f>
        <v>16350</v>
      </c>
      <c r="AM24" s="1">
        <f>+[2]TechOptions!X17</f>
        <v>16350</v>
      </c>
      <c r="AN24" s="1">
        <f>+[2]TechOptions!Y17</f>
        <v>16350</v>
      </c>
      <c r="AO24" s="1">
        <f>+[2]TechOptions!Z17</f>
        <v>16350</v>
      </c>
      <c r="AP24" s="1">
        <f>+[2]TechOptions!AA17</f>
        <v>16350</v>
      </c>
      <c r="AQ24" s="1">
        <f>+[2]TechOptions!AL17</f>
        <v>0.14599999999999999</v>
      </c>
      <c r="AR24" s="1">
        <v>5</v>
      </c>
      <c r="AZ24" s="21" t="s">
        <v>92</v>
      </c>
      <c r="BA24" s="22"/>
      <c r="BB24" s="22" t="s">
        <v>243</v>
      </c>
      <c r="BC24" s="22"/>
      <c r="BD24" s="26" t="s">
        <v>95</v>
      </c>
      <c r="BE24" s="26"/>
      <c r="BF24" s="26" t="s">
        <v>70</v>
      </c>
    </row>
    <row r="25" spans="1:58" hidden="1">
      <c r="A25" s="4" t="s">
        <v>92</v>
      </c>
      <c r="B25" s="2" t="s">
        <v>182</v>
      </c>
      <c r="C25" s="4" t="s">
        <v>231</v>
      </c>
      <c r="D25" s="2" t="s">
        <v>245</v>
      </c>
      <c r="E25" s="3" t="s">
        <v>246</v>
      </c>
      <c r="F25" s="4" t="s">
        <v>95</v>
      </c>
      <c r="G25" s="2" t="s">
        <v>95</v>
      </c>
      <c r="H25" s="3" t="s">
        <v>251</v>
      </c>
      <c r="I25" s="4" t="s">
        <v>71</v>
      </c>
      <c r="J25" s="2" t="s">
        <v>162</v>
      </c>
      <c r="L25" s="1">
        <f t="shared" si="0"/>
        <v>26</v>
      </c>
      <c r="N25" s="1" t="str">
        <f t="shared" si="1"/>
        <v>DARY-PH-MVR_DRY-COA-Boiler</v>
      </c>
      <c r="O25" s="1" t="str">
        <f t="shared" si="2"/>
        <v>New Dairy - Process Heat: MVR Drying  - Coal</v>
      </c>
      <c r="P25" s="1" t="str">
        <f t="shared" si="3"/>
        <v>INDCOA</v>
      </c>
      <c r="Q25" s="1" t="str">
        <f t="shared" si="4"/>
        <v>DARY-PH-MVR_DRY</v>
      </c>
      <c r="R25" s="1">
        <f>2018</f>
        <v>2018</v>
      </c>
      <c r="S25" s="1">
        <f>+[2]TechOptions!F18</f>
        <v>2020</v>
      </c>
      <c r="T25" s="1">
        <f>+[2]TechOptions!G18</f>
        <v>25</v>
      </c>
      <c r="U25" s="1">
        <f>+ROUND([2]TechOptions!E18,2)</f>
        <v>0.68</v>
      </c>
      <c r="V25" s="1">
        <v>31.536000000000001</v>
      </c>
      <c r="W25" s="1">
        <f>+[2]TechOptions!H18</f>
        <v>0.8</v>
      </c>
      <c r="X25" s="1">
        <f>+[2]TechOptions!I18</f>
        <v>0.8</v>
      </c>
      <c r="Y25" s="1">
        <f>+[2]TechOptions!J18</f>
        <v>0.8</v>
      </c>
      <c r="Z25" s="1">
        <f>+[2]TechOptions!K18</f>
        <v>0.8</v>
      </c>
      <c r="AA25" s="1">
        <f>+[2]TechOptions!L18</f>
        <v>0.8</v>
      </c>
      <c r="AB25" s="1">
        <f>+[2]TechOptions!M18</f>
        <v>0.8</v>
      </c>
      <c r="AC25" s="1">
        <f>+[2]TechOptions!N18</f>
        <v>0.8</v>
      </c>
      <c r="AD25" s="1">
        <f>+[2]TechOptions!O18</f>
        <v>0.8</v>
      </c>
      <c r="AE25" s="1">
        <f>+[2]TechOptions!P18</f>
        <v>0.8</v>
      </c>
      <c r="AF25" s="1">
        <f>+[2]TechOptions!Q18</f>
        <v>0.8</v>
      </c>
      <c r="AG25" s="1">
        <f>+[2]TechOptions!R18</f>
        <v>750</v>
      </c>
      <c r="AH25" s="1">
        <f>+[2]TechOptions!S18</f>
        <v>750</v>
      </c>
      <c r="AI25" s="1">
        <f>+[2]TechOptions!T18</f>
        <v>750</v>
      </c>
      <c r="AJ25" s="1">
        <f>+[2]TechOptions!U18</f>
        <v>750</v>
      </c>
      <c r="AK25" s="1">
        <f>+[2]TechOptions!V18</f>
        <v>750</v>
      </c>
      <c r="AL25" s="1">
        <f>+[2]TechOptions!W18</f>
        <v>750</v>
      </c>
      <c r="AM25" s="1">
        <f>+[2]TechOptions!X18</f>
        <v>750</v>
      </c>
      <c r="AN25" s="1">
        <f>+[2]TechOptions!Y18</f>
        <v>750</v>
      </c>
      <c r="AO25" s="1">
        <f>+[2]TechOptions!Z18</f>
        <v>750</v>
      </c>
      <c r="AP25" s="1">
        <f>+[2]TechOptions!AA18</f>
        <v>750</v>
      </c>
      <c r="AQ25" s="1">
        <f>+[2]TechOptions!AL18</f>
        <v>1</v>
      </c>
      <c r="AR25" s="1">
        <v>5</v>
      </c>
      <c r="AZ25" s="19" t="s">
        <v>92</v>
      </c>
      <c r="BA25" s="20"/>
      <c r="BB25" s="20" t="s">
        <v>243</v>
      </c>
      <c r="BC25" s="20"/>
      <c r="BD25" s="24" t="s">
        <v>97</v>
      </c>
      <c r="BE25" s="24"/>
      <c r="BF25" s="24" t="s">
        <v>70</v>
      </c>
    </row>
    <row r="26" spans="1:58" hidden="1">
      <c r="A26" s="4" t="s">
        <v>92</v>
      </c>
      <c r="B26" s="2" t="s">
        <v>182</v>
      </c>
      <c r="C26" s="4" t="s">
        <v>231</v>
      </c>
      <c r="D26" s="2" t="s">
        <v>245</v>
      </c>
      <c r="E26" s="3" t="s">
        <v>246</v>
      </c>
      <c r="F26" s="4" t="s">
        <v>95</v>
      </c>
      <c r="G26" s="2" t="s">
        <v>95</v>
      </c>
      <c r="H26" s="3" t="s">
        <v>252</v>
      </c>
      <c r="I26" s="4" t="s">
        <v>68</v>
      </c>
      <c r="J26" s="2" t="s">
        <v>160</v>
      </c>
      <c r="L26" s="1">
        <f t="shared" si="0"/>
        <v>26</v>
      </c>
      <c r="N26" s="1" t="str">
        <f t="shared" si="1"/>
        <v>DARY-PH-MVR_DRY-NGA-Boiler</v>
      </c>
      <c r="O26" s="1" t="str">
        <f t="shared" si="2"/>
        <v>New Dairy - Process Heat: MVR Drying  - Natural Gas</v>
      </c>
      <c r="P26" s="1" t="str">
        <f t="shared" si="3"/>
        <v>INDNGA</v>
      </c>
      <c r="Q26" s="1" t="str">
        <f t="shared" si="4"/>
        <v>DARY-PH-MVR_DRY</v>
      </c>
      <c r="R26" s="1">
        <f>2018</f>
        <v>2018</v>
      </c>
      <c r="S26" s="1">
        <f>+[2]TechOptions!F19</f>
        <v>2020</v>
      </c>
      <c r="T26" s="1">
        <f>+[2]TechOptions!G19</f>
        <v>25</v>
      </c>
      <c r="U26" s="1">
        <f>+ROUND([2]TechOptions!E19,2)</f>
        <v>0.68</v>
      </c>
      <c r="V26" s="1">
        <v>31.536000000000001</v>
      </c>
      <c r="W26" s="1">
        <f>+[2]TechOptions!H19</f>
        <v>0.87</v>
      </c>
      <c r="X26" s="1">
        <f>+[2]TechOptions!I19</f>
        <v>0.87</v>
      </c>
      <c r="Y26" s="1">
        <f>+[2]TechOptions!J19</f>
        <v>0.87</v>
      </c>
      <c r="Z26" s="1">
        <f>+[2]TechOptions!K19</f>
        <v>0.87</v>
      </c>
      <c r="AA26" s="1">
        <f>+[2]TechOptions!L19</f>
        <v>0.87</v>
      </c>
      <c r="AB26" s="1">
        <f>+[2]TechOptions!M19</f>
        <v>0.87</v>
      </c>
      <c r="AC26" s="1">
        <f>+[2]TechOptions!N19</f>
        <v>0.87</v>
      </c>
      <c r="AD26" s="1">
        <f>+[2]TechOptions!O19</f>
        <v>0.87</v>
      </c>
      <c r="AE26" s="1">
        <f>+[2]TechOptions!P19</f>
        <v>0.87</v>
      </c>
      <c r="AF26" s="1">
        <f>+[2]TechOptions!Q19</f>
        <v>0.87</v>
      </c>
      <c r="AG26" s="1">
        <f>+[2]TechOptions!R19</f>
        <v>250</v>
      </c>
      <c r="AH26" s="1">
        <f>+[2]TechOptions!S19</f>
        <v>250</v>
      </c>
      <c r="AI26" s="1">
        <f>+[2]TechOptions!T19</f>
        <v>250</v>
      </c>
      <c r="AJ26" s="1">
        <f>+[2]TechOptions!U19</f>
        <v>250</v>
      </c>
      <c r="AK26" s="1">
        <f>+[2]TechOptions!V19</f>
        <v>250</v>
      </c>
      <c r="AL26" s="1">
        <f>+[2]TechOptions!W19</f>
        <v>250</v>
      </c>
      <c r="AM26" s="1">
        <f>+[2]TechOptions!X19</f>
        <v>250</v>
      </c>
      <c r="AN26" s="1">
        <f>+[2]TechOptions!Y19</f>
        <v>250</v>
      </c>
      <c r="AO26" s="1">
        <f>+[2]TechOptions!Z19</f>
        <v>250</v>
      </c>
      <c r="AP26" s="1">
        <f>+[2]TechOptions!AA19</f>
        <v>250</v>
      </c>
      <c r="AQ26" s="1">
        <f>+[2]TechOptions!AL19</f>
        <v>1</v>
      </c>
      <c r="AR26" s="1">
        <v>5</v>
      </c>
      <c r="AZ26" s="21" t="s">
        <v>92</v>
      </c>
      <c r="BA26" s="22"/>
      <c r="BB26" s="22" t="s">
        <v>253</v>
      </c>
      <c r="BC26" s="22"/>
      <c r="BD26" s="22" t="s">
        <v>95</v>
      </c>
      <c r="BE26" s="22"/>
      <c r="BF26" s="22" t="s">
        <v>71</v>
      </c>
    </row>
    <row r="27" spans="1:58" hidden="1">
      <c r="A27" s="4" t="s">
        <v>92</v>
      </c>
      <c r="B27" s="2" t="s">
        <v>182</v>
      </c>
      <c r="C27" s="4" t="s">
        <v>231</v>
      </c>
      <c r="D27" s="2" t="s">
        <v>245</v>
      </c>
      <c r="E27" s="3" t="s">
        <v>246</v>
      </c>
      <c r="F27" s="4" t="s">
        <v>95</v>
      </c>
      <c r="G27" s="2" t="s">
        <v>95</v>
      </c>
      <c r="H27" s="3" t="s">
        <v>254</v>
      </c>
      <c r="I27" s="4" t="s">
        <v>74</v>
      </c>
      <c r="J27" s="2" t="s">
        <v>165</v>
      </c>
      <c r="L27" s="1">
        <f t="shared" si="0"/>
        <v>26</v>
      </c>
      <c r="N27" s="1" t="str">
        <f t="shared" si="1"/>
        <v>DARY-PH-MVR_DRY-WOD-Boiler</v>
      </c>
      <c r="O27" s="1" t="str">
        <f t="shared" si="2"/>
        <v>New Dairy - Process Heat: MVR Drying  - Wood</v>
      </c>
      <c r="P27" s="1" t="str">
        <f t="shared" si="3"/>
        <v>INDWOD</v>
      </c>
      <c r="Q27" s="1" t="str">
        <f t="shared" si="4"/>
        <v>DARY-PH-MVR_DRY</v>
      </c>
      <c r="R27" s="1">
        <f>2018</f>
        <v>2018</v>
      </c>
      <c r="S27" s="1">
        <f>+[2]TechOptions!F20</f>
        <v>2025</v>
      </c>
      <c r="T27" s="1">
        <f>+[2]TechOptions!G20</f>
        <v>25</v>
      </c>
      <c r="U27" s="1">
        <f>+ROUND([2]TechOptions!E20,2)</f>
        <v>0.68</v>
      </c>
      <c r="V27" s="1">
        <v>31.536000000000001</v>
      </c>
      <c r="W27" s="1">
        <f>+[2]TechOptions!H20</f>
        <v>0.85</v>
      </c>
      <c r="X27" s="1">
        <f>+[2]TechOptions!I20</f>
        <v>0.85</v>
      </c>
      <c r="Y27" s="1">
        <f>+[2]TechOptions!J20</f>
        <v>0.85</v>
      </c>
      <c r="Z27" s="1">
        <f>+[2]TechOptions!K20</f>
        <v>0.85</v>
      </c>
      <c r="AA27" s="1">
        <f>+[2]TechOptions!L20</f>
        <v>0.85</v>
      </c>
      <c r="AB27" s="1">
        <f>+[2]TechOptions!M20</f>
        <v>0.85</v>
      </c>
      <c r="AC27" s="1">
        <f>+[2]TechOptions!N20</f>
        <v>0.85</v>
      </c>
      <c r="AD27" s="1">
        <f>+[2]TechOptions!O20</f>
        <v>0.85</v>
      </c>
      <c r="AE27" s="1">
        <f>+[2]TechOptions!P20</f>
        <v>0.85</v>
      </c>
      <c r="AF27" s="1">
        <f>+[2]TechOptions!Q20</f>
        <v>0.85</v>
      </c>
      <c r="AG27" s="1">
        <f>+[2]TechOptions!R20</f>
        <v>1100</v>
      </c>
      <c r="AH27" s="1">
        <f>+[2]TechOptions!S20</f>
        <v>1100</v>
      </c>
      <c r="AI27" s="1">
        <f>+[2]TechOptions!T20</f>
        <v>1100</v>
      </c>
      <c r="AJ27" s="1">
        <f>+[2]TechOptions!U20</f>
        <v>1100</v>
      </c>
      <c r="AK27" s="1">
        <f>+[2]TechOptions!V20</f>
        <v>1100</v>
      </c>
      <c r="AL27" s="1">
        <f>+[2]TechOptions!W20</f>
        <v>1100</v>
      </c>
      <c r="AM27" s="1">
        <f>+[2]TechOptions!X20</f>
        <v>1100</v>
      </c>
      <c r="AN27" s="1">
        <f>+[2]TechOptions!Y20</f>
        <v>1100</v>
      </c>
      <c r="AO27" s="1">
        <f>+[2]TechOptions!Z20</f>
        <v>1100</v>
      </c>
      <c r="AP27" s="1">
        <f>+[2]TechOptions!AA20</f>
        <v>1100</v>
      </c>
      <c r="AQ27" s="1">
        <f>+[2]TechOptions!AL20</f>
        <v>1</v>
      </c>
      <c r="AR27" s="1">
        <v>5</v>
      </c>
      <c r="AZ27" s="19" t="s">
        <v>92</v>
      </c>
      <c r="BA27" s="20"/>
      <c r="BB27" s="20" t="s">
        <v>253</v>
      </c>
      <c r="BC27" s="20"/>
      <c r="BD27" s="20" t="s">
        <v>95</v>
      </c>
      <c r="BE27" s="20"/>
      <c r="BF27" s="20" t="s">
        <v>68</v>
      </c>
    </row>
    <row r="28" spans="1:58">
      <c r="A28" s="4" t="s">
        <v>92</v>
      </c>
      <c r="B28" s="2" t="s">
        <v>182</v>
      </c>
      <c r="C28" s="4" t="s">
        <v>231</v>
      </c>
      <c r="D28" s="2" t="s">
        <v>245</v>
      </c>
      <c r="E28" s="3" t="s">
        <v>246</v>
      </c>
      <c r="F28" s="4" t="s">
        <v>95</v>
      </c>
      <c r="G28" s="2" t="s">
        <v>95</v>
      </c>
      <c r="H28" s="3" t="s">
        <v>255</v>
      </c>
      <c r="I28" s="4" t="s">
        <v>70</v>
      </c>
      <c r="J28" s="2" t="s">
        <v>161</v>
      </c>
      <c r="L28" s="1">
        <f t="shared" si="0"/>
        <v>26</v>
      </c>
      <c r="N28" s="1" t="str">
        <f t="shared" si="1"/>
        <v>DARY-PH-MVR_DRY-ELC-Boiler</v>
      </c>
      <c r="O28" s="1" t="str">
        <f t="shared" si="2"/>
        <v>New Dairy - Process Heat: MVR Drying  - Electricity</v>
      </c>
      <c r="P28" s="1" t="str">
        <f t="shared" si="3"/>
        <v>INDELC</v>
      </c>
      <c r="Q28" s="1" t="str">
        <f t="shared" si="4"/>
        <v>DARY-PH-MVR_DRY</v>
      </c>
      <c r="R28" s="1">
        <f>2018</f>
        <v>2018</v>
      </c>
      <c r="S28" s="1">
        <f>+[2]TechOptions!F21</f>
        <v>2025</v>
      </c>
      <c r="T28" s="1">
        <f>+[2]TechOptions!G21</f>
        <v>25</v>
      </c>
      <c r="U28" s="1">
        <f>+ROUND([2]TechOptions!E21,2)</f>
        <v>0.68</v>
      </c>
      <c r="V28" s="1">
        <v>31.536000000000001</v>
      </c>
      <c r="W28" s="1">
        <f>+[2]TechOptions!H21</f>
        <v>0.99</v>
      </c>
      <c r="X28" s="1">
        <f>+[2]TechOptions!I21</f>
        <v>0.99</v>
      </c>
      <c r="Y28" s="1">
        <f>+[2]TechOptions!J21</f>
        <v>0.99</v>
      </c>
      <c r="Z28" s="1">
        <f>+[2]TechOptions!K21</f>
        <v>0.99</v>
      </c>
      <c r="AA28" s="1">
        <f>+[2]TechOptions!L21</f>
        <v>0.99</v>
      </c>
      <c r="AB28" s="1">
        <f>+[2]TechOptions!M21</f>
        <v>0.99</v>
      </c>
      <c r="AC28" s="1">
        <f>+[2]TechOptions!N21</f>
        <v>0.99</v>
      </c>
      <c r="AD28" s="1">
        <f>+[2]TechOptions!O21</f>
        <v>0.99</v>
      </c>
      <c r="AE28" s="1">
        <f>+[2]TechOptions!P21</f>
        <v>0.99</v>
      </c>
      <c r="AF28" s="1">
        <f>+[2]TechOptions!Q21</f>
        <v>0.99</v>
      </c>
      <c r="AG28" s="42">
        <f>AV3</f>
        <v>370.49433333333332</v>
      </c>
      <c r="AH28" s="42">
        <f>AG28</f>
        <v>370.49433333333332</v>
      </c>
      <c r="AI28" s="42">
        <f>AJ28</f>
        <v>250</v>
      </c>
      <c r="AJ28" s="42">
        <f>+[2]TechOptions!U21</f>
        <v>250</v>
      </c>
      <c r="AK28" s="42">
        <f>+[2]TechOptions!V21</f>
        <v>250</v>
      </c>
      <c r="AL28" s="42">
        <f>+[2]TechOptions!W21</f>
        <v>250</v>
      </c>
      <c r="AM28" s="42">
        <f>+[2]TechOptions!X21</f>
        <v>250</v>
      </c>
      <c r="AN28" s="42">
        <f>+[2]TechOptions!Y21</f>
        <v>250</v>
      </c>
      <c r="AO28" s="42">
        <f>+[2]TechOptions!Z21</f>
        <v>250</v>
      </c>
      <c r="AP28" s="42">
        <f>+[2]TechOptions!AA21</f>
        <v>250</v>
      </c>
      <c r="AQ28" s="1">
        <f>+[2]TechOptions!AL21</f>
        <v>1</v>
      </c>
      <c r="AR28" s="1">
        <v>5</v>
      </c>
      <c r="AZ28" s="21" t="s">
        <v>92</v>
      </c>
      <c r="BA28" s="22"/>
      <c r="BB28" s="22" t="s">
        <v>253</v>
      </c>
      <c r="BC28" s="22"/>
      <c r="BD28" s="26" t="s">
        <v>97</v>
      </c>
      <c r="BE28" s="26"/>
      <c r="BF28" s="26" t="s">
        <v>70</v>
      </c>
    </row>
    <row r="29" spans="1:58" hidden="1">
      <c r="A29" s="4" t="s">
        <v>92</v>
      </c>
      <c r="B29" s="2" t="s">
        <v>182</v>
      </c>
      <c r="C29" s="4" t="s">
        <v>243</v>
      </c>
      <c r="D29" s="2" t="s">
        <v>256</v>
      </c>
      <c r="E29" s="3" t="s">
        <v>257</v>
      </c>
      <c r="F29" s="4" t="s">
        <v>95</v>
      </c>
      <c r="G29" s="2" t="s">
        <v>95</v>
      </c>
      <c r="H29" s="3" t="s">
        <v>258</v>
      </c>
      <c r="I29" s="4" t="s">
        <v>71</v>
      </c>
      <c r="J29" s="2" t="s">
        <v>162</v>
      </c>
      <c r="L29" s="1">
        <f t="shared" si="0"/>
        <v>26</v>
      </c>
      <c r="N29" s="1" t="str">
        <f t="shared" si="1"/>
        <v>DARY-PH-MVR_PRE-COA-Boiler</v>
      </c>
      <c r="O29" s="1" t="str">
        <f t="shared" si="2"/>
        <v>New Dairy - Process Heat: MVR Evaporation Preheat  - Coal</v>
      </c>
      <c r="P29" s="1" t="str">
        <f t="shared" si="3"/>
        <v>INDCOA</v>
      </c>
      <c r="Q29" s="1" t="str">
        <f t="shared" si="4"/>
        <v>DARY-PH-MVR_PRE</v>
      </c>
      <c r="R29" s="1">
        <f>2018</f>
        <v>2018</v>
      </c>
      <c r="S29" s="1">
        <f>+[2]TechOptions!F22</f>
        <v>2020</v>
      </c>
      <c r="T29" s="1">
        <f>+[2]TechOptions!G22</f>
        <v>25</v>
      </c>
      <c r="U29" s="1">
        <f>+ROUND([2]TechOptions!E22,2)</f>
        <v>0.68</v>
      </c>
      <c r="V29" s="1">
        <v>31.536000000000001</v>
      </c>
      <c r="W29" s="1">
        <f>+[2]TechOptions!H22</f>
        <v>0.8</v>
      </c>
      <c r="X29" s="1">
        <f>+[2]TechOptions!I22</f>
        <v>0.8</v>
      </c>
      <c r="Y29" s="1">
        <f>+[2]TechOptions!J22</f>
        <v>0.8</v>
      </c>
      <c r="Z29" s="1">
        <f>+[2]TechOptions!K22</f>
        <v>0.8</v>
      </c>
      <c r="AA29" s="1">
        <f>+[2]TechOptions!L22</f>
        <v>0.8</v>
      </c>
      <c r="AB29" s="1">
        <f>+[2]TechOptions!M22</f>
        <v>0.8</v>
      </c>
      <c r="AC29" s="1">
        <f>+[2]TechOptions!N22</f>
        <v>0.8</v>
      </c>
      <c r="AD29" s="1">
        <f>+[2]TechOptions!O22</f>
        <v>0.8</v>
      </c>
      <c r="AE29" s="1">
        <f>+[2]TechOptions!P22</f>
        <v>0.8</v>
      </c>
      <c r="AF29" s="1">
        <f>+[2]TechOptions!Q22</f>
        <v>0.8</v>
      </c>
      <c r="AG29" s="1">
        <f>+[2]TechOptions!R22</f>
        <v>750</v>
      </c>
      <c r="AH29" s="1">
        <f>+[2]TechOptions!S22</f>
        <v>750</v>
      </c>
      <c r="AI29" s="1">
        <f>+[2]TechOptions!T22</f>
        <v>750</v>
      </c>
      <c r="AJ29" s="1">
        <f>+[2]TechOptions!U22</f>
        <v>750</v>
      </c>
      <c r="AK29" s="1">
        <f>+[2]TechOptions!V22</f>
        <v>750</v>
      </c>
      <c r="AL29" s="1">
        <f>+[2]TechOptions!W22</f>
        <v>750</v>
      </c>
      <c r="AM29" s="1">
        <f>+[2]TechOptions!X22</f>
        <v>750</v>
      </c>
      <c r="AN29" s="1">
        <f>+[2]TechOptions!Y22</f>
        <v>750</v>
      </c>
      <c r="AO29" s="1">
        <f>+[2]TechOptions!Z22</f>
        <v>750</v>
      </c>
      <c r="AP29" s="1">
        <f>+[2]TechOptions!AA22</f>
        <v>750</v>
      </c>
      <c r="AQ29" s="1">
        <f>+[2]TechOptions!AL22</f>
        <v>1</v>
      </c>
      <c r="AR29" s="1">
        <v>5</v>
      </c>
      <c r="AZ29" s="19" t="s">
        <v>92</v>
      </c>
      <c r="BA29" s="20"/>
      <c r="BB29" s="20" t="s">
        <v>253</v>
      </c>
      <c r="BC29" s="20"/>
      <c r="BD29" s="24" t="s">
        <v>95</v>
      </c>
      <c r="BE29" s="24"/>
      <c r="BF29" s="24" t="s">
        <v>74</v>
      </c>
    </row>
    <row r="30" spans="1:58" hidden="1">
      <c r="A30" s="4" t="s">
        <v>92</v>
      </c>
      <c r="B30" s="2" t="s">
        <v>182</v>
      </c>
      <c r="C30" s="4" t="s">
        <v>243</v>
      </c>
      <c r="D30" s="2" t="s">
        <v>256</v>
      </c>
      <c r="E30" s="3" t="s">
        <v>257</v>
      </c>
      <c r="F30" s="4" t="s">
        <v>95</v>
      </c>
      <c r="G30" s="2" t="s">
        <v>95</v>
      </c>
      <c r="H30" s="3" t="s">
        <v>259</v>
      </c>
      <c r="I30" s="4" t="s">
        <v>68</v>
      </c>
      <c r="J30" s="2" t="s">
        <v>160</v>
      </c>
      <c r="L30" s="1">
        <f t="shared" si="0"/>
        <v>26</v>
      </c>
      <c r="N30" s="1" t="str">
        <f t="shared" si="1"/>
        <v>DARY-PH-MVR_PRE-NGA-Boiler</v>
      </c>
      <c r="O30" s="1" t="str">
        <f t="shared" si="2"/>
        <v>New Dairy - Process Heat: MVR Evaporation Preheat  - Natural Gas</v>
      </c>
      <c r="P30" s="1" t="str">
        <f t="shared" si="3"/>
        <v>INDNGA</v>
      </c>
      <c r="Q30" s="1" t="str">
        <f t="shared" si="4"/>
        <v>DARY-PH-MVR_PRE</v>
      </c>
      <c r="R30" s="1">
        <f>2018</f>
        <v>2018</v>
      </c>
      <c r="S30" s="1">
        <f>+[2]TechOptions!F23</f>
        <v>2020</v>
      </c>
      <c r="T30" s="1">
        <f>+[2]TechOptions!G23</f>
        <v>25</v>
      </c>
      <c r="U30" s="1">
        <f>+ROUND([2]TechOptions!E23,2)</f>
        <v>0.68</v>
      </c>
      <c r="V30" s="1">
        <v>31.536000000000001</v>
      </c>
      <c r="W30" s="1">
        <f>+[2]TechOptions!H23</f>
        <v>0.87</v>
      </c>
      <c r="X30" s="1">
        <f>+[2]TechOptions!I23</f>
        <v>0.87</v>
      </c>
      <c r="Y30" s="1">
        <f>+[2]TechOptions!J23</f>
        <v>0.87</v>
      </c>
      <c r="Z30" s="1">
        <f>+[2]TechOptions!K23</f>
        <v>0.87</v>
      </c>
      <c r="AA30" s="1">
        <f>+[2]TechOptions!L23</f>
        <v>0.87</v>
      </c>
      <c r="AB30" s="1">
        <f>+[2]TechOptions!M23</f>
        <v>0.87</v>
      </c>
      <c r="AC30" s="1">
        <f>+[2]TechOptions!N23</f>
        <v>0.87</v>
      </c>
      <c r="AD30" s="1">
        <f>+[2]TechOptions!O23</f>
        <v>0.87</v>
      </c>
      <c r="AE30" s="1">
        <f>+[2]TechOptions!P23</f>
        <v>0.87</v>
      </c>
      <c r="AF30" s="1">
        <f>+[2]TechOptions!Q23</f>
        <v>0.87</v>
      </c>
      <c r="AG30" s="1">
        <f>+[2]TechOptions!R23</f>
        <v>250</v>
      </c>
      <c r="AH30" s="1">
        <f>+[2]TechOptions!S23</f>
        <v>250</v>
      </c>
      <c r="AI30" s="1">
        <f>+[2]TechOptions!T23</f>
        <v>250</v>
      </c>
      <c r="AJ30" s="1">
        <f>+[2]TechOptions!U23</f>
        <v>250</v>
      </c>
      <c r="AK30" s="1">
        <f>+[2]TechOptions!V23</f>
        <v>250</v>
      </c>
      <c r="AL30" s="1">
        <f>+[2]TechOptions!W23</f>
        <v>250</v>
      </c>
      <c r="AM30" s="1">
        <f>+[2]TechOptions!X23</f>
        <v>250</v>
      </c>
      <c r="AN30" s="1">
        <f>+[2]TechOptions!Y23</f>
        <v>250</v>
      </c>
      <c r="AO30" s="1">
        <f>+[2]TechOptions!Z23</f>
        <v>250</v>
      </c>
      <c r="AP30" s="1">
        <f>+[2]TechOptions!AA23</f>
        <v>250</v>
      </c>
      <c r="AQ30" s="1">
        <f>+[2]TechOptions!AL23</f>
        <v>1</v>
      </c>
      <c r="AR30" s="1">
        <v>5</v>
      </c>
      <c r="AZ30" s="21" t="s">
        <v>92</v>
      </c>
      <c r="BA30" s="22"/>
      <c r="BB30" s="22" t="s">
        <v>253</v>
      </c>
      <c r="BC30" s="22"/>
      <c r="BD30" s="26" t="s">
        <v>95</v>
      </c>
      <c r="BE30" s="26"/>
      <c r="BF30" s="26" t="s">
        <v>70</v>
      </c>
    </row>
    <row r="31" spans="1:58" hidden="1">
      <c r="A31" s="4" t="s">
        <v>92</v>
      </c>
      <c r="B31" s="2" t="s">
        <v>182</v>
      </c>
      <c r="C31" s="4" t="s">
        <v>243</v>
      </c>
      <c r="D31" s="2" t="s">
        <v>256</v>
      </c>
      <c r="E31" s="3" t="s">
        <v>257</v>
      </c>
      <c r="F31" s="4" t="s">
        <v>95</v>
      </c>
      <c r="G31" s="2" t="s">
        <v>95</v>
      </c>
      <c r="H31" s="3" t="s">
        <v>260</v>
      </c>
      <c r="I31" s="4" t="s">
        <v>74</v>
      </c>
      <c r="J31" s="2" t="s">
        <v>165</v>
      </c>
      <c r="L31" s="1">
        <f t="shared" si="0"/>
        <v>26</v>
      </c>
      <c r="N31" s="1" t="str">
        <f t="shared" si="1"/>
        <v>DARY-PH-MVR_PRE-WOD-Boiler</v>
      </c>
      <c r="O31" s="1" t="str">
        <f t="shared" si="2"/>
        <v>New Dairy - Process Heat: MVR Evaporation Preheat  - Wood</v>
      </c>
      <c r="P31" s="1" t="str">
        <f t="shared" si="3"/>
        <v>INDWOD</v>
      </c>
      <c r="Q31" s="1" t="str">
        <f t="shared" si="4"/>
        <v>DARY-PH-MVR_PRE</v>
      </c>
      <c r="R31" s="1">
        <f>2018</f>
        <v>2018</v>
      </c>
      <c r="S31" s="1">
        <f>+[2]TechOptions!F24</f>
        <v>2025</v>
      </c>
      <c r="T31" s="1">
        <f>+[2]TechOptions!G24</f>
        <v>25</v>
      </c>
      <c r="U31" s="1">
        <f>+ROUND([2]TechOptions!E24,2)</f>
        <v>0.68</v>
      </c>
      <c r="V31" s="1">
        <v>31.536000000000001</v>
      </c>
      <c r="W31" s="1">
        <f>+[2]TechOptions!H24</f>
        <v>0.85</v>
      </c>
      <c r="X31" s="1">
        <f>+[2]TechOptions!I24</f>
        <v>0.85</v>
      </c>
      <c r="Y31" s="1">
        <f>+[2]TechOptions!J24</f>
        <v>0.85</v>
      </c>
      <c r="Z31" s="1">
        <f>+[2]TechOptions!K24</f>
        <v>0.85</v>
      </c>
      <c r="AA31" s="1">
        <f>+[2]TechOptions!L24</f>
        <v>0.85</v>
      </c>
      <c r="AB31" s="1">
        <f>+[2]TechOptions!M24</f>
        <v>0.85</v>
      </c>
      <c r="AC31" s="1">
        <f>+[2]TechOptions!N24</f>
        <v>0.85</v>
      </c>
      <c r="AD31" s="1">
        <f>+[2]TechOptions!O24</f>
        <v>0.85</v>
      </c>
      <c r="AE31" s="1">
        <f>+[2]TechOptions!P24</f>
        <v>0.85</v>
      </c>
      <c r="AF31" s="1">
        <f>+[2]TechOptions!Q24</f>
        <v>0.85</v>
      </c>
      <c r="AG31" s="1">
        <f>+[2]TechOptions!R24</f>
        <v>1100</v>
      </c>
      <c r="AH31" s="1">
        <f>+[2]TechOptions!S24</f>
        <v>1100</v>
      </c>
      <c r="AI31" s="1">
        <f>+[2]TechOptions!T24</f>
        <v>1100</v>
      </c>
      <c r="AJ31" s="1">
        <f>+[2]TechOptions!U24</f>
        <v>1100</v>
      </c>
      <c r="AK31" s="1">
        <f>+[2]TechOptions!V24</f>
        <v>1100</v>
      </c>
      <c r="AL31" s="1">
        <f>+[2]TechOptions!W24</f>
        <v>1100</v>
      </c>
      <c r="AM31" s="1">
        <f>+[2]TechOptions!X24</f>
        <v>1100</v>
      </c>
      <c r="AN31" s="1">
        <f>+[2]TechOptions!Y24</f>
        <v>1100</v>
      </c>
      <c r="AO31" s="1">
        <f>+[2]TechOptions!Z24</f>
        <v>1100</v>
      </c>
      <c r="AP31" s="1">
        <f>+[2]TechOptions!AA24</f>
        <v>1100</v>
      </c>
      <c r="AQ31" s="1">
        <f>+[2]TechOptions!AL24</f>
        <v>1</v>
      </c>
      <c r="AR31" s="1">
        <v>5</v>
      </c>
      <c r="AZ31" s="19" t="s">
        <v>92</v>
      </c>
      <c r="BA31" s="20"/>
      <c r="BB31" s="20" t="s">
        <v>261</v>
      </c>
      <c r="BC31" s="20"/>
      <c r="BD31" s="24" t="s">
        <v>95</v>
      </c>
      <c r="BE31" s="24"/>
      <c r="BF31" s="24" t="s">
        <v>74</v>
      </c>
    </row>
    <row r="32" spans="1:58">
      <c r="A32" s="4" t="s">
        <v>92</v>
      </c>
      <c r="B32" s="2" t="s">
        <v>182</v>
      </c>
      <c r="C32" s="4" t="s">
        <v>243</v>
      </c>
      <c r="D32" s="2" t="s">
        <v>256</v>
      </c>
      <c r="E32" s="3" t="s">
        <v>257</v>
      </c>
      <c r="F32" s="4" t="s">
        <v>95</v>
      </c>
      <c r="G32" s="2" t="s">
        <v>95</v>
      </c>
      <c r="H32" s="3" t="s">
        <v>262</v>
      </c>
      <c r="I32" s="4" t="s">
        <v>70</v>
      </c>
      <c r="J32" s="2" t="s">
        <v>161</v>
      </c>
      <c r="L32" s="1">
        <f t="shared" si="0"/>
        <v>26</v>
      </c>
      <c r="N32" s="1" t="str">
        <f t="shared" si="1"/>
        <v>DARY-PH-MVR_PRE-ELC-Boiler</v>
      </c>
      <c r="O32" s="1" t="str">
        <f t="shared" si="2"/>
        <v>New Dairy - Process Heat: MVR Evaporation Preheat  - Electricity</v>
      </c>
      <c r="P32" s="1" t="str">
        <f t="shared" si="3"/>
        <v>INDELC</v>
      </c>
      <c r="Q32" s="1" t="str">
        <f t="shared" si="4"/>
        <v>DARY-PH-MVR_PRE</v>
      </c>
      <c r="R32" s="1">
        <f>2018</f>
        <v>2018</v>
      </c>
      <c r="S32" s="1">
        <f>+[2]TechOptions!F25</f>
        <v>2025</v>
      </c>
      <c r="T32" s="1">
        <f>+[2]TechOptions!G25</f>
        <v>25</v>
      </c>
      <c r="U32" s="1">
        <f>+ROUND([2]TechOptions!E25,2)</f>
        <v>0.68</v>
      </c>
      <c r="V32" s="1">
        <v>31.536000000000001</v>
      </c>
      <c r="W32" s="1">
        <f>+[2]TechOptions!H25</f>
        <v>0.99</v>
      </c>
      <c r="X32" s="1">
        <f>+[2]TechOptions!I25</f>
        <v>0.99</v>
      </c>
      <c r="Y32" s="1">
        <f>+[2]TechOptions!J25</f>
        <v>0.99</v>
      </c>
      <c r="Z32" s="1">
        <f>+[2]TechOptions!K25</f>
        <v>0.99</v>
      </c>
      <c r="AA32" s="1">
        <f>+[2]TechOptions!L25</f>
        <v>0.99</v>
      </c>
      <c r="AB32" s="1">
        <f>+[2]TechOptions!M25</f>
        <v>0.99</v>
      </c>
      <c r="AC32" s="1">
        <f>+[2]TechOptions!N25</f>
        <v>0.99</v>
      </c>
      <c r="AD32" s="1">
        <f>+[2]TechOptions!O25</f>
        <v>0.99</v>
      </c>
      <c r="AE32" s="1">
        <f>+[2]TechOptions!P25</f>
        <v>0.99</v>
      </c>
      <c r="AF32" s="1">
        <f>+[2]TechOptions!Q25</f>
        <v>0.99</v>
      </c>
      <c r="AG32" s="42">
        <f>AG28</f>
        <v>370.49433333333332</v>
      </c>
      <c r="AH32" s="42">
        <f t="shared" ref="AH32:AP32" si="6">AH28</f>
        <v>370.49433333333332</v>
      </c>
      <c r="AI32" s="42">
        <f t="shared" si="6"/>
        <v>250</v>
      </c>
      <c r="AJ32" s="42">
        <f t="shared" si="6"/>
        <v>250</v>
      </c>
      <c r="AK32" s="42">
        <f t="shared" si="6"/>
        <v>250</v>
      </c>
      <c r="AL32" s="42">
        <f t="shared" si="6"/>
        <v>250</v>
      </c>
      <c r="AM32" s="42">
        <f t="shared" si="6"/>
        <v>250</v>
      </c>
      <c r="AN32" s="42">
        <f t="shared" si="6"/>
        <v>250</v>
      </c>
      <c r="AO32" s="42">
        <f t="shared" si="6"/>
        <v>250</v>
      </c>
      <c r="AP32" s="42">
        <f t="shared" si="6"/>
        <v>250</v>
      </c>
      <c r="AQ32" s="1">
        <f>+[2]TechOptions!AL25</f>
        <v>1</v>
      </c>
      <c r="AR32" s="1">
        <v>5</v>
      </c>
      <c r="AZ32" s="21" t="s">
        <v>92</v>
      </c>
      <c r="BA32" s="22"/>
      <c r="BB32" s="22" t="s">
        <v>261</v>
      </c>
      <c r="BC32" s="22"/>
      <c r="BD32" s="26" t="s">
        <v>95</v>
      </c>
      <c r="BE32" s="26"/>
      <c r="BF32" s="26" t="s">
        <v>70</v>
      </c>
    </row>
    <row r="33" spans="1:58" hidden="1">
      <c r="A33" s="4" t="s">
        <v>92</v>
      </c>
      <c r="B33" s="2" t="s">
        <v>182</v>
      </c>
      <c r="C33" s="4" t="s">
        <v>243</v>
      </c>
      <c r="D33" s="2" t="s">
        <v>256</v>
      </c>
      <c r="E33" s="3" t="s">
        <v>257</v>
      </c>
      <c r="F33" s="4" t="s">
        <v>97</v>
      </c>
      <c r="G33" s="2" t="s">
        <v>97</v>
      </c>
      <c r="H33" s="3" t="s">
        <v>263</v>
      </c>
      <c r="I33" s="4" t="s">
        <v>70</v>
      </c>
      <c r="J33" s="2" t="s">
        <v>161</v>
      </c>
      <c r="L33" s="1">
        <f t="shared" si="0"/>
        <v>23</v>
      </c>
      <c r="N33" s="1" t="str">
        <f t="shared" si="1"/>
        <v>DARY-PH-MVR_PRE-ELC-Fan</v>
      </c>
      <c r="O33" s="1" t="str">
        <f t="shared" si="2"/>
        <v>New Dairy - Process Heat: MVR Evaporation Preheat  - Electricity</v>
      </c>
      <c r="P33" s="1" t="str">
        <f t="shared" si="3"/>
        <v>INDELC</v>
      </c>
      <c r="Q33" s="1" t="str">
        <f t="shared" si="4"/>
        <v>DARY-PH-MVR_PRE</v>
      </c>
      <c r="R33" s="1">
        <f>2018</f>
        <v>2018</v>
      </c>
      <c r="S33" s="1">
        <f>+[2]TechOptions!F26</f>
        <v>2025</v>
      </c>
      <c r="T33" s="1">
        <f>+[2]TechOptions!G26</f>
        <v>25</v>
      </c>
      <c r="U33" s="1">
        <f>+ROUND([2]TechOptions!E26,2)</f>
        <v>0.68</v>
      </c>
      <c r="V33" s="1">
        <v>31.536000000000001</v>
      </c>
      <c r="W33" s="1">
        <f>+[2]TechOptions!H26</f>
        <v>51.77</v>
      </c>
      <c r="X33" s="1">
        <f>+[2]TechOptions!I26</f>
        <v>51.77</v>
      </c>
      <c r="Y33" s="1">
        <f>+[2]TechOptions!J26</f>
        <v>51.77</v>
      </c>
      <c r="Z33" s="1">
        <f>+[2]TechOptions!K26</f>
        <v>51.77</v>
      </c>
      <c r="AA33" s="1">
        <f>+[2]TechOptions!L26</f>
        <v>51.77</v>
      </c>
      <c r="AB33" s="1">
        <f>+[2]TechOptions!M26</f>
        <v>51.77</v>
      </c>
      <c r="AC33" s="1">
        <f>+[2]TechOptions!N26</f>
        <v>51.77</v>
      </c>
      <c r="AD33" s="1">
        <f>+[2]TechOptions!O26</f>
        <v>51.77</v>
      </c>
      <c r="AE33" s="1">
        <f>+[2]TechOptions!P26</f>
        <v>51.77</v>
      </c>
      <c r="AF33" s="1">
        <f>+[2]TechOptions!Q26</f>
        <v>51.77</v>
      </c>
      <c r="AG33" s="1">
        <f>+[2]TechOptions!R26</f>
        <v>27761</v>
      </c>
      <c r="AH33" s="1">
        <f>+[2]TechOptions!S26</f>
        <v>27761</v>
      </c>
      <c r="AI33" s="1">
        <f>+[2]TechOptions!T26</f>
        <v>27761</v>
      </c>
      <c r="AJ33" s="1">
        <f>+[2]TechOptions!U26</f>
        <v>27761</v>
      </c>
      <c r="AK33" s="1">
        <f>+[2]TechOptions!V26</f>
        <v>27761</v>
      </c>
      <c r="AL33" s="1">
        <f>+[2]TechOptions!W26</f>
        <v>27761</v>
      </c>
      <c r="AM33" s="1">
        <f>+[2]TechOptions!X26</f>
        <v>27761</v>
      </c>
      <c r="AN33" s="1">
        <f>+[2]TechOptions!Y26</f>
        <v>27761</v>
      </c>
      <c r="AO33" s="1">
        <f>+[2]TechOptions!Z26</f>
        <v>27761</v>
      </c>
      <c r="AP33" s="1">
        <f>+[2]TechOptions!AA26</f>
        <v>27761</v>
      </c>
      <c r="AQ33" s="1">
        <f>+[2]TechOptions!AL26</f>
        <v>0.45300000000000001</v>
      </c>
      <c r="AR33" s="1">
        <v>5</v>
      </c>
      <c r="AZ33" s="19" t="s">
        <v>92</v>
      </c>
      <c r="BA33" s="20"/>
      <c r="BB33" s="20" t="s">
        <v>261</v>
      </c>
      <c r="BC33" s="20"/>
      <c r="BD33" s="20" t="s">
        <v>232</v>
      </c>
      <c r="BE33" s="20"/>
      <c r="BF33" s="24" t="s">
        <v>70</v>
      </c>
    </row>
    <row r="34" spans="1:58" hidden="1">
      <c r="A34" s="4" t="s">
        <v>92</v>
      </c>
      <c r="B34" s="2" t="s">
        <v>182</v>
      </c>
      <c r="C34" s="4" t="s">
        <v>253</v>
      </c>
      <c r="D34" s="2" t="s">
        <v>264</v>
      </c>
      <c r="E34" s="3" t="s">
        <v>265</v>
      </c>
      <c r="F34" s="4" t="s">
        <v>95</v>
      </c>
      <c r="G34" s="2" t="s">
        <v>95</v>
      </c>
      <c r="H34" s="3" t="s">
        <v>266</v>
      </c>
      <c r="I34" s="4" t="s">
        <v>71</v>
      </c>
      <c r="J34" s="2" t="s">
        <v>162</v>
      </c>
      <c r="L34" s="1">
        <f t="shared" si="0"/>
        <v>26</v>
      </c>
      <c r="N34" s="1" t="str">
        <f t="shared" si="1"/>
        <v>DARY-PH-TVR_EVP-COA-Boiler</v>
      </c>
      <c r="O34" s="1" t="str">
        <f t="shared" si="2"/>
        <v>New Dairy - Process Heat: TVR Evaporation  - Coal</v>
      </c>
      <c r="P34" s="1" t="str">
        <f t="shared" si="3"/>
        <v>INDCOA</v>
      </c>
      <c r="Q34" s="1" t="str">
        <f t="shared" si="4"/>
        <v>DARY-PH-TVR_EVP</v>
      </c>
      <c r="R34" s="1">
        <f>2018</f>
        <v>2018</v>
      </c>
      <c r="S34" s="1">
        <f>+[2]TechOptions!F27</f>
        <v>2020</v>
      </c>
      <c r="T34" s="1">
        <f>+[2]TechOptions!G27</f>
        <v>25</v>
      </c>
      <c r="U34" s="1">
        <f>+ROUND([2]TechOptions!E27,2)</f>
        <v>0.68</v>
      </c>
      <c r="V34" s="1">
        <v>31.536000000000001</v>
      </c>
      <c r="W34" s="1">
        <f>+[2]TechOptions!H27</f>
        <v>0.8</v>
      </c>
      <c r="X34" s="1">
        <f>+[2]TechOptions!I27</f>
        <v>0.8</v>
      </c>
      <c r="Y34" s="1">
        <f>+[2]TechOptions!J27</f>
        <v>0.8</v>
      </c>
      <c r="Z34" s="1">
        <f>+[2]TechOptions!K27</f>
        <v>0.8</v>
      </c>
      <c r="AA34" s="1">
        <f>+[2]TechOptions!L27</f>
        <v>0.8</v>
      </c>
      <c r="AB34" s="1">
        <f>+[2]TechOptions!M27</f>
        <v>0.8</v>
      </c>
      <c r="AC34" s="1">
        <f>+[2]TechOptions!N27</f>
        <v>0.8</v>
      </c>
      <c r="AD34" s="1">
        <f>+[2]TechOptions!O27</f>
        <v>0.8</v>
      </c>
      <c r="AE34" s="1">
        <f>+[2]TechOptions!P27</f>
        <v>0.8</v>
      </c>
      <c r="AF34" s="1">
        <f>+[2]TechOptions!Q27</f>
        <v>0.8</v>
      </c>
      <c r="AG34" s="1">
        <f>+[2]TechOptions!R27</f>
        <v>750</v>
      </c>
      <c r="AH34" s="1">
        <f>+[2]TechOptions!S27</f>
        <v>750</v>
      </c>
      <c r="AI34" s="1">
        <f>+[2]TechOptions!T27</f>
        <v>750</v>
      </c>
      <c r="AJ34" s="1">
        <f>+[2]TechOptions!U27</f>
        <v>750</v>
      </c>
      <c r="AK34" s="1">
        <f>+[2]TechOptions!V27</f>
        <v>750</v>
      </c>
      <c r="AL34" s="1">
        <f>+[2]TechOptions!W27</f>
        <v>750</v>
      </c>
      <c r="AM34" s="1">
        <f>+[2]TechOptions!X27</f>
        <v>750</v>
      </c>
      <c r="AN34" s="1">
        <f>+[2]TechOptions!Y27</f>
        <v>750</v>
      </c>
      <c r="AO34" s="1">
        <f>+[2]TechOptions!Z27</f>
        <v>750</v>
      </c>
      <c r="AP34" s="1">
        <f>+[2]TechOptions!AA27</f>
        <v>750</v>
      </c>
      <c r="AQ34" s="1">
        <f>+[2]TechOptions!AL27</f>
        <v>1</v>
      </c>
      <c r="AR34" s="1">
        <v>5</v>
      </c>
      <c r="AZ34" s="21" t="s">
        <v>92</v>
      </c>
      <c r="BA34" s="22"/>
      <c r="BB34" s="22" t="s">
        <v>261</v>
      </c>
      <c r="BC34" s="22"/>
      <c r="BD34" s="26" t="s">
        <v>234</v>
      </c>
      <c r="BE34" s="26"/>
      <c r="BF34" s="26" t="s">
        <v>70</v>
      </c>
    </row>
    <row r="35" spans="1:58" hidden="1">
      <c r="A35" s="4" t="s">
        <v>92</v>
      </c>
      <c r="B35" s="2" t="s">
        <v>182</v>
      </c>
      <c r="C35" s="4" t="s">
        <v>253</v>
      </c>
      <c r="D35" s="2" t="s">
        <v>264</v>
      </c>
      <c r="E35" s="3" t="s">
        <v>265</v>
      </c>
      <c r="F35" s="4" t="s">
        <v>95</v>
      </c>
      <c r="G35" s="2" t="s">
        <v>95</v>
      </c>
      <c r="H35" s="3" t="s">
        <v>267</v>
      </c>
      <c r="I35" s="4" t="s">
        <v>68</v>
      </c>
      <c r="J35" s="2" t="s">
        <v>160</v>
      </c>
      <c r="L35" s="1">
        <f t="shared" si="0"/>
        <v>26</v>
      </c>
      <c r="N35" s="1" t="str">
        <f t="shared" si="1"/>
        <v>DARY-PH-TVR_EVP-NGA-Boiler</v>
      </c>
      <c r="O35" s="1" t="str">
        <f t="shared" si="2"/>
        <v>New Dairy - Process Heat: TVR Evaporation  - Natural Gas</v>
      </c>
      <c r="P35" s="1" t="str">
        <f t="shared" si="3"/>
        <v>INDNGA</v>
      </c>
      <c r="Q35" s="1" t="str">
        <f t="shared" si="4"/>
        <v>DARY-PH-TVR_EVP</v>
      </c>
      <c r="R35" s="1">
        <f>2018</f>
        <v>2018</v>
      </c>
      <c r="S35" s="1">
        <f>+[2]TechOptions!F28</f>
        <v>2020</v>
      </c>
      <c r="T35" s="1">
        <f>+[2]TechOptions!G28</f>
        <v>25</v>
      </c>
      <c r="U35" s="1">
        <f>+ROUND([2]TechOptions!E28,2)</f>
        <v>0.68</v>
      </c>
      <c r="V35" s="1">
        <v>31.536000000000001</v>
      </c>
      <c r="W35" s="1">
        <f>+[2]TechOptions!H28</f>
        <v>0.87</v>
      </c>
      <c r="X35" s="1">
        <f>+[2]TechOptions!I28</f>
        <v>0.87</v>
      </c>
      <c r="Y35" s="1">
        <f>+[2]TechOptions!J28</f>
        <v>0.87</v>
      </c>
      <c r="Z35" s="1">
        <f>+[2]TechOptions!K28</f>
        <v>0.87</v>
      </c>
      <c r="AA35" s="1">
        <f>+[2]TechOptions!L28</f>
        <v>0.87</v>
      </c>
      <c r="AB35" s="1">
        <f>+[2]TechOptions!M28</f>
        <v>0.87</v>
      </c>
      <c r="AC35" s="1">
        <f>+[2]TechOptions!N28</f>
        <v>0.87</v>
      </c>
      <c r="AD35" s="1">
        <f>+[2]TechOptions!O28</f>
        <v>0.87</v>
      </c>
      <c r="AE35" s="1">
        <f>+[2]TechOptions!P28</f>
        <v>0.87</v>
      </c>
      <c r="AF35" s="1">
        <f>+[2]TechOptions!Q28</f>
        <v>0.87</v>
      </c>
      <c r="AG35" s="1">
        <f>+[2]TechOptions!R28</f>
        <v>250</v>
      </c>
      <c r="AH35" s="1">
        <f>+[2]TechOptions!S28</f>
        <v>250</v>
      </c>
      <c r="AI35" s="1">
        <f>+[2]TechOptions!T28</f>
        <v>250</v>
      </c>
      <c r="AJ35" s="1">
        <f>+[2]TechOptions!U28</f>
        <v>250</v>
      </c>
      <c r="AK35" s="1">
        <f>+[2]TechOptions!V28</f>
        <v>250</v>
      </c>
      <c r="AL35" s="1">
        <f>+[2]TechOptions!W28</f>
        <v>250</v>
      </c>
      <c r="AM35" s="1">
        <f>+[2]TechOptions!X28</f>
        <v>250</v>
      </c>
      <c r="AN35" s="1">
        <f>+[2]TechOptions!Y28</f>
        <v>250</v>
      </c>
      <c r="AO35" s="1">
        <f>+[2]TechOptions!Z28</f>
        <v>250</v>
      </c>
      <c r="AP35" s="1">
        <f>+[2]TechOptions!AA28</f>
        <v>250</v>
      </c>
      <c r="AQ35" s="1">
        <f>+[2]TechOptions!AL28</f>
        <v>1</v>
      </c>
      <c r="AR35" s="1">
        <v>5</v>
      </c>
      <c r="AZ35" s="19" t="s">
        <v>92</v>
      </c>
      <c r="BA35" s="20"/>
      <c r="BB35" s="20" t="s">
        <v>261</v>
      </c>
      <c r="BC35" s="20"/>
      <c r="BD35" s="20" t="s">
        <v>95</v>
      </c>
      <c r="BE35" s="20"/>
      <c r="BF35" s="20" t="s">
        <v>71</v>
      </c>
    </row>
    <row r="36" spans="1:58" hidden="1">
      <c r="A36" s="4" t="s">
        <v>92</v>
      </c>
      <c r="B36" s="2" t="s">
        <v>182</v>
      </c>
      <c r="C36" s="4" t="s">
        <v>253</v>
      </c>
      <c r="D36" s="2" t="s">
        <v>264</v>
      </c>
      <c r="E36" s="3" t="s">
        <v>265</v>
      </c>
      <c r="F36" s="4" t="s">
        <v>97</v>
      </c>
      <c r="G36" s="2" t="s">
        <v>97</v>
      </c>
      <c r="H36" s="3" t="s">
        <v>268</v>
      </c>
      <c r="I36" s="4" t="s">
        <v>70</v>
      </c>
      <c r="J36" s="2" t="s">
        <v>161</v>
      </c>
      <c r="L36" s="1">
        <f t="shared" si="0"/>
        <v>23</v>
      </c>
      <c r="N36" s="1" t="str">
        <f t="shared" si="1"/>
        <v>DARY-PH-TVR_EVP-ELC-Fan</v>
      </c>
      <c r="O36" s="1" t="str">
        <f t="shared" si="2"/>
        <v>New Dairy - Process Heat: TVR Evaporation  - Electricity</v>
      </c>
      <c r="P36" s="1" t="str">
        <f t="shared" si="3"/>
        <v>INDELC</v>
      </c>
      <c r="Q36" s="1" t="str">
        <f t="shared" si="4"/>
        <v>DARY-PH-TVR_EVP</v>
      </c>
      <c r="R36" s="1">
        <f>2018</f>
        <v>2018</v>
      </c>
      <c r="S36" s="1">
        <f>+[2]TechOptions!F29</f>
        <v>2025</v>
      </c>
      <c r="T36" s="1">
        <f>+[2]TechOptions!G29</f>
        <v>25</v>
      </c>
      <c r="U36" s="1">
        <f>+ROUND([2]TechOptions!E29,2)</f>
        <v>0.68</v>
      </c>
      <c r="V36" s="1">
        <v>31.536000000000001</v>
      </c>
      <c r="W36" s="1">
        <f>+[2]TechOptions!H29</f>
        <v>4.04</v>
      </c>
      <c r="X36" s="1">
        <f>+[2]TechOptions!I29</f>
        <v>4.04</v>
      </c>
      <c r="Y36" s="1">
        <f>+[2]TechOptions!J29</f>
        <v>4.04</v>
      </c>
      <c r="Z36" s="1">
        <f>+[2]TechOptions!K29</f>
        <v>4.04</v>
      </c>
      <c r="AA36" s="1">
        <f>+[2]TechOptions!L29</f>
        <v>4.04</v>
      </c>
      <c r="AB36" s="1">
        <f>+[2]TechOptions!M29</f>
        <v>4.04</v>
      </c>
      <c r="AC36" s="1">
        <f>+[2]TechOptions!N29</f>
        <v>4.04</v>
      </c>
      <c r="AD36" s="1">
        <f>+[2]TechOptions!O29</f>
        <v>4.04</v>
      </c>
      <c r="AE36" s="1">
        <f>+[2]TechOptions!P29</f>
        <v>4.04</v>
      </c>
      <c r="AF36" s="1">
        <f>+[2]TechOptions!Q29</f>
        <v>4.04</v>
      </c>
      <c r="AG36" s="1">
        <f>+[2]TechOptions!R29</f>
        <v>2872</v>
      </c>
      <c r="AH36" s="1">
        <f>+[2]TechOptions!S29</f>
        <v>2872</v>
      </c>
      <c r="AI36" s="1">
        <f>+[2]TechOptions!T29</f>
        <v>2872</v>
      </c>
      <c r="AJ36" s="1">
        <f>+[2]TechOptions!U29</f>
        <v>2872</v>
      </c>
      <c r="AK36" s="1">
        <f>+[2]TechOptions!V29</f>
        <v>2872</v>
      </c>
      <c r="AL36" s="1">
        <f>+[2]TechOptions!W29</f>
        <v>2872</v>
      </c>
      <c r="AM36" s="1">
        <f>+[2]TechOptions!X29</f>
        <v>2872</v>
      </c>
      <c r="AN36" s="1">
        <f>+[2]TechOptions!Y29</f>
        <v>2872</v>
      </c>
      <c r="AO36" s="1">
        <f>+[2]TechOptions!Z29</f>
        <v>2872</v>
      </c>
      <c r="AP36" s="1">
        <f>+[2]TechOptions!AA29</f>
        <v>2872</v>
      </c>
      <c r="AQ36" s="1">
        <f>+[2]TechOptions!AL29</f>
        <v>0.89300000000000002</v>
      </c>
      <c r="AR36" s="1">
        <v>5</v>
      </c>
      <c r="AZ36" s="21" t="s">
        <v>92</v>
      </c>
      <c r="BA36" s="22"/>
      <c r="BB36" s="22" t="s">
        <v>261</v>
      </c>
      <c r="BC36" s="22"/>
      <c r="BD36" s="22" t="s">
        <v>95</v>
      </c>
      <c r="BE36" s="22"/>
      <c r="BF36" s="22" t="s">
        <v>68</v>
      </c>
    </row>
    <row r="37" spans="1:58" hidden="1">
      <c r="A37" s="4" t="s">
        <v>92</v>
      </c>
      <c r="B37" s="2" t="s">
        <v>182</v>
      </c>
      <c r="C37" s="4" t="s">
        <v>253</v>
      </c>
      <c r="D37" s="2" t="s">
        <v>264</v>
      </c>
      <c r="E37" s="3" t="s">
        <v>265</v>
      </c>
      <c r="F37" s="4" t="s">
        <v>95</v>
      </c>
      <c r="G37" s="2" t="s">
        <v>95</v>
      </c>
      <c r="H37" s="3" t="s">
        <v>269</v>
      </c>
      <c r="I37" s="4" t="s">
        <v>74</v>
      </c>
      <c r="J37" s="2" t="s">
        <v>165</v>
      </c>
      <c r="L37" s="1">
        <f t="shared" si="0"/>
        <v>26</v>
      </c>
      <c r="N37" s="1" t="str">
        <f t="shared" si="1"/>
        <v>DARY-PH-TVR_EVP-WOD-Boiler</v>
      </c>
      <c r="O37" s="1" t="str">
        <f t="shared" si="2"/>
        <v>New Dairy - Process Heat: TVR Evaporation  - Wood</v>
      </c>
      <c r="P37" s="1" t="str">
        <f t="shared" si="3"/>
        <v>INDWOD</v>
      </c>
      <c r="Q37" s="1" t="str">
        <f t="shared" si="4"/>
        <v>DARY-PH-TVR_EVP</v>
      </c>
      <c r="R37" s="1">
        <f>2018</f>
        <v>2018</v>
      </c>
      <c r="S37" s="1">
        <f>+[2]TechOptions!F30</f>
        <v>2025</v>
      </c>
      <c r="T37" s="1">
        <f>+[2]TechOptions!G30</f>
        <v>25</v>
      </c>
      <c r="U37" s="1">
        <f>+ROUND([2]TechOptions!E30,2)</f>
        <v>0.68</v>
      </c>
      <c r="V37" s="1">
        <v>31.536000000000001</v>
      </c>
      <c r="W37" s="1">
        <f>+[2]TechOptions!H30</f>
        <v>0.85</v>
      </c>
      <c r="X37" s="1">
        <f>+[2]TechOptions!I30</f>
        <v>0.85</v>
      </c>
      <c r="Y37" s="1">
        <f>+[2]TechOptions!J30</f>
        <v>0.85</v>
      </c>
      <c r="Z37" s="1">
        <f>+[2]TechOptions!K30</f>
        <v>0.85</v>
      </c>
      <c r="AA37" s="1">
        <f>+[2]TechOptions!L30</f>
        <v>0.85</v>
      </c>
      <c r="AB37" s="1">
        <f>+[2]TechOptions!M30</f>
        <v>0.85</v>
      </c>
      <c r="AC37" s="1">
        <f>+[2]TechOptions!N30</f>
        <v>0.85</v>
      </c>
      <c r="AD37" s="1">
        <f>+[2]TechOptions!O30</f>
        <v>0.85</v>
      </c>
      <c r="AE37" s="1">
        <f>+[2]TechOptions!P30</f>
        <v>0.85</v>
      </c>
      <c r="AF37" s="1">
        <f>+[2]TechOptions!Q30</f>
        <v>0.85</v>
      </c>
      <c r="AG37" s="1">
        <f>+[2]TechOptions!R30</f>
        <v>1100</v>
      </c>
      <c r="AH37" s="1">
        <f>+[2]TechOptions!S30</f>
        <v>1100</v>
      </c>
      <c r="AI37" s="1">
        <f>+[2]TechOptions!T30</f>
        <v>1100</v>
      </c>
      <c r="AJ37" s="1">
        <f>+[2]TechOptions!U30</f>
        <v>1100</v>
      </c>
      <c r="AK37" s="1">
        <f>+[2]TechOptions!V30</f>
        <v>1100</v>
      </c>
      <c r="AL37" s="1">
        <f>+[2]TechOptions!W30</f>
        <v>1100</v>
      </c>
      <c r="AM37" s="1">
        <f>+[2]TechOptions!X30</f>
        <v>1100</v>
      </c>
      <c r="AN37" s="1">
        <f>+[2]TechOptions!Y30</f>
        <v>1100</v>
      </c>
      <c r="AO37" s="1">
        <f>+[2]TechOptions!Z30</f>
        <v>1100</v>
      </c>
      <c r="AP37" s="1">
        <f>+[2]TechOptions!AA30</f>
        <v>1100</v>
      </c>
      <c r="AQ37" s="1">
        <f>+[2]TechOptions!AL30</f>
        <v>1</v>
      </c>
      <c r="AR37" s="1">
        <v>5</v>
      </c>
      <c r="AZ37" s="19" t="s">
        <v>92</v>
      </c>
      <c r="BA37" s="20"/>
      <c r="BB37" s="20" t="s">
        <v>270</v>
      </c>
      <c r="BC37" s="20"/>
      <c r="BD37" s="20" t="s">
        <v>95</v>
      </c>
      <c r="BE37" s="20"/>
      <c r="BF37" s="20" t="s">
        <v>71</v>
      </c>
    </row>
    <row r="38" spans="1:58">
      <c r="A38" s="4" t="s">
        <v>92</v>
      </c>
      <c r="B38" s="2" t="s">
        <v>182</v>
      </c>
      <c r="C38" s="4" t="s">
        <v>253</v>
      </c>
      <c r="D38" s="2" t="s">
        <v>264</v>
      </c>
      <c r="E38" s="3" t="s">
        <v>265</v>
      </c>
      <c r="F38" s="4" t="s">
        <v>95</v>
      </c>
      <c r="G38" s="2" t="s">
        <v>95</v>
      </c>
      <c r="H38" s="3" t="s">
        <v>271</v>
      </c>
      <c r="I38" s="4" t="s">
        <v>70</v>
      </c>
      <c r="J38" s="2" t="s">
        <v>161</v>
      </c>
      <c r="L38" s="1">
        <f t="shared" si="0"/>
        <v>26</v>
      </c>
      <c r="N38" s="1" t="str">
        <f t="shared" si="1"/>
        <v>DARY-PH-TVR_EVP-ELC-Boiler</v>
      </c>
      <c r="O38" s="1" t="str">
        <f t="shared" si="2"/>
        <v>New Dairy - Process Heat: TVR Evaporation  - Electricity</v>
      </c>
      <c r="P38" s="1" t="str">
        <f t="shared" si="3"/>
        <v>INDELC</v>
      </c>
      <c r="Q38" s="1" t="str">
        <f t="shared" si="4"/>
        <v>DARY-PH-TVR_EVP</v>
      </c>
      <c r="R38" s="1">
        <f>2018</f>
        <v>2018</v>
      </c>
      <c r="S38" s="1">
        <f>+[2]TechOptions!F31</f>
        <v>2025</v>
      </c>
      <c r="T38" s="1">
        <f>+[2]TechOptions!G31</f>
        <v>25</v>
      </c>
      <c r="U38" s="1">
        <f>+ROUND([2]TechOptions!E31,2)</f>
        <v>0.68</v>
      </c>
      <c r="V38" s="1">
        <v>31.536000000000001</v>
      </c>
      <c r="W38" s="1">
        <f>+[2]TechOptions!H31</f>
        <v>0.99</v>
      </c>
      <c r="X38" s="1">
        <f>+[2]TechOptions!I31</f>
        <v>0.99</v>
      </c>
      <c r="Y38" s="1">
        <f>+[2]TechOptions!J31</f>
        <v>0.99</v>
      </c>
      <c r="Z38" s="1">
        <f>+[2]TechOptions!K31</f>
        <v>0.99</v>
      </c>
      <c r="AA38" s="1">
        <f>+[2]TechOptions!L31</f>
        <v>0.99</v>
      </c>
      <c r="AB38" s="1">
        <f>+[2]TechOptions!M31</f>
        <v>0.99</v>
      </c>
      <c r="AC38" s="1">
        <f>+[2]TechOptions!N31</f>
        <v>0.99</v>
      </c>
      <c r="AD38" s="1">
        <f>+[2]TechOptions!O31</f>
        <v>0.99</v>
      </c>
      <c r="AE38" s="1">
        <f>+[2]TechOptions!P31</f>
        <v>0.99</v>
      </c>
      <c r="AF38" s="1">
        <f>+[2]TechOptions!Q31</f>
        <v>0.99</v>
      </c>
      <c r="AG38" s="42">
        <f>AG32</f>
        <v>370.49433333333332</v>
      </c>
      <c r="AH38" s="42">
        <f t="shared" ref="AH38:AQ38" si="7">AH32</f>
        <v>370.49433333333332</v>
      </c>
      <c r="AI38" s="42">
        <f t="shared" si="7"/>
        <v>250</v>
      </c>
      <c r="AJ38" s="42">
        <f t="shared" si="7"/>
        <v>250</v>
      </c>
      <c r="AK38" s="42">
        <f t="shared" si="7"/>
        <v>250</v>
      </c>
      <c r="AL38" s="42">
        <f t="shared" si="7"/>
        <v>250</v>
      </c>
      <c r="AM38" s="42">
        <f t="shared" si="7"/>
        <v>250</v>
      </c>
      <c r="AN38" s="42">
        <f t="shared" si="7"/>
        <v>250</v>
      </c>
      <c r="AO38" s="42">
        <f t="shared" si="7"/>
        <v>250</v>
      </c>
      <c r="AP38" s="42">
        <f t="shared" si="7"/>
        <v>250</v>
      </c>
      <c r="AQ38" s="42">
        <f t="shared" si="7"/>
        <v>1</v>
      </c>
      <c r="AR38" s="1">
        <v>5</v>
      </c>
      <c r="AZ38" s="21" t="s">
        <v>92</v>
      </c>
      <c r="BA38" s="22"/>
      <c r="BB38" s="22" t="s">
        <v>270</v>
      </c>
      <c r="BC38" s="22"/>
      <c r="BD38" s="22" t="s">
        <v>95</v>
      </c>
      <c r="BE38" s="22"/>
      <c r="BF38" s="22" t="s">
        <v>68</v>
      </c>
    </row>
    <row r="39" spans="1:58" hidden="1">
      <c r="A39" s="4" t="s">
        <v>92</v>
      </c>
      <c r="B39" s="2" t="s">
        <v>182</v>
      </c>
      <c r="C39" s="4" t="s">
        <v>261</v>
      </c>
      <c r="D39" s="2" t="s">
        <v>272</v>
      </c>
      <c r="E39" s="3" t="s">
        <v>273</v>
      </c>
      <c r="F39" s="4" t="s">
        <v>95</v>
      </c>
      <c r="G39" s="2" t="s">
        <v>95</v>
      </c>
      <c r="H39" s="3" t="s">
        <v>274</v>
      </c>
      <c r="I39" s="4" t="s">
        <v>74</v>
      </c>
      <c r="J39" s="2" t="s">
        <v>165</v>
      </c>
      <c r="L39" s="1">
        <f t="shared" si="0"/>
        <v>26</v>
      </c>
      <c r="N39" s="1" t="str">
        <f t="shared" si="1"/>
        <v>DARY-PH-TVR_DRY-WOD-Boiler</v>
      </c>
      <c r="O39" s="1" t="str">
        <f t="shared" si="2"/>
        <v>New Dairy - Process Heat: TVR Drying  - Wood</v>
      </c>
      <c r="P39" s="1" t="str">
        <f t="shared" si="3"/>
        <v>INDWOD</v>
      </c>
      <c r="Q39" s="1" t="str">
        <f t="shared" si="4"/>
        <v>DARY-PH-TVR_DRY</v>
      </c>
      <c r="R39" s="1">
        <f>2018</f>
        <v>2018</v>
      </c>
      <c r="S39" s="1">
        <f>+[2]TechOptions!F32</f>
        <v>2025</v>
      </c>
      <c r="T39" s="1">
        <f>+[2]TechOptions!G32</f>
        <v>25</v>
      </c>
      <c r="U39" s="1">
        <f>+ROUND([2]TechOptions!E32,2)</f>
        <v>0.68</v>
      </c>
      <c r="V39" s="1">
        <v>31.536000000000001</v>
      </c>
      <c r="W39" s="1">
        <f>+[2]TechOptions!H32</f>
        <v>0.85</v>
      </c>
      <c r="X39" s="1">
        <f>+[2]TechOptions!I32</f>
        <v>0.85</v>
      </c>
      <c r="Y39" s="1">
        <f>+[2]TechOptions!J32</f>
        <v>0.85</v>
      </c>
      <c r="Z39" s="1">
        <f>+[2]TechOptions!K32</f>
        <v>0.85</v>
      </c>
      <c r="AA39" s="1">
        <f>+[2]TechOptions!L32</f>
        <v>0.85</v>
      </c>
      <c r="AB39" s="1">
        <f>+[2]TechOptions!M32</f>
        <v>0.85</v>
      </c>
      <c r="AC39" s="1">
        <f>+[2]TechOptions!N32</f>
        <v>0.85</v>
      </c>
      <c r="AD39" s="1">
        <f>+[2]TechOptions!O32</f>
        <v>0.85</v>
      </c>
      <c r="AE39" s="1">
        <f>+[2]TechOptions!P32</f>
        <v>0.85</v>
      </c>
      <c r="AF39" s="1">
        <f>+[2]TechOptions!Q32</f>
        <v>0.85</v>
      </c>
      <c r="AG39" s="1">
        <f>+[2]TechOptions!R32</f>
        <v>1100</v>
      </c>
      <c r="AH39" s="1">
        <f>+[2]TechOptions!S32</f>
        <v>1100</v>
      </c>
      <c r="AI39" s="1">
        <f>+[2]TechOptions!T32</f>
        <v>1100</v>
      </c>
      <c r="AJ39" s="1">
        <f>+[2]TechOptions!U32</f>
        <v>1100</v>
      </c>
      <c r="AK39" s="1">
        <f>+[2]TechOptions!V32</f>
        <v>1100</v>
      </c>
      <c r="AL39" s="1">
        <f>+[2]TechOptions!W32</f>
        <v>1100</v>
      </c>
      <c r="AM39" s="1">
        <f>+[2]TechOptions!X32</f>
        <v>1100</v>
      </c>
      <c r="AN39" s="1">
        <f>+[2]TechOptions!Y32</f>
        <v>1100</v>
      </c>
      <c r="AO39" s="1">
        <f>+[2]TechOptions!Z32</f>
        <v>1100</v>
      </c>
      <c r="AP39" s="1">
        <f>+[2]TechOptions!AA32</f>
        <v>1100</v>
      </c>
      <c r="AQ39" s="1">
        <f>+[2]TechOptions!AL32</f>
        <v>1</v>
      </c>
      <c r="AR39" s="1">
        <v>5</v>
      </c>
      <c r="AZ39" s="19" t="s">
        <v>92</v>
      </c>
      <c r="BA39" s="20"/>
      <c r="BB39" s="20" t="s">
        <v>270</v>
      </c>
      <c r="BC39" s="20"/>
      <c r="BD39" s="20" t="s">
        <v>95</v>
      </c>
      <c r="BE39" s="20"/>
      <c r="BF39" s="24" t="s">
        <v>74</v>
      </c>
    </row>
    <row r="40" spans="1:58">
      <c r="A40" s="4" t="s">
        <v>92</v>
      </c>
      <c r="B40" s="2" t="s">
        <v>182</v>
      </c>
      <c r="C40" s="4" t="s">
        <v>261</v>
      </c>
      <c r="D40" s="2" t="s">
        <v>272</v>
      </c>
      <c r="E40" s="3" t="s">
        <v>273</v>
      </c>
      <c r="F40" s="4" t="s">
        <v>95</v>
      </c>
      <c r="G40" s="2" t="s">
        <v>95</v>
      </c>
      <c r="H40" s="3" t="s">
        <v>275</v>
      </c>
      <c r="I40" s="4" t="s">
        <v>70</v>
      </c>
      <c r="J40" s="2" t="s">
        <v>161</v>
      </c>
      <c r="L40" s="1">
        <f t="shared" si="0"/>
        <v>26</v>
      </c>
      <c r="N40" s="1" t="str">
        <f t="shared" si="1"/>
        <v>DARY-PH-TVR_DRY-ELC-Boiler</v>
      </c>
      <c r="O40" s="1" t="str">
        <f t="shared" si="2"/>
        <v>New Dairy - Process Heat: TVR Drying  - Electricity</v>
      </c>
      <c r="P40" s="1" t="str">
        <f t="shared" si="3"/>
        <v>INDELC</v>
      </c>
      <c r="Q40" s="1" t="str">
        <f t="shared" si="4"/>
        <v>DARY-PH-TVR_DRY</v>
      </c>
      <c r="R40" s="1">
        <f>2018</f>
        <v>2018</v>
      </c>
      <c r="S40" s="1">
        <f>+[2]TechOptions!F33</f>
        <v>2025</v>
      </c>
      <c r="T40" s="1">
        <f>+[2]TechOptions!G33</f>
        <v>25</v>
      </c>
      <c r="U40" s="1">
        <f>+ROUND([2]TechOptions!E33,2)</f>
        <v>0.68</v>
      </c>
      <c r="V40" s="1">
        <v>31.536000000000001</v>
      </c>
      <c r="W40" s="1">
        <f>+[2]TechOptions!H33</f>
        <v>0.99</v>
      </c>
      <c r="X40" s="1">
        <f>+[2]TechOptions!I33</f>
        <v>0.99</v>
      </c>
      <c r="Y40" s="1">
        <f>+[2]TechOptions!J33</f>
        <v>0.99</v>
      </c>
      <c r="Z40" s="1">
        <f>+[2]TechOptions!K33</f>
        <v>0.99</v>
      </c>
      <c r="AA40" s="1">
        <f>+[2]TechOptions!L33</f>
        <v>0.99</v>
      </c>
      <c r="AB40" s="1">
        <f>+[2]TechOptions!M33</f>
        <v>0.99</v>
      </c>
      <c r="AC40" s="1">
        <f>+[2]TechOptions!N33</f>
        <v>0.99</v>
      </c>
      <c r="AD40" s="1">
        <f>+[2]TechOptions!O33</f>
        <v>0.99</v>
      </c>
      <c r="AE40" s="1">
        <f>+[2]TechOptions!P33</f>
        <v>0.99</v>
      </c>
      <c r="AF40" s="1">
        <f>+[2]TechOptions!Q33</f>
        <v>0.99</v>
      </c>
      <c r="AG40" s="42">
        <f>AG38</f>
        <v>370.49433333333332</v>
      </c>
      <c r="AH40" s="42">
        <f t="shared" ref="AH40:AP40" si="8">AH38</f>
        <v>370.49433333333332</v>
      </c>
      <c r="AI40" s="42">
        <f t="shared" si="8"/>
        <v>250</v>
      </c>
      <c r="AJ40" s="42">
        <f t="shared" si="8"/>
        <v>250</v>
      </c>
      <c r="AK40" s="42">
        <f t="shared" si="8"/>
        <v>250</v>
      </c>
      <c r="AL40" s="42">
        <f t="shared" si="8"/>
        <v>250</v>
      </c>
      <c r="AM40" s="42">
        <f t="shared" si="8"/>
        <v>250</v>
      </c>
      <c r="AN40" s="42">
        <f t="shared" si="8"/>
        <v>250</v>
      </c>
      <c r="AO40" s="42">
        <f t="shared" si="8"/>
        <v>250</v>
      </c>
      <c r="AP40" s="42">
        <f t="shared" si="8"/>
        <v>250</v>
      </c>
      <c r="AQ40" s="1">
        <f>+[2]TechOptions!AL33</f>
        <v>1</v>
      </c>
      <c r="AR40" s="1">
        <v>5</v>
      </c>
      <c r="AZ40" s="21" t="s">
        <v>92</v>
      </c>
      <c r="BA40" s="22"/>
      <c r="BB40" s="22" t="s">
        <v>270</v>
      </c>
      <c r="BC40" s="22"/>
      <c r="BD40" s="22" t="s">
        <v>95</v>
      </c>
      <c r="BE40" s="22"/>
      <c r="BF40" s="26" t="s">
        <v>70</v>
      </c>
    </row>
    <row r="41" spans="1:58" hidden="1">
      <c r="A41" s="4" t="s">
        <v>92</v>
      </c>
      <c r="B41" s="2" t="s">
        <v>182</v>
      </c>
      <c r="C41" s="4" t="s">
        <v>261</v>
      </c>
      <c r="D41" s="2" t="s">
        <v>272</v>
      </c>
      <c r="E41" s="3" t="s">
        <v>273</v>
      </c>
      <c r="F41" s="4" t="s">
        <v>232</v>
      </c>
      <c r="G41" s="2" t="s">
        <v>247</v>
      </c>
      <c r="H41" s="3" t="s">
        <v>276</v>
      </c>
      <c r="I41" s="4" t="s">
        <v>70</v>
      </c>
      <c r="J41" s="2" t="s">
        <v>161</v>
      </c>
      <c r="L41" s="1">
        <f t="shared" si="0"/>
        <v>24</v>
      </c>
      <c r="N41" s="1" t="str">
        <f t="shared" si="1"/>
        <v>DARY-PH-TVR_DRY-ELC-HPmp</v>
      </c>
      <c r="O41" s="1" t="str">
        <f t="shared" si="2"/>
        <v>New Dairy - Process Heat: TVR Drying  - Electricity</v>
      </c>
      <c r="P41" s="1" t="str">
        <f t="shared" si="3"/>
        <v>INDELC</v>
      </c>
      <c r="Q41" s="1" t="str">
        <f t="shared" si="4"/>
        <v>DARY-PH-TVR_DRY</v>
      </c>
      <c r="R41" s="1">
        <f>2018</f>
        <v>2018</v>
      </c>
      <c r="S41" s="1">
        <f>+[2]TechOptions!F34</f>
        <v>2025</v>
      </c>
      <c r="T41" s="1">
        <f>+[2]TechOptions!G34</f>
        <v>20</v>
      </c>
      <c r="U41" s="1">
        <f>+ROUND([2]TechOptions!E34,2)</f>
        <v>0.68</v>
      </c>
      <c r="V41" s="1">
        <v>31.536000000000001</v>
      </c>
      <c r="W41" s="1">
        <f>+[2]TechOptions!H34</f>
        <v>3</v>
      </c>
      <c r="X41" s="1">
        <f>+[2]TechOptions!I34</f>
        <v>3</v>
      </c>
      <c r="Y41" s="1">
        <f>+[2]TechOptions!J34</f>
        <v>3</v>
      </c>
      <c r="Z41" s="1">
        <f>+[2]TechOptions!K34</f>
        <v>3</v>
      </c>
      <c r="AA41" s="1">
        <f>+[2]TechOptions!L34</f>
        <v>3</v>
      </c>
      <c r="AB41" s="1">
        <f>+[2]TechOptions!M34</f>
        <v>3</v>
      </c>
      <c r="AC41" s="1">
        <f>+[2]TechOptions!N34</f>
        <v>3</v>
      </c>
      <c r="AD41" s="1">
        <f>+[2]TechOptions!O34</f>
        <v>3</v>
      </c>
      <c r="AE41" s="1">
        <f>+[2]TechOptions!P34</f>
        <v>3</v>
      </c>
      <c r="AF41" s="1">
        <f>+[2]TechOptions!Q34</f>
        <v>3</v>
      </c>
      <c r="AG41" s="1">
        <f>6843/AF41</f>
        <v>2281</v>
      </c>
      <c r="AH41" s="1">
        <f>+[2]TechOptions!S34</f>
        <v>6843</v>
      </c>
      <c r="AI41" s="1">
        <f>+[2]TechOptions!T34</f>
        <v>6843</v>
      </c>
      <c r="AJ41" s="1">
        <f>+[2]TechOptions!U34</f>
        <v>6843</v>
      </c>
      <c r="AK41" s="1">
        <f>+[2]TechOptions!V34</f>
        <v>6843</v>
      </c>
      <c r="AL41" s="1">
        <f>+[2]TechOptions!W34</f>
        <v>6843</v>
      </c>
      <c r="AM41" s="1">
        <f>+[2]TechOptions!X34</f>
        <v>6843</v>
      </c>
      <c r="AN41" s="1">
        <f>+[2]TechOptions!Y34</f>
        <v>6843</v>
      </c>
      <c r="AO41" s="1">
        <f>+[2]TechOptions!Z34</f>
        <v>6843</v>
      </c>
      <c r="AP41" s="1">
        <f>+[2]TechOptions!AA34</f>
        <v>6843</v>
      </c>
      <c r="AQ41" s="1">
        <f>+[2]TechOptions!AL34</f>
        <v>0.29799999999999999</v>
      </c>
      <c r="AR41" s="1">
        <v>5</v>
      </c>
      <c r="AZ41" s="19" t="s">
        <v>92</v>
      </c>
      <c r="BA41" s="20"/>
      <c r="BB41" s="20" t="s">
        <v>270</v>
      </c>
      <c r="BC41" s="20"/>
      <c r="BD41" s="24" t="s">
        <v>97</v>
      </c>
      <c r="BE41" s="24"/>
      <c r="BF41" s="24" t="s">
        <v>70</v>
      </c>
    </row>
    <row r="42" spans="1:58" hidden="1">
      <c r="A42" s="4" t="s">
        <v>92</v>
      </c>
      <c r="B42" s="2" t="s">
        <v>182</v>
      </c>
      <c r="C42" s="4" t="s">
        <v>261</v>
      </c>
      <c r="D42" s="2" t="s">
        <v>272</v>
      </c>
      <c r="E42" s="3" t="s">
        <v>273</v>
      </c>
      <c r="F42" s="4" t="s">
        <v>234</v>
      </c>
      <c r="G42" s="2" t="s">
        <v>249</v>
      </c>
      <c r="H42" s="3" t="s">
        <v>277</v>
      </c>
      <c r="I42" s="4" t="s">
        <v>70</v>
      </c>
      <c r="J42" s="2" t="s">
        <v>161</v>
      </c>
      <c r="L42" s="1">
        <f t="shared" si="0"/>
        <v>25</v>
      </c>
      <c r="N42" s="1" t="str">
        <f t="shared" si="1"/>
        <v>DARY-PH-TVR_DRY-ELC-HRCVR</v>
      </c>
      <c r="O42" s="1" t="str">
        <f t="shared" si="2"/>
        <v>New Dairy - Process Heat: TVR Drying  - Electricity</v>
      </c>
      <c r="P42" s="1" t="str">
        <f t="shared" si="3"/>
        <v>INDELC</v>
      </c>
      <c r="Q42" s="1" t="str">
        <f t="shared" si="4"/>
        <v>DARY-PH-TVR_DRY</v>
      </c>
      <c r="R42" s="1">
        <f>2018</f>
        <v>2018</v>
      </c>
      <c r="S42" s="1">
        <f>+[2]TechOptions!F35</f>
        <v>2025</v>
      </c>
      <c r="T42" s="1">
        <f>+[2]TechOptions!G35</f>
        <v>20</v>
      </c>
      <c r="U42" s="1">
        <f>+ROUND([2]TechOptions!E35,2)</f>
        <v>0.68</v>
      </c>
      <c r="V42" s="1">
        <v>31.536000000000001</v>
      </c>
      <c r="W42" s="1">
        <f>+[2]TechOptions!H35</f>
        <v>9.64</v>
      </c>
      <c r="X42" s="1">
        <f>+[2]TechOptions!I35</f>
        <v>9.64</v>
      </c>
      <c r="Y42" s="1">
        <f>+[2]TechOptions!J35</f>
        <v>9.64</v>
      </c>
      <c r="Z42" s="1">
        <f>+[2]TechOptions!K35</f>
        <v>9.64</v>
      </c>
      <c r="AA42" s="1">
        <f>+[2]TechOptions!L35</f>
        <v>9.64</v>
      </c>
      <c r="AB42" s="1">
        <f>+[2]TechOptions!M35</f>
        <v>9.64</v>
      </c>
      <c r="AC42" s="1">
        <f>+[2]TechOptions!N35</f>
        <v>9.64</v>
      </c>
      <c r="AD42" s="1">
        <f>+[2]TechOptions!O35</f>
        <v>9.64</v>
      </c>
      <c r="AE42" s="1">
        <f>+[2]TechOptions!P35</f>
        <v>9.64</v>
      </c>
      <c r="AF42" s="1">
        <f>+[2]TechOptions!Q35</f>
        <v>9.64</v>
      </c>
      <c r="AG42" s="1">
        <f>+[2]TechOptions!R35</f>
        <v>427</v>
      </c>
      <c r="AH42" s="1">
        <f>+[2]TechOptions!S35</f>
        <v>427</v>
      </c>
      <c r="AI42" s="1">
        <f>+[2]TechOptions!T35</f>
        <v>427</v>
      </c>
      <c r="AJ42" s="1">
        <f>+[2]TechOptions!U35</f>
        <v>427</v>
      </c>
      <c r="AK42" s="1">
        <f>+[2]TechOptions!V35</f>
        <v>427</v>
      </c>
      <c r="AL42" s="1">
        <f>+[2]TechOptions!W35</f>
        <v>427</v>
      </c>
      <c r="AM42" s="1">
        <f>+[2]TechOptions!X35</f>
        <v>427</v>
      </c>
      <c r="AN42" s="1">
        <f>+[2]TechOptions!Y35</f>
        <v>427</v>
      </c>
      <c r="AO42" s="1">
        <f>+[2]TechOptions!Z35</f>
        <v>427</v>
      </c>
      <c r="AP42" s="1">
        <f>+[2]TechOptions!AA35</f>
        <v>427</v>
      </c>
      <c r="AQ42" s="1">
        <f>+[2]TechOptions!AL35</f>
        <v>0.42399999999999999</v>
      </c>
      <c r="AR42" s="1">
        <v>5</v>
      </c>
      <c r="AZ42" s="21" t="s">
        <v>92</v>
      </c>
      <c r="BA42" s="22"/>
      <c r="BB42" s="22" t="s">
        <v>278</v>
      </c>
      <c r="BC42" s="22"/>
      <c r="BD42" s="22" t="s">
        <v>97</v>
      </c>
      <c r="BE42" s="22"/>
      <c r="BF42" s="22" t="s">
        <v>70</v>
      </c>
    </row>
    <row r="43" spans="1:58" hidden="1">
      <c r="A43" s="4" t="s">
        <v>92</v>
      </c>
      <c r="B43" s="2" t="s">
        <v>182</v>
      </c>
      <c r="C43" s="4" t="s">
        <v>261</v>
      </c>
      <c r="D43" s="2" t="s">
        <v>272</v>
      </c>
      <c r="E43" s="3" t="s">
        <v>273</v>
      </c>
      <c r="F43" s="4" t="s">
        <v>95</v>
      </c>
      <c r="G43" s="2" t="s">
        <v>95</v>
      </c>
      <c r="H43" s="3" t="s">
        <v>279</v>
      </c>
      <c r="I43" s="4" t="s">
        <v>71</v>
      </c>
      <c r="J43" s="2" t="s">
        <v>162</v>
      </c>
      <c r="L43" s="1">
        <f t="shared" si="0"/>
        <v>26</v>
      </c>
      <c r="N43" s="1" t="str">
        <f t="shared" si="1"/>
        <v>DARY-PH-TVR_DRY-COA-Boiler</v>
      </c>
      <c r="O43" s="1" t="str">
        <f t="shared" si="2"/>
        <v>New Dairy - Process Heat: TVR Drying  - Coal</v>
      </c>
      <c r="P43" s="1" t="str">
        <f t="shared" si="3"/>
        <v>INDCOA</v>
      </c>
      <c r="Q43" s="1" t="str">
        <f t="shared" si="4"/>
        <v>DARY-PH-TVR_DRY</v>
      </c>
      <c r="R43" s="1">
        <f>2018</f>
        <v>2018</v>
      </c>
      <c r="S43" s="1">
        <f>+[2]TechOptions!F36</f>
        <v>2020</v>
      </c>
      <c r="T43" s="1">
        <f>+[2]TechOptions!G36</f>
        <v>25</v>
      </c>
      <c r="U43" s="1">
        <f>+ROUND([2]TechOptions!E36,2)</f>
        <v>0.68</v>
      </c>
      <c r="V43" s="1">
        <v>31.536000000000001</v>
      </c>
      <c r="W43" s="1">
        <f>+[2]TechOptions!H36</f>
        <v>0.8</v>
      </c>
      <c r="X43" s="1">
        <f>+[2]TechOptions!I36</f>
        <v>0.8</v>
      </c>
      <c r="Y43" s="1">
        <f>+[2]TechOptions!J36</f>
        <v>0.8</v>
      </c>
      <c r="Z43" s="1">
        <f>+[2]TechOptions!K36</f>
        <v>0.8</v>
      </c>
      <c r="AA43" s="1">
        <f>+[2]TechOptions!L36</f>
        <v>0.8</v>
      </c>
      <c r="AB43" s="1">
        <f>+[2]TechOptions!M36</f>
        <v>0.8</v>
      </c>
      <c r="AC43" s="1">
        <f>+[2]TechOptions!N36</f>
        <v>0.8</v>
      </c>
      <c r="AD43" s="1">
        <f>+[2]TechOptions!O36</f>
        <v>0.8</v>
      </c>
      <c r="AE43" s="1">
        <f>+[2]TechOptions!P36</f>
        <v>0.8</v>
      </c>
      <c r="AF43" s="1">
        <f>+[2]TechOptions!Q36</f>
        <v>0.8</v>
      </c>
      <c r="AG43" s="1">
        <f>+[2]TechOptions!R36</f>
        <v>750</v>
      </c>
      <c r="AH43" s="1">
        <f>+[2]TechOptions!S36</f>
        <v>750</v>
      </c>
      <c r="AI43" s="1">
        <f>+[2]TechOptions!T36</f>
        <v>750</v>
      </c>
      <c r="AJ43" s="1">
        <f>+[2]TechOptions!U36</f>
        <v>750</v>
      </c>
      <c r="AK43" s="1">
        <f>+[2]TechOptions!V36</f>
        <v>750</v>
      </c>
      <c r="AL43" s="1">
        <f>+[2]TechOptions!W36</f>
        <v>750</v>
      </c>
      <c r="AM43" s="1">
        <f>+[2]TechOptions!X36</f>
        <v>750</v>
      </c>
      <c r="AN43" s="1">
        <f>+[2]TechOptions!Y36</f>
        <v>750</v>
      </c>
      <c r="AO43" s="1">
        <f>+[2]TechOptions!Z36</f>
        <v>750</v>
      </c>
      <c r="AP43" s="1">
        <f>+[2]TechOptions!AA36</f>
        <v>750</v>
      </c>
      <c r="AQ43" s="1">
        <f>+[2]TechOptions!AL36</f>
        <v>1</v>
      </c>
      <c r="AR43" s="1">
        <v>5</v>
      </c>
      <c r="AZ43" s="19" t="s">
        <v>92</v>
      </c>
      <c r="BA43" s="20"/>
      <c r="BB43" s="20" t="s">
        <v>280</v>
      </c>
      <c r="BC43" s="20"/>
      <c r="BD43" s="20" t="s">
        <v>95</v>
      </c>
      <c r="BE43" s="20"/>
      <c r="BF43" s="20" t="s">
        <v>82</v>
      </c>
    </row>
    <row r="44" spans="1:58" hidden="1">
      <c r="A44" s="4" t="s">
        <v>92</v>
      </c>
      <c r="B44" s="2" t="s">
        <v>182</v>
      </c>
      <c r="C44" s="4" t="s">
        <v>261</v>
      </c>
      <c r="D44" s="2" t="s">
        <v>272</v>
      </c>
      <c r="E44" s="3" t="s">
        <v>273</v>
      </c>
      <c r="F44" s="4" t="s">
        <v>95</v>
      </c>
      <c r="G44" s="2" t="s">
        <v>95</v>
      </c>
      <c r="H44" s="3" t="s">
        <v>281</v>
      </c>
      <c r="I44" s="4" t="s">
        <v>68</v>
      </c>
      <c r="J44" s="2" t="s">
        <v>160</v>
      </c>
      <c r="L44" s="1">
        <f t="shared" si="0"/>
        <v>26</v>
      </c>
      <c r="N44" s="1" t="str">
        <f t="shared" si="1"/>
        <v>DARY-PH-TVR_DRY-NGA-Boiler</v>
      </c>
      <c r="O44" s="1" t="str">
        <f t="shared" si="2"/>
        <v>New Dairy - Process Heat: TVR Drying  - Natural Gas</v>
      </c>
      <c r="P44" s="1" t="str">
        <f t="shared" si="3"/>
        <v>INDNGA</v>
      </c>
      <c r="Q44" s="1" t="str">
        <f t="shared" si="4"/>
        <v>DARY-PH-TVR_DRY</v>
      </c>
      <c r="R44" s="1">
        <f>2018</f>
        <v>2018</v>
      </c>
      <c r="S44" s="1">
        <f>+[2]TechOptions!F37</f>
        <v>2020</v>
      </c>
      <c r="T44" s="1">
        <f>+[2]TechOptions!G37</f>
        <v>25</v>
      </c>
      <c r="U44" s="1">
        <f>+ROUND([2]TechOptions!E37,2)</f>
        <v>0.68</v>
      </c>
      <c r="V44" s="1">
        <v>31.536000000000001</v>
      </c>
      <c r="W44" s="1">
        <f>+[2]TechOptions!H37</f>
        <v>0.87</v>
      </c>
      <c r="X44" s="1">
        <f>+[2]TechOptions!I37</f>
        <v>0.87</v>
      </c>
      <c r="Y44" s="1">
        <f>+[2]TechOptions!J37</f>
        <v>0.87</v>
      </c>
      <c r="Z44" s="1">
        <f>+[2]TechOptions!K37</f>
        <v>0.87</v>
      </c>
      <c r="AA44" s="1">
        <f>+[2]TechOptions!L37</f>
        <v>0.87</v>
      </c>
      <c r="AB44" s="1">
        <f>+[2]TechOptions!M37</f>
        <v>0.87</v>
      </c>
      <c r="AC44" s="1">
        <f>+[2]TechOptions!N37</f>
        <v>0.87</v>
      </c>
      <c r="AD44" s="1">
        <f>+[2]TechOptions!O37</f>
        <v>0.87</v>
      </c>
      <c r="AE44" s="1">
        <f>+[2]TechOptions!P37</f>
        <v>0.87</v>
      </c>
      <c r="AF44" s="1">
        <f>+[2]TechOptions!Q37</f>
        <v>0.87</v>
      </c>
      <c r="AG44" s="1">
        <f>+[2]TechOptions!R37</f>
        <v>250</v>
      </c>
      <c r="AH44" s="1">
        <f>+[2]TechOptions!S37</f>
        <v>250</v>
      </c>
      <c r="AI44" s="1">
        <f>+[2]TechOptions!T37</f>
        <v>250</v>
      </c>
      <c r="AJ44" s="1">
        <f>+[2]TechOptions!U37</f>
        <v>250</v>
      </c>
      <c r="AK44" s="1">
        <f>+[2]TechOptions!V37</f>
        <v>250</v>
      </c>
      <c r="AL44" s="1">
        <f>+[2]TechOptions!W37</f>
        <v>250</v>
      </c>
      <c r="AM44" s="1">
        <f>+[2]TechOptions!X37</f>
        <v>250</v>
      </c>
      <c r="AN44" s="1">
        <f>+[2]TechOptions!Y37</f>
        <v>250</v>
      </c>
      <c r="AO44" s="1">
        <f>+[2]TechOptions!Z37</f>
        <v>250</v>
      </c>
      <c r="AP44" s="1">
        <f>+[2]TechOptions!AA37</f>
        <v>250</v>
      </c>
      <c r="AQ44" s="1">
        <f>+[2]TechOptions!AL37</f>
        <v>1</v>
      </c>
      <c r="AR44" s="1">
        <v>5</v>
      </c>
      <c r="AZ44" s="21" t="s">
        <v>92</v>
      </c>
      <c r="BA44" s="22"/>
      <c r="BB44" s="22" t="s">
        <v>280</v>
      </c>
      <c r="BC44" s="22"/>
      <c r="BD44" s="22" t="s">
        <v>108</v>
      </c>
      <c r="BE44" s="22"/>
      <c r="BF44" s="22" t="s">
        <v>109</v>
      </c>
    </row>
    <row r="45" spans="1:58" hidden="1">
      <c r="A45" s="4" t="s">
        <v>92</v>
      </c>
      <c r="B45" s="2" t="s">
        <v>182</v>
      </c>
      <c r="C45" s="4" t="s">
        <v>270</v>
      </c>
      <c r="D45" s="2" t="s">
        <v>282</v>
      </c>
      <c r="E45" s="3" t="s">
        <v>283</v>
      </c>
      <c r="F45" s="4" t="s">
        <v>95</v>
      </c>
      <c r="G45" s="2" t="s">
        <v>95</v>
      </c>
      <c r="H45" s="3" t="s">
        <v>284</v>
      </c>
      <c r="I45" s="4" t="s">
        <v>71</v>
      </c>
      <c r="J45" s="2" t="s">
        <v>162</v>
      </c>
      <c r="L45" s="1">
        <f t="shared" si="0"/>
        <v>26</v>
      </c>
      <c r="N45" s="1" t="str">
        <f t="shared" si="1"/>
        <v>DARY-PH-MVR_TVR-COA-Boiler</v>
      </c>
      <c r="O45" s="1" t="str">
        <f t="shared" si="2"/>
        <v>New Dairy - Process Heat: MVR Evaporation TVR  - Coal</v>
      </c>
      <c r="P45" s="1" t="str">
        <f t="shared" si="3"/>
        <v>INDCOA</v>
      </c>
      <c r="Q45" s="1" t="str">
        <f t="shared" si="4"/>
        <v>DARY-PH-MVR_TVR</v>
      </c>
      <c r="R45" s="1">
        <f>2018</f>
        <v>2018</v>
      </c>
      <c r="S45" s="1">
        <f>+[2]TechOptions!F38</f>
        <v>2020</v>
      </c>
      <c r="T45" s="1">
        <f>+[2]TechOptions!G38</f>
        <v>25</v>
      </c>
      <c r="U45" s="1">
        <f>+ROUND([2]TechOptions!E38,2)</f>
        <v>0.68</v>
      </c>
      <c r="V45" s="1">
        <v>31.536000000000001</v>
      </c>
      <c r="W45" s="1">
        <f>+[2]TechOptions!H38</f>
        <v>0.8</v>
      </c>
      <c r="X45" s="1">
        <f>+[2]TechOptions!I38</f>
        <v>0.8</v>
      </c>
      <c r="Y45" s="1">
        <f>+[2]TechOptions!J38</f>
        <v>0.8</v>
      </c>
      <c r="Z45" s="1">
        <f>+[2]TechOptions!K38</f>
        <v>0.8</v>
      </c>
      <c r="AA45" s="1">
        <f>+[2]TechOptions!L38</f>
        <v>0.8</v>
      </c>
      <c r="AB45" s="1">
        <f>+[2]TechOptions!M38</f>
        <v>0.8</v>
      </c>
      <c r="AC45" s="1">
        <f>+[2]TechOptions!N38</f>
        <v>0.8</v>
      </c>
      <c r="AD45" s="1">
        <f>+[2]TechOptions!O38</f>
        <v>0.8</v>
      </c>
      <c r="AE45" s="1">
        <f>+[2]TechOptions!P38</f>
        <v>0.8</v>
      </c>
      <c r="AF45" s="1">
        <f>+[2]TechOptions!Q38</f>
        <v>0.8</v>
      </c>
      <c r="AG45" s="1">
        <f>+[2]TechOptions!R38</f>
        <v>750</v>
      </c>
      <c r="AH45" s="1">
        <f>+[2]TechOptions!S38</f>
        <v>750</v>
      </c>
      <c r="AI45" s="1">
        <f>+[2]TechOptions!T38</f>
        <v>750</v>
      </c>
      <c r="AJ45" s="1">
        <f>+[2]TechOptions!U38</f>
        <v>750</v>
      </c>
      <c r="AK45" s="1">
        <f>+[2]TechOptions!V38</f>
        <v>750</v>
      </c>
      <c r="AL45" s="1">
        <f>+[2]TechOptions!W38</f>
        <v>750</v>
      </c>
      <c r="AM45" s="1">
        <f>+[2]TechOptions!X38</f>
        <v>750</v>
      </c>
      <c r="AN45" s="1">
        <f>+[2]TechOptions!Y38</f>
        <v>750</v>
      </c>
      <c r="AO45" s="1">
        <f>+[2]TechOptions!Z38</f>
        <v>750</v>
      </c>
      <c r="AP45" s="1">
        <f>+[2]TechOptions!AA38</f>
        <v>750</v>
      </c>
      <c r="AQ45" s="1">
        <f>+[2]TechOptions!AL38</f>
        <v>1</v>
      </c>
      <c r="AR45" s="1">
        <v>5</v>
      </c>
      <c r="AZ45" s="19" t="s">
        <v>92</v>
      </c>
      <c r="BA45" s="20"/>
      <c r="BB45" s="20" t="s">
        <v>280</v>
      </c>
      <c r="BC45" s="20"/>
      <c r="BD45" s="20" t="s">
        <v>95</v>
      </c>
      <c r="BE45" s="20"/>
      <c r="BF45" s="20" t="s">
        <v>111</v>
      </c>
    </row>
    <row r="46" spans="1:58" hidden="1">
      <c r="A46" s="4" t="s">
        <v>92</v>
      </c>
      <c r="B46" s="2" t="s">
        <v>182</v>
      </c>
      <c r="C46" s="4" t="s">
        <v>270</v>
      </c>
      <c r="D46" s="2" t="s">
        <v>282</v>
      </c>
      <c r="E46" s="3" t="s">
        <v>283</v>
      </c>
      <c r="F46" s="4" t="s">
        <v>95</v>
      </c>
      <c r="G46" s="2" t="s">
        <v>95</v>
      </c>
      <c r="H46" s="3" t="s">
        <v>285</v>
      </c>
      <c r="I46" s="4" t="s">
        <v>68</v>
      </c>
      <c r="J46" s="2" t="s">
        <v>160</v>
      </c>
      <c r="L46" s="1">
        <f t="shared" si="0"/>
        <v>26</v>
      </c>
      <c r="N46" s="1" t="str">
        <f t="shared" si="1"/>
        <v>DARY-PH-MVR_TVR-NGA-Boiler</v>
      </c>
      <c r="O46" s="1" t="str">
        <f t="shared" si="2"/>
        <v>New Dairy - Process Heat: MVR Evaporation TVR  - Natural Gas</v>
      </c>
      <c r="P46" s="1" t="str">
        <f t="shared" si="3"/>
        <v>INDNGA</v>
      </c>
      <c r="Q46" s="1" t="str">
        <f t="shared" si="4"/>
        <v>DARY-PH-MVR_TVR</v>
      </c>
      <c r="R46" s="1">
        <f>2018</f>
        <v>2018</v>
      </c>
      <c r="S46" s="1">
        <f>+[2]TechOptions!F39</f>
        <v>2020</v>
      </c>
      <c r="T46" s="1">
        <f>+[2]TechOptions!G39</f>
        <v>25</v>
      </c>
      <c r="U46" s="1">
        <f>+ROUND([2]TechOptions!E39,2)</f>
        <v>0.68</v>
      </c>
      <c r="V46" s="1">
        <v>31.536000000000001</v>
      </c>
      <c r="W46" s="1">
        <f>+[2]TechOptions!H39</f>
        <v>0.87</v>
      </c>
      <c r="X46" s="1">
        <f>+[2]TechOptions!I39</f>
        <v>0.87</v>
      </c>
      <c r="Y46" s="1">
        <f>+[2]TechOptions!J39</f>
        <v>0.87</v>
      </c>
      <c r="Z46" s="1">
        <f>+[2]TechOptions!K39</f>
        <v>0.87</v>
      </c>
      <c r="AA46" s="1">
        <f>+[2]TechOptions!L39</f>
        <v>0.87</v>
      </c>
      <c r="AB46" s="1">
        <f>+[2]TechOptions!M39</f>
        <v>0.87</v>
      </c>
      <c r="AC46" s="1">
        <f>+[2]TechOptions!N39</f>
        <v>0.87</v>
      </c>
      <c r="AD46" s="1">
        <f>+[2]TechOptions!O39</f>
        <v>0.87</v>
      </c>
      <c r="AE46" s="1">
        <f>+[2]TechOptions!P39</f>
        <v>0.87</v>
      </c>
      <c r="AF46" s="1">
        <f>+[2]TechOptions!Q39</f>
        <v>0.87</v>
      </c>
      <c r="AG46" s="1">
        <f>+[2]TechOptions!R39</f>
        <v>250</v>
      </c>
      <c r="AH46" s="1">
        <f>+[2]TechOptions!S39</f>
        <v>250</v>
      </c>
      <c r="AI46" s="1">
        <f>+[2]TechOptions!T39</f>
        <v>250</v>
      </c>
      <c r="AJ46" s="1">
        <f>+[2]TechOptions!U39</f>
        <v>250</v>
      </c>
      <c r="AK46" s="1">
        <f>+[2]TechOptions!V39</f>
        <v>250</v>
      </c>
      <c r="AL46" s="1">
        <f>+[2]TechOptions!W39</f>
        <v>250</v>
      </c>
      <c r="AM46" s="1">
        <f>+[2]TechOptions!X39</f>
        <v>250</v>
      </c>
      <c r="AN46" s="1">
        <f>+[2]TechOptions!Y39</f>
        <v>250</v>
      </c>
      <c r="AO46" s="1">
        <f>+[2]TechOptions!Z39</f>
        <v>250</v>
      </c>
      <c r="AP46" s="1">
        <f>+[2]TechOptions!AA39</f>
        <v>250</v>
      </c>
      <c r="AQ46" s="1">
        <f>+[2]TechOptions!AL39</f>
        <v>1</v>
      </c>
      <c r="AR46" s="1">
        <v>5</v>
      </c>
      <c r="AZ46" s="21" t="s">
        <v>92</v>
      </c>
      <c r="BA46" s="22"/>
      <c r="BB46" s="22" t="s">
        <v>280</v>
      </c>
      <c r="BC46" s="22"/>
      <c r="BD46" s="26" t="s">
        <v>95</v>
      </c>
      <c r="BE46" s="26"/>
      <c r="BF46" s="26" t="s">
        <v>70</v>
      </c>
    </row>
    <row r="47" spans="1:58" hidden="1">
      <c r="A47" s="4" t="s">
        <v>92</v>
      </c>
      <c r="B47" s="2" t="s">
        <v>182</v>
      </c>
      <c r="C47" s="4" t="s">
        <v>270</v>
      </c>
      <c r="D47" s="2" t="s">
        <v>282</v>
      </c>
      <c r="E47" s="3" t="s">
        <v>283</v>
      </c>
      <c r="F47" s="4" t="s">
        <v>95</v>
      </c>
      <c r="G47" s="2" t="s">
        <v>95</v>
      </c>
      <c r="H47" s="3" t="s">
        <v>286</v>
      </c>
      <c r="I47" s="4" t="s">
        <v>74</v>
      </c>
      <c r="J47" s="2" t="s">
        <v>165</v>
      </c>
      <c r="L47" s="1">
        <f t="shared" si="0"/>
        <v>26</v>
      </c>
      <c r="N47" s="1" t="str">
        <f t="shared" si="1"/>
        <v>DARY-PH-MVR_TVR-WOD-Boiler</v>
      </c>
      <c r="O47" s="1" t="str">
        <f t="shared" si="2"/>
        <v>New Dairy - Process Heat: MVR Evaporation TVR  - Wood</v>
      </c>
      <c r="P47" s="1" t="str">
        <f t="shared" si="3"/>
        <v>INDWOD</v>
      </c>
      <c r="Q47" s="1" t="str">
        <f t="shared" si="4"/>
        <v>DARY-PH-MVR_TVR</v>
      </c>
      <c r="R47" s="1">
        <f>2018</f>
        <v>2018</v>
      </c>
      <c r="S47" s="1">
        <f>+[2]TechOptions!F40</f>
        <v>2025</v>
      </c>
      <c r="T47" s="1">
        <f>+[2]TechOptions!G40</f>
        <v>25</v>
      </c>
      <c r="U47" s="1">
        <f>+ROUND([2]TechOptions!E40,2)</f>
        <v>0.68</v>
      </c>
      <c r="V47" s="1">
        <v>31.536000000000001</v>
      </c>
      <c r="W47" s="1">
        <f>+[2]TechOptions!H40</f>
        <v>0.85</v>
      </c>
      <c r="X47" s="1">
        <f>+[2]TechOptions!I40</f>
        <v>0.85</v>
      </c>
      <c r="Y47" s="1">
        <f>+[2]TechOptions!J40</f>
        <v>0.85</v>
      </c>
      <c r="Z47" s="1">
        <f>+[2]TechOptions!K40</f>
        <v>0.85</v>
      </c>
      <c r="AA47" s="1">
        <f>+[2]TechOptions!L40</f>
        <v>0.85</v>
      </c>
      <c r="AB47" s="1">
        <f>+[2]TechOptions!M40</f>
        <v>0.85</v>
      </c>
      <c r="AC47" s="1">
        <f>+[2]TechOptions!N40</f>
        <v>0.85</v>
      </c>
      <c r="AD47" s="1">
        <f>+[2]TechOptions!O40</f>
        <v>0.85</v>
      </c>
      <c r="AE47" s="1">
        <f>+[2]TechOptions!P40</f>
        <v>0.85</v>
      </c>
      <c r="AF47" s="1">
        <f>+[2]TechOptions!Q40</f>
        <v>0.85</v>
      </c>
      <c r="AG47" s="1">
        <f>+[2]TechOptions!R40</f>
        <v>1100</v>
      </c>
      <c r="AH47" s="1">
        <f>+[2]TechOptions!S40</f>
        <v>1100</v>
      </c>
      <c r="AI47" s="1">
        <f>+[2]TechOptions!T40</f>
        <v>1100</v>
      </c>
      <c r="AJ47" s="1">
        <f>+[2]TechOptions!U40</f>
        <v>1100</v>
      </c>
      <c r="AK47" s="1">
        <f>+[2]TechOptions!V40</f>
        <v>1100</v>
      </c>
      <c r="AL47" s="1">
        <f>+[2]TechOptions!W40</f>
        <v>1100</v>
      </c>
      <c r="AM47" s="1">
        <f>+[2]TechOptions!X40</f>
        <v>1100</v>
      </c>
      <c r="AN47" s="1">
        <f>+[2]TechOptions!Y40</f>
        <v>1100</v>
      </c>
      <c r="AO47" s="1">
        <f>+[2]TechOptions!Z40</f>
        <v>1100</v>
      </c>
      <c r="AP47" s="1">
        <f>+[2]TechOptions!AA40</f>
        <v>1100</v>
      </c>
      <c r="AQ47" s="1">
        <f>+[2]TechOptions!AL40</f>
        <v>1</v>
      </c>
      <c r="AR47" s="1">
        <v>5</v>
      </c>
      <c r="AZ47" s="19" t="s">
        <v>92</v>
      </c>
      <c r="BA47" s="20"/>
      <c r="BB47" s="20" t="s">
        <v>280</v>
      </c>
      <c r="BC47" s="20"/>
      <c r="BD47" s="24" t="s">
        <v>95</v>
      </c>
      <c r="BE47" s="24"/>
      <c r="BF47" s="24" t="s">
        <v>74</v>
      </c>
    </row>
    <row r="48" spans="1:58">
      <c r="A48" s="4" t="s">
        <v>92</v>
      </c>
      <c r="B48" s="2" t="s">
        <v>182</v>
      </c>
      <c r="C48" s="4" t="s">
        <v>270</v>
      </c>
      <c r="D48" s="2" t="s">
        <v>282</v>
      </c>
      <c r="E48" s="3" t="s">
        <v>283</v>
      </c>
      <c r="F48" s="4" t="s">
        <v>95</v>
      </c>
      <c r="G48" s="2" t="s">
        <v>95</v>
      </c>
      <c r="H48" s="3" t="s">
        <v>287</v>
      </c>
      <c r="I48" s="4" t="s">
        <v>70</v>
      </c>
      <c r="J48" s="2" t="s">
        <v>161</v>
      </c>
      <c r="L48" s="1">
        <f t="shared" si="0"/>
        <v>26</v>
      </c>
      <c r="N48" s="1" t="str">
        <f t="shared" si="1"/>
        <v>DARY-PH-MVR_TVR-ELC-Boiler</v>
      </c>
      <c r="O48" s="1" t="str">
        <f t="shared" si="2"/>
        <v>New Dairy - Process Heat: MVR Evaporation TVR  - Electricity</v>
      </c>
      <c r="P48" s="1" t="str">
        <f t="shared" si="3"/>
        <v>INDELC</v>
      </c>
      <c r="Q48" s="1" t="str">
        <f t="shared" si="4"/>
        <v>DARY-PH-MVR_TVR</v>
      </c>
      <c r="R48" s="1">
        <f>2018</f>
        <v>2018</v>
      </c>
      <c r="S48" s="1">
        <f>+[2]TechOptions!F41</f>
        <v>2025</v>
      </c>
      <c r="T48" s="1">
        <f>+[2]TechOptions!G41</f>
        <v>25</v>
      </c>
      <c r="U48" s="1">
        <f>+ROUND([2]TechOptions!E41,2)</f>
        <v>0.68</v>
      </c>
      <c r="V48" s="1">
        <v>31.536000000000001</v>
      </c>
      <c r="W48" s="1">
        <f>+[2]TechOptions!H41</f>
        <v>0.99</v>
      </c>
      <c r="X48" s="1">
        <f>+[2]TechOptions!I41</f>
        <v>0.99</v>
      </c>
      <c r="Y48" s="1">
        <f>+[2]TechOptions!J41</f>
        <v>0.99</v>
      </c>
      <c r="Z48" s="1">
        <f>+[2]TechOptions!K41</f>
        <v>0.99</v>
      </c>
      <c r="AA48" s="1">
        <f>+[2]TechOptions!L41</f>
        <v>0.99</v>
      </c>
      <c r="AB48" s="1">
        <f>+[2]TechOptions!M41</f>
        <v>0.99</v>
      </c>
      <c r="AC48" s="1">
        <f>+[2]TechOptions!N41</f>
        <v>0.99</v>
      </c>
      <c r="AD48" s="1">
        <f>+[2]TechOptions!O41</f>
        <v>0.99</v>
      </c>
      <c r="AE48" s="1">
        <f>+[2]TechOptions!P41</f>
        <v>0.99</v>
      </c>
      <c r="AF48" s="1">
        <f>+[2]TechOptions!Q41</f>
        <v>0.99</v>
      </c>
      <c r="AG48" s="42">
        <f>AG40</f>
        <v>370.49433333333332</v>
      </c>
      <c r="AH48" s="42">
        <f t="shared" ref="AH48:AP48" si="9">AH40</f>
        <v>370.49433333333332</v>
      </c>
      <c r="AI48" s="42">
        <f t="shared" si="9"/>
        <v>250</v>
      </c>
      <c r="AJ48" s="42">
        <f t="shared" si="9"/>
        <v>250</v>
      </c>
      <c r="AK48" s="42">
        <f t="shared" si="9"/>
        <v>250</v>
      </c>
      <c r="AL48" s="42">
        <f t="shared" si="9"/>
        <v>250</v>
      </c>
      <c r="AM48" s="42">
        <f t="shared" si="9"/>
        <v>250</v>
      </c>
      <c r="AN48" s="42">
        <f t="shared" si="9"/>
        <v>250</v>
      </c>
      <c r="AO48" s="42">
        <f t="shared" si="9"/>
        <v>250</v>
      </c>
      <c r="AP48" s="42">
        <f t="shared" si="9"/>
        <v>250</v>
      </c>
      <c r="AQ48" s="1">
        <f>+[2]TechOptions!AL41</f>
        <v>1</v>
      </c>
      <c r="AR48" s="1">
        <v>5</v>
      </c>
      <c r="AZ48" s="21" t="s">
        <v>92</v>
      </c>
      <c r="BA48" s="22"/>
      <c r="BB48" s="22" t="s">
        <v>280</v>
      </c>
      <c r="BC48" s="22"/>
      <c r="BD48" s="26" t="s">
        <v>232</v>
      </c>
      <c r="BE48" s="26"/>
      <c r="BF48" s="26" t="s">
        <v>70</v>
      </c>
    </row>
    <row r="49" spans="1:58" hidden="1">
      <c r="A49" s="4" t="s">
        <v>92</v>
      </c>
      <c r="B49" s="2" t="s">
        <v>182</v>
      </c>
      <c r="C49" s="4" t="s">
        <v>270</v>
      </c>
      <c r="D49" s="2" t="s">
        <v>282</v>
      </c>
      <c r="E49" s="3" t="s">
        <v>283</v>
      </c>
      <c r="F49" s="4" t="s">
        <v>97</v>
      </c>
      <c r="G49" s="2" t="s">
        <v>97</v>
      </c>
      <c r="H49" s="3" t="s">
        <v>288</v>
      </c>
      <c r="I49" s="4" t="s">
        <v>70</v>
      </c>
      <c r="J49" s="2" t="s">
        <v>161</v>
      </c>
      <c r="L49" s="1">
        <f t="shared" si="0"/>
        <v>23</v>
      </c>
      <c r="N49" s="1" t="str">
        <f t="shared" si="1"/>
        <v>DARY-PH-MVR_TVR-ELC-Fan</v>
      </c>
      <c r="O49" s="1" t="str">
        <f t="shared" si="2"/>
        <v>New Dairy - Process Heat: MVR Evaporation TVR  - Electricity</v>
      </c>
      <c r="P49" s="1" t="str">
        <f t="shared" si="3"/>
        <v>INDELC</v>
      </c>
      <c r="Q49" s="1" t="str">
        <f t="shared" si="4"/>
        <v>DARY-PH-MVR_TVR</v>
      </c>
      <c r="R49" s="1">
        <f>2018</f>
        <v>2018</v>
      </c>
      <c r="S49" s="1">
        <f>+[2]TechOptions!F42</f>
        <v>2025</v>
      </c>
      <c r="T49" s="1">
        <f>+[2]TechOptions!G42</f>
        <v>25</v>
      </c>
      <c r="U49" s="1">
        <f>+ROUND([2]TechOptions!E42,2)</f>
        <v>0.68</v>
      </c>
      <c r="V49" s="1">
        <v>31.536000000000001</v>
      </c>
      <c r="W49" s="1">
        <f>+[2]TechOptions!H42</f>
        <v>18.02</v>
      </c>
      <c r="X49" s="1">
        <f>+[2]TechOptions!I42</f>
        <v>18.02</v>
      </c>
      <c r="Y49" s="1">
        <f>+[2]TechOptions!J42</f>
        <v>18.02</v>
      </c>
      <c r="Z49" s="1">
        <f>+[2]TechOptions!K42</f>
        <v>18.02</v>
      </c>
      <c r="AA49" s="1">
        <f>+[2]TechOptions!L42</f>
        <v>18.02</v>
      </c>
      <c r="AB49" s="1">
        <f>+[2]TechOptions!M42</f>
        <v>18.02</v>
      </c>
      <c r="AC49" s="1">
        <f>+[2]TechOptions!N42</f>
        <v>18.02</v>
      </c>
      <c r="AD49" s="1">
        <f>+[2]TechOptions!O42</f>
        <v>18.02</v>
      </c>
      <c r="AE49" s="1">
        <f>+[2]TechOptions!P42</f>
        <v>18.02</v>
      </c>
      <c r="AF49" s="1">
        <f>+[2]TechOptions!Q42</f>
        <v>18.02</v>
      </c>
      <c r="AG49" s="1">
        <f>+[2]TechOptions!R42</f>
        <v>17573</v>
      </c>
      <c r="AH49" s="1">
        <f>+[2]TechOptions!S42</f>
        <v>17573</v>
      </c>
      <c r="AI49" s="1">
        <f>+[2]TechOptions!T42</f>
        <v>17573</v>
      </c>
      <c r="AJ49" s="1">
        <f>+[2]TechOptions!U42</f>
        <v>17573</v>
      </c>
      <c r="AK49" s="1">
        <f>+[2]TechOptions!V42</f>
        <v>17573</v>
      </c>
      <c r="AL49" s="1">
        <f>+[2]TechOptions!W42</f>
        <v>17573</v>
      </c>
      <c r="AM49" s="1">
        <f>+[2]TechOptions!X42</f>
        <v>17573</v>
      </c>
      <c r="AN49" s="1">
        <f>+[2]TechOptions!Y42</f>
        <v>17573</v>
      </c>
      <c r="AO49" s="1">
        <f>+[2]TechOptions!Z42</f>
        <v>17573</v>
      </c>
      <c r="AP49" s="1">
        <f>+[2]TechOptions!AA42</f>
        <v>17573</v>
      </c>
      <c r="AQ49" s="1">
        <f>+[2]TechOptions!AL42</f>
        <v>1</v>
      </c>
      <c r="AR49" s="1">
        <v>5</v>
      </c>
      <c r="AZ49" s="19" t="s">
        <v>92</v>
      </c>
      <c r="BA49" s="20"/>
      <c r="BB49" s="20" t="s">
        <v>101</v>
      </c>
      <c r="BC49" s="20"/>
      <c r="BD49" s="20" t="s">
        <v>102</v>
      </c>
      <c r="BE49" s="20"/>
      <c r="BF49" s="20" t="s">
        <v>70</v>
      </c>
    </row>
    <row r="50" spans="1:58" hidden="1">
      <c r="A50" s="4" t="s">
        <v>92</v>
      </c>
      <c r="B50" s="2" t="s">
        <v>182</v>
      </c>
      <c r="C50" s="4" t="s">
        <v>278</v>
      </c>
      <c r="D50" s="2" t="s">
        <v>289</v>
      </c>
      <c r="E50" s="3" t="s">
        <v>290</v>
      </c>
      <c r="F50" s="4" t="s">
        <v>97</v>
      </c>
      <c r="G50" s="2" t="s">
        <v>97</v>
      </c>
      <c r="H50" s="3" t="s">
        <v>291</v>
      </c>
      <c r="I50" s="4" t="s">
        <v>70</v>
      </c>
      <c r="J50" s="2" t="s">
        <v>161</v>
      </c>
      <c r="L50" s="1">
        <f t="shared" si="0"/>
        <v>23</v>
      </c>
      <c r="N50" s="1" t="str">
        <f t="shared" si="1"/>
        <v>DARY-PH-MVR_Fan-ELC-Fan</v>
      </c>
      <c r="O50" s="1" t="str">
        <f t="shared" si="2"/>
        <v>New Dairy - Process Heat: MVR Fan  - Electricity</v>
      </c>
      <c r="P50" s="1" t="str">
        <f t="shared" si="3"/>
        <v>INDELC</v>
      </c>
      <c r="Q50" s="1" t="str">
        <f t="shared" si="4"/>
        <v>DARY-PH-MVR_Fan</v>
      </c>
      <c r="R50" s="1">
        <f>2018</f>
        <v>2018</v>
      </c>
      <c r="S50" s="1">
        <f>+[2]TechOptions!F43</f>
        <v>2020</v>
      </c>
      <c r="T50" s="1">
        <f>+[2]TechOptions!G43</f>
        <v>25</v>
      </c>
      <c r="U50" s="1">
        <f>+ROUND([2]TechOptions!E43,2)</f>
        <v>0.68</v>
      </c>
      <c r="V50" s="1">
        <v>31.536000000000001</v>
      </c>
      <c r="W50" s="1">
        <f>+[2]TechOptions!H43</f>
        <v>43.433917555665673</v>
      </c>
      <c r="X50" s="1">
        <f>+[2]TechOptions!I43</f>
        <v>43.433917555665673</v>
      </c>
      <c r="Y50" s="1">
        <f>+[2]TechOptions!J43</f>
        <v>43.433917555665673</v>
      </c>
      <c r="Z50" s="1">
        <f>+[2]TechOptions!K43</f>
        <v>43.433917555665673</v>
      </c>
      <c r="AA50" s="1">
        <f>+[2]TechOptions!L43</f>
        <v>43.433917555665673</v>
      </c>
      <c r="AB50" s="1">
        <f>+[2]TechOptions!M43</f>
        <v>43.433917555665673</v>
      </c>
      <c r="AC50" s="1">
        <f>+[2]TechOptions!N43</f>
        <v>43.433917555665673</v>
      </c>
      <c r="AD50" s="1">
        <f>+[2]TechOptions!O43</f>
        <v>43.433917555665673</v>
      </c>
      <c r="AE50" s="1">
        <f>+[2]TechOptions!P43</f>
        <v>43.433917555665673</v>
      </c>
      <c r="AF50" s="1">
        <f>+[2]TechOptions!Q43</f>
        <v>43.433917555665673</v>
      </c>
      <c r="AG50" s="1">
        <f>+[2]TechOptions!R43</f>
        <v>17573</v>
      </c>
      <c r="AH50" s="1">
        <f>+[2]TechOptions!S43</f>
        <v>17573</v>
      </c>
      <c r="AI50" s="1">
        <f>+[2]TechOptions!T43</f>
        <v>17573</v>
      </c>
      <c r="AJ50" s="1">
        <f>+[2]TechOptions!U43</f>
        <v>17573</v>
      </c>
      <c r="AK50" s="1">
        <f>+[2]TechOptions!V43</f>
        <v>17573</v>
      </c>
      <c r="AL50" s="1">
        <f>+[2]TechOptions!W43</f>
        <v>17573</v>
      </c>
      <c r="AM50" s="1">
        <f>+[2]TechOptions!X43</f>
        <v>17573</v>
      </c>
      <c r="AN50" s="1">
        <f>+[2]TechOptions!Y43</f>
        <v>17573</v>
      </c>
      <c r="AO50" s="1">
        <f>+[2]TechOptions!Z43</f>
        <v>17573</v>
      </c>
      <c r="AP50" s="1">
        <f>+[2]TechOptions!AA43</f>
        <v>17573</v>
      </c>
      <c r="AQ50" s="1">
        <f>+[2]TechOptions!AL43</f>
        <v>1</v>
      </c>
      <c r="AR50" s="1">
        <v>5</v>
      </c>
      <c r="AZ50" s="21" t="s">
        <v>92</v>
      </c>
      <c r="BA50" s="22"/>
      <c r="BB50" s="22" t="s">
        <v>101</v>
      </c>
      <c r="BC50" s="22"/>
      <c r="BD50" s="22" t="s">
        <v>102</v>
      </c>
      <c r="BE50" s="22"/>
      <c r="BF50" s="26" t="s">
        <v>82</v>
      </c>
    </row>
    <row r="51" spans="1:58" hidden="1">
      <c r="A51" s="4" t="s">
        <v>92</v>
      </c>
      <c r="B51" s="2" t="s">
        <v>182</v>
      </c>
      <c r="C51" s="4" t="s">
        <v>280</v>
      </c>
      <c r="D51" s="2" t="s">
        <v>292</v>
      </c>
      <c r="E51" s="3" t="s">
        <v>293</v>
      </c>
      <c r="F51" s="4" t="s">
        <v>95</v>
      </c>
      <c r="G51" s="2" t="s">
        <v>95</v>
      </c>
      <c r="H51" s="3" t="s">
        <v>294</v>
      </c>
      <c r="I51" s="4" t="s">
        <v>82</v>
      </c>
      <c r="J51" s="2" t="s">
        <v>173</v>
      </c>
      <c r="L51" s="1">
        <f t="shared" si="0"/>
        <v>25</v>
      </c>
      <c r="N51" s="1" t="str">
        <f t="shared" si="1"/>
        <v>DARY-PH-STM_HW-DSL-Boiler</v>
      </c>
      <c r="O51" s="1" t="str">
        <f t="shared" si="2"/>
        <v>New Dairy - Process Heat: Steam/Hot Water  - Diesel</v>
      </c>
      <c r="P51" s="1" t="str">
        <f t="shared" si="3"/>
        <v>INDDSL</v>
      </c>
      <c r="Q51" s="1" t="str">
        <f t="shared" si="4"/>
        <v>DARY-PH-STM_HW</v>
      </c>
      <c r="R51" s="1">
        <f>2018</f>
        <v>2018</v>
      </c>
      <c r="S51" s="1">
        <f>+[2]TechOptions!F44</f>
        <v>2020</v>
      </c>
      <c r="T51" s="1">
        <f>+[2]TechOptions!G44</f>
        <v>25</v>
      </c>
      <c r="U51" s="1">
        <f>+ROUND([2]TechOptions!E44,2)</f>
        <v>0.68</v>
      </c>
      <c r="V51" s="1">
        <v>31.536000000000001</v>
      </c>
      <c r="W51" s="1">
        <f>+[2]TechOptions!H44</f>
        <v>0.85</v>
      </c>
      <c r="X51" s="1">
        <f>+[2]TechOptions!I44</f>
        <v>0.85</v>
      </c>
      <c r="Y51" s="1">
        <f>+[2]TechOptions!J44</f>
        <v>0.85</v>
      </c>
      <c r="Z51" s="1">
        <f>+[2]TechOptions!K44</f>
        <v>0.85</v>
      </c>
      <c r="AA51" s="1">
        <f>+[2]TechOptions!L44</f>
        <v>0.85</v>
      </c>
      <c r="AB51" s="1">
        <f>+[2]TechOptions!M44</f>
        <v>0.85</v>
      </c>
      <c r="AC51" s="1">
        <f>+[2]TechOptions!N44</f>
        <v>0.85</v>
      </c>
      <c r="AD51" s="1">
        <f>+[2]TechOptions!O44</f>
        <v>0.85</v>
      </c>
      <c r="AE51" s="1">
        <f>+[2]TechOptions!P44</f>
        <v>0.85</v>
      </c>
      <c r="AF51" s="1">
        <f>+[2]TechOptions!Q44</f>
        <v>0.85</v>
      </c>
      <c r="AG51" s="1">
        <f>+[2]TechOptions!R44</f>
        <v>300</v>
      </c>
      <c r="AH51" s="1">
        <f>+[2]TechOptions!S44</f>
        <v>300</v>
      </c>
      <c r="AI51" s="1">
        <f>+[2]TechOptions!T44</f>
        <v>300</v>
      </c>
      <c r="AJ51" s="1">
        <f>+[2]TechOptions!U44</f>
        <v>300</v>
      </c>
      <c r="AK51" s="1">
        <f>+[2]TechOptions!V44</f>
        <v>300</v>
      </c>
      <c r="AL51" s="1">
        <f>+[2]TechOptions!W44</f>
        <v>300</v>
      </c>
      <c r="AM51" s="1">
        <f>+[2]TechOptions!X44</f>
        <v>300</v>
      </c>
      <c r="AN51" s="1">
        <f>+[2]TechOptions!Y44</f>
        <v>300</v>
      </c>
      <c r="AO51" s="1">
        <f>+[2]TechOptions!Z44</f>
        <v>300</v>
      </c>
      <c r="AP51" s="1">
        <f>+[2]TechOptions!AA44</f>
        <v>300</v>
      </c>
      <c r="AQ51" s="1">
        <f>+[2]TechOptions!AL44</f>
        <v>1</v>
      </c>
      <c r="AR51" s="1">
        <v>5</v>
      </c>
      <c r="AZ51" s="19" t="s">
        <v>92</v>
      </c>
      <c r="BA51" s="20"/>
      <c r="BB51" s="20" t="s">
        <v>103</v>
      </c>
      <c r="BC51" s="20"/>
      <c r="BD51" s="20" t="s">
        <v>103</v>
      </c>
      <c r="BE51" s="20"/>
      <c r="BF51" s="20" t="s">
        <v>70</v>
      </c>
    </row>
    <row r="52" spans="1:58" hidden="1">
      <c r="A52" s="4" t="s">
        <v>92</v>
      </c>
      <c r="B52" s="2" t="s">
        <v>182</v>
      </c>
      <c r="C52" s="4" t="s">
        <v>280</v>
      </c>
      <c r="D52" s="2" t="s">
        <v>292</v>
      </c>
      <c r="E52" s="3" t="s">
        <v>293</v>
      </c>
      <c r="F52" s="4" t="s">
        <v>108</v>
      </c>
      <c r="G52" s="2" t="s">
        <v>196</v>
      </c>
      <c r="H52" s="3" t="s">
        <v>295</v>
      </c>
      <c r="I52" s="4" t="s">
        <v>109</v>
      </c>
      <c r="J52" s="2" t="s">
        <v>197</v>
      </c>
      <c r="L52" s="1">
        <f t="shared" si="0"/>
        <v>23</v>
      </c>
      <c r="N52" s="1" t="str">
        <f t="shared" si="1"/>
        <v>DARY-PH-STM_HW-GEO-Heat</v>
      </c>
      <c r="O52" s="1" t="str">
        <f t="shared" si="2"/>
        <v>New Dairy - Process Heat: Steam/Hot Water  - Geothermal</v>
      </c>
      <c r="P52" s="1" t="str">
        <f t="shared" si="3"/>
        <v>INDGEO</v>
      </c>
      <c r="Q52" s="1" t="str">
        <f t="shared" si="4"/>
        <v>DARY-PH-STM_HW</v>
      </c>
      <c r="R52" s="1">
        <f>2018</f>
        <v>2018</v>
      </c>
      <c r="S52" s="1">
        <f>+[2]TechOptions!F45</f>
        <v>2020</v>
      </c>
      <c r="T52" s="1">
        <f>+[2]TechOptions!G45</f>
        <v>10</v>
      </c>
      <c r="U52" s="1">
        <f>+ROUND([2]TechOptions!E45,2)</f>
        <v>0.68</v>
      </c>
      <c r="V52" s="1">
        <v>31.536000000000001</v>
      </c>
      <c r="W52" s="1">
        <f>+[2]TechOptions!H45</f>
        <v>0.97012399999999988</v>
      </c>
      <c r="X52" s="1">
        <f>+[2]TechOptions!I45</f>
        <v>0.97012399999999988</v>
      </c>
      <c r="Y52" s="1">
        <f>+[2]TechOptions!J45</f>
        <v>0.97012399999999988</v>
      </c>
      <c r="Z52" s="1">
        <f>+[2]TechOptions!K45</f>
        <v>0.97012399999999988</v>
      </c>
      <c r="AA52" s="1">
        <f>+[2]TechOptions!L45</f>
        <v>0.97012399999999988</v>
      </c>
      <c r="AB52" s="1">
        <f>+[2]TechOptions!M45</f>
        <v>0.97012399999999988</v>
      </c>
      <c r="AC52" s="1">
        <f>+[2]TechOptions!N45</f>
        <v>0.97012399999999988</v>
      </c>
      <c r="AD52" s="1">
        <f>+[2]TechOptions!O45</f>
        <v>0.97012399999999988</v>
      </c>
      <c r="AE52" s="1">
        <f>+[2]TechOptions!P45</f>
        <v>0.97012399999999988</v>
      </c>
      <c r="AF52" s="1">
        <f>+[2]TechOptions!Q45</f>
        <v>0.97012399999999988</v>
      </c>
      <c r="AG52" s="1">
        <f>+[2]TechOptions!R45</f>
        <v>100</v>
      </c>
      <c r="AH52" s="1">
        <f>+[2]TechOptions!S45</f>
        <v>100</v>
      </c>
      <c r="AI52" s="1">
        <f>+[2]TechOptions!T45</f>
        <v>100</v>
      </c>
      <c r="AJ52" s="1">
        <f>+[2]TechOptions!U45</f>
        <v>100</v>
      </c>
      <c r="AK52" s="1">
        <f>+[2]TechOptions!V45</f>
        <v>100</v>
      </c>
      <c r="AL52" s="1">
        <f>+[2]TechOptions!W45</f>
        <v>100</v>
      </c>
      <c r="AM52" s="1">
        <f>+[2]TechOptions!X45</f>
        <v>100</v>
      </c>
      <c r="AN52" s="1">
        <f>+[2]TechOptions!Y45</f>
        <v>100</v>
      </c>
      <c r="AO52" s="1">
        <f>+[2]TechOptions!Z45</f>
        <v>100</v>
      </c>
      <c r="AP52" s="1">
        <f>+[2]TechOptions!AA45</f>
        <v>100</v>
      </c>
      <c r="AQ52" s="1">
        <f>+[2]TechOptions!AL45</f>
        <v>0.31</v>
      </c>
      <c r="AR52" s="1">
        <v>5</v>
      </c>
      <c r="AZ52" s="21" t="s">
        <v>104</v>
      </c>
      <c r="BA52" s="22"/>
      <c r="BB52" s="22" t="s">
        <v>84</v>
      </c>
      <c r="BC52" s="22"/>
      <c r="BD52" s="22" t="s">
        <v>85</v>
      </c>
      <c r="BE52" s="22"/>
      <c r="BF52" s="22" t="s">
        <v>83</v>
      </c>
    </row>
    <row r="53" spans="1:58" hidden="1">
      <c r="A53" s="4" t="s">
        <v>92</v>
      </c>
      <c r="B53" s="2" t="s">
        <v>182</v>
      </c>
      <c r="C53" s="4" t="s">
        <v>280</v>
      </c>
      <c r="D53" s="2" t="s">
        <v>292</v>
      </c>
      <c r="E53" s="3" t="s">
        <v>293</v>
      </c>
      <c r="F53" s="4" t="s">
        <v>95</v>
      </c>
      <c r="G53" s="2" t="s">
        <v>95</v>
      </c>
      <c r="H53" s="3" t="s">
        <v>296</v>
      </c>
      <c r="I53" s="4" t="s">
        <v>111</v>
      </c>
      <c r="J53" s="2" t="s">
        <v>198</v>
      </c>
      <c r="L53" s="1">
        <f t="shared" si="0"/>
        <v>25</v>
      </c>
      <c r="N53" s="1" t="str">
        <f t="shared" si="1"/>
        <v>DARY-PH-STM_HW-LPG-Boiler</v>
      </c>
      <c r="O53" s="1" t="str">
        <f t="shared" si="2"/>
        <v>New Dairy - Process Heat: Steam/Hot Water  - LPG</v>
      </c>
      <c r="P53" s="1" t="str">
        <f t="shared" si="3"/>
        <v>INDLPG</v>
      </c>
      <c r="Q53" s="1" t="str">
        <f t="shared" si="4"/>
        <v>DARY-PH-STM_HW</v>
      </c>
      <c r="R53" s="1">
        <f>2018</f>
        <v>2018</v>
      </c>
      <c r="S53" s="1">
        <f>+[2]TechOptions!F46</f>
        <v>2020</v>
      </c>
      <c r="T53" s="1">
        <f>+[2]TechOptions!G46</f>
        <v>25</v>
      </c>
      <c r="U53" s="1">
        <f>+ROUND([2]TechOptions!E46,2)</f>
        <v>0.68</v>
      </c>
      <c r="V53" s="1">
        <v>31.536000000000001</v>
      </c>
      <c r="W53" s="1">
        <f>+[2]TechOptions!H46</f>
        <v>0.87</v>
      </c>
      <c r="X53" s="1">
        <f>+[2]TechOptions!I46</f>
        <v>0.87</v>
      </c>
      <c r="Y53" s="1">
        <f>+[2]TechOptions!J46</f>
        <v>0.87</v>
      </c>
      <c r="Z53" s="1">
        <f>+[2]TechOptions!K46</f>
        <v>0.87</v>
      </c>
      <c r="AA53" s="1">
        <f>+[2]TechOptions!L46</f>
        <v>0.87</v>
      </c>
      <c r="AB53" s="1">
        <f>+[2]TechOptions!M46</f>
        <v>0.87</v>
      </c>
      <c r="AC53" s="1">
        <f>+[2]TechOptions!N46</f>
        <v>0.87</v>
      </c>
      <c r="AD53" s="1">
        <f>+[2]TechOptions!O46</f>
        <v>0.87</v>
      </c>
      <c r="AE53" s="1">
        <f>+[2]TechOptions!P46</f>
        <v>0.87</v>
      </c>
      <c r="AF53" s="1">
        <f>+[2]TechOptions!Q46</f>
        <v>0.87</v>
      </c>
      <c r="AG53" s="1">
        <f>+[2]TechOptions!R46</f>
        <v>350</v>
      </c>
      <c r="AH53" s="1">
        <f>+[2]TechOptions!S46</f>
        <v>350</v>
      </c>
      <c r="AI53" s="1">
        <f>+[2]TechOptions!T46</f>
        <v>350</v>
      </c>
      <c r="AJ53" s="1">
        <f>+[2]TechOptions!U46</f>
        <v>350</v>
      </c>
      <c r="AK53" s="1">
        <f>+[2]TechOptions!V46</f>
        <v>350</v>
      </c>
      <c r="AL53" s="1">
        <f>+[2]TechOptions!W46</f>
        <v>350</v>
      </c>
      <c r="AM53" s="1">
        <f>+[2]TechOptions!X46</f>
        <v>350</v>
      </c>
      <c r="AN53" s="1">
        <f>+[2]TechOptions!Y46</f>
        <v>350</v>
      </c>
      <c r="AO53" s="1">
        <f>+[2]TechOptions!Z46</f>
        <v>350</v>
      </c>
      <c r="AP53" s="1">
        <f>+[2]TechOptions!AA46</f>
        <v>350</v>
      </c>
      <c r="AQ53" s="1">
        <f>+[2]TechOptions!AL46</f>
        <v>1</v>
      </c>
      <c r="AR53" s="1">
        <v>5</v>
      </c>
      <c r="AZ53" s="19" t="s">
        <v>104</v>
      </c>
      <c r="BA53" s="20"/>
      <c r="BB53" s="20" t="s">
        <v>84</v>
      </c>
      <c r="BC53" s="20"/>
      <c r="BD53" s="20" t="s">
        <v>85</v>
      </c>
      <c r="BE53" s="20"/>
      <c r="BF53" s="20" t="s">
        <v>82</v>
      </c>
    </row>
    <row r="54" spans="1:58">
      <c r="A54" s="2" t="s">
        <v>92</v>
      </c>
      <c r="B54" s="2" t="s">
        <v>182</v>
      </c>
      <c r="C54" s="2" t="s">
        <v>280</v>
      </c>
      <c r="D54" s="2" t="s">
        <v>292</v>
      </c>
      <c r="E54" s="3" t="s">
        <v>293</v>
      </c>
      <c r="F54" s="2" t="s">
        <v>95</v>
      </c>
      <c r="G54" s="2" t="s">
        <v>95</v>
      </c>
      <c r="H54" s="3" t="s">
        <v>297</v>
      </c>
      <c r="I54" s="2" t="s">
        <v>70</v>
      </c>
      <c r="J54" s="2" t="s">
        <v>161</v>
      </c>
      <c r="L54" s="1">
        <f t="shared" si="0"/>
        <v>25</v>
      </c>
      <c r="N54" s="1" t="str">
        <f t="shared" si="1"/>
        <v>DARY-PH-STM_HW-ELC-Boiler</v>
      </c>
      <c r="O54" s="1" t="str">
        <f t="shared" si="2"/>
        <v>New Dairy - Process Heat: Steam/Hot Water  - Electricity</v>
      </c>
      <c r="P54" s="1" t="str">
        <f t="shared" si="3"/>
        <v>INDELC</v>
      </c>
      <c r="Q54" s="1" t="str">
        <f t="shared" si="4"/>
        <v>DARY-PH-STM_HW</v>
      </c>
      <c r="R54" s="1">
        <f>2018</f>
        <v>2018</v>
      </c>
      <c r="S54" s="1">
        <f>+[2]TechOptions!F47</f>
        <v>2025</v>
      </c>
      <c r="T54" s="1">
        <f>+[2]TechOptions!G47</f>
        <v>25</v>
      </c>
      <c r="U54" s="1">
        <f>+ROUND([2]TechOptions!E47,2)</f>
        <v>0.5</v>
      </c>
      <c r="V54" s="1">
        <v>31.536000000000001</v>
      </c>
      <c r="W54" s="1">
        <f>+[2]TechOptions!H47</f>
        <v>0.99</v>
      </c>
      <c r="X54" s="1">
        <f>+[2]TechOptions!I47</f>
        <v>0.99</v>
      </c>
      <c r="Y54" s="1">
        <f>+[2]TechOptions!J47</f>
        <v>0.99</v>
      </c>
      <c r="Z54" s="1">
        <f>+[2]TechOptions!K47</f>
        <v>0.99</v>
      </c>
      <c r="AA54" s="1">
        <f>+[2]TechOptions!L47</f>
        <v>0.99</v>
      </c>
      <c r="AB54" s="1">
        <f>+[2]TechOptions!M47</f>
        <v>0.99</v>
      </c>
      <c r="AC54" s="1">
        <f>+[2]TechOptions!N47</f>
        <v>0.99</v>
      </c>
      <c r="AD54" s="1">
        <f>+[2]TechOptions!O47</f>
        <v>0.99</v>
      </c>
      <c r="AE54" s="1">
        <f>+[2]TechOptions!P47</f>
        <v>0.99</v>
      </c>
      <c r="AF54" s="1">
        <f>+[2]TechOptions!Q47</f>
        <v>0.99</v>
      </c>
      <c r="AG54" s="42">
        <f>AG48</f>
        <v>370.49433333333332</v>
      </c>
      <c r="AH54" s="42">
        <f t="shared" ref="AH54:AP54" si="10">AH48</f>
        <v>370.49433333333332</v>
      </c>
      <c r="AI54" s="42">
        <f t="shared" si="10"/>
        <v>250</v>
      </c>
      <c r="AJ54" s="42">
        <f t="shared" si="10"/>
        <v>250</v>
      </c>
      <c r="AK54" s="42">
        <f t="shared" si="10"/>
        <v>250</v>
      </c>
      <c r="AL54" s="42">
        <f t="shared" si="10"/>
        <v>250</v>
      </c>
      <c r="AM54" s="42">
        <f t="shared" si="10"/>
        <v>250</v>
      </c>
      <c r="AN54" s="42">
        <f t="shared" si="10"/>
        <v>250</v>
      </c>
      <c r="AO54" s="42">
        <f t="shared" si="10"/>
        <v>250</v>
      </c>
      <c r="AP54" s="42">
        <f t="shared" si="10"/>
        <v>250</v>
      </c>
      <c r="AQ54" s="1">
        <v>1</v>
      </c>
      <c r="AR54" s="1">
        <v>5</v>
      </c>
      <c r="AZ54" s="21" t="s">
        <v>104</v>
      </c>
      <c r="BA54" s="22"/>
      <c r="BB54" s="22" t="s">
        <v>84</v>
      </c>
      <c r="BC54" s="22"/>
      <c r="BD54" s="22" t="s">
        <v>87</v>
      </c>
      <c r="BE54" s="22"/>
      <c r="BF54" s="22" t="s">
        <v>70</v>
      </c>
    </row>
    <row r="55" spans="1:58" hidden="1">
      <c r="A55" s="2" t="s">
        <v>92</v>
      </c>
      <c r="B55" s="2" t="s">
        <v>182</v>
      </c>
      <c r="C55" s="2" t="s">
        <v>280</v>
      </c>
      <c r="D55" s="2" t="s">
        <v>292</v>
      </c>
      <c r="E55" s="3" t="s">
        <v>293</v>
      </c>
      <c r="F55" s="2" t="s">
        <v>95</v>
      </c>
      <c r="G55" s="2" t="s">
        <v>95</v>
      </c>
      <c r="H55" s="3" t="s">
        <v>298</v>
      </c>
      <c r="I55" s="2" t="s">
        <v>74</v>
      </c>
      <c r="J55" s="2" t="s">
        <v>165</v>
      </c>
      <c r="L55" s="1">
        <f t="shared" si="0"/>
        <v>25</v>
      </c>
      <c r="N55" s="1" t="str">
        <f t="shared" si="1"/>
        <v>DARY-PH-STM_HW-WOD-Boiler</v>
      </c>
      <c r="O55" s="1" t="str">
        <f t="shared" si="2"/>
        <v>New Dairy - Process Heat: Steam/Hot Water  - Wood</v>
      </c>
      <c r="P55" s="1" t="str">
        <f t="shared" si="3"/>
        <v>INDWOD</v>
      </c>
      <c r="Q55" s="1" t="str">
        <f t="shared" si="4"/>
        <v>DARY-PH-STM_HW</v>
      </c>
      <c r="R55" s="1">
        <f>2018</f>
        <v>2018</v>
      </c>
      <c r="S55" s="1">
        <f>+[2]TechOptions!F48</f>
        <v>2025</v>
      </c>
      <c r="T55" s="1">
        <f>+[2]TechOptions!G48</f>
        <v>25</v>
      </c>
      <c r="U55" s="1">
        <f>+ROUND([2]TechOptions!E48,2)</f>
        <v>0.5</v>
      </c>
      <c r="V55" s="1">
        <v>31.536000000000001</v>
      </c>
      <c r="W55" s="1">
        <f>+[2]TechOptions!H48</f>
        <v>0.85</v>
      </c>
      <c r="X55" s="1">
        <f>+[2]TechOptions!I48</f>
        <v>0.85</v>
      </c>
      <c r="Y55" s="1">
        <f>+[2]TechOptions!J48</f>
        <v>0.85</v>
      </c>
      <c r="Z55" s="1">
        <f>+[2]TechOptions!K48</f>
        <v>0.85</v>
      </c>
      <c r="AA55" s="1">
        <f>+[2]TechOptions!L48</f>
        <v>0.85</v>
      </c>
      <c r="AB55" s="1">
        <f>+[2]TechOptions!M48</f>
        <v>0.85</v>
      </c>
      <c r="AC55" s="1">
        <f>+[2]TechOptions!N48</f>
        <v>0.85</v>
      </c>
      <c r="AD55" s="1">
        <f>+[2]TechOptions!O48</f>
        <v>0.85</v>
      </c>
      <c r="AE55" s="1">
        <f>+[2]TechOptions!P48</f>
        <v>0.85</v>
      </c>
      <c r="AF55" s="1">
        <f>+[2]TechOptions!Q48</f>
        <v>0.85</v>
      </c>
      <c r="AG55" s="1">
        <f>+[2]TechOptions!R48</f>
        <v>2000</v>
      </c>
      <c r="AH55" s="1">
        <f>+[2]TechOptions!S48</f>
        <v>2000</v>
      </c>
      <c r="AI55" s="1">
        <f>+[2]TechOptions!T48</f>
        <v>2000</v>
      </c>
      <c r="AJ55" s="1">
        <f>+[2]TechOptions!U48</f>
        <v>2000</v>
      </c>
      <c r="AK55" s="1">
        <f>+[2]TechOptions!V48</f>
        <v>2000</v>
      </c>
      <c r="AL55" s="1">
        <f>+[2]TechOptions!W48</f>
        <v>2000</v>
      </c>
      <c r="AM55" s="1">
        <f>+[2]TechOptions!X48</f>
        <v>2000</v>
      </c>
      <c r="AN55" s="1">
        <f>+[2]TechOptions!Y48</f>
        <v>2000</v>
      </c>
      <c r="AO55" s="1">
        <f>+[2]TechOptions!Z48</f>
        <v>2000</v>
      </c>
      <c r="AP55" s="1">
        <f>+[2]TechOptions!AA48</f>
        <v>2000</v>
      </c>
      <c r="AQ55" s="1">
        <f>+[2]TechOptions!AL48</f>
        <v>1</v>
      </c>
      <c r="AR55" s="1">
        <v>5</v>
      </c>
      <c r="AZ55" s="19" t="s">
        <v>104</v>
      </c>
      <c r="BA55" s="20"/>
      <c r="BB55" s="20" t="s">
        <v>84</v>
      </c>
      <c r="BC55" s="20"/>
      <c r="BD55" s="20" t="s">
        <v>222</v>
      </c>
      <c r="BE55" s="20"/>
      <c r="BF55" s="24" t="s">
        <v>70</v>
      </c>
    </row>
    <row r="56" spans="1:58" hidden="1">
      <c r="A56" s="2" t="s">
        <v>92</v>
      </c>
      <c r="B56" s="2" t="s">
        <v>182</v>
      </c>
      <c r="C56" s="2" t="s">
        <v>280</v>
      </c>
      <c r="D56" s="2" t="s">
        <v>292</v>
      </c>
      <c r="E56" s="3" t="s">
        <v>293</v>
      </c>
      <c r="F56" s="2" t="s">
        <v>232</v>
      </c>
      <c r="G56" s="2" t="s">
        <v>247</v>
      </c>
      <c r="H56" s="3" t="s">
        <v>299</v>
      </c>
      <c r="I56" s="2" t="s">
        <v>70</v>
      </c>
      <c r="J56" s="2" t="s">
        <v>161</v>
      </c>
      <c r="L56" s="1">
        <f t="shared" si="0"/>
        <v>23</v>
      </c>
      <c r="N56" s="1" t="str">
        <f t="shared" si="1"/>
        <v>DARY-PH-STM_HW-ELC-HPmp</v>
      </c>
      <c r="O56" s="1" t="str">
        <f t="shared" si="2"/>
        <v>New Dairy - Process Heat: Steam/Hot Water  - Electricity</v>
      </c>
      <c r="P56" s="1" t="str">
        <f t="shared" si="3"/>
        <v>INDELC</v>
      </c>
      <c r="Q56" s="1" t="str">
        <f t="shared" si="4"/>
        <v>DARY-PH-STM_HW</v>
      </c>
      <c r="R56" s="1">
        <f>2018</f>
        <v>2018</v>
      </c>
      <c r="S56" s="1">
        <f>+[2]TechOptions!F49</f>
        <v>2025</v>
      </c>
      <c r="T56" s="1">
        <f>+[2]TechOptions!G49</f>
        <v>20</v>
      </c>
      <c r="U56" s="1">
        <f>+ROUND([2]TechOptions!E49,2)</f>
        <v>0.5</v>
      </c>
      <c r="V56" s="1">
        <v>31.536000000000001</v>
      </c>
      <c r="W56" s="1">
        <f>+[2]TechOptions!H49</f>
        <v>3.5</v>
      </c>
      <c r="X56" s="1">
        <f>+[2]TechOptions!I49</f>
        <v>3.5</v>
      </c>
      <c r="Y56" s="1">
        <f>+[2]TechOptions!J49</f>
        <v>3.5</v>
      </c>
      <c r="Z56" s="1">
        <f>+[2]TechOptions!K49</f>
        <v>3.5</v>
      </c>
      <c r="AA56" s="1">
        <f>+[2]TechOptions!L49</f>
        <v>3.5</v>
      </c>
      <c r="AB56" s="1">
        <f>+[2]TechOptions!M49</f>
        <v>3.5</v>
      </c>
      <c r="AC56" s="1">
        <f>+[2]TechOptions!N49</f>
        <v>3.5</v>
      </c>
      <c r="AD56" s="1">
        <f>+[2]TechOptions!O49</f>
        <v>3.5</v>
      </c>
      <c r="AE56" s="1">
        <f>+[2]TechOptions!P49</f>
        <v>3.5</v>
      </c>
      <c r="AF56" s="1">
        <f>+[2]TechOptions!Q49</f>
        <v>3.5</v>
      </c>
      <c r="AG56" s="1">
        <f>3750/AF56</f>
        <v>1071.4285714285713</v>
      </c>
      <c r="AH56" s="1">
        <f>AG56</f>
        <v>1071.4285714285713</v>
      </c>
      <c r="AI56" s="1">
        <f t="shared" ref="AI56:AP56" si="11">AH56</f>
        <v>1071.4285714285713</v>
      </c>
      <c r="AJ56" s="1">
        <f t="shared" si="11"/>
        <v>1071.4285714285713</v>
      </c>
      <c r="AK56" s="1">
        <f t="shared" si="11"/>
        <v>1071.4285714285713</v>
      </c>
      <c r="AL56" s="1">
        <f t="shared" si="11"/>
        <v>1071.4285714285713</v>
      </c>
      <c r="AM56" s="1">
        <f t="shared" si="11"/>
        <v>1071.4285714285713</v>
      </c>
      <c r="AN56" s="1">
        <f t="shared" si="11"/>
        <v>1071.4285714285713</v>
      </c>
      <c r="AO56" s="1">
        <f t="shared" si="11"/>
        <v>1071.4285714285713</v>
      </c>
      <c r="AP56" s="1">
        <f t="shared" si="11"/>
        <v>1071.4285714285713</v>
      </c>
      <c r="AQ56" s="1">
        <v>0.6</v>
      </c>
      <c r="AR56" s="1">
        <v>5</v>
      </c>
      <c r="AZ56" s="21" t="s">
        <v>104</v>
      </c>
      <c r="BA56" s="22"/>
      <c r="BB56" s="22" t="s">
        <v>93</v>
      </c>
      <c r="BC56" s="22"/>
      <c r="BD56" s="22" t="s">
        <v>90</v>
      </c>
      <c r="BE56" s="22"/>
      <c r="BF56" s="22" t="s">
        <v>68</v>
      </c>
    </row>
    <row r="57" spans="1:58" hidden="1">
      <c r="A57" s="4" t="s">
        <v>92</v>
      </c>
      <c r="B57" s="2" t="s">
        <v>182</v>
      </c>
      <c r="C57" s="4" t="s">
        <v>101</v>
      </c>
      <c r="D57" s="2" t="s">
        <v>189</v>
      </c>
      <c r="E57" s="3" t="s">
        <v>300</v>
      </c>
      <c r="F57" s="4" t="s">
        <v>102</v>
      </c>
      <c r="G57" s="2" t="s">
        <v>189</v>
      </c>
      <c r="H57" s="3" t="s">
        <v>301</v>
      </c>
      <c r="I57" s="4" t="s">
        <v>70</v>
      </c>
      <c r="J57" s="2" t="s">
        <v>161</v>
      </c>
      <c r="L57" s="1">
        <f t="shared" si="0"/>
        <v>18</v>
      </c>
      <c r="N57" s="1" t="str">
        <f t="shared" si="1"/>
        <v>DARY-Pump-ELC-Pump</v>
      </c>
      <c r="O57" s="1" t="str">
        <f t="shared" si="2"/>
        <v>New Dairy - Pumping  - Electricity</v>
      </c>
      <c r="P57" s="1" t="str">
        <f t="shared" si="3"/>
        <v>INDELC</v>
      </c>
      <c r="Q57" s="1" t="str">
        <f t="shared" si="4"/>
        <v>DARY-Pump</v>
      </c>
      <c r="R57" s="1">
        <f>2018</f>
        <v>2018</v>
      </c>
      <c r="S57" s="1">
        <f>+[2]TechOptions!F50</f>
        <v>2020</v>
      </c>
      <c r="T57" s="1">
        <f>+[2]TechOptions!G50</f>
        <v>10</v>
      </c>
      <c r="U57" s="1">
        <f>+ROUND([2]TechOptions!E50,2)</f>
        <v>0.5</v>
      </c>
      <c r="V57" s="1">
        <v>31.536000000000001</v>
      </c>
      <c r="W57" s="1">
        <f>+[2]TechOptions!H50</f>
        <v>0.75</v>
      </c>
      <c r="X57" s="1">
        <f>+[2]TechOptions!I50</f>
        <v>0.75</v>
      </c>
      <c r="Y57" s="1">
        <f>+[2]TechOptions!J50</f>
        <v>0.75</v>
      </c>
      <c r="Z57" s="1">
        <f>+[2]TechOptions!K50</f>
        <v>0.75</v>
      </c>
      <c r="AA57" s="1">
        <f>+[2]TechOptions!L50</f>
        <v>0.75</v>
      </c>
      <c r="AB57" s="1">
        <f>+[2]TechOptions!M50</f>
        <v>0.75</v>
      </c>
      <c r="AC57" s="1">
        <f>+[2]TechOptions!N50</f>
        <v>0.75</v>
      </c>
      <c r="AD57" s="1">
        <f>+[2]TechOptions!O50</f>
        <v>0.75</v>
      </c>
      <c r="AE57" s="1">
        <f>+[2]TechOptions!P50</f>
        <v>0.75</v>
      </c>
      <c r="AF57" s="1">
        <f>+[2]TechOptions!Q50</f>
        <v>0.75</v>
      </c>
      <c r="AG57" s="1">
        <f>+[2]TechOptions!R50</f>
        <v>2308</v>
      </c>
      <c r="AH57" s="1">
        <f>+[2]TechOptions!S50</f>
        <v>2308</v>
      </c>
      <c r="AI57" s="1">
        <f>+[2]TechOptions!T50</f>
        <v>2308</v>
      </c>
      <c r="AJ57" s="1">
        <f>+[2]TechOptions!U50</f>
        <v>2308</v>
      </c>
      <c r="AK57" s="1">
        <f>+[2]TechOptions!V50</f>
        <v>2308</v>
      </c>
      <c r="AL57" s="1">
        <f>+[2]TechOptions!W50</f>
        <v>2308</v>
      </c>
      <c r="AM57" s="1">
        <f>+[2]TechOptions!X50</f>
        <v>2308</v>
      </c>
      <c r="AN57" s="1">
        <f>+[2]TechOptions!Y50</f>
        <v>2308</v>
      </c>
      <c r="AO57" s="1">
        <f>+[2]TechOptions!Z50</f>
        <v>2308</v>
      </c>
      <c r="AP57" s="1">
        <f>+[2]TechOptions!AA50</f>
        <v>2308</v>
      </c>
      <c r="AQ57" s="1">
        <f>+[2]TechOptions!AL50</f>
        <v>1</v>
      </c>
      <c r="AR57" s="1">
        <v>5</v>
      </c>
      <c r="AZ57" s="19" t="s">
        <v>104</v>
      </c>
      <c r="BA57" s="20"/>
      <c r="BB57" s="20" t="s">
        <v>93</v>
      </c>
      <c r="BC57" s="20"/>
      <c r="BD57" s="20" t="s">
        <v>91</v>
      </c>
      <c r="BE57" s="20"/>
      <c r="BF57" s="20" t="s">
        <v>70</v>
      </c>
    </row>
    <row r="58" spans="1:58" hidden="1">
      <c r="A58" s="4" t="s">
        <v>92</v>
      </c>
      <c r="B58" s="2" t="s">
        <v>182</v>
      </c>
      <c r="C58" s="4" t="s">
        <v>101</v>
      </c>
      <c r="D58" s="2" t="s">
        <v>189</v>
      </c>
      <c r="E58" s="3" t="s">
        <v>300</v>
      </c>
      <c r="F58" s="4" t="s">
        <v>102</v>
      </c>
      <c r="G58" s="2" t="s">
        <v>189</v>
      </c>
      <c r="H58" s="3" t="s">
        <v>302</v>
      </c>
      <c r="I58" s="4" t="s">
        <v>82</v>
      </c>
      <c r="J58" s="2" t="s">
        <v>173</v>
      </c>
      <c r="L58" s="1">
        <f t="shared" si="0"/>
        <v>18</v>
      </c>
      <c r="N58" s="1" t="str">
        <f t="shared" si="1"/>
        <v>DARY-Pump-DSL-Pump</v>
      </c>
      <c r="O58" s="1" t="str">
        <f t="shared" si="2"/>
        <v>New Dairy - Pumping  - Diesel</v>
      </c>
      <c r="P58" s="1" t="str">
        <f t="shared" si="3"/>
        <v>INDDSL</v>
      </c>
      <c r="Q58" s="1" t="str">
        <f t="shared" si="4"/>
        <v>DARY-Pump</v>
      </c>
      <c r="R58" s="1">
        <f>2018</f>
        <v>2018</v>
      </c>
      <c r="S58" s="1">
        <f>+[2]TechOptions!F51</f>
        <v>2025</v>
      </c>
      <c r="T58" s="1">
        <f>+[2]TechOptions!G51</f>
        <v>10</v>
      </c>
      <c r="U58" s="1">
        <f>+ROUND([2]TechOptions!E51,2)</f>
        <v>0.5</v>
      </c>
      <c r="V58" s="1">
        <v>31.536000000000001</v>
      </c>
      <c r="W58" s="1">
        <f>+[2]TechOptions!H51</f>
        <v>0.05</v>
      </c>
      <c r="X58" s="1">
        <f>+[2]TechOptions!I51</f>
        <v>0.05</v>
      </c>
      <c r="Y58" s="1">
        <f>+[2]TechOptions!J51</f>
        <v>0.05</v>
      </c>
      <c r="Z58" s="1">
        <f>+[2]TechOptions!K51</f>
        <v>0.05</v>
      </c>
      <c r="AA58" s="1">
        <f>+[2]TechOptions!L51</f>
        <v>0.05</v>
      </c>
      <c r="AB58" s="1">
        <f>+[2]TechOptions!M51</f>
        <v>0.05</v>
      </c>
      <c r="AC58" s="1">
        <f>+[2]TechOptions!N51</f>
        <v>0.05</v>
      </c>
      <c r="AD58" s="1">
        <f>+[2]TechOptions!O51</f>
        <v>0.05</v>
      </c>
      <c r="AE58" s="1">
        <f>+[2]TechOptions!P51</f>
        <v>0.05</v>
      </c>
      <c r="AF58" s="1">
        <f>+[2]TechOptions!Q51</f>
        <v>0.05</v>
      </c>
      <c r="AG58" s="1">
        <f>+[2]TechOptions!R51</f>
        <v>462</v>
      </c>
      <c r="AH58" s="1">
        <f>+[2]TechOptions!S51</f>
        <v>462</v>
      </c>
      <c r="AI58" s="1">
        <f>+[2]TechOptions!T51</f>
        <v>462</v>
      </c>
      <c r="AJ58" s="1">
        <f>+[2]TechOptions!U51</f>
        <v>462</v>
      </c>
      <c r="AK58" s="1">
        <f>+[2]TechOptions!V51</f>
        <v>462</v>
      </c>
      <c r="AL58" s="1">
        <f>+[2]TechOptions!W51</f>
        <v>462</v>
      </c>
      <c r="AM58" s="1">
        <f>+[2]TechOptions!X51</f>
        <v>462</v>
      </c>
      <c r="AN58" s="1">
        <f>+[2]TechOptions!Y51</f>
        <v>462</v>
      </c>
      <c r="AO58" s="1">
        <f>+[2]TechOptions!Z51</f>
        <v>462</v>
      </c>
      <c r="AP58" s="1">
        <f>+[2]TechOptions!AA51</f>
        <v>462</v>
      </c>
      <c r="AQ58" s="1">
        <f>+[2]TechOptions!AL51</f>
        <v>1</v>
      </c>
      <c r="AR58" s="1">
        <v>5</v>
      </c>
      <c r="AZ58" s="21" t="s">
        <v>104</v>
      </c>
      <c r="BA58" s="22"/>
      <c r="BB58" s="22" t="s">
        <v>303</v>
      </c>
      <c r="BC58" s="22"/>
      <c r="BD58" s="22" t="s">
        <v>106</v>
      </c>
      <c r="BE58" s="22"/>
      <c r="BF58" s="22" t="s">
        <v>68</v>
      </c>
    </row>
    <row r="59" spans="1:58" hidden="1">
      <c r="A59" s="4" t="s">
        <v>92</v>
      </c>
      <c r="B59" s="2" t="s">
        <v>182</v>
      </c>
      <c r="C59" s="4" t="s">
        <v>103</v>
      </c>
      <c r="D59" s="2" t="s">
        <v>190</v>
      </c>
      <c r="E59" s="3" t="s">
        <v>304</v>
      </c>
      <c r="F59" s="4" t="s">
        <v>103</v>
      </c>
      <c r="G59" s="2" t="s">
        <v>191</v>
      </c>
      <c r="H59" s="3" t="s">
        <v>305</v>
      </c>
      <c r="I59" s="4" t="s">
        <v>70</v>
      </c>
      <c r="J59" s="2" t="s">
        <v>161</v>
      </c>
      <c r="L59" s="1">
        <f t="shared" si="0"/>
        <v>22</v>
      </c>
      <c r="N59" s="1" t="str">
        <f t="shared" si="1"/>
        <v>DARY-RFGR-ELC-Refriger</v>
      </c>
      <c r="O59" s="1" t="str">
        <f t="shared" si="2"/>
        <v>New Dairy - Refrigeration  - Electricity</v>
      </c>
      <c r="P59" s="1" t="str">
        <f t="shared" si="3"/>
        <v>INDELC</v>
      </c>
      <c r="Q59" s="1" t="str">
        <f t="shared" si="4"/>
        <v>DARY-RFGR</v>
      </c>
      <c r="R59" s="1">
        <f>2018</f>
        <v>2018</v>
      </c>
      <c r="S59" s="1">
        <f>+[2]TechOptions!F52</f>
        <v>2020</v>
      </c>
      <c r="T59" s="1">
        <f>+[2]TechOptions!G52</f>
        <v>1</v>
      </c>
      <c r="U59" s="1">
        <f>+ROUND([2]TechOptions!E52,2)</f>
        <v>1</v>
      </c>
      <c r="V59" s="1">
        <v>31.536000000000001</v>
      </c>
      <c r="W59" s="1">
        <f>+[2]TechOptions!H52</f>
        <v>1</v>
      </c>
      <c r="X59" s="1">
        <f>+[2]TechOptions!I52</f>
        <v>1</v>
      </c>
      <c r="Y59" s="1">
        <f>+[2]TechOptions!J52</f>
        <v>1</v>
      </c>
      <c r="Z59" s="1">
        <f>+[2]TechOptions!K52</f>
        <v>1</v>
      </c>
      <c r="AA59" s="1">
        <f>+[2]TechOptions!L52</f>
        <v>1</v>
      </c>
      <c r="AB59" s="1">
        <f>+[2]TechOptions!M52</f>
        <v>1</v>
      </c>
      <c r="AC59" s="1">
        <f>+[2]TechOptions!N52</f>
        <v>1</v>
      </c>
      <c r="AD59" s="1">
        <f>+[2]TechOptions!O52</f>
        <v>1</v>
      </c>
      <c r="AE59" s="1">
        <f>+[2]TechOptions!P52</f>
        <v>1</v>
      </c>
      <c r="AF59" s="1">
        <f>+[2]TechOptions!Q52</f>
        <v>1</v>
      </c>
      <c r="AG59" s="1">
        <f>+[2]TechOptions!R52</f>
        <v>0</v>
      </c>
      <c r="AH59" s="1">
        <f>+[2]TechOptions!S52</f>
        <v>0</v>
      </c>
      <c r="AI59" s="1">
        <f>+[2]TechOptions!T52</f>
        <v>0</v>
      </c>
      <c r="AJ59" s="1">
        <f>+[2]TechOptions!U52</f>
        <v>0</v>
      </c>
      <c r="AK59" s="1">
        <f>+[2]TechOptions!V52</f>
        <v>0</v>
      </c>
      <c r="AL59" s="1">
        <f>+[2]TechOptions!W52</f>
        <v>0</v>
      </c>
      <c r="AM59" s="1">
        <f>+[2]TechOptions!X52</f>
        <v>0</v>
      </c>
      <c r="AN59" s="1">
        <f>+[2]TechOptions!Y52</f>
        <v>0</v>
      </c>
      <c r="AO59" s="1">
        <f>+[2]TechOptions!Z52</f>
        <v>0</v>
      </c>
      <c r="AP59" s="1">
        <f>+[2]TechOptions!AA52</f>
        <v>0</v>
      </c>
      <c r="AQ59" s="1">
        <f>+[2]TechOptions!AL52</f>
        <v>1</v>
      </c>
      <c r="AR59" s="1">
        <v>5</v>
      </c>
      <c r="AZ59" s="19" t="s">
        <v>104</v>
      </c>
      <c r="BA59" s="20"/>
      <c r="BB59" s="20" t="s">
        <v>303</v>
      </c>
      <c r="BC59" s="20"/>
      <c r="BD59" s="20" t="s">
        <v>106</v>
      </c>
      <c r="BE59" s="20"/>
      <c r="BF59" s="20" t="s">
        <v>70</v>
      </c>
    </row>
    <row r="60" spans="1:58" hidden="1">
      <c r="A60" s="4" t="s">
        <v>104</v>
      </c>
      <c r="B60" s="2" t="s">
        <v>192</v>
      </c>
      <c r="C60" s="4" t="s">
        <v>84</v>
      </c>
      <c r="D60" s="2" t="s">
        <v>175</v>
      </c>
      <c r="E60" s="3" t="s">
        <v>306</v>
      </c>
      <c r="F60" s="4" t="s">
        <v>85</v>
      </c>
      <c r="G60" s="2" t="s">
        <v>554</v>
      </c>
      <c r="H60" s="3" t="s">
        <v>559</v>
      </c>
      <c r="I60" s="4" t="s">
        <v>83</v>
      </c>
      <c r="J60" s="2" t="s">
        <v>174</v>
      </c>
      <c r="L60" s="1">
        <f t="shared" si="0"/>
        <v>25</v>
      </c>
      <c r="N60" s="1" t="str">
        <f t="shared" si="1"/>
        <v>FOOD-MoTP-Stat-PET-st_ngn</v>
      </c>
      <c r="O60" s="1" t="str">
        <f t="shared" si="2"/>
        <v>New Food - Motive Power, Stationary  - Petrol</v>
      </c>
      <c r="P60" s="1" t="str">
        <f t="shared" si="3"/>
        <v>INDPET</v>
      </c>
      <c r="Q60" s="1" t="str">
        <f t="shared" si="4"/>
        <v>FOOD-MoTP-Stat</v>
      </c>
      <c r="R60" s="1">
        <f>2018</f>
        <v>2018</v>
      </c>
      <c r="S60" s="1">
        <f>+[2]TechOptions!F53</f>
        <v>2025</v>
      </c>
      <c r="T60" s="1">
        <f>+[2]TechOptions!G53</f>
        <v>15</v>
      </c>
      <c r="U60" s="1">
        <f>+ROUND([2]TechOptions!E53,2)</f>
        <v>0.5</v>
      </c>
      <c r="V60" s="1">
        <v>31.536000000000001</v>
      </c>
      <c r="W60" s="1">
        <f>+[2]TechOptions!H53</f>
        <v>0.18</v>
      </c>
      <c r="X60" s="1">
        <f>+[2]TechOptions!I53</f>
        <v>0.18</v>
      </c>
      <c r="Y60" s="1">
        <f>+[2]TechOptions!J53</f>
        <v>0.18</v>
      </c>
      <c r="Z60" s="1">
        <f>+[2]TechOptions!K53</f>
        <v>0.18</v>
      </c>
      <c r="AA60" s="1">
        <f>+[2]TechOptions!L53</f>
        <v>0.18</v>
      </c>
      <c r="AB60" s="1">
        <f>+[2]TechOptions!M53</f>
        <v>0.18</v>
      </c>
      <c r="AC60" s="1">
        <f>+[2]TechOptions!N53</f>
        <v>0.18</v>
      </c>
      <c r="AD60" s="1">
        <f>+[2]TechOptions!O53</f>
        <v>0.18</v>
      </c>
      <c r="AE60" s="1">
        <f>+[2]TechOptions!P53</f>
        <v>0.18</v>
      </c>
      <c r="AF60" s="1">
        <f>+[2]TechOptions!Q53</f>
        <v>0.18</v>
      </c>
      <c r="AG60" s="1">
        <f>+[2]TechOptions!R53</f>
        <v>350</v>
      </c>
      <c r="AH60" s="1">
        <f>+[2]TechOptions!S53</f>
        <v>350</v>
      </c>
      <c r="AI60" s="1">
        <f>+[2]TechOptions!T53</f>
        <v>350</v>
      </c>
      <c r="AJ60" s="1">
        <f>+[2]TechOptions!U53</f>
        <v>350</v>
      </c>
      <c r="AK60" s="1">
        <f>+[2]TechOptions!V53</f>
        <v>350</v>
      </c>
      <c r="AL60" s="1">
        <f>+[2]TechOptions!W53</f>
        <v>350</v>
      </c>
      <c r="AM60" s="1">
        <f>+[2]TechOptions!X53</f>
        <v>350</v>
      </c>
      <c r="AN60" s="1">
        <f>+[2]TechOptions!Y53</f>
        <v>350</v>
      </c>
      <c r="AO60" s="1">
        <f>+[2]TechOptions!Z53</f>
        <v>350</v>
      </c>
      <c r="AP60" s="1">
        <f>+[2]TechOptions!AA53</f>
        <v>350</v>
      </c>
      <c r="AQ60" s="1">
        <f>+[2]TechOptions!AL53</f>
        <v>1</v>
      </c>
      <c r="AR60" s="1">
        <v>5</v>
      </c>
      <c r="AZ60" s="21" t="s">
        <v>104</v>
      </c>
      <c r="BA60" s="22"/>
      <c r="BB60" s="22" t="s">
        <v>303</v>
      </c>
      <c r="BC60" s="22"/>
      <c r="BD60" s="22" t="s">
        <v>106</v>
      </c>
      <c r="BE60" s="22"/>
      <c r="BF60" s="22" t="s">
        <v>71</v>
      </c>
    </row>
    <row r="61" spans="1:58" hidden="1">
      <c r="A61" s="4" t="s">
        <v>104</v>
      </c>
      <c r="B61" s="2" t="s">
        <v>192</v>
      </c>
      <c r="C61" s="4" t="s">
        <v>84</v>
      </c>
      <c r="D61" s="2" t="s">
        <v>175</v>
      </c>
      <c r="E61" s="3" t="s">
        <v>306</v>
      </c>
      <c r="F61" s="4" t="s">
        <v>85</v>
      </c>
      <c r="G61" s="2" t="s">
        <v>554</v>
      </c>
      <c r="H61" s="3" t="s">
        <v>560</v>
      </c>
      <c r="I61" s="4" t="s">
        <v>82</v>
      </c>
      <c r="J61" s="2" t="s">
        <v>173</v>
      </c>
      <c r="L61" s="1">
        <f t="shared" si="0"/>
        <v>25</v>
      </c>
      <c r="N61" s="1" t="str">
        <f t="shared" si="1"/>
        <v>FOOD-MoTP-Stat-DSL-st_ngn</v>
      </c>
      <c r="O61" s="1" t="str">
        <f t="shared" si="2"/>
        <v>New Food - Motive Power, Stationary  - Diesel</v>
      </c>
      <c r="P61" s="1" t="str">
        <f t="shared" si="3"/>
        <v>INDDSL</v>
      </c>
      <c r="Q61" s="1" t="str">
        <f t="shared" si="4"/>
        <v>FOOD-MoTP-Stat</v>
      </c>
      <c r="R61" s="1">
        <f>2018</f>
        <v>2018</v>
      </c>
      <c r="S61" s="1">
        <f>+[2]TechOptions!F54</f>
        <v>2025</v>
      </c>
      <c r="T61" s="1">
        <f>+[2]TechOptions!G54</f>
        <v>20</v>
      </c>
      <c r="U61" s="1">
        <f>+ROUND([2]TechOptions!E54,2)</f>
        <v>0.5</v>
      </c>
      <c r="V61" s="1">
        <v>31.536000000000001</v>
      </c>
      <c r="W61" s="1">
        <f>+[2]TechOptions!H54</f>
        <v>0.22</v>
      </c>
      <c r="X61" s="1">
        <f>+[2]TechOptions!I54</f>
        <v>0.22</v>
      </c>
      <c r="Y61" s="1">
        <f>+[2]TechOptions!J54</f>
        <v>0.22</v>
      </c>
      <c r="Z61" s="1">
        <f>+[2]TechOptions!K54</f>
        <v>0.22</v>
      </c>
      <c r="AA61" s="1">
        <f>+[2]TechOptions!L54</f>
        <v>0.22</v>
      </c>
      <c r="AB61" s="1">
        <f>+[2]TechOptions!M54</f>
        <v>0.22</v>
      </c>
      <c r="AC61" s="1">
        <f>+[2]TechOptions!N54</f>
        <v>0.22</v>
      </c>
      <c r="AD61" s="1">
        <f>+[2]TechOptions!O54</f>
        <v>0.22</v>
      </c>
      <c r="AE61" s="1">
        <f>+[2]TechOptions!P54</f>
        <v>0.22</v>
      </c>
      <c r="AF61" s="1">
        <f>+[2]TechOptions!Q54</f>
        <v>0.22</v>
      </c>
      <c r="AG61" s="1">
        <f>+[2]TechOptions!R54</f>
        <v>455</v>
      </c>
      <c r="AH61" s="1">
        <f>+[2]TechOptions!S54</f>
        <v>455</v>
      </c>
      <c r="AI61" s="1">
        <f>+[2]TechOptions!T54</f>
        <v>455</v>
      </c>
      <c r="AJ61" s="1">
        <f>+[2]TechOptions!U54</f>
        <v>455</v>
      </c>
      <c r="AK61" s="1">
        <f>+[2]TechOptions!V54</f>
        <v>455</v>
      </c>
      <c r="AL61" s="1">
        <f>+[2]TechOptions!W54</f>
        <v>455</v>
      </c>
      <c r="AM61" s="1">
        <f>+[2]TechOptions!X54</f>
        <v>455</v>
      </c>
      <c r="AN61" s="1">
        <f>+[2]TechOptions!Y54</f>
        <v>455</v>
      </c>
      <c r="AO61" s="1">
        <f>+[2]TechOptions!Z54</f>
        <v>455</v>
      </c>
      <c r="AP61" s="1">
        <f>+[2]TechOptions!AA54</f>
        <v>455</v>
      </c>
      <c r="AQ61" s="1">
        <f>+[2]TechOptions!AL54</f>
        <v>1</v>
      </c>
      <c r="AR61" s="1">
        <v>5</v>
      </c>
      <c r="AZ61" s="19" t="s">
        <v>104</v>
      </c>
      <c r="BA61" s="20"/>
      <c r="BB61" s="20" t="s">
        <v>280</v>
      </c>
      <c r="BC61" s="20"/>
      <c r="BD61" s="20" t="s">
        <v>95</v>
      </c>
      <c r="BE61" s="20"/>
      <c r="BF61" s="20" t="s">
        <v>74</v>
      </c>
    </row>
    <row r="62" spans="1:58" hidden="1">
      <c r="A62" s="4" t="s">
        <v>104</v>
      </c>
      <c r="B62" s="2" t="s">
        <v>192</v>
      </c>
      <c r="C62" s="4" t="s">
        <v>84</v>
      </c>
      <c r="D62" s="2" t="s">
        <v>175</v>
      </c>
      <c r="E62" s="3" t="s">
        <v>306</v>
      </c>
      <c r="F62" s="4" t="s">
        <v>87</v>
      </c>
      <c r="G62" s="2" t="s">
        <v>178</v>
      </c>
      <c r="H62" s="3" t="s">
        <v>307</v>
      </c>
      <c r="I62" s="4" t="s">
        <v>70</v>
      </c>
      <c r="J62" s="2" t="s">
        <v>161</v>
      </c>
      <c r="L62" s="1">
        <f t="shared" si="0"/>
        <v>24</v>
      </c>
      <c r="N62" s="1" t="str">
        <f t="shared" si="1"/>
        <v>FOOD-MoTP-Stat-ELC-Motor</v>
      </c>
      <c r="O62" s="1" t="str">
        <f t="shared" si="2"/>
        <v>New Food - Motive Power, Stationary  - Electricity</v>
      </c>
      <c r="P62" s="1" t="str">
        <f t="shared" si="3"/>
        <v>INDELC</v>
      </c>
      <c r="Q62" s="1" t="str">
        <f t="shared" si="4"/>
        <v>FOOD-MoTP-Stat</v>
      </c>
      <c r="R62" s="1">
        <f>2018</f>
        <v>2018</v>
      </c>
      <c r="S62" s="1">
        <f>+[2]TechOptions!F55</f>
        <v>2020</v>
      </c>
      <c r="T62" s="1">
        <f>+[2]TechOptions!G55</f>
        <v>10</v>
      </c>
      <c r="U62" s="1">
        <f>+ROUND([2]TechOptions!E55,2)</f>
        <v>0.5</v>
      </c>
      <c r="V62" s="1">
        <v>31.536000000000001</v>
      </c>
      <c r="W62" s="1">
        <f>+[2]TechOptions!H55</f>
        <v>0.67500000000000004</v>
      </c>
      <c r="X62" s="1">
        <f>+[2]TechOptions!I55</f>
        <v>0.67500000000000004</v>
      </c>
      <c r="Y62" s="1">
        <f>+[2]TechOptions!J55</f>
        <v>0.67500000000000004</v>
      </c>
      <c r="Z62" s="1">
        <f>+[2]TechOptions!K55</f>
        <v>0.67500000000000004</v>
      </c>
      <c r="AA62" s="1">
        <f>+[2]TechOptions!L55</f>
        <v>0.67500000000000004</v>
      </c>
      <c r="AB62" s="1">
        <f>+[2]TechOptions!M55</f>
        <v>0.67500000000000004</v>
      </c>
      <c r="AC62" s="1">
        <f>+[2]TechOptions!N55</f>
        <v>0.67500000000000004</v>
      </c>
      <c r="AD62" s="1">
        <f>+[2]TechOptions!O55</f>
        <v>0.67500000000000004</v>
      </c>
      <c r="AE62" s="1">
        <f>+[2]TechOptions!P55</f>
        <v>0.67500000000000004</v>
      </c>
      <c r="AF62" s="1">
        <f>+[2]TechOptions!Q55</f>
        <v>0.67500000000000004</v>
      </c>
      <c r="AG62" s="1">
        <f>+[2]TechOptions!R55</f>
        <v>280</v>
      </c>
      <c r="AH62" s="1">
        <f>+[2]TechOptions!S55</f>
        <v>280</v>
      </c>
      <c r="AI62" s="1">
        <f>+[2]TechOptions!T55</f>
        <v>280</v>
      </c>
      <c r="AJ62" s="1">
        <f>+[2]TechOptions!U55</f>
        <v>280</v>
      </c>
      <c r="AK62" s="1">
        <f>+[2]TechOptions!V55</f>
        <v>280</v>
      </c>
      <c r="AL62" s="1">
        <f>+[2]TechOptions!W55</f>
        <v>280</v>
      </c>
      <c r="AM62" s="1">
        <f>+[2]TechOptions!X55</f>
        <v>280</v>
      </c>
      <c r="AN62" s="1">
        <f>+[2]TechOptions!Y55</f>
        <v>280</v>
      </c>
      <c r="AO62" s="1">
        <f>+[2]TechOptions!Z55</f>
        <v>280</v>
      </c>
      <c r="AP62" s="1">
        <f>+[2]TechOptions!AA55</f>
        <v>280</v>
      </c>
      <c r="AQ62" s="1">
        <f>+[2]TechOptions!AL55</f>
        <v>1</v>
      </c>
      <c r="AR62" s="1">
        <v>5</v>
      </c>
      <c r="AZ62" s="21" t="s">
        <v>104</v>
      </c>
      <c r="BA62" s="22"/>
      <c r="BB62" s="22" t="s">
        <v>280</v>
      </c>
      <c r="BC62" s="22"/>
      <c r="BD62" s="22" t="s">
        <v>108</v>
      </c>
      <c r="BE62" s="22"/>
      <c r="BF62" s="22" t="s">
        <v>110</v>
      </c>
    </row>
    <row r="63" spans="1:58" hidden="1">
      <c r="A63" s="4" t="s">
        <v>104</v>
      </c>
      <c r="B63" s="2" t="s">
        <v>192</v>
      </c>
      <c r="C63" s="4" t="s">
        <v>84</v>
      </c>
      <c r="D63" s="2" t="s">
        <v>175</v>
      </c>
      <c r="E63" s="3" t="s">
        <v>306</v>
      </c>
      <c r="F63" s="4" t="s">
        <v>222</v>
      </c>
      <c r="G63" s="2" t="s">
        <v>235</v>
      </c>
      <c r="H63" s="3" t="s">
        <v>308</v>
      </c>
      <c r="I63" s="4" t="s">
        <v>70</v>
      </c>
      <c r="J63" s="2" t="s">
        <v>161</v>
      </c>
      <c r="L63" s="1">
        <f t="shared" si="0"/>
        <v>26</v>
      </c>
      <c r="N63" s="1" t="str">
        <f t="shared" si="1"/>
        <v>FOOD-MoTP-Stat-ELC-VSD-Mtr</v>
      </c>
      <c r="O63" s="1" t="str">
        <f t="shared" si="2"/>
        <v>New Food - Motive Power, Stationary  - Electricity</v>
      </c>
      <c r="P63" s="1" t="str">
        <f t="shared" si="3"/>
        <v>INDELC</v>
      </c>
      <c r="Q63" s="1" t="str">
        <f t="shared" si="4"/>
        <v>FOOD-MoTP-Stat</v>
      </c>
      <c r="R63" s="1">
        <f>2018</f>
        <v>2018</v>
      </c>
      <c r="S63" s="1">
        <f>+[2]TechOptions!F56</f>
        <v>2025</v>
      </c>
      <c r="T63" s="1">
        <f>+[2]TechOptions!G56</f>
        <v>10</v>
      </c>
      <c r="U63" s="1">
        <f>+ROUND([2]TechOptions!E56,2)</f>
        <v>0.5</v>
      </c>
      <c r="V63" s="1">
        <v>31.536000000000001</v>
      </c>
      <c r="W63" s="1">
        <f>+[2]TechOptions!H56</f>
        <v>0.9</v>
      </c>
      <c r="X63" s="1">
        <f>+[2]TechOptions!I56</f>
        <v>0.9</v>
      </c>
      <c r="Y63" s="1">
        <f>+[2]TechOptions!J56</f>
        <v>0.9</v>
      </c>
      <c r="Z63" s="1">
        <f>+[2]TechOptions!K56</f>
        <v>0.9</v>
      </c>
      <c r="AA63" s="1">
        <f>+[2]TechOptions!L56</f>
        <v>0.9</v>
      </c>
      <c r="AB63" s="1">
        <f>+[2]TechOptions!M56</f>
        <v>0.9</v>
      </c>
      <c r="AC63" s="1">
        <f>+[2]TechOptions!N56</f>
        <v>0.9</v>
      </c>
      <c r="AD63" s="1">
        <f>+[2]TechOptions!O56</f>
        <v>0.9</v>
      </c>
      <c r="AE63" s="1">
        <f>+[2]TechOptions!P56</f>
        <v>0.9</v>
      </c>
      <c r="AF63" s="1">
        <f>+[2]TechOptions!Q56</f>
        <v>0.9</v>
      </c>
      <c r="AG63" s="1">
        <f>+[2]TechOptions!R56</f>
        <v>336</v>
      </c>
      <c r="AH63" s="1">
        <f>+[2]TechOptions!S56</f>
        <v>336</v>
      </c>
      <c r="AI63" s="1">
        <f>+[2]TechOptions!T56</f>
        <v>336</v>
      </c>
      <c r="AJ63" s="1">
        <f>+[2]TechOptions!U56</f>
        <v>336</v>
      </c>
      <c r="AK63" s="1">
        <f>+[2]TechOptions!V56</f>
        <v>336</v>
      </c>
      <c r="AL63" s="1">
        <f>+[2]TechOptions!W56</f>
        <v>336</v>
      </c>
      <c r="AM63" s="1">
        <f>+[2]TechOptions!X56</f>
        <v>336</v>
      </c>
      <c r="AN63" s="1">
        <f>+[2]TechOptions!Y56</f>
        <v>336</v>
      </c>
      <c r="AO63" s="1">
        <f>+[2]TechOptions!Z56</f>
        <v>336</v>
      </c>
      <c r="AP63" s="1">
        <f>+[2]TechOptions!AA56</f>
        <v>336</v>
      </c>
      <c r="AQ63" s="1">
        <f>+[2]TechOptions!AL56</f>
        <v>0.5</v>
      </c>
      <c r="AR63" s="1">
        <v>5</v>
      </c>
      <c r="AZ63" s="19" t="s">
        <v>104</v>
      </c>
      <c r="BA63" s="20"/>
      <c r="BB63" s="20" t="s">
        <v>280</v>
      </c>
      <c r="BC63" s="20"/>
      <c r="BD63" s="20" t="s">
        <v>232</v>
      </c>
      <c r="BE63" s="20"/>
      <c r="BF63" s="20" t="s">
        <v>70</v>
      </c>
    </row>
    <row r="64" spans="1:58" hidden="1">
      <c r="A64" s="4" t="s">
        <v>104</v>
      </c>
      <c r="B64" s="2" t="s">
        <v>192</v>
      </c>
      <c r="C64" s="4" t="s">
        <v>93</v>
      </c>
      <c r="D64" s="2" t="s">
        <v>183</v>
      </c>
      <c r="E64" s="3" t="s">
        <v>309</v>
      </c>
      <c r="F64" s="4" t="s">
        <v>90</v>
      </c>
      <c r="G64" s="2" t="s">
        <v>90</v>
      </c>
      <c r="H64" s="3" t="s">
        <v>310</v>
      </c>
      <c r="I64" s="4" t="s">
        <v>68</v>
      </c>
      <c r="J64" s="2" t="s">
        <v>160</v>
      </c>
      <c r="L64" s="1">
        <f t="shared" si="0"/>
        <v>23</v>
      </c>
      <c r="N64" s="1" t="str">
        <f t="shared" si="1"/>
        <v>FOOD-PH-DirH-NGA-Burner</v>
      </c>
      <c r="O64" s="1" t="str">
        <f t="shared" si="2"/>
        <v>New Food - Process Heat: Direct Heat  - Natural Gas</v>
      </c>
      <c r="P64" s="1" t="str">
        <f t="shared" si="3"/>
        <v>INDNGA</v>
      </c>
      <c r="Q64" s="1" t="str">
        <f t="shared" si="4"/>
        <v>FOOD-PH-DirH</v>
      </c>
      <c r="R64" s="1">
        <f>2018</f>
        <v>2018</v>
      </c>
      <c r="S64" s="1">
        <f>+[2]TechOptions!F57</f>
        <v>2025</v>
      </c>
      <c r="T64" s="1">
        <f>+[2]TechOptions!G57</f>
        <v>13</v>
      </c>
      <c r="U64" s="1">
        <f>+ROUND([2]TechOptions!E57,2)</f>
        <v>0.9</v>
      </c>
      <c r="V64" s="1">
        <v>31.536000000000001</v>
      </c>
      <c r="W64" s="1">
        <f>+[2]TechOptions!H57</f>
        <v>0.8</v>
      </c>
      <c r="X64" s="1">
        <f>+[2]TechOptions!I57</f>
        <v>0.8</v>
      </c>
      <c r="Y64" s="1">
        <f>+[2]TechOptions!J57</f>
        <v>0.8</v>
      </c>
      <c r="Z64" s="1">
        <f>+[2]TechOptions!K57</f>
        <v>0.8</v>
      </c>
      <c r="AA64" s="1">
        <f>+[2]TechOptions!L57</f>
        <v>0.8</v>
      </c>
      <c r="AB64" s="1">
        <f>+[2]TechOptions!M57</f>
        <v>0.8</v>
      </c>
      <c r="AC64" s="1">
        <f>+[2]TechOptions!N57</f>
        <v>0.8</v>
      </c>
      <c r="AD64" s="1">
        <f>+[2]TechOptions!O57</f>
        <v>0.8</v>
      </c>
      <c r="AE64" s="1">
        <f>+[2]TechOptions!P57</f>
        <v>0.8</v>
      </c>
      <c r="AF64" s="1">
        <f>+[2]TechOptions!Q57</f>
        <v>0.8</v>
      </c>
      <c r="AG64" s="1">
        <f>+[2]TechOptions!R57</f>
        <v>313</v>
      </c>
      <c r="AH64" s="1">
        <f>+[2]TechOptions!S57</f>
        <v>313</v>
      </c>
      <c r="AI64" s="1">
        <f>+[2]TechOptions!T57</f>
        <v>313</v>
      </c>
      <c r="AJ64" s="1">
        <f>+[2]TechOptions!U57</f>
        <v>313</v>
      </c>
      <c r="AK64" s="1">
        <f>+[2]TechOptions!V57</f>
        <v>313</v>
      </c>
      <c r="AL64" s="1">
        <f>+[2]TechOptions!W57</f>
        <v>313</v>
      </c>
      <c r="AM64" s="1">
        <f>+[2]TechOptions!X57</f>
        <v>313</v>
      </c>
      <c r="AN64" s="1">
        <f>+[2]TechOptions!Y57</f>
        <v>313</v>
      </c>
      <c r="AO64" s="1">
        <f>+[2]TechOptions!Z57</f>
        <v>313</v>
      </c>
      <c r="AP64" s="1">
        <f>+[2]TechOptions!AA57</f>
        <v>313</v>
      </c>
      <c r="AQ64" s="1">
        <f>+[2]TechOptions!AL57</f>
        <v>1</v>
      </c>
      <c r="AR64" s="1">
        <v>5</v>
      </c>
      <c r="AZ64" s="21" t="s">
        <v>104</v>
      </c>
      <c r="BA64" s="22"/>
      <c r="BB64" s="22" t="s">
        <v>280</v>
      </c>
      <c r="BC64" s="22"/>
      <c r="BD64" s="22" t="s">
        <v>108</v>
      </c>
      <c r="BE64" s="22"/>
      <c r="BF64" s="22" t="s">
        <v>86</v>
      </c>
    </row>
    <row r="65" spans="1:58" hidden="1">
      <c r="A65" s="4" t="s">
        <v>104</v>
      </c>
      <c r="B65" s="2" t="s">
        <v>192</v>
      </c>
      <c r="C65" s="4" t="s">
        <v>93</v>
      </c>
      <c r="D65" s="2" t="s">
        <v>183</v>
      </c>
      <c r="E65" s="3" t="s">
        <v>309</v>
      </c>
      <c r="F65" s="4" t="s">
        <v>91</v>
      </c>
      <c r="G65" s="2" t="s">
        <v>181</v>
      </c>
      <c r="H65" s="3" t="s">
        <v>311</v>
      </c>
      <c r="I65" s="4" t="s">
        <v>70</v>
      </c>
      <c r="J65" s="2" t="s">
        <v>161</v>
      </c>
      <c r="L65" s="1">
        <f t="shared" si="0"/>
        <v>23</v>
      </c>
      <c r="N65" s="1" t="str">
        <f t="shared" si="1"/>
        <v>FOOD-PH-DirH-ELC-Heater</v>
      </c>
      <c r="O65" s="1" t="str">
        <f t="shared" si="2"/>
        <v>New Food - Process Heat: Direct Heat  - Electricity</v>
      </c>
      <c r="P65" s="1" t="str">
        <f t="shared" si="3"/>
        <v>INDELC</v>
      </c>
      <c r="Q65" s="1" t="str">
        <f t="shared" si="4"/>
        <v>FOOD-PH-DirH</v>
      </c>
      <c r="R65" s="1">
        <f>2018</f>
        <v>2018</v>
      </c>
      <c r="S65" s="1">
        <f>+[2]TechOptions!F58</f>
        <v>2020</v>
      </c>
      <c r="T65" s="1">
        <f>+[2]TechOptions!G58</f>
        <v>3</v>
      </c>
      <c r="U65" s="1">
        <f>+ROUND([2]TechOptions!E58,2)</f>
        <v>0.9</v>
      </c>
      <c r="V65" s="1">
        <v>31.536000000000001</v>
      </c>
      <c r="W65" s="1">
        <f>+[2]TechOptions!H58</f>
        <v>0.99970008997300808</v>
      </c>
      <c r="X65" s="1">
        <f>+[2]TechOptions!I58</f>
        <v>0.99970008997300808</v>
      </c>
      <c r="Y65" s="1">
        <f>+[2]TechOptions!J58</f>
        <v>0.99970008997300808</v>
      </c>
      <c r="Z65" s="1">
        <f>+[2]TechOptions!K58</f>
        <v>0.99970008997300808</v>
      </c>
      <c r="AA65" s="1">
        <f>+[2]TechOptions!L58</f>
        <v>0.99970008997300808</v>
      </c>
      <c r="AB65" s="1">
        <f>+[2]TechOptions!M58</f>
        <v>0.99970008997300808</v>
      </c>
      <c r="AC65" s="1">
        <f>+[2]TechOptions!N58</f>
        <v>0.99970008997300808</v>
      </c>
      <c r="AD65" s="1">
        <f>+[2]TechOptions!O58</f>
        <v>0.99970008997300808</v>
      </c>
      <c r="AE65" s="1">
        <f>+[2]TechOptions!P58</f>
        <v>0.99970008997300808</v>
      </c>
      <c r="AF65" s="1">
        <f>+[2]TechOptions!Q58</f>
        <v>0.99970008997300808</v>
      </c>
      <c r="AG65" s="1">
        <f>+[2]TechOptions!R58</f>
        <v>80</v>
      </c>
      <c r="AH65" s="1">
        <f>+[2]TechOptions!S58</f>
        <v>80</v>
      </c>
      <c r="AI65" s="1">
        <f>+[2]TechOptions!T58</f>
        <v>80</v>
      </c>
      <c r="AJ65" s="1">
        <f>+[2]TechOptions!U58</f>
        <v>80</v>
      </c>
      <c r="AK65" s="1">
        <f>+[2]TechOptions!V58</f>
        <v>80</v>
      </c>
      <c r="AL65" s="1">
        <f>+[2]TechOptions!W58</f>
        <v>80</v>
      </c>
      <c r="AM65" s="1">
        <f>+[2]TechOptions!X58</f>
        <v>80</v>
      </c>
      <c r="AN65" s="1">
        <f>+[2]TechOptions!Y58</f>
        <v>80</v>
      </c>
      <c r="AO65" s="1">
        <f>+[2]TechOptions!Z58</f>
        <v>80</v>
      </c>
      <c r="AP65" s="1">
        <f>+[2]TechOptions!AA58</f>
        <v>80</v>
      </c>
      <c r="AQ65" s="1">
        <f>+[2]TechOptions!AL58</f>
        <v>0.87</v>
      </c>
      <c r="AR65" s="1">
        <v>5</v>
      </c>
      <c r="AZ65" s="19" t="s">
        <v>104</v>
      </c>
      <c r="BA65" s="20"/>
      <c r="BB65" s="20" t="s">
        <v>280</v>
      </c>
      <c r="BC65" s="20"/>
      <c r="BD65" s="20" t="s">
        <v>95</v>
      </c>
      <c r="BE65" s="20"/>
      <c r="BF65" s="20" t="s">
        <v>82</v>
      </c>
    </row>
    <row r="66" spans="1:58" hidden="1">
      <c r="A66" s="4" t="s">
        <v>104</v>
      </c>
      <c r="B66" s="2" t="s">
        <v>192</v>
      </c>
      <c r="C66" s="4" t="s">
        <v>303</v>
      </c>
      <c r="D66" s="2" t="s">
        <v>312</v>
      </c>
      <c r="E66" s="3" t="s">
        <v>313</v>
      </c>
      <c r="F66" s="4" t="s">
        <v>106</v>
      </c>
      <c r="G66" s="2" t="s">
        <v>194</v>
      </c>
      <c r="H66" s="3" t="s">
        <v>314</v>
      </c>
      <c r="I66" s="4" t="s">
        <v>68</v>
      </c>
      <c r="J66" s="2" t="s">
        <v>160</v>
      </c>
      <c r="L66" s="1">
        <f t="shared" si="0"/>
        <v>20</v>
      </c>
      <c r="N66" s="1" t="str">
        <f t="shared" si="1"/>
        <v>FOOD-PH-OVN-NGA-Oven</v>
      </c>
      <c r="O66" s="1" t="str">
        <f t="shared" si="2"/>
        <v>New Food - Process Heat: Oven  - Natural Gas</v>
      </c>
      <c r="P66" s="1" t="str">
        <f t="shared" si="3"/>
        <v>INDNGA</v>
      </c>
      <c r="Q66" s="1" t="str">
        <f t="shared" si="4"/>
        <v>FOOD-PH-OVN</v>
      </c>
      <c r="R66" s="1">
        <f>2018</f>
        <v>2018</v>
      </c>
      <c r="S66" s="1">
        <f>+[2]TechOptions!F59</f>
        <v>2020</v>
      </c>
      <c r="T66" s="1">
        <f>+[2]TechOptions!G59</f>
        <v>10</v>
      </c>
      <c r="U66" s="1">
        <f>+ROUND([2]TechOptions!E59,2)</f>
        <v>0.9</v>
      </c>
      <c r="V66" s="1">
        <v>31.536000000000001</v>
      </c>
      <c r="W66" s="1">
        <f>+[2]TechOptions!H59</f>
        <v>0.5</v>
      </c>
      <c r="X66" s="1">
        <f>+[2]TechOptions!I59</f>
        <v>0.5</v>
      </c>
      <c r="Y66" s="1">
        <f>+[2]TechOptions!J59</f>
        <v>0.5</v>
      </c>
      <c r="Z66" s="1">
        <f>+[2]TechOptions!K59</f>
        <v>0.5</v>
      </c>
      <c r="AA66" s="1">
        <f>+[2]TechOptions!L59</f>
        <v>0.5</v>
      </c>
      <c r="AB66" s="1">
        <f>+[2]TechOptions!M59</f>
        <v>0.5</v>
      </c>
      <c r="AC66" s="1">
        <f>+[2]TechOptions!N59</f>
        <v>0.5</v>
      </c>
      <c r="AD66" s="1">
        <f>+[2]TechOptions!O59</f>
        <v>0.5</v>
      </c>
      <c r="AE66" s="1">
        <f>+[2]TechOptions!P59</f>
        <v>0.5</v>
      </c>
      <c r="AF66" s="1">
        <f>+[2]TechOptions!Q59</f>
        <v>0.5</v>
      </c>
      <c r="AG66" s="1">
        <f>+[2]TechOptions!R59</f>
        <v>100</v>
      </c>
      <c r="AH66" s="1">
        <f>+[2]TechOptions!S59</f>
        <v>100</v>
      </c>
      <c r="AI66" s="1">
        <f>+[2]TechOptions!T59</f>
        <v>100</v>
      </c>
      <c r="AJ66" s="1">
        <f>+[2]TechOptions!U59</f>
        <v>100</v>
      </c>
      <c r="AK66" s="1">
        <f>+[2]TechOptions!V59</f>
        <v>100</v>
      </c>
      <c r="AL66" s="1">
        <f>+[2]TechOptions!W59</f>
        <v>100</v>
      </c>
      <c r="AM66" s="1">
        <f>+[2]TechOptions!X59</f>
        <v>100</v>
      </c>
      <c r="AN66" s="1">
        <f>+[2]TechOptions!Y59</f>
        <v>100</v>
      </c>
      <c r="AO66" s="1">
        <f>+[2]TechOptions!Z59</f>
        <v>100</v>
      </c>
      <c r="AP66" s="1">
        <f>+[2]TechOptions!AA59</f>
        <v>100</v>
      </c>
      <c r="AQ66" s="1">
        <f>+[2]TechOptions!AL59</f>
        <v>1</v>
      </c>
      <c r="AR66" s="1">
        <v>5</v>
      </c>
      <c r="AZ66" s="21" t="s">
        <v>104</v>
      </c>
      <c r="BA66" s="22"/>
      <c r="BB66" s="22" t="s">
        <v>280</v>
      </c>
      <c r="BC66" s="22"/>
      <c r="BD66" s="22" t="s">
        <v>108</v>
      </c>
      <c r="BE66" s="22"/>
      <c r="BF66" s="22" t="s">
        <v>111</v>
      </c>
    </row>
    <row r="67" spans="1:58" hidden="1">
      <c r="A67" s="4" t="s">
        <v>104</v>
      </c>
      <c r="B67" s="2" t="s">
        <v>192</v>
      </c>
      <c r="C67" s="4" t="s">
        <v>303</v>
      </c>
      <c r="D67" s="2" t="s">
        <v>312</v>
      </c>
      <c r="E67" s="3" t="s">
        <v>313</v>
      </c>
      <c r="F67" s="4" t="s">
        <v>106</v>
      </c>
      <c r="G67" s="2" t="s">
        <v>194</v>
      </c>
      <c r="H67" s="3" t="s">
        <v>315</v>
      </c>
      <c r="I67" s="4" t="s">
        <v>70</v>
      </c>
      <c r="J67" s="2" t="s">
        <v>161</v>
      </c>
      <c r="L67" s="1">
        <f t="shared" si="0"/>
        <v>20</v>
      </c>
      <c r="N67" s="1" t="str">
        <f t="shared" si="1"/>
        <v>FOOD-PH-OVN-ELC-Oven</v>
      </c>
      <c r="O67" s="1" t="str">
        <f t="shared" si="2"/>
        <v>New Food - Process Heat: Oven  - Electricity</v>
      </c>
      <c r="P67" s="1" t="str">
        <f t="shared" si="3"/>
        <v>INDELC</v>
      </c>
      <c r="Q67" s="1" t="str">
        <f t="shared" si="4"/>
        <v>FOOD-PH-OVN</v>
      </c>
      <c r="R67" s="1">
        <f>2018</f>
        <v>2018</v>
      </c>
      <c r="S67" s="1">
        <f>+[2]TechOptions!F60</f>
        <v>2020</v>
      </c>
      <c r="T67" s="1">
        <f>+[2]TechOptions!G60</f>
        <v>10</v>
      </c>
      <c r="U67" s="1">
        <f>+ROUND([2]TechOptions!E60,2)</f>
        <v>0.9</v>
      </c>
      <c r="V67" s="1">
        <v>31.536000000000001</v>
      </c>
      <c r="W67" s="1">
        <f>+[2]TechOptions!H60</f>
        <v>0.5</v>
      </c>
      <c r="X67" s="1">
        <f>+[2]TechOptions!I60</f>
        <v>0.5</v>
      </c>
      <c r="Y67" s="1">
        <f>+[2]TechOptions!J60</f>
        <v>0.5</v>
      </c>
      <c r="Z67" s="1">
        <f>+[2]TechOptions!K60</f>
        <v>0.5</v>
      </c>
      <c r="AA67" s="1">
        <f>+[2]TechOptions!L60</f>
        <v>0.5</v>
      </c>
      <c r="AB67" s="1">
        <f>+[2]TechOptions!M60</f>
        <v>0.5</v>
      </c>
      <c r="AC67" s="1">
        <f>+[2]TechOptions!N60</f>
        <v>0.5</v>
      </c>
      <c r="AD67" s="1">
        <f>+[2]TechOptions!O60</f>
        <v>0.5</v>
      </c>
      <c r="AE67" s="1">
        <f>+[2]TechOptions!P60</f>
        <v>0.5</v>
      </c>
      <c r="AF67" s="1">
        <f>+[2]TechOptions!Q60</f>
        <v>0.5</v>
      </c>
      <c r="AG67" s="1">
        <f>+[2]TechOptions!R60</f>
        <v>100</v>
      </c>
      <c r="AH67" s="1">
        <f>+[2]TechOptions!S60</f>
        <v>100</v>
      </c>
      <c r="AI67" s="1">
        <f>+[2]TechOptions!T60</f>
        <v>100</v>
      </c>
      <c r="AJ67" s="1">
        <f>+[2]TechOptions!U60</f>
        <v>100</v>
      </c>
      <c r="AK67" s="1">
        <f>+[2]TechOptions!V60</f>
        <v>100</v>
      </c>
      <c r="AL67" s="1">
        <f>+[2]TechOptions!W60</f>
        <v>100</v>
      </c>
      <c r="AM67" s="1">
        <f>+[2]TechOptions!X60</f>
        <v>100</v>
      </c>
      <c r="AN67" s="1">
        <f>+[2]TechOptions!Y60</f>
        <v>100</v>
      </c>
      <c r="AO67" s="1">
        <f>+[2]TechOptions!Z60</f>
        <v>100</v>
      </c>
      <c r="AP67" s="1">
        <f>+[2]TechOptions!AA60</f>
        <v>100</v>
      </c>
      <c r="AQ67" s="1">
        <f>+[2]TechOptions!AL60</f>
        <v>1</v>
      </c>
      <c r="AR67" s="1">
        <v>5</v>
      </c>
      <c r="AZ67" s="19" t="s">
        <v>104</v>
      </c>
      <c r="BA67" s="20"/>
      <c r="BB67" s="20" t="s">
        <v>280</v>
      </c>
      <c r="BC67" s="20"/>
      <c r="BD67" s="20" t="s">
        <v>95</v>
      </c>
      <c r="BE67" s="20"/>
      <c r="BF67" s="20" t="s">
        <v>71</v>
      </c>
    </row>
    <row r="68" spans="1:58" hidden="1">
      <c r="A68" s="4" t="s">
        <v>104</v>
      </c>
      <c r="B68" s="2" t="s">
        <v>192</v>
      </c>
      <c r="C68" s="4" t="s">
        <v>303</v>
      </c>
      <c r="D68" s="2" t="s">
        <v>312</v>
      </c>
      <c r="E68" s="3" t="s">
        <v>313</v>
      </c>
      <c r="F68" s="4" t="s">
        <v>106</v>
      </c>
      <c r="G68" s="2" t="s">
        <v>194</v>
      </c>
      <c r="H68" s="3" t="s">
        <v>316</v>
      </c>
      <c r="I68" s="4" t="s">
        <v>71</v>
      </c>
      <c r="J68" s="2" t="s">
        <v>162</v>
      </c>
      <c r="L68" s="1">
        <f t="shared" si="0"/>
        <v>20</v>
      </c>
      <c r="N68" s="1" t="str">
        <f t="shared" si="1"/>
        <v>FOOD-PH-OVN-COA-Oven</v>
      </c>
      <c r="O68" s="1" t="str">
        <f t="shared" si="2"/>
        <v>New Food - Process Heat: Oven  - Coal</v>
      </c>
      <c r="P68" s="1" t="str">
        <f t="shared" si="3"/>
        <v>INDCOA</v>
      </c>
      <c r="Q68" s="1" t="str">
        <f t="shared" si="4"/>
        <v>FOOD-PH-OVN</v>
      </c>
      <c r="R68" s="1">
        <f>2018</f>
        <v>2018</v>
      </c>
      <c r="S68" s="1">
        <f>+[2]TechOptions!F61</f>
        <v>2020</v>
      </c>
      <c r="T68" s="1">
        <f>+[2]TechOptions!G61</f>
        <v>10</v>
      </c>
      <c r="U68" s="1">
        <f>+ROUND([2]TechOptions!E61,2)</f>
        <v>0.9</v>
      </c>
      <c r="V68" s="1">
        <v>31.536000000000001</v>
      </c>
      <c r="W68" s="1">
        <f>+[2]TechOptions!H61</f>
        <v>0.5</v>
      </c>
      <c r="X68" s="1">
        <f>+[2]TechOptions!I61</f>
        <v>0.5</v>
      </c>
      <c r="Y68" s="1">
        <f>+[2]TechOptions!J61</f>
        <v>0.5</v>
      </c>
      <c r="Z68" s="1">
        <f>+[2]TechOptions!K61</f>
        <v>0.5</v>
      </c>
      <c r="AA68" s="1">
        <f>+[2]TechOptions!L61</f>
        <v>0.5</v>
      </c>
      <c r="AB68" s="1">
        <f>+[2]TechOptions!M61</f>
        <v>0.5</v>
      </c>
      <c r="AC68" s="1">
        <f>+[2]TechOptions!N61</f>
        <v>0.5</v>
      </c>
      <c r="AD68" s="1">
        <f>+[2]TechOptions!O61</f>
        <v>0.5</v>
      </c>
      <c r="AE68" s="1">
        <f>+[2]TechOptions!P61</f>
        <v>0.5</v>
      </c>
      <c r="AF68" s="1">
        <f>+[2]TechOptions!Q61</f>
        <v>0.5</v>
      </c>
      <c r="AG68" s="1">
        <f>+[2]TechOptions!R61</f>
        <v>100</v>
      </c>
      <c r="AH68" s="1">
        <f>+[2]TechOptions!S61</f>
        <v>100</v>
      </c>
      <c r="AI68" s="1">
        <f>+[2]TechOptions!T61</f>
        <v>100</v>
      </c>
      <c r="AJ68" s="1">
        <f>+[2]TechOptions!U61</f>
        <v>100</v>
      </c>
      <c r="AK68" s="1">
        <f>+[2]TechOptions!V61</f>
        <v>100</v>
      </c>
      <c r="AL68" s="1">
        <f>+[2]TechOptions!W61</f>
        <v>100</v>
      </c>
      <c r="AM68" s="1">
        <f>+[2]TechOptions!X61</f>
        <v>100</v>
      </c>
      <c r="AN68" s="1">
        <f>+[2]TechOptions!Y61</f>
        <v>100</v>
      </c>
      <c r="AO68" s="1">
        <f>+[2]TechOptions!Z61</f>
        <v>100</v>
      </c>
      <c r="AP68" s="1">
        <f>+[2]TechOptions!AA61</f>
        <v>100</v>
      </c>
      <c r="AQ68" s="1">
        <f>+[2]TechOptions!AL61</f>
        <v>0.1</v>
      </c>
      <c r="AR68" s="1">
        <v>5</v>
      </c>
      <c r="AZ68" s="21" t="s">
        <v>104</v>
      </c>
      <c r="BA68" s="22"/>
      <c r="BB68" s="22" t="s">
        <v>280</v>
      </c>
      <c r="BC68" s="22"/>
      <c r="BD68" s="22" t="s">
        <v>95</v>
      </c>
      <c r="BE68" s="22"/>
      <c r="BF68" s="22" t="s">
        <v>68</v>
      </c>
    </row>
    <row r="69" spans="1:58" hidden="1">
      <c r="A69" s="2" t="s">
        <v>104</v>
      </c>
      <c r="B69" s="2" t="s">
        <v>192</v>
      </c>
      <c r="C69" s="2" t="s">
        <v>280</v>
      </c>
      <c r="D69" s="2" t="s">
        <v>292</v>
      </c>
      <c r="E69" s="3" t="s">
        <v>317</v>
      </c>
      <c r="F69" s="2" t="s">
        <v>95</v>
      </c>
      <c r="G69" s="2" t="s">
        <v>95</v>
      </c>
      <c r="H69" s="3" t="s">
        <v>318</v>
      </c>
      <c r="I69" s="2" t="s">
        <v>74</v>
      </c>
      <c r="J69" s="2" t="s">
        <v>165</v>
      </c>
      <c r="L69" s="1">
        <f t="shared" si="0"/>
        <v>25</v>
      </c>
      <c r="N69" s="1" t="str">
        <f t="shared" si="1"/>
        <v>FOOD-PH-STM_HW-WOD-Boiler</v>
      </c>
      <c r="O69" s="1" t="str">
        <f t="shared" si="2"/>
        <v>New Food - Process Heat: Steam/Hot Water  - Wood</v>
      </c>
      <c r="P69" s="1" t="str">
        <f t="shared" si="3"/>
        <v>INDWOD</v>
      </c>
      <c r="Q69" s="1" t="str">
        <f t="shared" si="4"/>
        <v>FOOD-PH-STM_HW</v>
      </c>
      <c r="R69" s="1">
        <f>2018</f>
        <v>2018</v>
      </c>
      <c r="S69" s="1">
        <f>+[2]TechOptions!F62</f>
        <v>2025</v>
      </c>
      <c r="T69" s="1">
        <f>+[2]TechOptions!G62</f>
        <v>25</v>
      </c>
      <c r="U69" s="1">
        <f>+ROUND([2]TechOptions!E62,2)</f>
        <v>0.5</v>
      </c>
      <c r="V69" s="1">
        <v>31.536000000000001</v>
      </c>
      <c r="W69" s="1">
        <f>+[2]TechOptions!H62</f>
        <v>0.85</v>
      </c>
      <c r="X69" s="1">
        <f>+[2]TechOptions!I62</f>
        <v>0.85</v>
      </c>
      <c r="Y69" s="1">
        <f>+[2]TechOptions!J62</f>
        <v>0.85</v>
      </c>
      <c r="Z69" s="1">
        <f>+[2]TechOptions!K62</f>
        <v>0.85</v>
      </c>
      <c r="AA69" s="1">
        <f>+[2]TechOptions!L62</f>
        <v>0.85</v>
      </c>
      <c r="AB69" s="1">
        <f>+[2]TechOptions!M62</f>
        <v>0.85</v>
      </c>
      <c r="AC69" s="1">
        <f>+[2]TechOptions!N62</f>
        <v>0.85</v>
      </c>
      <c r="AD69" s="1">
        <f>+[2]TechOptions!O62</f>
        <v>0.85</v>
      </c>
      <c r="AE69" s="1">
        <f>+[2]TechOptions!P62</f>
        <v>0.85</v>
      </c>
      <c r="AF69" s="1">
        <f>+[2]TechOptions!Q62</f>
        <v>0.85</v>
      </c>
      <c r="AG69" s="1">
        <f>+[2]TechOptions!R62</f>
        <v>2000</v>
      </c>
      <c r="AH69" s="1">
        <f>+[2]TechOptions!S62</f>
        <v>2000</v>
      </c>
      <c r="AI69" s="1">
        <f>+[2]TechOptions!T62</f>
        <v>2000</v>
      </c>
      <c r="AJ69" s="1">
        <f>+[2]TechOptions!U62</f>
        <v>2000</v>
      </c>
      <c r="AK69" s="1">
        <f>+[2]TechOptions!V62</f>
        <v>2000</v>
      </c>
      <c r="AL69" s="1">
        <f>+[2]TechOptions!W62</f>
        <v>2000</v>
      </c>
      <c r="AM69" s="1">
        <f>+[2]TechOptions!X62</f>
        <v>2000</v>
      </c>
      <c r="AN69" s="1">
        <f>+[2]TechOptions!Y62</f>
        <v>2000</v>
      </c>
      <c r="AO69" s="1">
        <f>+[2]TechOptions!Z62</f>
        <v>2000</v>
      </c>
      <c r="AP69" s="1">
        <f>+[2]TechOptions!AA62</f>
        <v>2000</v>
      </c>
      <c r="AQ69" s="1">
        <f>+[2]TechOptions!AL62</f>
        <v>1</v>
      </c>
      <c r="AR69" s="1">
        <v>5</v>
      </c>
      <c r="AZ69" s="19" t="s">
        <v>104</v>
      </c>
      <c r="BA69" s="20"/>
      <c r="BB69" s="20" t="s">
        <v>280</v>
      </c>
      <c r="BC69" s="20"/>
      <c r="BD69" s="20" t="s">
        <v>95</v>
      </c>
      <c r="BE69" s="20"/>
      <c r="BF69" s="24" t="s">
        <v>70</v>
      </c>
    </row>
    <row r="70" spans="1:58" hidden="1">
      <c r="A70" s="2" t="s">
        <v>104</v>
      </c>
      <c r="B70" s="2" t="s">
        <v>192</v>
      </c>
      <c r="C70" s="2" t="s">
        <v>280</v>
      </c>
      <c r="D70" s="2" t="s">
        <v>292</v>
      </c>
      <c r="E70" s="3" t="s">
        <v>317</v>
      </c>
      <c r="F70" s="2" t="s">
        <v>108</v>
      </c>
      <c r="G70" s="2" t="s">
        <v>196</v>
      </c>
      <c r="H70" s="3" t="s">
        <v>319</v>
      </c>
      <c r="I70" s="2" t="s">
        <v>110</v>
      </c>
      <c r="J70" s="2" t="s">
        <v>219</v>
      </c>
      <c r="L70" s="1">
        <f t="shared" si="0"/>
        <v>23</v>
      </c>
      <c r="N70" s="1" t="str">
        <f t="shared" si="1"/>
        <v>FOOD-PH-STM_HW-BGS-Heat</v>
      </c>
      <c r="O70" s="1" t="str">
        <f t="shared" si="2"/>
        <v>New Food - Process Heat: Steam/Hot Water  - Biogas</v>
      </c>
      <c r="P70" s="1" t="str">
        <f t="shared" si="3"/>
        <v>INDBIG</v>
      </c>
      <c r="Q70" s="1" t="str">
        <f t="shared" si="4"/>
        <v>FOOD-PH-STM_HW</v>
      </c>
      <c r="R70" s="1">
        <f>2018</f>
        <v>2018</v>
      </c>
      <c r="S70" s="1">
        <f>+[2]TechOptions!F63</f>
        <v>2025</v>
      </c>
      <c r="T70" s="1">
        <f>+[2]TechOptions!G63</f>
        <v>10</v>
      </c>
      <c r="U70" s="1">
        <f>+ROUND([2]TechOptions!E63,2)</f>
        <v>0.5</v>
      </c>
      <c r="V70" s="1">
        <v>31.536000000000001</v>
      </c>
      <c r="W70" s="1">
        <f>+[2]TechOptions!H63</f>
        <v>0.97012399999999988</v>
      </c>
      <c r="X70" s="1">
        <f>+[2]TechOptions!I63</f>
        <v>0.97012399999999988</v>
      </c>
      <c r="Y70" s="1">
        <f>+[2]TechOptions!J63</f>
        <v>0.97012399999999988</v>
      </c>
      <c r="Z70" s="1">
        <f>+[2]TechOptions!K63</f>
        <v>0.97012399999999988</v>
      </c>
      <c r="AA70" s="1">
        <f>+[2]TechOptions!L63</f>
        <v>0.97012399999999988</v>
      </c>
      <c r="AB70" s="1">
        <f>+[2]TechOptions!M63</f>
        <v>0.97012399999999988</v>
      </c>
      <c r="AC70" s="1">
        <f>+[2]TechOptions!N63</f>
        <v>0.97012399999999988</v>
      </c>
      <c r="AD70" s="1">
        <f>+[2]TechOptions!O63</f>
        <v>0.97012399999999988</v>
      </c>
      <c r="AE70" s="1">
        <f>+[2]TechOptions!P63</f>
        <v>0.97012399999999988</v>
      </c>
      <c r="AF70" s="1">
        <f>+[2]TechOptions!Q63</f>
        <v>0.97012399999999988</v>
      </c>
      <c r="AG70" s="1">
        <f>+[2]TechOptions!R63</f>
        <v>100</v>
      </c>
      <c r="AH70" s="1">
        <f>+[2]TechOptions!S63</f>
        <v>100</v>
      </c>
      <c r="AI70" s="1">
        <f>+[2]TechOptions!T63</f>
        <v>100</v>
      </c>
      <c r="AJ70" s="1">
        <f>+[2]TechOptions!U63</f>
        <v>100</v>
      </c>
      <c r="AK70" s="1">
        <f>+[2]TechOptions!V63</f>
        <v>100</v>
      </c>
      <c r="AL70" s="1">
        <f>+[2]TechOptions!W63</f>
        <v>100</v>
      </c>
      <c r="AM70" s="1">
        <f>+[2]TechOptions!X63</f>
        <v>100</v>
      </c>
      <c r="AN70" s="1">
        <f>+[2]TechOptions!Y63</f>
        <v>100</v>
      </c>
      <c r="AO70" s="1">
        <f>+[2]TechOptions!Z63</f>
        <v>100</v>
      </c>
      <c r="AP70" s="1">
        <f>+[2]TechOptions!AA63</f>
        <v>100</v>
      </c>
      <c r="AQ70" s="1">
        <f>+[2]TechOptions!AL63</f>
        <v>0.05</v>
      </c>
      <c r="AR70" s="1">
        <v>5</v>
      </c>
      <c r="AZ70" s="21" t="s">
        <v>104</v>
      </c>
      <c r="BA70" s="22"/>
      <c r="BB70" s="22" t="s">
        <v>280</v>
      </c>
      <c r="BC70" s="22"/>
      <c r="BD70" s="26" t="s">
        <v>320</v>
      </c>
      <c r="BE70" s="26"/>
      <c r="BF70" s="26" t="s">
        <v>70</v>
      </c>
    </row>
    <row r="71" spans="1:58" hidden="1">
      <c r="A71" s="2" t="s">
        <v>104</v>
      </c>
      <c r="B71" s="2" t="s">
        <v>192</v>
      </c>
      <c r="C71" s="2" t="s">
        <v>280</v>
      </c>
      <c r="D71" s="2" t="s">
        <v>292</v>
      </c>
      <c r="E71" s="3" t="s">
        <v>317</v>
      </c>
      <c r="F71" s="2" t="s">
        <v>232</v>
      </c>
      <c r="G71" s="2" t="s">
        <v>247</v>
      </c>
      <c r="H71" s="3" t="s">
        <v>321</v>
      </c>
      <c r="I71" s="2" t="s">
        <v>70</v>
      </c>
      <c r="J71" s="2" t="s">
        <v>161</v>
      </c>
      <c r="L71" s="1">
        <f t="shared" si="0"/>
        <v>23</v>
      </c>
      <c r="N71" s="1" t="str">
        <f t="shared" si="1"/>
        <v>FOOD-PH-STM_HW-ELC-HPmp</v>
      </c>
      <c r="O71" s="1" t="str">
        <f t="shared" si="2"/>
        <v>New Food - Process Heat: Steam/Hot Water  - Electricity</v>
      </c>
      <c r="P71" s="1" t="str">
        <f t="shared" si="3"/>
        <v>INDELC</v>
      </c>
      <c r="Q71" s="1" t="str">
        <f t="shared" si="4"/>
        <v>FOOD-PH-STM_HW</v>
      </c>
      <c r="R71" s="1">
        <f>2018</f>
        <v>2018</v>
      </c>
      <c r="S71" s="1">
        <f>+[2]TechOptions!F64</f>
        <v>2025</v>
      </c>
      <c r="T71" s="1">
        <f>+[2]TechOptions!G64</f>
        <v>20</v>
      </c>
      <c r="U71" s="1">
        <f>+ROUND([2]TechOptions!E64,2)</f>
        <v>0.5</v>
      </c>
      <c r="V71" s="1">
        <v>31.536000000000001</v>
      </c>
      <c r="W71" s="1">
        <f>+[2]TechOptions!H64</f>
        <v>3.5</v>
      </c>
      <c r="X71" s="1">
        <f>+[2]TechOptions!I64</f>
        <v>3.5</v>
      </c>
      <c r="Y71" s="1">
        <f>+[2]TechOptions!J64</f>
        <v>3.5</v>
      </c>
      <c r="Z71" s="1">
        <f>+[2]TechOptions!K64</f>
        <v>3.5</v>
      </c>
      <c r="AA71" s="1">
        <f>+[2]TechOptions!L64</f>
        <v>3.5</v>
      </c>
      <c r="AB71" s="1">
        <f>+[2]TechOptions!M64</f>
        <v>3.5</v>
      </c>
      <c r="AC71" s="1">
        <f>+[2]TechOptions!N64</f>
        <v>3.5</v>
      </c>
      <c r="AD71" s="1">
        <f>+[2]TechOptions!O64</f>
        <v>3.5</v>
      </c>
      <c r="AE71" s="1">
        <f>+[2]TechOptions!P64</f>
        <v>3.5</v>
      </c>
      <c r="AF71" s="1">
        <f>+[2]TechOptions!Q64</f>
        <v>3.5</v>
      </c>
      <c r="AG71" s="1">
        <f>AG56</f>
        <v>1071.4285714285713</v>
      </c>
      <c r="AH71" s="1">
        <f>AG71</f>
        <v>1071.4285714285713</v>
      </c>
      <c r="AI71" s="1">
        <f t="shared" ref="AI71:AP71" si="12">AH71</f>
        <v>1071.4285714285713</v>
      </c>
      <c r="AJ71" s="1">
        <f t="shared" si="12"/>
        <v>1071.4285714285713</v>
      </c>
      <c r="AK71" s="1">
        <f t="shared" si="12"/>
        <v>1071.4285714285713</v>
      </c>
      <c r="AL71" s="1">
        <f t="shared" si="12"/>
        <v>1071.4285714285713</v>
      </c>
      <c r="AM71" s="1">
        <f t="shared" si="12"/>
        <v>1071.4285714285713</v>
      </c>
      <c r="AN71" s="1">
        <f t="shared" si="12"/>
        <v>1071.4285714285713</v>
      </c>
      <c r="AO71" s="1">
        <f t="shared" si="12"/>
        <v>1071.4285714285713</v>
      </c>
      <c r="AP71" s="1">
        <f t="shared" si="12"/>
        <v>1071.4285714285713</v>
      </c>
      <c r="AQ71" s="1">
        <v>0.1</v>
      </c>
      <c r="AR71" s="1">
        <v>5</v>
      </c>
      <c r="AZ71" s="19" t="s">
        <v>104</v>
      </c>
      <c r="BA71" s="20"/>
      <c r="BB71" s="20" t="s">
        <v>280</v>
      </c>
      <c r="BC71" s="20"/>
      <c r="BD71" s="24" t="s">
        <v>322</v>
      </c>
      <c r="BE71" s="24"/>
      <c r="BF71" s="24" t="s">
        <v>70</v>
      </c>
    </row>
    <row r="72" spans="1:58" hidden="1">
      <c r="A72" s="4" t="s">
        <v>104</v>
      </c>
      <c r="B72" s="2" t="s">
        <v>192</v>
      </c>
      <c r="C72" s="4" t="s">
        <v>280</v>
      </c>
      <c r="D72" s="2" t="s">
        <v>292</v>
      </c>
      <c r="E72" s="3" t="s">
        <v>317</v>
      </c>
      <c r="F72" s="4" t="s">
        <v>108</v>
      </c>
      <c r="G72" s="2" t="s">
        <v>196</v>
      </c>
      <c r="H72" s="3" t="s">
        <v>323</v>
      </c>
      <c r="I72" s="4" t="s">
        <v>86</v>
      </c>
      <c r="J72" s="2" t="s">
        <v>177</v>
      </c>
      <c r="L72" s="1">
        <f t="shared" si="0"/>
        <v>23</v>
      </c>
      <c r="N72" s="1" t="str">
        <f t="shared" si="1"/>
        <v>FOOD-PH-STM_HW-FOL-Heat</v>
      </c>
      <c r="O72" s="1" t="str">
        <f t="shared" si="2"/>
        <v>New Food - Process Heat: Steam/Hot Water  - Fuel Oil</v>
      </c>
      <c r="P72" s="1" t="str">
        <f t="shared" si="3"/>
        <v>INDFOL</v>
      </c>
      <c r="Q72" s="1" t="str">
        <f t="shared" si="4"/>
        <v>FOOD-PH-STM_HW</v>
      </c>
      <c r="R72" s="1">
        <f>2018</f>
        <v>2018</v>
      </c>
      <c r="S72" s="1">
        <f>+[2]TechOptions!F65</f>
        <v>2025</v>
      </c>
      <c r="T72" s="1">
        <f>+[2]TechOptions!G65</f>
        <v>25</v>
      </c>
      <c r="U72" s="1">
        <f>+ROUND([2]TechOptions!E65,2)</f>
        <v>0.5</v>
      </c>
      <c r="V72" s="1">
        <v>31.536000000000001</v>
      </c>
      <c r="W72" s="1">
        <f>+[2]TechOptions!H65</f>
        <v>0.85</v>
      </c>
      <c r="X72" s="1">
        <f>+[2]TechOptions!I65</f>
        <v>0.85</v>
      </c>
      <c r="Y72" s="1">
        <f>+[2]TechOptions!J65</f>
        <v>0.85</v>
      </c>
      <c r="Z72" s="1">
        <f>+[2]TechOptions!K65</f>
        <v>0.85</v>
      </c>
      <c r="AA72" s="1">
        <f>+[2]TechOptions!L65</f>
        <v>0.85</v>
      </c>
      <c r="AB72" s="1">
        <f>+[2]TechOptions!M65</f>
        <v>0.85</v>
      </c>
      <c r="AC72" s="1">
        <f>+[2]TechOptions!N65</f>
        <v>0.85</v>
      </c>
      <c r="AD72" s="1">
        <f>+[2]TechOptions!O65</f>
        <v>0.85</v>
      </c>
      <c r="AE72" s="1">
        <f>+[2]TechOptions!P65</f>
        <v>0.85</v>
      </c>
      <c r="AF72" s="1">
        <f>+[2]TechOptions!Q65</f>
        <v>0.85</v>
      </c>
      <c r="AG72" s="1">
        <f>+[2]TechOptions!R65</f>
        <v>300</v>
      </c>
      <c r="AH72" s="1">
        <f>+[2]TechOptions!S65</f>
        <v>300</v>
      </c>
      <c r="AI72" s="1">
        <f>+[2]TechOptions!T65</f>
        <v>300</v>
      </c>
      <c r="AJ72" s="1">
        <f>+[2]TechOptions!U65</f>
        <v>300</v>
      </c>
      <c r="AK72" s="1">
        <f>+[2]TechOptions!V65</f>
        <v>300</v>
      </c>
      <c r="AL72" s="1">
        <f>+[2]TechOptions!W65</f>
        <v>300</v>
      </c>
      <c r="AM72" s="1">
        <f>+[2]TechOptions!X65</f>
        <v>300</v>
      </c>
      <c r="AN72" s="1">
        <f>+[2]TechOptions!Y65</f>
        <v>300</v>
      </c>
      <c r="AO72" s="1">
        <f>+[2]TechOptions!Z65</f>
        <v>300</v>
      </c>
      <c r="AP72" s="1">
        <f>+[2]TechOptions!AA65</f>
        <v>300</v>
      </c>
      <c r="AQ72" s="1">
        <f>+[2]TechOptions!AL65</f>
        <v>0.05</v>
      </c>
      <c r="AR72" s="1">
        <v>5</v>
      </c>
      <c r="AZ72" s="21" t="s">
        <v>104</v>
      </c>
      <c r="BA72" s="22"/>
      <c r="BB72" s="22" t="s">
        <v>101</v>
      </c>
      <c r="BC72" s="22"/>
      <c r="BD72" s="22" t="s">
        <v>102</v>
      </c>
      <c r="BE72" s="22"/>
      <c r="BF72" s="22" t="s">
        <v>70</v>
      </c>
    </row>
    <row r="73" spans="1:58" hidden="1">
      <c r="A73" s="4" t="s">
        <v>104</v>
      </c>
      <c r="B73" s="2" t="s">
        <v>192</v>
      </c>
      <c r="C73" s="4" t="s">
        <v>280</v>
      </c>
      <c r="D73" s="2" t="s">
        <v>292</v>
      </c>
      <c r="E73" s="3" t="s">
        <v>317</v>
      </c>
      <c r="F73" s="4" t="s">
        <v>95</v>
      </c>
      <c r="G73" s="2" t="s">
        <v>95</v>
      </c>
      <c r="H73" s="3" t="s">
        <v>324</v>
      </c>
      <c r="I73" s="4" t="s">
        <v>82</v>
      </c>
      <c r="J73" s="2" t="s">
        <v>173</v>
      </c>
      <c r="L73" s="1">
        <f t="shared" si="0"/>
        <v>25</v>
      </c>
      <c r="N73" s="1" t="str">
        <f t="shared" si="1"/>
        <v>FOOD-PH-STM_HW-DSL-Boiler</v>
      </c>
      <c r="O73" s="1" t="str">
        <f t="shared" si="2"/>
        <v>New Food - Process Heat: Steam/Hot Water  - Diesel</v>
      </c>
      <c r="P73" s="1" t="str">
        <f t="shared" si="3"/>
        <v>INDDSL</v>
      </c>
      <c r="Q73" s="1" t="str">
        <f t="shared" si="4"/>
        <v>FOOD-PH-STM_HW</v>
      </c>
      <c r="R73" s="1">
        <f>2018</f>
        <v>2018</v>
      </c>
      <c r="S73" s="1">
        <f>+[2]TechOptions!F66</f>
        <v>2025</v>
      </c>
      <c r="T73" s="1">
        <f>+[2]TechOptions!G66</f>
        <v>25</v>
      </c>
      <c r="U73" s="1">
        <f>+ROUND([2]TechOptions!E66,2)</f>
        <v>0.68</v>
      </c>
      <c r="V73" s="1">
        <v>31.536000000000001</v>
      </c>
      <c r="W73" s="1">
        <f>+[2]TechOptions!H66</f>
        <v>0.85</v>
      </c>
      <c r="X73" s="1">
        <f>+[2]TechOptions!I66</f>
        <v>0.85</v>
      </c>
      <c r="Y73" s="1">
        <f>+[2]TechOptions!J66</f>
        <v>0.85</v>
      </c>
      <c r="Z73" s="1">
        <f>+[2]TechOptions!K66</f>
        <v>0.85</v>
      </c>
      <c r="AA73" s="1">
        <f>+[2]TechOptions!L66</f>
        <v>0.85</v>
      </c>
      <c r="AB73" s="1">
        <f>+[2]TechOptions!M66</f>
        <v>0.85</v>
      </c>
      <c r="AC73" s="1">
        <f>+[2]TechOptions!N66</f>
        <v>0.85</v>
      </c>
      <c r="AD73" s="1">
        <f>+[2]TechOptions!O66</f>
        <v>0.85</v>
      </c>
      <c r="AE73" s="1">
        <f>+[2]TechOptions!P66</f>
        <v>0.85</v>
      </c>
      <c r="AF73" s="1">
        <f>+[2]TechOptions!Q66</f>
        <v>0.85</v>
      </c>
      <c r="AG73" s="1">
        <f>+[2]TechOptions!R66</f>
        <v>300</v>
      </c>
      <c r="AH73" s="1">
        <f>+[2]TechOptions!S66</f>
        <v>300</v>
      </c>
      <c r="AI73" s="1">
        <f>+[2]TechOptions!T66</f>
        <v>300</v>
      </c>
      <c r="AJ73" s="1">
        <f>+[2]TechOptions!U66</f>
        <v>300</v>
      </c>
      <c r="AK73" s="1">
        <f>+[2]TechOptions!V66</f>
        <v>300</v>
      </c>
      <c r="AL73" s="1">
        <f>+[2]TechOptions!W66</f>
        <v>300</v>
      </c>
      <c r="AM73" s="1">
        <f>+[2]TechOptions!X66</f>
        <v>300</v>
      </c>
      <c r="AN73" s="1">
        <f>+[2]TechOptions!Y66</f>
        <v>300</v>
      </c>
      <c r="AO73" s="1">
        <f>+[2]TechOptions!Z66</f>
        <v>300</v>
      </c>
      <c r="AP73" s="1">
        <f>+[2]TechOptions!AA66</f>
        <v>300</v>
      </c>
      <c r="AQ73" s="1">
        <f>+[2]TechOptions!AL66</f>
        <v>1</v>
      </c>
      <c r="AR73" s="1">
        <v>5</v>
      </c>
      <c r="AZ73" s="23" t="s">
        <v>104</v>
      </c>
      <c r="BA73" s="24"/>
      <c r="BB73" s="24" t="s">
        <v>101</v>
      </c>
      <c r="BC73" s="24"/>
      <c r="BD73" s="20" t="s">
        <v>102</v>
      </c>
      <c r="BE73" s="20"/>
      <c r="BF73" s="24" t="s">
        <v>82</v>
      </c>
    </row>
    <row r="74" spans="1:58" hidden="1">
      <c r="A74" s="4" t="s">
        <v>104</v>
      </c>
      <c r="B74" s="2" t="s">
        <v>192</v>
      </c>
      <c r="C74" s="4" t="s">
        <v>280</v>
      </c>
      <c r="D74" s="2" t="s">
        <v>292</v>
      </c>
      <c r="E74" s="3" t="s">
        <v>317</v>
      </c>
      <c r="F74" s="4" t="s">
        <v>108</v>
      </c>
      <c r="G74" s="2" t="s">
        <v>196</v>
      </c>
      <c r="H74" s="3" t="s">
        <v>325</v>
      </c>
      <c r="I74" s="4" t="s">
        <v>111</v>
      </c>
      <c r="J74" s="2" t="s">
        <v>198</v>
      </c>
      <c r="L74" s="1">
        <f t="shared" ref="L74:L137" si="13">+LEN(N74)</f>
        <v>23</v>
      </c>
      <c r="N74" s="1" t="str">
        <f t="shared" ref="N74:N137" si="14">+H74</f>
        <v>FOOD-PH-STM_HW-LPG-Heat</v>
      </c>
      <c r="O74" s="1" t="str">
        <f t="shared" ref="O74:O137" si="15">+"New "&amp;A74&amp;" - "&amp;C74&amp;"  - "&amp;I74</f>
        <v>New Food - Process Heat: Steam/Hot Water  - LPG</v>
      </c>
      <c r="P74" s="1" t="str">
        <f t="shared" ref="P74:P137" si="16">+J74</f>
        <v>INDLPG</v>
      </c>
      <c r="Q74" s="1" t="str">
        <f t="shared" ref="Q74:Q137" si="17">+E74</f>
        <v>FOOD-PH-STM_HW</v>
      </c>
      <c r="R74" s="1">
        <f>2018</f>
        <v>2018</v>
      </c>
      <c r="S74" s="1">
        <f>+[2]TechOptions!F67</f>
        <v>2025</v>
      </c>
      <c r="T74" s="1">
        <f>+[2]TechOptions!G67</f>
        <v>25</v>
      </c>
      <c r="U74" s="1">
        <f>+ROUND([2]TechOptions!E67,2)</f>
        <v>0.5</v>
      </c>
      <c r="V74" s="1">
        <v>31.536000000000001</v>
      </c>
      <c r="W74" s="1">
        <f>+[2]TechOptions!H67</f>
        <v>0.87</v>
      </c>
      <c r="X74" s="1">
        <f>+[2]TechOptions!I67</f>
        <v>0.87</v>
      </c>
      <c r="Y74" s="1">
        <f>+[2]TechOptions!J67</f>
        <v>0.87</v>
      </c>
      <c r="Z74" s="1">
        <f>+[2]TechOptions!K67</f>
        <v>0.87</v>
      </c>
      <c r="AA74" s="1">
        <f>+[2]TechOptions!L67</f>
        <v>0.87</v>
      </c>
      <c r="AB74" s="1">
        <f>+[2]TechOptions!M67</f>
        <v>0.87</v>
      </c>
      <c r="AC74" s="1">
        <f>+[2]TechOptions!N67</f>
        <v>0.87</v>
      </c>
      <c r="AD74" s="1">
        <f>+[2]TechOptions!O67</f>
        <v>0.87</v>
      </c>
      <c r="AE74" s="1">
        <f>+[2]TechOptions!P67</f>
        <v>0.87</v>
      </c>
      <c r="AF74" s="1">
        <f>+[2]TechOptions!Q67</f>
        <v>0.87</v>
      </c>
      <c r="AG74" s="1">
        <f>+[2]TechOptions!R67</f>
        <v>350</v>
      </c>
      <c r="AH74" s="1">
        <f>+[2]TechOptions!S67</f>
        <v>350</v>
      </c>
      <c r="AI74" s="1">
        <f>+[2]TechOptions!T67</f>
        <v>350</v>
      </c>
      <c r="AJ74" s="1">
        <f>+[2]TechOptions!U67</f>
        <v>350</v>
      </c>
      <c r="AK74" s="1">
        <f>+[2]TechOptions!V67</f>
        <v>350</v>
      </c>
      <c r="AL74" s="1">
        <f>+[2]TechOptions!W67</f>
        <v>350</v>
      </c>
      <c r="AM74" s="1">
        <f>+[2]TechOptions!X67</f>
        <v>350</v>
      </c>
      <c r="AN74" s="1">
        <f>+[2]TechOptions!Y67</f>
        <v>350</v>
      </c>
      <c r="AO74" s="1">
        <f>+[2]TechOptions!Z67</f>
        <v>350</v>
      </c>
      <c r="AP74" s="1">
        <f>+[2]TechOptions!AA67</f>
        <v>350</v>
      </c>
      <c r="AQ74" s="1">
        <f>+[2]TechOptions!AL67</f>
        <v>0.05</v>
      </c>
      <c r="AR74" s="1">
        <v>5</v>
      </c>
      <c r="AZ74" s="21" t="s">
        <v>104</v>
      </c>
      <c r="BA74" s="22"/>
      <c r="BB74" s="22" t="s">
        <v>103</v>
      </c>
      <c r="BC74" s="22"/>
      <c r="BD74" s="22" t="s">
        <v>103</v>
      </c>
      <c r="BE74" s="22"/>
      <c r="BF74" s="22" t="s">
        <v>70</v>
      </c>
    </row>
    <row r="75" spans="1:58" hidden="1">
      <c r="A75" s="4" t="s">
        <v>104</v>
      </c>
      <c r="B75" s="2" t="s">
        <v>192</v>
      </c>
      <c r="C75" s="4" t="s">
        <v>280</v>
      </c>
      <c r="D75" s="2" t="s">
        <v>292</v>
      </c>
      <c r="E75" s="3" t="s">
        <v>317</v>
      </c>
      <c r="F75" s="4" t="s">
        <v>95</v>
      </c>
      <c r="G75" s="2" t="s">
        <v>95</v>
      </c>
      <c r="H75" s="3" t="s">
        <v>326</v>
      </c>
      <c r="I75" s="4" t="s">
        <v>71</v>
      </c>
      <c r="J75" s="2" t="s">
        <v>162</v>
      </c>
      <c r="L75" s="1">
        <f t="shared" si="13"/>
        <v>25</v>
      </c>
      <c r="N75" s="1" t="str">
        <f t="shared" si="14"/>
        <v>FOOD-PH-STM_HW-COA-Boiler</v>
      </c>
      <c r="O75" s="1" t="str">
        <f t="shared" si="15"/>
        <v>New Food - Process Heat: Steam/Hot Water  - Coal</v>
      </c>
      <c r="P75" s="1" t="str">
        <f t="shared" si="16"/>
        <v>INDCOA</v>
      </c>
      <c r="Q75" s="1" t="str">
        <f t="shared" si="17"/>
        <v>FOOD-PH-STM_HW</v>
      </c>
      <c r="R75" s="1">
        <f>2018</f>
        <v>2018</v>
      </c>
      <c r="S75" s="1">
        <f>+[2]TechOptions!F68</f>
        <v>2020</v>
      </c>
      <c r="T75" s="1">
        <f>+[2]TechOptions!G68</f>
        <v>25</v>
      </c>
      <c r="U75" s="1">
        <f>+ROUND([2]TechOptions!E68,2)</f>
        <v>0.68</v>
      </c>
      <c r="V75" s="1">
        <v>31.536000000000001</v>
      </c>
      <c r="W75" s="1">
        <f>+[2]TechOptions!H68</f>
        <v>0.8</v>
      </c>
      <c r="X75" s="1">
        <f>+[2]TechOptions!I68</f>
        <v>0.8</v>
      </c>
      <c r="Y75" s="1">
        <f>+[2]TechOptions!J68</f>
        <v>0.8</v>
      </c>
      <c r="Z75" s="1">
        <f>+[2]TechOptions!K68</f>
        <v>0.8</v>
      </c>
      <c r="AA75" s="1">
        <f>+[2]TechOptions!L68</f>
        <v>0.8</v>
      </c>
      <c r="AB75" s="1">
        <f>+[2]TechOptions!M68</f>
        <v>0.8</v>
      </c>
      <c r="AC75" s="1">
        <f>+[2]TechOptions!N68</f>
        <v>0.8</v>
      </c>
      <c r="AD75" s="1">
        <f>+[2]TechOptions!O68</f>
        <v>0.8</v>
      </c>
      <c r="AE75" s="1">
        <f>+[2]TechOptions!P68</f>
        <v>0.8</v>
      </c>
      <c r="AF75" s="1">
        <f>+[2]TechOptions!Q68</f>
        <v>0.8</v>
      </c>
      <c r="AG75" s="1">
        <f>+[2]TechOptions!R68</f>
        <v>750</v>
      </c>
      <c r="AH75" s="1">
        <f>+[2]TechOptions!S68</f>
        <v>750</v>
      </c>
      <c r="AI75" s="1">
        <f>+[2]TechOptions!T68</f>
        <v>750</v>
      </c>
      <c r="AJ75" s="1">
        <f>+[2]TechOptions!U68</f>
        <v>750</v>
      </c>
      <c r="AK75" s="1">
        <f>+[2]TechOptions!V68</f>
        <v>750</v>
      </c>
      <c r="AL75" s="1">
        <f>+[2]TechOptions!W68</f>
        <v>750</v>
      </c>
      <c r="AM75" s="1">
        <f>+[2]TechOptions!X68</f>
        <v>750</v>
      </c>
      <c r="AN75" s="1">
        <f>+[2]TechOptions!Y68</f>
        <v>750</v>
      </c>
      <c r="AO75" s="1">
        <f>+[2]TechOptions!Z68</f>
        <v>750</v>
      </c>
      <c r="AP75" s="1">
        <f>+[2]TechOptions!AA68</f>
        <v>750</v>
      </c>
      <c r="AQ75" s="1">
        <f>+[2]TechOptions!AL68</f>
        <v>1</v>
      </c>
      <c r="AR75" s="1">
        <v>5</v>
      </c>
      <c r="AZ75" s="19" t="s">
        <v>112</v>
      </c>
      <c r="BA75" s="20"/>
      <c r="BB75" s="24" t="s">
        <v>327</v>
      </c>
      <c r="BC75" s="24"/>
      <c r="BD75" s="24" t="s">
        <v>328</v>
      </c>
      <c r="BE75" s="24"/>
      <c r="BF75" s="24" t="s">
        <v>71</v>
      </c>
    </row>
    <row r="76" spans="1:58" hidden="1">
      <c r="A76" s="4" t="s">
        <v>104</v>
      </c>
      <c r="B76" s="2" t="s">
        <v>192</v>
      </c>
      <c r="C76" s="4" t="s">
        <v>280</v>
      </c>
      <c r="D76" s="2" t="s">
        <v>292</v>
      </c>
      <c r="E76" s="3" t="s">
        <v>317</v>
      </c>
      <c r="F76" s="4" t="s">
        <v>95</v>
      </c>
      <c r="G76" s="2" t="s">
        <v>95</v>
      </c>
      <c r="H76" s="3" t="s">
        <v>329</v>
      </c>
      <c r="I76" s="4" t="s">
        <v>68</v>
      </c>
      <c r="J76" s="2" t="s">
        <v>160</v>
      </c>
      <c r="L76" s="1">
        <f t="shared" si="13"/>
        <v>25</v>
      </c>
      <c r="N76" s="1" t="str">
        <f t="shared" si="14"/>
        <v>FOOD-PH-STM_HW-NGA-Boiler</v>
      </c>
      <c r="O76" s="1" t="str">
        <f t="shared" si="15"/>
        <v>New Food - Process Heat: Steam/Hot Water  - Natural Gas</v>
      </c>
      <c r="P76" s="1" t="str">
        <f t="shared" si="16"/>
        <v>INDNGA</v>
      </c>
      <c r="Q76" s="1" t="str">
        <f t="shared" si="17"/>
        <v>FOOD-PH-STM_HW</v>
      </c>
      <c r="R76" s="1">
        <f>2018</f>
        <v>2018</v>
      </c>
      <c r="S76" s="1">
        <f>+[2]TechOptions!F69</f>
        <v>2020</v>
      </c>
      <c r="T76" s="1">
        <f>+[2]TechOptions!G69</f>
        <v>25</v>
      </c>
      <c r="U76" s="1">
        <f>+ROUND([2]TechOptions!E69,2)</f>
        <v>0.68</v>
      </c>
      <c r="V76" s="1">
        <v>31.536000000000001</v>
      </c>
      <c r="W76" s="1">
        <f>+[2]TechOptions!H69</f>
        <v>0.87</v>
      </c>
      <c r="X76" s="1">
        <f>+[2]TechOptions!I69</f>
        <v>0.87</v>
      </c>
      <c r="Y76" s="1">
        <f>+[2]TechOptions!J69</f>
        <v>0.87</v>
      </c>
      <c r="Z76" s="1">
        <f>+[2]TechOptions!K69</f>
        <v>0.87</v>
      </c>
      <c r="AA76" s="1">
        <f>+[2]TechOptions!L69</f>
        <v>0.87</v>
      </c>
      <c r="AB76" s="1">
        <f>+[2]TechOptions!M69</f>
        <v>0.87</v>
      </c>
      <c r="AC76" s="1">
        <f>+[2]TechOptions!N69</f>
        <v>0.87</v>
      </c>
      <c r="AD76" s="1">
        <f>+[2]TechOptions!O69</f>
        <v>0.87</v>
      </c>
      <c r="AE76" s="1">
        <f>+[2]TechOptions!P69</f>
        <v>0.87</v>
      </c>
      <c r="AF76" s="1">
        <f>+[2]TechOptions!Q69</f>
        <v>0.87</v>
      </c>
      <c r="AG76" s="1">
        <f>+[2]TechOptions!R69</f>
        <v>250</v>
      </c>
      <c r="AH76" s="1">
        <f>+[2]TechOptions!S69</f>
        <v>250</v>
      </c>
      <c r="AI76" s="1">
        <f>+[2]TechOptions!T69</f>
        <v>250</v>
      </c>
      <c r="AJ76" s="1">
        <f>+[2]TechOptions!U69</f>
        <v>250</v>
      </c>
      <c r="AK76" s="1">
        <f>+[2]TechOptions!V69</f>
        <v>250</v>
      </c>
      <c r="AL76" s="1">
        <f>+[2]TechOptions!W69</f>
        <v>250</v>
      </c>
      <c r="AM76" s="1">
        <f>+[2]TechOptions!X69</f>
        <v>250</v>
      </c>
      <c r="AN76" s="1">
        <f>+[2]TechOptions!Y69</f>
        <v>250</v>
      </c>
      <c r="AO76" s="1">
        <f>+[2]TechOptions!Z69</f>
        <v>250</v>
      </c>
      <c r="AP76" s="1">
        <f>+[2]TechOptions!AA69</f>
        <v>250</v>
      </c>
      <c r="AQ76" s="1">
        <f>+[2]TechOptions!AL69</f>
        <v>1</v>
      </c>
      <c r="AR76" s="1">
        <v>5</v>
      </c>
      <c r="AZ76" s="21" t="s">
        <v>112</v>
      </c>
      <c r="BA76" s="22"/>
      <c r="BB76" s="22" t="s">
        <v>84</v>
      </c>
      <c r="BC76" s="22"/>
      <c r="BD76" s="22" t="s">
        <v>85</v>
      </c>
      <c r="BE76" s="22"/>
      <c r="BF76" s="22" t="s">
        <v>82</v>
      </c>
    </row>
    <row r="77" spans="1:58">
      <c r="A77" s="4" t="s">
        <v>104</v>
      </c>
      <c r="B77" s="2" t="s">
        <v>192</v>
      </c>
      <c r="C77" s="4" t="s">
        <v>280</v>
      </c>
      <c r="D77" s="2" t="s">
        <v>292</v>
      </c>
      <c r="E77" s="3" t="s">
        <v>317</v>
      </c>
      <c r="F77" s="4" t="s">
        <v>95</v>
      </c>
      <c r="G77" s="2" t="s">
        <v>95</v>
      </c>
      <c r="H77" s="3" t="s">
        <v>330</v>
      </c>
      <c r="I77" s="4" t="s">
        <v>70</v>
      </c>
      <c r="J77" s="2" t="s">
        <v>161</v>
      </c>
      <c r="L77" s="1">
        <f t="shared" si="13"/>
        <v>25</v>
      </c>
      <c r="N77" s="1" t="str">
        <f t="shared" si="14"/>
        <v>FOOD-PH-STM_HW-ELC-Boiler</v>
      </c>
      <c r="O77" s="1" t="str">
        <f t="shared" si="15"/>
        <v>New Food - Process Heat: Steam/Hot Water  - Electricity</v>
      </c>
      <c r="P77" s="1" t="str">
        <f t="shared" si="16"/>
        <v>INDELC</v>
      </c>
      <c r="Q77" s="1" t="str">
        <f t="shared" si="17"/>
        <v>FOOD-PH-STM_HW</v>
      </c>
      <c r="R77" s="1">
        <f>2018</f>
        <v>2018</v>
      </c>
      <c r="S77" s="1">
        <f>+[2]TechOptions!F70</f>
        <v>2025</v>
      </c>
      <c r="T77" s="1">
        <f>+[2]TechOptions!G70</f>
        <v>25</v>
      </c>
      <c r="U77" s="1">
        <f>+ROUND([2]TechOptions!E70,2)</f>
        <v>0.5</v>
      </c>
      <c r="V77" s="1">
        <v>31.536000000000001</v>
      </c>
      <c r="W77" s="1">
        <f>+[2]TechOptions!H70</f>
        <v>0.99</v>
      </c>
      <c r="X77" s="1">
        <f>+[2]TechOptions!I70</f>
        <v>0.99</v>
      </c>
      <c r="Y77" s="1">
        <f>+[2]TechOptions!J70</f>
        <v>0.99</v>
      </c>
      <c r="Z77" s="1">
        <f>+[2]TechOptions!K70</f>
        <v>0.99</v>
      </c>
      <c r="AA77" s="1">
        <f>+[2]TechOptions!L70</f>
        <v>0.99</v>
      </c>
      <c r="AB77" s="1">
        <f>+[2]TechOptions!M70</f>
        <v>0.99</v>
      </c>
      <c r="AC77" s="1">
        <f>+[2]TechOptions!N70</f>
        <v>0.99</v>
      </c>
      <c r="AD77" s="1">
        <f>+[2]TechOptions!O70</f>
        <v>0.99</v>
      </c>
      <c r="AE77" s="1">
        <f>+[2]TechOptions!P70</f>
        <v>0.99</v>
      </c>
      <c r="AF77" s="1">
        <f>+[2]TechOptions!Q70</f>
        <v>0.99</v>
      </c>
      <c r="AG77" s="42">
        <f>AG28</f>
        <v>370.49433333333332</v>
      </c>
      <c r="AH77" s="42">
        <f t="shared" ref="AH77:AP77" si="18">AH28</f>
        <v>370.49433333333332</v>
      </c>
      <c r="AI77" s="42">
        <f t="shared" si="18"/>
        <v>250</v>
      </c>
      <c r="AJ77" s="42">
        <f t="shared" si="18"/>
        <v>250</v>
      </c>
      <c r="AK77" s="42">
        <f t="shared" si="18"/>
        <v>250</v>
      </c>
      <c r="AL77" s="42">
        <f t="shared" si="18"/>
        <v>250</v>
      </c>
      <c r="AM77" s="42">
        <f t="shared" si="18"/>
        <v>250</v>
      </c>
      <c r="AN77" s="42">
        <f t="shared" si="18"/>
        <v>250</v>
      </c>
      <c r="AO77" s="42">
        <f t="shared" si="18"/>
        <v>250</v>
      </c>
      <c r="AP77" s="42">
        <f t="shared" si="18"/>
        <v>250</v>
      </c>
      <c r="AQ77" s="1">
        <v>1</v>
      </c>
      <c r="AR77" s="1">
        <v>5</v>
      </c>
      <c r="AZ77" s="19" t="s">
        <v>112</v>
      </c>
      <c r="BA77" s="20"/>
      <c r="BB77" s="20" t="s">
        <v>84</v>
      </c>
      <c r="BC77" s="20"/>
      <c r="BD77" s="20" t="s">
        <v>87</v>
      </c>
      <c r="BE77" s="20"/>
      <c r="BF77" s="20" t="s">
        <v>70</v>
      </c>
    </row>
    <row r="78" spans="1:58" hidden="1">
      <c r="A78" s="4" t="s">
        <v>104</v>
      </c>
      <c r="B78" s="2" t="s">
        <v>192</v>
      </c>
      <c r="C78" s="4" t="s">
        <v>280</v>
      </c>
      <c r="D78" s="2" t="s">
        <v>292</v>
      </c>
      <c r="E78" s="3" t="s">
        <v>317</v>
      </c>
      <c r="F78" s="4" t="s">
        <v>320</v>
      </c>
      <c r="G78" s="2" t="s">
        <v>331</v>
      </c>
      <c r="H78" s="3" t="s">
        <v>332</v>
      </c>
      <c r="I78" s="4" t="s">
        <v>70</v>
      </c>
      <c r="J78" s="2" t="s">
        <v>161</v>
      </c>
      <c r="L78" s="1">
        <f t="shared" si="13"/>
        <v>22</v>
      </c>
      <c r="N78" s="1" t="str">
        <f t="shared" si="14"/>
        <v>FOOD-PH-STM_HW-ELC-MWO</v>
      </c>
      <c r="O78" s="1" t="str">
        <f t="shared" si="15"/>
        <v>New Food - Process Heat: Steam/Hot Water  - Electricity</v>
      </c>
      <c r="P78" s="1" t="str">
        <f t="shared" si="16"/>
        <v>INDELC</v>
      </c>
      <c r="Q78" s="1" t="str">
        <f t="shared" si="17"/>
        <v>FOOD-PH-STM_HW</v>
      </c>
      <c r="R78" s="1">
        <f>2018</f>
        <v>2018</v>
      </c>
      <c r="S78" s="1">
        <f>+[2]TechOptions!F71</f>
        <v>2025</v>
      </c>
      <c r="T78" s="1">
        <f>+[2]TechOptions!G71</f>
        <v>25</v>
      </c>
      <c r="U78" s="1">
        <f>+ROUND([2]TechOptions!E71,2)</f>
        <v>0.68</v>
      </c>
      <c r="V78" s="1">
        <v>31.536000000000001</v>
      </c>
      <c r="W78" s="1">
        <f>+[2]TechOptions!H71</f>
        <v>1.18</v>
      </c>
      <c r="X78" s="1">
        <f>+[2]TechOptions!I71</f>
        <v>1.18</v>
      </c>
      <c r="Y78" s="1">
        <f>+[2]TechOptions!J71</f>
        <v>1.18</v>
      </c>
      <c r="Z78" s="1">
        <f>+[2]TechOptions!K71</f>
        <v>1.18</v>
      </c>
      <c r="AA78" s="1">
        <f>+[2]TechOptions!L71</f>
        <v>1.18</v>
      </c>
      <c r="AB78" s="1">
        <f>+[2]TechOptions!M71</f>
        <v>1.18</v>
      </c>
      <c r="AC78" s="1">
        <f>+[2]TechOptions!N71</f>
        <v>1.18</v>
      </c>
      <c r="AD78" s="1">
        <f>+[2]TechOptions!O71</f>
        <v>1.18</v>
      </c>
      <c r="AE78" s="1">
        <f>+[2]TechOptions!P71</f>
        <v>1.18</v>
      </c>
      <c r="AF78" s="1">
        <f>+[2]TechOptions!Q71</f>
        <v>1.18</v>
      </c>
      <c r="AG78" s="1">
        <f>+[2]TechOptions!R71</f>
        <v>3000</v>
      </c>
      <c r="AH78" s="1">
        <f>+[2]TechOptions!S71</f>
        <v>3000</v>
      </c>
      <c r="AI78" s="1">
        <f>+[2]TechOptions!T71</f>
        <v>3000</v>
      </c>
      <c r="AJ78" s="1">
        <f>+[2]TechOptions!U71</f>
        <v>3000</v>
      </c>
      <c r="AK78" s="1">
        <f>+[2]TechOptions!V71</f>
        <v>3000</v>
      </c>
      <c r="AL78" s="1">
        <f>+[2]TechOptions!W71</f>
        <v>3000</v>
      </c>
      <c r="AM78" s="1">
        <f>+[2]TechOptions!X71</f>
        <v>3000</v>
      </c>
      <c r="AN78" s="1">
        <f>+[2]TechOptions!Y71</f>
        <v>3000</v>
      </c>
      <c r="AO78" s="1">
        <f>+[2]TechOptions!Z71</f>
        <v>3000</v>
      </c>
      <c r="AP78" s="1">
        <f>+[2]TechOptions!AA71</f>
        <v>3000</v>
      </c>
      <c r="AQ78" s="1">
        <f>+[2]TechOptions!AL71</f>
        <v>0.05</v>
      </c>
      <c r="AR78" s="1">
        <v>5</v>
      </c>
      <c r="AZ78" s="21" t="s">
        <v>112</v>
      </c>
      <c r="BA78" s="22"/>
      <c r="BB78" s="22" t="s">
        <v>84</v>
      </c>
      <c r="BC78" s="22"/>
      <c r="BD78" s="22" t="s">
        <v>85</v>
      </c>
      <c r="BE78" s="22"/>
      <c r="BF78" s="22" t="s">
        <v>83</v>
      </c>
    </row>
    <row r="79" spans="1:58" hidden="1">
      <c r="A79" s="4" t="s">
        <v>104</v>
      </c>
      <c r="B79" s="2" t="s">
        <v>192</v>
      </c>
      <c r="C79" s="4" t="s">
        <v>280</v>
      </c>
      <c r="D79" s="2" t="s">
        <v>292</v>
      </c>
      <c r="E79" s="3" t="s">
        <v>317</v>
      </c>
      <c r="F79" s="4" t="s">
        <v>322</v>
      </c>
      <c r="G79" s="2" t="s">
        <v>333</v>
      </c>
      <c r="H79" s="3" t="s">
        <v>334</v>
      </c>
      <c r="I79" s="4" t="s">
        <v>70</v>
      </c>
      <c r="J79" s="2" t="s">
        <v>161</v>
      </c>
      <c r="L79" s="1">
        <f t="shared" si="13"/>
        <v>26</v>
      </c>
      <c r="N79" s="1" t="str">
        <f t="shared" si="14"/>
        <v>FOOD-PH-STM_HW-ELC-ELCTECH</v>
      </c>
      <c r="O79" s="1" t="str">
        <f t="shared" si="15"/>
        <v>New Food - Process Heat: Steam/Hot Water  - Electricity</v>
      </c>
      <c r="P79" s="1" t="str">
        <f t="shared" si="16"/>
        <v>INDELC</v>
      </c>
      <c r="Q79" s="1" t="str">
        <f t="shared" si="17"/>
        <v>FOOD-PH-STM_HW</v>
      </c>
      <c r="R79" s="1">
        <f>2018</f>
        <v>2018</v>
      </c>
      <c r="S79" s="1">
        <f>+[2]TechOptions!F72</f>
        <v>2025</v>
      </c>
      <c r="T79" s="1">
        <f>+[2]TechOptions!G72</f>
        <v>25</v>
      </c>
      <c r="U79" s="1">
        <f>+ROUND([2]TechOptions!E72,2)</f>
        <v>0.68</v>
      </c>
      <c r="V79" s="1">
        <v>31.536000000000001</v>
      </c>
      <c r="W79" s="1">
        <f>+[2]TechOptions!H72</f>
        <v>1.18</v>
      </c>
      <c r="X79" s="1">
        <f>+[2]TechOptions!I72</f>
        <v>1.18</v>
      </c>
      <c r="Y79" s="1">
        <f>+[2]TechOptions!J72</f>
        <v>1.18</v>
      </c>
      <c r="Z79" s="1">
        <f>+[2]TechOptions!K72</f>
        <v>1.18</v>
      </c>
      <c r="AA79" s="1">
        <f>+[2]TechOptions!L72</f>
        <v>1.18</v>
      </c>
      <c r="AB79" s="1">
        <f>+[2]TechOptions!M72</f>
        <v>1.18</v>
      </c>
      <c r="AC79" s="1">
        <f>+[2]TechOptions!N72</f>
        <v>1.18</v>
      </c>
      <c r="AD79" s="1">
        <f>+[2]TechOptions!O72</f>
        <v>1.18</v>
      </c>
      <c r="AE79" s="1">
        <f>+[2]TechOptions!P72</f>
        <v>1.18</v>
      </c>
      <c r="AF79" s="1">
        <f>+[2]TechOptions!Q72</f>
        <v>1.18</v>
      </c>
      <c r="AG79" s="1">
        <f>+[2]TechOptions!R72</f>
        <v>3000</v>
      </c>
      <c r="AH79" s="1">
        <f>+[2]TechOptions!S72</f>
        <v>3000</v>
      </c>
      <c r="AI79" s="1">
        <f>+[2]TechOptions!T72</f>
        <v>3000</v>
      </c>
      <c r="AJ79" s="1">
        <f>+[2]TechOptions!U72</f>
        <v>3000</v>
      </c>
      <c r="AK79" s="1">
        <f>+[2]TechOptions!V72</f>
        <v>3000</v>
      </c>
      <c r="AL79" s="1">
        <f>+[2]TechOptions!W72</f>
        <v>3000</v>
      </c>
      <c r="AM79" s="1">
        <f>+[2]TechOptions!X72</f>
        <v>3000</v>
      </c>
      <c r="AN79" s="1">
        <f>+[2]TechOptions!Y72</f>
        <v>3000</v>
      </c>
      <c r="AO79" s="1">
        <f>+[2]TechOptions!Z72</f>
        <v>3000</v>
      </c>
      <c r="AP79" s="1">
        <f>+[2]TechOptions!AA72</f>
        <v>3000</v>
      </c>
      <c r="AQ79" s="1">
        <f>+[2]TechOptions!AL72</f>
        <v>0.05</v>
      </c>
      <c r="AR79" s="1">
        <v>5</v>
      </c>
      <c r="AZ79" s="19" t="s">
        <v>112</v>
      </c>
      <c r="BA79" s="20"/>
      <c r="BB79" s="20" t="s">
        <v>84</v>
      </c>
      <c r="BC79" s="20"/>
      <c r="BD79" s="20" t="s">
        <v>222</v>
      </c>
      <c r="BE79" s="20"/>
      <c r="BF79" s="24" t="s">
        <v>70</v>
      </c>
    </row>
    <row r="80" spans="1:58" hidden="1">
      <c r="A80" s="4" t="s">
        <v>104</v>
      </c>
      <c r="B80" s="2" t="s">
        <v>192</v>
      </c>
      <c r="C80" s="4" t="s">
        <v>101</v>
      </c>
      <c r="D80" s="2" t="s">
        <v>189</v>
      </c>
      <c r="E80" s="3" t="s">
        <v>335</v>
      </c>
      <c r="F80" s="4" t="s">
        <v>102</v>
      </c>
      <c r="G80" s="2" t="s">
        <v>189</v>
      </c>
      <c r="H80" s="3" t="s">
        <v>336</v>
      </c>
      <c r="I80" s="4" t="s">
        <v>70</v>
      </c>
      <c r="J80" s="2" t="s">
        <v>161</v>
      </c>
      <c r="L80" s="1">
        <f t="shared" si="13"/>
        <v>18</v>
      </c>
      <c r="N80" s="1" t="str">
        <f t="shared" si="14"/>
        <v>FOOD-Pump-ELC-Pump</v>
      </c>
      <c r="O80" s="1" t="str">
        <f t="shared" si="15"/>
        <v>New Food - Pumping  - Electricity</v>
      </c>
      <c r="P80" s="1" t="str">
        <f t="shared" si="16"/>
        <v>INDELC</v>
      </c>
      <c r="Q80" s="1" t="str">
        <f t="shared" si="17"/>
        <v>FOOD-Pump</v>
      </c>
      <c r="R80" s="1">
        <f>2018</f>
        <v>2018</v>
      </c>
      <c r="S80" s="1">
        <f>+[2]TechOptions!F73</f>
        <v>2020</v>
      </c>
      <c r="T80" s="1">
        <f>+[2]TechOptions!G73</f>
        <v>10</v>
      </c>
      <c r="U80" s="1">
        <f>+ROUND([2]TechOptions!E73,2)</f>
        <v>0.5</v>
      </c>
      <c r="V80" s="1">
        <v>31.536000000000001</v>
      </c>
      <c r="W80" s="1">
        <f>+[2]TechOptions!H73</f>
        <v>0.75</v>
      </c>
      <c r="X80" s="1">
        <f>+[2]TechOptions!I73</f>
        <v>0.75</v>
      </c>
      <c r="Y80" s="1">
        <f>+[2]TechOptions!J73</f>
        <v>0.75</v>
      </c>
      <c r="Z80" s="1">
        <f>+[2]TechOptions!K73</f>
        <v>0.75</v>
      </c>
      <c r="AA80" s="1">
        <f>+[2]TechOptions!L73</f>
        <v>0.75</v>
      </c>
      <c r="AB80" s="1">
        <f>+[2]TechOptions!M73</f>
        <v>0.75</v>
      </c>
      <c r="AC80" s="1">
        <f>+[2]TechOptions!N73</f>
        <v>0.75</v>
      </c>
      <c r="AD80" s="1">
        <f>+[2]TechOptions!O73</f>
        <v>0.75</v>
      </c>
      <c r="AE80" s="1">
        <f>+[2]TechOptions!P73</f>
        <v>0.75</v>
      </c>
      <c r="AF80" s="1">
        <f>+[2]TechOptions!Q73</f>
        <v>0.75</v>
      </c>
      <c r="AG80" s="1">
        <f>+[2]TechOptions!R73</f>
        <v>2308</v>
      </c>
      <c r="AH80" s="1">
        <f>+[2]TechOptions!S73</f>
        <v>2308</v>
      </c>
      <c r="AI80" s="1">
        <f>+[2]TechOptions!T73</f>
        <v>2308</v>
      </c>
      <c r="AJ80" s="1">
        <f>+[2]TechOptions!U73</f>
        <v>2308</v>
      </c>
      <c r="AK80" s="1">
        <f>+[2]TechOptions!V73</f>
        <v>2308</v>
      </c>
      <c r="AL80" s="1">
        <f>+[2]TechOptions!W73</f>
        <v>2308</v>
      </c>
      <c r="AM80" s="1">
        <f>+[2]TechOptions!X73</f>
        <v>2308</v>
      </c>
      <c r="AN80" s="1">
        <f>+[2]TechOptions!Y73</f>
        <v>2308</v>
      </c>
      <c r="AO80" s="1">
        <f>+[2]TechOptions!Z73</f>
        <v>2308</v>
      </c>
      <c r="AP80" s="1">
        <f>+[2]TechOptions!AA73</f>
        <v>2308</v>
      </c>
      <c r="AQ80" s="1">
        <f>+[2]TechOptions!AL73</f>
        <v>1</v>
      </c>
      <c r="AR80" s="1">
        <v>5</v>
      </c>
      <c r="AZ80" s="21" t="s">
        <v>112</v>
      </c>
      <c r="BA80" s="22"/>
      <c r="BB80" s="22" t="s">
        <v>66</v>
      </c>
      <c r="BC80" s="22"/>
      <c r="BD80" s="22" t="s">
        <v>67</v>
      </c>
      <c r="BE80" s="22"/>
      <c r="BF80" s="22" t="s">
        <v>71</v>
      </c>
    </row>
    <row r="81" spans="1:58" hidden="1">
      <c r="A81" s="4" t="s">
        <v>104</v>
      </c>
      <c r="B81" s="2" t="s">
        <v>192</v>
      </c>
      <c r="C81" s="4" t="s">
        <v>101</v>
      </c>
      <c r="D81" s="2" t="s">
        <v>189</v>
      </c>
      <c r="E81" s="3" t="s">
        <v>335</v>
      </c>
      <c r="F81" s="4" t="s">
        <v>102</v>
      </c>
      <c r="G81" s="2" t="s">
        <v>189</v>
      </c>
      <c r="H81" s="3" t="s">
        <v>337</v>
      </c>
      <c r="I81" s="4" t="s">
        <v>82</v>
      </c>
      <c r="J81" s="2" t="s">
        <v>173</v>
      </c>
      <c r="L81" s="1">
        <f t="shared" si="13"/>
        <v>18</v>
      </c>
      <c r="N81" s="1" t="str">
        <f t="shared" si="14"/>
        <v>FOOD-Pump-DSL-Pump</v>
      </c>
      <c r="O81" s="1" t="str">
        <f t="shared" si="15"/>
        <v>New Food - Pumping  - Diesel</v>
      </c>
      <c r="P81" s="1" t="str">
        <f t="shared" si="16"/>
        <v>INDDSL</v>
      </c>
      <c r="Q81" s="1" t="str">
        <f t="shared" si="17"/>
        <v>FOOD-Pump</v>
      </c>
      <c r="R81" s="1">
        <f>2018</f>
        <v>2018</v>
      </c>
      <c r="S81" s="1">
        <f>+[2]TechOptions!F74</f>
        <v>2025</v>
      </c>
      <c r="T81" s="1">
        <f>+[2]TechOptions!G74</f>
        <v>10</v>
      </c>
      <c r="U81" s="1">
        <f>+ROUND([2]TechOptions!E74,2)</f>
        <v>0.5</v>
      </c>
      <c r="V81" s="1">
        <v>31.536000000000001</v>
      </c>
      <c r="W81" s="1">
        <f>+[2]TechOptions!H74</f>
        <v>0.05</v>
      </c>
      <c r="X81" s="1">
        <f>+[2]TechOptions!I74</f>
        <v>0.05</v>
      </c>
      <c r="Y81" s="1">
        <f>+[2]TechOptions!J74</f>
        <v>0.05</v>
      </c>
      <c r="Z81" s="1">
        <f>+[2]TechOptions!K74</f>
        <v>0.05</v>
      </c>
      <c r="AA81" s="1">
        <f>+[2]TechOptions!L74</f>
        <v>0.05</v>
      </c>
      <c r="AB81" s="1">
        <f>+[2]TechOptions!M74</f>
        <v>0.05</v>
      </c>
      <c r="AC81" s="1">
        <f>+[2]TechOptions!N74</f>
        <v>0.05</v>
      </c>
      <c r="AD81" s="1">
        <f>+[2]TechOptions!O74</f>
        <v>0.05</v>
      </c>
      <c r="AE81" s="1">
        <f>+[2]TechOptions!P74</f>
        <v>0.05</v>
      </c>
      <c r="AF81" s="1">
        <f>+[2]TechOptions!Q74</f>
        <v>0.05</v>
      </c>
      <c r="AG81" s="1">
        <f>+[2]TechOptions!R74</f>
        <v>462</v>
      </c>
      <c r="AH81" s="1">
        <f>+[2]TechOptions!S74</f>
        <v>462</v>
      </c>
      <c r="AI81" s="1">
        <f>+[2]TechOptions!T74</f>
        <v>462</v>
      </c>
      <c r="AJ81" s="1">
        <f>+[2]TechOptions!U74</f>
        <v>462</v>
      </c>
      <c r="AK81" s="1">
        <f>+[2]TechOptions!V74</f>
        <v>462</v>
      </c>
      <c r="AL81" s="1">
        <f>+[2]TechOptions!W74</f>
        <v>462</v>
      </c>
      <c r="AM81" s="1">
        <f>+[2]TechOptions!X74</f>
        <v>462</v>
      </c>
      <c r="AN81" s="1">
        <f>+[2]TechOptions!Y74</f>
        <v>462</v>
      </c>
      <c r="AO81" s="1">
        <f>+[2]TechOptions!Z74</f>
        <v>462</v>
      </c>
      <c r="AP81" s="1">
        <f>+[2]TechOptions!AA74</f>
        <v>462</v>
      </c>
      <c r="AQ81" s="1">
        <f>+[2]TechOptions!AL74</f>
        <v>1</v>
      </c>
      <c r="AR81" s="1">
        <v>5</v>
      </c>
      <c r="AZ81" s="19" t="s">
        <v>112</v>
      </c>
      <c r="BA81" s="20"/>
      <c r="BB81" s="20" t="s">
        <v>66</v>
      </c>
      <c r="BC81" s="20"/>
      <c r="BD81" s="20" t="s">
        <v>69</v>
      </c>
      <c r="BE81" s="20"/>
      <c r="BF81" s="20" t="s">
        <v>70</v>
      </c>
    </row>
    <row r="82" spans="1:58" hidden="1">
      <c r="A82" s="4" t="s">
        <v>104</v>
      </c>
      <c r="B82" s="2" t="s">
        <v>192</v>
      </c>
      <c r="C82" s="4" t="s">
        <v>103</v>
      </c>
      <c r="D82" s="2" t="s">
        <v>190</v>
      </c>
      <c r="E82" s="3" t="s">
        <v>338</v>
      </c>
      <c r="F82" s="4" t="s">
        <v>103</v>
      </c>
      <c r="G82" s="2" t="s">
        <v>191</v>
      </c>
      <c r="H82" s="3" t="s">
        <v>339</v>
      </c>
      <c r="I82" s="4" t="s">
        <v>70</v>
      </c>
      <c r="J82" s="2" t="s">
        <v>161</v>
      </c>
      <c r="L82" s="1">
        <f t="shared" si="13"/>
        <v>22</v>
      </c>
      <c r="N82" s="1" t="str">
        <f t="shared" si="14"/>
        <v>FOOD-RFGR-ELC-Refriger</v>
      </c>
      <c r="O82" s="1" t="str">
        <f t="shared" si="15"/>
        <v>New Food - Refrigeration  - Electricity</v>
      </c>
      <c r="P82" s="1" t="str">
        <f t="shared" si="16"/>
        <v>INDELC</v>
      </c>
      <c r="Q82" s="1" t="str">
        <f t="shared" si="17"/>
        <v>FOOD-RFGR</v>
      </c>
      <c r="R82" s="1">
        <f>2018</f>
        <v>2018</v>
      </c>
      <c r="S82" s="1">
        <f>+[2]TechOptions!F75</f>
        <v>2020</v>
      </c>
      <c r="T82" s="1">
        <f>+[2]TechOptions!G75</f>
        <v>1</v>
      </c>
      <c r="U82" s="1">
        <f>+ROUND([2]TechOptions!E75,2)</f>
        <v>1</v>
      </c>
      <c r="V82" s="1">
        <v>31.536000000000001</v>
      </c>
      <c r="W82" s="1">
        <f>+[2]TechOptions!H75</f>
        <v>1</v>
      </c>
      <c r="X82" s="1">
        <f>+[2]TechOptions!I75</f>
        <v>1</v>
      </c>
      <c r="Y82" s="1">
        <f>+[2]TechOptions!J75</f>
        <v>1</v>
      </c>
      <c r="Z82" s="1">
        <f>+[2]TechOptions!K75</f>
        <v>1</v>
      </c>
      <c r="AA82" s="1">
        <f>+[2]TechOptions!L75</f>
        <v>1</v>
      </c>
      <c r="AB82" s="1">
        <f>+[2]TechOptions!M75</f>
        <v>1</v>
      </c>
      <c r="AC82" s="1">
        <f>+[2]TechOptions!N75</f>
        <v>1</v>
      </c>
      <c r="AD82" s="1">
        <f>+[2]TechOptions!O75</f>
        <v>1</v>
      </c>
      <c r="AE82" s="1">
        <f>+[2]TechOptions!P75</f>
        <v>1</v>
      </c>
      <c r="AF82" s="1">
        <f>+[2]TechOptions!Q75</f>
        <v>1</v>
      </c>
      <c r="AG82" s="1">
        <f>+[2]TechOptions!R75</f>
        <v>0</v>
      </c>
      <c r="AH82" s="1">
        <f>+[2]TechOptions!S75</f>
        <v>0</v>
      </c>
      <c r="AI82" s="1">
        <f>+[2]TechOptions!T75</f>
        <v>0</v>
      </c>
      <c r="AJ82" s="1">
        <f>+[2]TechOptions!U75</f>
        <v>0</v>
      </c>
      <c r="AK82" s="1">
        <f>+[2]TechOptions!V75</f>
        <v>0</v>
      </c>
      <c r="AL82" s="1">
        <f>+[2]TechOptions!W75</f>
        <v>0</v>
      </c>
      <c r="AM82" s="1">
        <f>+[2]TechOptions!X75</f>
        <v>0</v>
      </c>
      <c r="AN82" s="1">
        <f>+[2]TechOptions!Y75</f>
        <v>0</v>
      </c>
      <c r="AO82" s="1">
        <f>+[2]TechOptions!Z75</f>
        <v>0</v>
      </c>
      <c r="AP82" s="1">
        <f>+[2]TechOptions!AA75</f>
        <v>0</v>
      </c>
      <c r="AQ82" s="1">
        <f>+[2]TechOptions!AL75</f>
        <v>1</v>
      </c>
      <c r="AR82" s="1">
        <v>5</v>
      </c>
      <c r="AZ82" s="21" t="s">
        <v>112</v>
      </c>
      <c r="BA82" s="22"/>
      <c r="BB82" s="22" t="s">
        <v>66</v>
      </c>
      <c r="BC82" s="22"/>
      <c r="BD82" s="22" t="s">
        <v>67</v>
      </c>
      <c r="BE82" s="22"/>
      <c r="BF82" s="22" t="s">
        <v>68</v>
      </c>
    </row>
    <row r="83" spans="1:58" hidden="1">
      <c r="A83" s="4" t="s">
        <v>112</v>
      </c>
      <c r="B83" s="2" t="s">
        <v>199</v>
      </c>
      <c r="C83" s="4" t="s">
        <v>327</v>
      </c>
      <c r="D83" s="2" t="s">
        <v>203</v>
      </c>
      <c r="E83" s="3" t="s">
        <v>340</v>
      </c>
      <c r="F83" s="4" t="s">
        <v>328</v>
      </c>
      <c r="G83" s="2" t="s">
        <v>341</v>
      </c>
      <c r="H83" s="3" t="s">
        <v>342</v>
      </c>
      <c r="I83" s="4" t="s">
        <v>71</v>
      </c>
      <c r="J83" s="2" t="s">
        <v>162</v>
      </c>
      <c r="L83" s="1">
        <f t="shared" si="13"/>
        <v>16</v>
      </c>
      <c r="N83" s="1" t="str">
        <f t="shared" si="14"/>
        <v>IIS-FDSTCK-COA-_</v>
      </c>
      <c r="O83" s="1" t="str">
        <f t="shared" si="15"/>
        <v>New Iron/Steel - Steel production (feedstock)  - Coal</v>
      </c>
      <c r="P83" s="1" t="str">
        <f t="shared" si="16"/>
        <v>INDCOA</v>
      </c>
      <c r="Q83" s="1" t="str">
        <f t="shared" si="17"/>
        <v>IIS-FDSTCK</v>
      </c>
      <c r="R83" s="1">
        <f>2018</f>
        <v>2018</v>
      </c>
      <c r="S83" s="1">
        <f>+[2]TechOptions!F76</f>
        <v>2020</v>
      </c>
      <c r="T83" s="1">
        <f>+[2]TechOptions!G76</f>
        <v>100</v>
      </c>
      <c r="U83" s="1">
        <f>+ROUND([2]TechOptions!E76,2)</f>
        <v>0.9</v>
      </c>
      <c r="V83" s="1">
        <v>31.536000000000001</v>
      </c>
      <c r="W83" s="1">
        <f>+[2]TechOptions!H76</f>
        <v>1</v>
      </c>
      <c r="X83" s="1">
        <f>+[2]TechOptions!I76</f>
        <v>1</v>
      </c>
      <c r="Y83" s="1">
        <f>+[2]TechOptions!J76</f>
        <v>1</v>
      </c>
      <c r="Z83" s="1">
        <f>+[2]TechOptions!K76</f>
        <v>1</v>
      </c>
      <c r="AA83" s="1">
        <f>+[2]TechOptions!L76</f>
        <v>1</v>
      </c>
      <c r="AB83" s="1">
        <f>+[2]TechOptions!M76</f>
        <v>1</v>
      </c>
      <c r="AC83" s="1">
        <f>+[2]TechOptions!N76</f>
        <v>1</v>
      </c>
      <c r="AD83" s="1">
        <f>+[2]TechOptions!O76</f>
        <v>1</v>
      </c>
      <c r="AE83" s="1">
        <f>+[2]TechOptions!P76</f>
        <v>1</v>
      </c>
      <c r="AF83" s="1">
        <f>+[2]TechOptions!Q76</f>
        <v>1</v>
      </c>
      <c r="AG83" s="1">
        <f>+[2]TechOptions!R76</f>
        <v>0</v>
      </c>
      <c r="AH83" s="1">
        <f>+[2]TechOptions!S76</f>
        <v>0</v>
      </c>
      <c r="AI83" s="1">
        <f>+[2]TechOptions!T76</f>
        <v>0</v>
      </c>
      <c r="AJ83" s="1">
        <f>+[2]TechOptions!U76</f>
        <v>0</v>
      </c>
      <c r="AK83" s="1">
        <f>+[2]TechOptions!V76</f>
        <v>0</v>
      </c>
      <c r="AL83" s="1">
        <f>+[2]TechOptions!W76</f>
        <v>0</v>
      </c>
      <c r="AM83" s="1">
        <f>+[2]TechOptions!X76</f>
        <v>0</v>
      </c>
      <c r="AN83" s="1">
        <f>+[2]TechOptions!Y76</f>
        <v>0</v>
      </c>
      <c r="AO83" s="1">
        <f>+[2]TechOptions!Z76</f>
        <v>0</v>
      </c>
      <c r="AP83" s="1">
        <f>+[2]TechOptions!AA76</f>
        <v>0</v>
      </c>
      <c r="AQ83" s="1">
        <f>+[2]TechOptions!AL76</f>
        <v>1</v>
      </c>
      <c r="AR83" s="1">
        <v>5</v>
      </c>
      <c r="AZ83" s="19" t="s">
        <v>112</v>
      </c>
      <c r="BA83" s="20"/>
      <c r="BB83" s="20" t="s">
        <v>66</v>
      </c>
      <c r="BC83" s="20"/>
      <c r="BD83" s="20" t="s">
        <v>67</v>
      </c>
      <c r="BE83" s="20"/>
      <c r="BF83" s="24" t="s">
        <v>74</v>
      </c>
    </row>
    <row r="84" spans="1:58" hidden="1">
      <c r="A84" s="4" t="s">
        <v>112</v>
      </c>
      <c r="B84" s="2" t="s">
        <v>199</v>
      </c>
      <c r="C84" s="4" t="s">
        <v>84</v>
      </c>
      <c r="D84" s="2" t="s">
        <v>175</v>
      </c>
      <c r="E84" s="3" t="s">
        <v>343</v>
      </c>
      <c r="F84" s="4" t="s">
        <v>85</v>
      </c>
      <c r="G84" s="2" t="s">
        <v>554</v>
      </c>
      <c r="H84" s="3" t="s">
        <v>561</v>
      </c>
      <c r="I84" s="4" t="s">
        <v>82</v>
      </c>
      <c r="J84" s="2" t="s">
        <v>173</v>
      </c>
      <c r="L84" s="1">
        <f t="shared" si="13"/>
        <v>24</v>
      </c>
      <c r="N84" s="1" t="str">
        <f t="shared" si="14"/>
        <v>IIS-MoTP-Stat-DSL-st_ngn</v>
      </c>
      <c r="O84" s="1" t="str">
        <f t="shared" si="15"/>
        <v>New Iron/Steel - Motive Power, Stationary  - Diesel</v>
      </c>
      <c r="P84" s="1" t="str">
        <f t="shared" si="16"/>
        <v>INDDSL</v>
      </c>
      <c r="Q84" s="1" t="str">
        <f t="shared" si="17"/>
        <v>IIS-MoTP-Stat</v>
      </c>
      <c r="R84" s="1">
        <f>2018</f>
        <v>2018</v>
      </c>
      <c r="S84" s="1">
        <f>+[2]TechOptions!F77</f>
        <v>2025</v>
      </c>
      <c r="T84" s="1">
        <f>+[2]TechOptions!G77</f>
        <v>20</v>
      </c>
      <c r="U84" s="1">
        <f>+ROUND([2]TechOptions!E77,2)</f>
        <v>0.5</v>
      </c>
      <c r="V84" s="1">
        <v>31.536000000000001</v>
      </c>
      <c r="W84" s="1">
        <f>+[2]TechOptions!H77</f>
        <v>0.22</v>
      </c>
      <c r="X84" s="1">
        <f>+[2]TechOptions!I77</f>
        <v>0.22</v>
      </c>
      <c r="Y84" s="1">
        <f>+[2]TechOptions!J77</f>
        <v>0.22</v>
      </c>
      <c r="Z84" s="1">
        <f>+[2]TechOptions!K77</f>
        <v>0.22</v>
      </c>
      <c r="AA84" s="1">
        <f>+[2]TechOptions!L77</f>
        <v>0.22</v>
      </c>
      <c r="AB84" s="1">
        <f>+[2]TechOptions!M77</f>
        <v>0.22</v>
      </c>
      <c r="AC84" s="1">
        <f>+[2]TechOptions!N77</f>
        <v>0.22</v>
      </c>
      <c r="AD84" s="1">
        <f>+[2]TechOptions!O77</f>
        <v>0.22</v>
      </c>
      <c r="AE84" s="1">
        <f>+[2]TechOptions!P77</f>
        <v>0.22</v>
      </c>
      <c r="AF84" s="1">
        <f>+[2]TechOptions!Q77</f>
        <v>0.22</v>
      </c>
      <c r="AG84" s="1">
        <f>+[2]TechOptions!R77</f>
        <v>455</v>
      </c>
      <c r="AH84" s="1">
        <f>+[2]TechOptions!S77</f>
        <v>455</v>
      </c>
      <c r="AI84" s="1">
        <f>+[2]TechOptions!T77</f>
        <v>455</v>
      </c>
      <c r="AJ84" s="1">
        <f>+[2]TechOptions!U77</f>
        <v>455</v>
      </c>
      <c r="AK84" s="1">
        <f>+[2]TechOptions!V77</f>
        <v>455</v>
      </c>
      <c r="AL84" s="1">
        <f>+[2]TechOptions!W77</f>
        <v>455</v>
      </c>
      <c r="AM84" s="1">
        <f>+[2]TechOptions!X77</f>
        <v>455</v>
      </c>
      <c r="AN84" s="1">
        <f>+[2]TechOptions!Y77</f>
        <v>455</v>
      </c>
      <c r="AO84" s="1">
        <f>+[2]TechOptions!Z77</f>
        <v>455</v>
      </c>
      <c r="AP84" s="1">
        <f>+[2]TechOptions!AA77</f>
        <v>455</v>
      </c>
      <c r="AQ84" s="1">
        <f>+[2]TechOptions!AL77</f>
        <v>1</v>
      </c>
      <c r="AR84" s="1">
        <v>5</v>
      </c>
      <c r="AZ84" s="21" t="s">
        <v>112</v>
      </c>
      <c r="BA84" s="22"/>
      <c r="BB84" s="22" t="s">
        <v>66</v>
      </c>
      <c r="BC84" s="22"/>
      <c r="BD84" s="22" t="s">
        <v>67</v>
      </c>
      <c r="BE84" s="22"/>
      <c r="BF84" s="26" t="s">
        <v>111</v>
      </c>
    </row>
    <row r="85" spans="1:58" hidden="1">
      <c r="A85" s="4" t="s">
        <v>112</v>
      </c>
      <c r="B85" s="2" t="s">
        <v>199</v>
      </c>
      <c r="C85" s="4" t="s">
        <v>84</v>
      </c>
      <c r="D85" s="2" t="s">
        <v>175</v>
      </c>
      <c r="E85" s="3" t="s">
        <v>343</v>
      </c>
      <c r="F85" s="4" t="s">
        <v>87</v>
      </c>
      <c r="G85" s="2" t="s">
        <v>178</v>
      </c>
      <c r="H85" s="3" t="s">
        <v>344</v>
      </c>
      <c r="I85" s="4" t="s">
        <v>70</v>
      </c>
      <c r="J85" s="2" t="s">
        <v>161</v>
      </c>
      <c r="L85" s="1">
        <f t="shared" si="13"/>
        <v>23</v>
      </c>
      <c r="N85" s="1" t="str">
        <f t="shared" si="14"/>
        <v>IIS-MoTP-Stat-ELC-Motor</v>
      </c>
      <c r="O85" s="1" t="str">
        <f t="shared" si="15"/>
        <v>New Iron/Steel - Motive Power, Stationary  - Electricity</v>
      </c>
      <c r="P85" s="1" t="str">
        <f t="shared" si="16"/>
        <v>INDELC</v>
      </c>
      <c r="Q85" s="1" t="str">
        <f t="shared" si="17"/>
        <v>IIS-MoTP-Stat</v>
      </c>
      <c r="R85" s="1">
        <f>2018</f>
        <v>2018</v>
      </c>
      <c r="S85" s="1">
        <f>+[2]TechOptions!F78</f>
        <v>2020</v>
      </c>
      <c r="T85" s="1">
        <f>+[2]TechOptions!G78</f>
        <v>10</v>
      </c>
      <c r="U85" s="1">
        <f>+ROUND([2]TechOptions!E78,2)</f>
        <v>0.5</v>
      </c>
      <c r="V85" s="1">
        <v>31.536000000000001</v>
      </c>
      <c r="W85" s="1">
        <f>+[2]TechOptions!H78</f>
        <v>0.67500000000000004</v>
      </c>
      <c r="X85" s="1">
        <f>+[2]TechOptions!I78</f>
        <v>0.67500000000000004</v>
      </c>
      <c r="Y85" s="1">
        <f>+[2]TechOptions!J78</f>
        <v>0.67500000000000004</v>
      </c>
      <c r="Z85" s="1">
        <f>+[2]TechOptions!K78</f>
        <v>0.67500000000000004</v>
      </c>
      <c r="AA85" s="1">
        <f>+[2]TechOptions!L78</f>
        <v>0.67500000000000004</v>
      </c>
      <c r="AB85" s="1">
        <f>+[2]TechOptions!M78</f>
        <v>0.67500000000000004</v>
      </c>
      <c r="AC85" s="1">
        <f>+[2]TechOptions!N78</f>
        <v>0.67500000000000004</v>
      </c>
      <c r="AD85" s="1">
        <f>+[2]TechOptions!O78</f>
        <v>0.67500000000000004</v>
      </c>
      <c r="AE85" s="1">
        <f>+[2]TechOptions!P78</f>
        <v>0.67500000000000004</v>
      </c>
      <c r="AF85" s="1">
        <f>+[2]TechOptions!Q78</f>
        <v>0.67500000000000004</v>
      </c>
      <c r="AG85" s="1">
        <f>+[2]TechOptions!R78</f>
        <v>280</v>
      </c>
      <c r="AH85" s="1">
        <f>+[2]TechOptions!S78</f>
        <v>280</v>
      </c>
      <c r="AI85" s="1">
        <f>+[2]TechOptions!T78</f>
        <v>280</v>
      </c>
      <c r="AJ85" s="1">
        <f>+[2]TechOptions!U78</f>
        <v>280</v>
      </c>
      <c r="AK85" s="1">
        <f>+[2]TechOptions!V78</f>
        <v>280</v>
      </c>
      <c r="AL85" s="1">
        <f>+[2]TechOptions!W78</f>
        <v>280</v>
      </c>
      <c r="AM85" s="1">
        <f>+[2]TechOptions!X78</f>
        <v>280</v>
      </c>
      <c r="AN85" s="1">
        <f>+[2]TechOptions!Y78</f>
        <v>280</v>
      </c>
      <c r="AO85" s="1">
        <f>+[2]TechOptions!Z78</f>
        <v>280</v>
      </c>
      <c r="AP85" s="1">
        <f>+[2]TechOptions!AA78</f>
        <v>280</v>
      </c>
      <c r="AQ85" s="1">
        <f>+[2]TechOptions!AL78</f>
        <v>1</v>
      </c>
      <c r="AR85" s="1">
        <v>5</v>
      </c>
      <c r="AZ85" s="19" t="s">
        <v>113</v>
      </c>
      <c r="BA85" s="20"/>
      <c r="BB85" s="20" t="s">
        <v>84</v>
      </c>
      <c r="BC85" s="20"/>
      <c r="BD85" s="20" t="s">
        <v>85</v>
      </c>
      <c r="BE85" s="20"/>
      <c r="BF85" s="20" t="s">
        <v>82</v>
      </c>
    </row>
    <row r="86" spans="1:58" hidden="1">
      <c r="A86" s="4" t="s">
        <v>112</v>
      </c>
      <c r="B86" s="2" t="s">
        <v>199</v>
      </c>
      <c r="C86" s="4" t="s">
        <v>84</v>
      </c>
      <c r="D86" s="2" t="s">
        <v>175</v>
      </c>
      <c r="E86" s="3" t="s">
        <v>343</v>
      </c>
      <c r="F86" s="4" t="s">
        <v>85</v>
      </c>
      <c r="G86" s="2" t="s">
        <v>554</v>
      </c>
      <c r="H86" s="3" t="s">
        <v>562</v>
      </c>
      <c r="I86" s="4" t="s">
        <v>83</v>
      </c>
      <c r="J86" s="2" t="s">
        <v>174</v>
      </c>
      <c r="L86" s="1">
        <f t="shared" si="13"/>
        <v>24</v>
      </c>
      <c r="N86" s="1" t="str">
        <f t="shared" si="14"/>
        <v>IIS-MoTP-Stat-PET-st_ngn</v>
      </c>
      <c r="O86" s="1" t="str">
        <f t="shared" si="15"/>
        <v>New Iron/Steel - Motive Power, Stationary  - Petrol</v>
      </c>
      <c r="P86" s="1" t="str">
        <f t="shared" si="16"/>
        <v>INDPET</v>
      </c>
      <c r="Q86" s="1" t="str">
        <f t="shared" si="17"/>
        <v>IIS-MoTP-Stat</v>
      </c>
      <c r="R86" s="1">
        <f>2018</f>
        <v>2018</v>
      </c>
      <c r="S86" s="1">
        <f>+[2]TechOptions!F79</f>
        <v>2025</v>
      </c>
      <c r="T86" s="1">
        <f>+[2]TechOptions!G79</f>
        <v>15</v>
      </c>
      <c r="U86" s="1">
        <f>+ROUND([2]TechOptions!E79,2)</f>
        <v>0.5</v>
      </c>
      <c r="V86" s="1">
        <v>31.536000000000001</v>
      </c>
      <c r="W86" s="1">
        <f>+[2]TechOptions!H79</f>
        <v>0.18</v>
      </c>
      <c r="X86" s="1">
        <f>+[2]TechOptions!I79</f>
        <v>0.18</v>
      </c>
      <c r="Y86" s="1">
        <f>+[2]TechOptions!J79</f>
        <v>0.18</v>
      </c>
      <c r="Z86" s="1">
        <f>+[2]TechOptions!K79</f>
        <v>0.18</v>
      </c>
      <c r="AA86" s="1">
        <f>+[2]TechOptions!L79</f>
        <v>0.18</v>
      </c>
      <c r="AB86" s="1">
        <f>+[2]TechOptions!M79</f>
        <v>0.18</v>
      </c>
      <c r="AC86" s="1">
        <f>+[2]TechOptions!N79</f>
        <v>0.18</v>
      </c>
      <c r="AD86" s="1">
        <f>+[2]TechOptions!O79</f>
        <v>0.18</v>
      </c>
      <c r="AE86" s="1">
        <f>+[2]TechOptions!P79</f>
        <v>0.18</v>
      </c>
      <c r="AF86" s="1">
        <f>+[2]TechOptions!Q79</f>
        <v>0.18</v>
      </c>
      <c r="AG86" s="1">
        <f>+[2]TechOptions!R79</f>
        <v>350</v>
      </c>
      <c r="AH86" s="1">
        <f>+[2]TechOptions!S79</f>
        <v>350</v>
      </c>
      <c r="AI86" s="1">
        <f>+[2]TechOptions!T79</f>
        <v>350</v>
      </c>
      <c r="AJ86" s="1">
        <f>+[2]TechOptions!U79</f>
        <v>350</v>
      </c>
      <c r="AK86" s="1">
        <f>+[2]TechOptions!V79</f>
        <v>350</v>
      </c>
      <c r="AL86" s="1">
        <f>+[2]TechOptions!W79</f>
        <v>350</v>
      </c>
      <c r="AM86" s="1">
        <f>+[2]TechOptions!X79</f>
        <v>350</v>
      </c>
      <c r="AN86" s="1">
        <f>+[2]TechOptions!Y79</f>
        <v>350</v>
      </c>
      <c r="AO86" s="1">
        <f>+[2]TechOptions!Z79</f>
        <v>350</v>
      </c>
      <c r="AP86" s="1">
        <f>+[2]TechOptions!AA79</f>
        <v>350</v>
      </c>
      <c r="AQ86" s="1">
        <f>+[2]TechOptions!AL79</f>
        <v>1</v>
      </c>
      <c r="AR86" s="1">
        <v>5</v>
      </c>
      <c r="AZ86" s="21" t="s">
        <v>113</v>
      </c>
      <c r="BA86" s="22"/>
      <c r="BB86" s="22" t="s">
        <v>84</v>
      </c>
      <c r="BC86" s="22"/>
      <c r="BD86" s="22" t="s">
        <v>87</v>
      </c>
      <c r="BE86" s="22"/>
      <c r="BF86" s="22" t="s">
        <v>70</v>
      </c>
    </row>
    <row r="87" spans="1:58" hidden="1">
      <c r="A87" s="4" t="s">
        <v>112</v>
      </c>
      <c r="B87" s="2" t="s">
        <v>199</v>
      </c>
      <c r="C87" s="4" t="s">
        <v>84</v>
      </c>
      <c r="D87" s="2" t="s">
        <v>175</v>
      </c>
      <c r="E87" s="3" t="s">
        <v>343</v>
      </c>
      <c r="F87" s="4" t="s">
        <v>222</v>
      </c>
      <c r="G87" s="2" t="s">
        <v>235</v>
      </c>
      <c r="H87" s="3" t="s">
        <v>345</v>
      </c>
      <c r="I87" s="4" t="s">
        <v>70</v>
      </c>
      <c r="J87" s="2" t="s">
        <v>161</v>
      </c>
      <c r="L87" s="1">
        <f t="shared" si="13"/>
        <v>25</v>
      </c>
      <c r="N87" s="1" t="str">
        <f t="shared" si="14"/>
        <v>IIS-MoTP-Stat-ELC-VSD-Mtr</v>
      </c>
      <c r="O87" s="1" t="str">
        <f t="shared" si="15"/>
        <v>New Iron/Steel - Motive Power, Stationary  - Electricity</v>
      </c>
      <c r="P87" s="1" t="str">
        <f t="shared" si="16"/>
        <v>INDELC</v>
      </c>
      <c r="Q87" s="1" t="str">
        <f t="shared" si="17"/>
        <v>IIS-MoTP-Stat</v>
      </c>
      <c r="R87" s="1">
        <f>2018</f>
        <v>2018</v>
      </c>
      <c r="S87" s="1">
        <f>+[2]TechOptions!F80</f>
        <v>2025</v>
      </c>
      <c r="T87" s="1">
        <f>+[2]TechOptions!G80</f>
        <v>10</v>
      </c>
      <c r="U87" s="1">
        <f>+ROUND([2]TechOptions!E80,2)</f>
        <v>0.5</v>
      </c>
      <c r="V87" s="1">
        <v>31.536000000000001</v>
      </c>
      <c r="W87" s="1">
        <f>+[2]TechOptions!H80</f>
        <v>0.9</v>
      </c>
      <c r="X87" s="1">
        <f>+[2]TechOptions!I80</f>
        <v>0.9</v>
      </c>
      <c r="Y87" s="1">
        <f>+[2]TechOptions!J80</f>
        <v>0.9</v>
      </c>
      <c r="Z87" s="1">
        <f>+[2]TechOptions!K80</f>
        <v>0.9</v>
      </c>
      <c r="AA87" s="1">
        <f>+[2]TechOptions!L80</f>
        <v>0.9</v>
      </c>
      <c r="AB87" s="1">
        <f>+[2]TechOptions!M80</f>
        <v>0.9</v>
      </c>
      <c r="AC87" s="1">
        <f>+[2]TechOptions!N80</f>
        <v>0.9</v>
      </c>
      <c r="AD87" s="1">
        <f>+[2]TechOptions!O80</f>
        <v>0.9</v>
      </c>
      <c r="AE87" s="1">
        <f>+[2]TechOptions!P80</f>
        <v>0.9</v>
      </c>
      <c r="AF87" s="1">
        <f>+[2]TechOptions!Q80</f>
        <v>0.9</v>
      </c>
      <c r="AG87" s="1">
        <f>+[2]TechOptions!R80</f>
        <v>336</v>
      </c>
      <c r="AH87" s="1">
        <f>+[2]TechOptions!S80</f>
        <v>336</v>
      </c>
      <c r="AI87" s="1">
        <f>+[2]TechOptions!T80</f>
        <v>336</v>
      </c>
      <c r="AJ87" s="1">
        <f>+[2]TechOptions!U80</f>
        <v>336</v>
      </c>
      <c r="AK87" s="1">
        <f>+[2]TechOptions!V80</f>
        <v>336</v>
      </c>
      <c r="AL87" s="1">
        <f>+[2]TechOptions!W80</f>
        <v>336</v>
      </c>
      <c r="AM87" s="1">
        <f>+[2]TechOptions!X80</f>
        <v>336</v>
      </c>
      <c r="AN87" s="1">
        <f>+[2]TechOptions!Y80</f>
        <v>336</v>
      </c>
      <c r="AO87" s="1">
        <f>+[2]TechOptions!Z80</f>
        <v>336</v>
      </c>
      <c r="AP87" s="1">
        <f>+[2]TechOptions!AA80</f>
        <v>336</v>
      </c>
      <c r="AQ87" s="1">
        <f>+[2]TechOptions!AL80</f>
        <v>0.5</v>
      </c>
      <c r="AR87" s="1">
        <v>5</v>
      </c>
      <c r="AZ87" s="19" t="s">
        <v>113</v>
      </c>
      <c r="BA87" s="20"/>
      <c r="BB87" s="20" t="s">
        <v>84</v>
      </c>
      <c r="BC87" s="20"/>
      <c r="BD87" s="20" t="s">
        <v>85</v>
      </c>
      <c r="BE87" s="20"/>
      <c r="BF87" s="20" t="s">
        <v>83</v>
      </c>
    </row>
    <row r="88" spans="1:58" hidden="1">
      <c r="A88" s="4" t="s">
        <v>112</v>
      </c>
      <c r="B88" s="2" t="s">
        <v>199</v>
      </c>
      <c r="C88" s="4" t="s">
        <v>66</v>
      </c>
      <c r="D88" s="2" t="s">
        <v>158</v>
      </c>
      <c r="E88" s="3" t="s">
        <v>346</v>
      </c>
      <c r="F88" s="4" t="s">
        <v>67</v>
      </c>
      <c r="G88" s="2" t="s">
        <v>159</v>
      </c>
      <c r="H88" s="3" t="s">
        <v>347</v>
      </c>
      <c r="I88" s="4" t="s">
        <v>71</v>
      </c>
      <c r="J88" s="2" t="s">
        <v>162</v>
      </c>
      <c r="L88" s="1">
        <f t="shared" si="13"/>
        <v>20</v>
      </c>
      <c r="N88" s="1" t="str">
        <f t="shared" si="14"/>
        <v>IIS-PH-FURN-COA-Furn</v>
      </c>
      <c r="O88" s="1" t="str">
        <f t="shared" si="15"/>
        <v>New Iron/Steel - Process Heat: Furnace/Kiln  - Coal</v>
      </c>
      <c r="P88" s="1" t="str">
        <f t="shared" si="16"/>
        <v>INDCOA</v>
      </c>
      <c r="Q88" s="1" t="str">
        <f t="shared" si="17"/>
        <v>IIS-PH-FURN</v>
      </c>
      <c r="R88" s="1">
        <f>2018</f>
        <v>2018</v>
      </c>
      <c r="S88" s="1">
        <f>+[2]TechOptions!F81</f>
        <v>2025</v>
      </c>
      <c r="T88" s="1">
        <f>+[2]TechOptions!G81</f>
        <v>25</v>
      </c>
      <c r="U88" s="1">
        <f>+ROUND([2]TechOptions!E81,2)</f>
        <v>0.9</v>
      </c>
      <c r="V88" s="1">
        <v>31.536000000000001</v>
      </c>
      <c r="W88" s="1">
        <f>+[2]TechOptions!H81</f>
        <v>0.7</v>
      </c>
      <c r="X88" s="1">
        <f>+[2]TechOptions!I81</f>
        <v>0.7</v>
      </c>
      <c r="Y88" s="1">
        <f>+[2]TechOptions!J81</f>
        <v>0.7</v>
      </c>
      <c r="Z88" s="1">
        <f>+[2]TechOptions!K81</f>
        <v>0.7</v>
      </c>
      <c r="AA88" s="1">
        <f>+[2]TechOptions!L81</f>
        <v>0.7</v>
      </c>
      <c r="AB88" s="1">
        <f>+[2]TechOptions!M81</f>
        <v>0.7</v>
      </c>
      <c r="AC88" s="1">
        <f>+[2]TechOptions!N81</f>
        <v>0.7</v>
      </c>
      <c r="AD88" s="1">
        <f>+[2]TechOptions!O81</f>
        <v>0.7</v>
      </c>
      <c r="AE88" s="1">
        <f>+[2]TechOptions!P81</f>
        <v>0.7</v>
      </c>
      <c r="AF88" s="1">
        <f>+[2]TechOptions!Q81</f>
        <v>0.7</v>
      </c>
      <c r="AG88" s="1">
        <f>+[2]TechOptions!R81</f>
        <v>63</v>
      </c>
      <c r="AH88" s="1">
        <f>+[2]TechOptions!S81</f>
        <v>63</v>
      </c>
      <c r="AI88" s="1">
        <f>+[2]TechOptions!T81</f>
        <v>63</v>
      </c>
      <c r="AJ88" s="1">
        <f>+[2]TechOptions!U81</f>
        <v>63</v>
      </c>
      <c r="AK88" s="1">
        <f>+[2]TechOptions!V81</f>
        <v>63</v>
      </c>
      <c r="AL88" s="1">
        <f>+[2]TechOptions!W81</f>
        <v>63</v>
      </c>
      <c r="AM88" s="1">
        <f>+[2]TechOptions!X81</f>
        <v>63</v>
      </c>
      <c r="AN88" s="1">
        <f>+[2]TechOptions!Y81</f>
        <v>63</v>
      </c>
      <c r="AO88" s="1">
        <f>+[2]TechOptions!Z81</f>
        <v>63</v>
      </c>
      <c r="AP88" s="1">
        <f>+[2]TechOptions!AA81</f>
        <v>63</v>
      </c>
      <c r="AQ88" s="1">
        <f>+[2]TechOptions!AL81</f>
        <v>0.03</v>
      </c>
      <c r="AR88" s="1">
        <v>5</v>
      </c>
      <c r="AZ88" s="21" t="s">
        <v>113</v>
      </c>
      <c r="BA88" s="22"/>
      <c r="BB88" s="22" t="s">
        <v>84</v>
      </c>
      <c r="BC88" s="22"/>
      <c r="BD88" s="22" t="s">
        <v>222</v>
      </c>
      <c r="BE88" s="22"/>
      <c r="BF88" s="26" t="s">
        <v>70</v>
      </c>
    </row>
    <row r="89" spans="1:58" hidden="1">
      <c r="A89" s="4" t="s">
        <v>112</v>
      </c>
      <c r="B89" s="2" t="s">
        <v>199</v>
      </c>
      <c r="C89" s="4" t="s">
        <v>66</v>
      </c>
      <c r="D89" s="2" t="s">
        <v>158</v>
      </c>
      <c r="E89" s="3" t="s">
        <v>346</v>
      </c>
      <c r="F89" s="4" t="s">
        <v>69</v>
      </c>
      <c r="G89" s="2" t="s">
        <v>159</v>
      </c>
      <c r="H89" s="3" t="s">
        <v>348</v>
      </c>
      <c r="I89" s="4" t="s">
        <v>70</v>
      </c>
      <c r="J89" s="2" t="s">
        <v>161</v>
      </c>
      <c r="L89" s="1">
        <f t="shared" si="13"/>
        <v>20</v>
      </c>
      <c r="N89" s="1" t="str">
        <f t="shared" si="14"/>
        <v>IIS-PH-FURN-ELC-Furn</v>
      </c>
      <c r="O89" s="1" t="str">
        <f t="shared" si="15"/>
        <v>New Iron/Steel - Process Heat: Furnace/Kiln  - Electricity</v>
      </c>
      <c r="P89" s="1" t="str">
        <f t="shared" si="16"/>
        <v>INDELC</v>
      </c>
      <c r="Q89" s="1" t="str">
        <f t="shared" si="17"/>
        <v>IIS-PH-FURN</v>
      </c>
      <c r="R89" s="1">
        <f>2018</f>
        <v>2018</v>
      </c>
      <c r="S89" s="1">
        <f>+[2]TechOptions!F82</f>
        <v>2020</v>
      </c>
      <c r="T89" s="1">
        <f>+[2]TechOptions!G82</f>
        <v>25</v>
      </c>
      <c r="U89" s="1">
        <f>+ROUND([2]TechOptions!E82,2)</f>
        <v>0.9</v>
      </c>
      <c r="V89" s="1">
        <v>31.536000000000001</v>
      </c>
      <c r="W89" s="1">
        <f>+[2]TechOptions!H82</f>
        <v>0.8</v>
      </c>
      <c r="X89" s="1">
        <f>+[2]TechOptions!I82</f>
        <v>0.8</v>
      </c>
      <c r="Y89" s="1">
        <f>+[2]TechOptions!J82</f>
        <v>0.8</v>
      </c>
      <c r="Z89" s="1">
        <f>+[2]TechOptions!K82</f>
        <v>0.8</v>
      </c>
      <c r="AA89" s="1">
        <f>+[2]TechOptions!L82</f>
        <v>0.8</v>
      </c>
      <c r="AB89" s="1">
        <f>+[2]TechOptions!M82</f>
        <v>0.8</v>
      </c>
      <c r="AC89" s="1">
        <f>+[2]TechOptions!N82</f>
        <v>0.8</v>
      </c>
      <c r="AD89" s="1">
        <f>+[2]TechOptions!O82</f>
        <v>0.8</v>
      </c>
      <c r="AE89" s="1">
        <f>+[2]TechOptions!P82</f>
        <v>0.8</v>
      </c>
      <c r="AF89" s="1">
        <f>+[2]TechOptions!Q82</f>
        <v>0.8</v>
      </c>
      <c r="AG89" s="1">
        <f>+[2]TechOptions!R82</f>
        <v>63</v>
      </c>
      <c r="AH89" s="1">
        <f>+[2]TechOptions!S82</f>
        <v>63</v>
      </c>
      <c r="AI89" s="1">
        <f>+[2]TechOptions!T82</f>
        <v>63</v>
      </c>
      <c r="AJ89" s="1">
        <f>+[2]TechOptions!U82</f>
        <v>63</v>
      </c>
      <c r="AK89" s="1">
        <f>+[2]TechOptions!V82</f>
        <v>63</v>
      </c>
      <c r="AL89" s="1">
        <f>+[2]TechOptions!W82</f>
        <v>63</v>
      </c>
      <c r="AM89" s="1">
        <f>+[2]TechOptions!X82</f>
        <v>63</v>
      </c>
      <c r="AN89" s="1">
        <f>+[2]TechOptions!Y82</f>
        <v>63</v>
      </c>
      <c r="AO89" s="1">
        <f>+[2]TechOptions!Z82</f>
        <v>63</v>
      </c>
      <c r="AP89" s="1">
        <f>+[2]TechOptions!AA82</f>
        <v>63</v>
      </c>
      <c r="AQ89" s="1">
        <f>+[2]TechOptions!AL82</f>
        <v>1</v>
      </c>
      <c r="AR89" s="1">
        <v>5</v>
      </c>
      <c r="AZ89" s="19" t="s">
        <v>113</v>
      </c>
      <c r="BA89" s="20"/>
      <c r="BB89" s="20" t="s">
        <v>280</v>
      </c>
      <c r="BC89" s="20"/>
      <c r="BD89" s="20" t="s">
        <v>95</v>
      </c>
      <c r="BE89" s="20"/>
      <c r="BF89" s="20" t="s">
        <v>68</v>
      </c>
    </row>
    <row r="90" spans="1:58" hidden="1">
      <c r="A90" s="4" t="s">
        <v>112</v>
      </c>
      <c r="B90" s="2" t="s">
        <v>199</v>
      </c>
      <c r="C90" s="4" t="s">
        <v>66</v>
      </c>
      <c r="D90" s="2" t="s">
        <v>158</v>
      </c>
      <c r="E90" s="3" t="s">
        <v>346</v>
      </c>
      <c r="F90" s="4" t="s">
        <v>67</v>
      </c>
      <c r="G90" s="2" t="s">
        <v>159</v>
      </c>
      <c r="H90" s="3" t="s">
        <v>349</v>
      </c>
      <c r="I90" s="4" t="s">
        <v>68</v>
      </c>
      <c r="J90" s="2" t="s">
        <v>160</v>
      </c>
      <c r="L90" s="1">
        <f t="shared" si="13"/>
        <v>20</v>
      </c>
      <c r="N90" s="1" t="str">
        <f t="shared" si="14"/>
        <v>IIS-PH-FURN-NGA-Furn</v>
      </c>
      <c r="O90" s="1" t="str">
        <f t="shared" si="15"/>
        <v>New Iron/Steel - Process Heat: Furnace/Kiln  - Natural Gas</v>
      </c>
      <c r="P90" s="1" t="str">
        <f t="shared" si="16"/>
        <v>INDNGA</v>
      </c>
      <c r="Q90" s="1" t="str">
        <f t="shared" si="17"/>
        <v>IIS-PH-FURN</v>
      </c>
      <c r="R90" s="1">
        <f>2018</f>
        <v>2018</v>
      </c>
      <c r="S90" s="1">
        <f>+[2]TechOptions!F83</f>
        <v>2020</v>
      </c>
      <c r="T90" s="1">
        <f>+[2]TechOptions!G83</f>
        <v>25</v>
      </c>
      <c r="U90" s="1">
        <f>+ROUND([2]TechOptions!E83,2)</f>
        <v>0.9</v>
      </c>
      <c r="V90" s="1">
        <v>31.536000000000001</v>
      </c>
      <c r="W90" s="1">
        <f>+[2]TechOptions!H83</f>
        <v>0.8</v>
      </c>
      <c r="X90" s="1">
        <f>+[2]TechOptions!I83</f>
        <v>0.8</v>
      </c>
      <c r="Y90" s="1">
        <f>+[2]TechOptions!J83</f>
        <v>0.8</v>
      </c>
      <c r="Z90" s="1">
        <f>+[2]TechOptions!K83</f>
        <v>0.8</v>
      </c>
      <c r="AA90" s="1">
        <f>+[2]TechOptions!L83</f>
        <v>0.8</v>
      </c>
      <c r="AB90" s="1">
        <f>+[2]TechOptions!M83</f>
        <v>0.8</v>
      </c>
      <c r="AC90" s="1">
        <f>+[2]TechOptions!N83</f>
        <v>0.8</v>
      </c>
      <c r="AD90" s="1">
        <f>+[2]TechOptions!O83</f>
        <v>0.8</v>
      </c>
      <c r="AE90" s="1">
        <f>+[2]TechOptions!P83</f>
        <v>0.8</v>
      </c>
      <c r="AF90" s="1">
        <f>+[2]TechOptions!Q83</f>
        <v>0.8</v>
      </c>
      <c r="AG90" s="1">
        <f>+[2]TechOptions!R83</f>
        <v>63</v>
      </c>
      <c r="AH90" s="1">
        <f>+[2]TechOptions!S83</f>
        <v>63</v>
      </c>
      <c r="AI90" s="1">
        <f>+[2]TechOptions!T83</f>
        <v>63</v>
      </c>
      <c r="AJ90" s="1">
        <f>+[2]TechOptions!U83</f>
        <v>63</v>
      </c>
      <c r="AK90" s="1">
        <f>+[2]TechOptions!V83</f>
        <v>63</v>
      </c>
      <c r="AL90" s="1">
        <f>+[2]TechOptions!W83</f>
        <v>63</v>
      </c>
      <c r="AM90" s="1">
        <f>+[2]TechOptions!X83</f>
        <v>63</v>
      </c>
      <c r="AN90" s="1">
        <f>+[2]TechOptions!Y83</f>
        <v>63</v>
      </c>
      <c r="AO90" s="1">
        <f>+[2]TechOptions!Z83</f>
        <v>63</v>
      </c>
      <c r="AP90" s="1">
        <f>+[2]TechOptions!AA83</f>
        <v>63</v>
      </c>
      <c r="AQ90" s="1">
        <f>+[2]TechOptions!AL83</f>
        <v>0.56000000000000005</v>
      </c>
      <c r="AR90" s="1">
        <v>5</v>
      </c>
      <c r="AZ90" s="21" t="s">
        <v>113</v>
      </c>
      <c r="BA90" s="22"/>
      <c r="BB90" s="22" t="s">
        <v>280</v>
      </c>
      <c r="BC90" s="22"/>
      <c r="BD90" s="22" t="s">
        <v>95</v>
      </c>
      <c r="BE90" s="22"/>
      <c r="BF90" s="22" t="s">
        <v>71</v>
      </c>
    </row>
    <row r="91" spans="1:58" hidden="1">
      <c r="A91" s="4" t="s">
        <v>112</v>
      </c>
      <c r="B91" s="2" t="s">
        <v>199</v>
      </c>
      <c r="C91" s="4" t="s">
        <v>66</v>
      </c>
      <c r="D91" s="2" t="s">
        <v>158</v>
      </c>
      <c r="E91" s="3" t="s">
        <v>346</v>
      </c>
      <c r="F91" s="4" t="s">
        <v>67</v>
      </c>
      <c r="G91" s="2" t="s">
        <v>159</v>
      </c>
      <c r="H91" s="3" t="s">
        <v>350</v>
      </c>
      <c r="I91" s="4" t="s">
        <v>74</v>
      </c>
      <c r="J91" s="2" t="s">
        <v>165</v>
      </c>
      <c r="L91" s="1">
        <f t="shared" si="13"/>
        <v>20</v>
      </c>
      <c r="N91" s="1" t="str">
        <f t="shared" si="14"/>
        <v>IIS-PH-FURN-WOD-Furn</v>
      </c>
      <c r="O91" s="1" t="str">
        <f t="shared" si="15"/>
        <v>New Iron/Steel - Process Heat: Furnace/Kiln  - Wood</v>
      </c>
      <c r="P91" s="1" t="str">
        <f t="shared" si="16"/>
        <v>INDWOD</v>
      </c>
      <c r="Q91" s="1" t="str">
        <f t="shared" si="17"/>
        <v>IIS-PH-FURN</v>
      </c>
      <c r="R91" s="1">
        <f>2018</f>
        <v>2018</v>
      </c>
      <c r="S91" s="1">
        <f>+[2]TechOptions!F84</f>
        <v>2025</v>
      </c>
      <c r="T91" s="1">
        <f>+[2]TechOptions!G84</f>
        <v>25</v>
      </c>
      <c r="U91" s="1">
        <f>+ROUND([2]TechOptions!E84,2)</f>
        <v>0.9</v>
      </c>
      <c r="V91" s="1">
        <v>31.536000000000001</v>
      </c>
      <c r="W91" s="1">
        <f>+[2]TechOptions!H84</f>
        <v>0.7</v>
      </c>
      <c r="X91" s="1">
        <f>+[2]TechOptions!I84</f>
        <v>0.7</v>
      </c>
      <c r="Y91" s="1">
        <f>+[2]TechOptions!J84</f>
        <v>0.7</v>
      </c>
      <c r="Z91" s="1">
        <f>+[2]TechOptions!K84</f>
        <v>0.7</v>
      </c>
      <c r="AA91" s="1">
        <f>+[2]TechOptions!L84</f>
        <v>0.7</v>
      </c>
      <c r="AB91" s="1">
        <f>+[2]TechOptions!M84</f>
        <v>0.7</v>
      </c>
      <c r="AC91" s="1">
        <f>+[2]TechOptions!N84</f>
        <v>0.7</v>
      </c>
      <c r="AD91" s="1">
        <f>+[2]TechOptions!O84</f>
        <v>0.7</v>
      </c>
      <c r="AE91" s="1">
        <f>+[2]TechOptions!P84</f>
        <v>0.7</v>
      </c>
      <c r="AF91" s="1">
        <f>+[2]TechOptions!Q84</f>
        <v>0.7</v>
      </c>
      <c r="AG91" s="1">
        <f>+[2]TechOptions!R84</f>
        <v>63</v>
      </c>
      <c r="AH91" s="1">
        <f>+[2]TechOptions!S84</f>
        <v>63</v>
      </c>
      <c r="AI91" s="1">
        <f>+[2]TechOptions!T84</f>
        <v>63</v>
      </c>
      <c r="AJ91" s="1">
        <f>+[2]TechOptions!U84</f>
        <v>63</v>
      </c>
      <c r="AK91" s="1">
        <f>+[2]TechOptions!V84</f>
        <v>63</v>
      </c>
      <c r="AL91" s="1">
        <f>+[2]TechOptions!W84</f>
        <v>63</v>
      </c>
      <c r="AM91" s="1">
        <f>+[2]TechOptions!X84</f>
        <v>63</v>
      </c>
      <c r="AN91" s="1">
        <f>+[2]TechOptions!Y84</f>
        <v>63</v>
      </c>
      <c r="AO91" s="1">
        <f>+[2]TechOptions!Z84</f>
        <v>63</v>
      </c>
      <c r="AP91" s="1">
        <f>+[2]TechOptions!AA84</f>
        <v>63</v>
      </c>
      <c r="AQ91" s="1">
        <f>+[2]TechOptions!AL84</f>
        <v>0.24</v>
      </c>
      <c r="AR91" s="1">
        <v>5</v>
      </c>
      <c r="AZ91" s="19" t="s">
        <v>113</v>
      </c>
      <c r="BA91" s="20"/>
      <c r="BB91" s="20" t="s">
        <v>280</v>
      </c>
      <c r="BC91" s="20"/>
      <c r="BD91" s="20" t="s">
        <v>232</v>
      </c>
      <c r="BE91" s="20"/>
      <c r="BF91" s="20" t="s">
        <v>70</v>
      </c>
    </row>
    <row r="92" spans="1:58" hidden="1">
      <c r="A92" s="4" t="s">
        <v>112</v>
      </c>
      <c r="B92" s="2" t="s">
        <v>199</v>
      </c>
      <c r="C92" s="4" t="s">
        <v>66</v>
      </c>
      <c r="D92" s="2" t="s">
        <v>158</v>
      </c>
      <c r="E92" s="3" t="s">
        <v>346</v>
      </c>
      <c r="F92" s="4" t="s">
        <v>67</v>
      </c>
      <c r="G92" s="2" t="s">
        <v>159</v>
      </c>
      <c r="H92" s="3" t="s">
        <v>351</v>
      </c>
      <c r="I92" s="4" t="s">
        <v>111</v>
      </c>
      <c r="J92" s="2" t="s">
        <v>198</v>
      </c>
      <c r="L92" s="1">
        <f t="shared" si="13"/>
        <v>20</v>
      </c>
      <c r="N92" s="1" t="str">
        <f t="shared" si="14"/>
        <v>IIS-PH-FURN-LPG-Furn</v>
      </c>
      <c r="O92" s="1" t="str">
        <f t="shared" si="15"/>
        <v>New Iron/Steel - Process Heat: Furnace/Kiln  - LPG</v>
      </c>
      <c r="P92" s="1" t="str">
        <f t="shared" si="16"/>
        <v>INDLPG</v>
      </c>
      <c r="Q92" s="1" t="str">
        <f t="shared" si="17"/>
        <v>IIS-PH-FURN</v>
      </c>
      <c r="R92" s="1">
        <f>2018</f>
        <v>2018</v>
      </c>
      <c r="S92" s="1">
        <f>+[2]TechOptions!F85</f>
        <v>2025</v>
      </c>
      <c r="T92" s="1">
        <f>+[2]TechOptions!G85</f>
        <v>25</v>
      </c>
      <c r="U92" s="1">
        <f>+ROUND([2]TechOptions!E85,2)</f>
        <v>0.9</v>
      </c>
      <c r="V92" s="1">
        <v>31.536000000000001</v>
      </c>
      <c r="W92" s="1">
        <f>+[2]TechOptions!H85</f>
        <v>0.8</v>
      </c>
      <c r="X92" s="1">
        <f>+[2]TechOptions!I85</f>
        <v>0.8</v>
      </c>
      <c r="Y92" s="1">
        <f>+[2]TechOptions!J85</f>
        <v>0.8</v>
      </c>
      <c r="Z92" s="1">
        <f>+[2]TechOptions!K85</f>
        <v>0.8</v>
      </c>
      <c r="AA92" s="1">
        <f>+[2]TechOptions!L85</f>
        <v>0.8</v>
      </c>
      <c r="AB92" s="1">
        <f>+[2]TechOptions!M85</f>
        <v>0.8</v>
      </c>
      <c r="AC92" s="1">
        <f>+[2]TechOptions!N85</f>
        <v>0.8</v>
      </c>
      <c r="AD92" s="1">
        <f>+[2]TechOptions!O85</f>
        <v>0.8</v>
      </c>
      <c r="AE92" s="1">
        <f>+[2]TechOptions!P85</f>
        <v>0.8</v>
      </c>
      <c r="AF92" s="1">
        <f>+[2]TechOptions!Q85</f>
        <v>0.8</v>
      </c>
      <c r="AG92" s="1">
        <f>+[2]TechOptions!R85</f>
        <v>63</v>
      </c>
      <c r="AH92" s="1">
        <f>+[2]TechOptions!S85</f>
        <v>63</v>
      </c>
      <c r="AI92" s="1">
        <f>+[2]TechOptions!T85</f>
        <v>63</v>
      </c>
      <c r="AJ92" s="1">
        <f>+[2]TechOptions!U85</f>
        <v>63</v>
      </c>
      <c r="AK92" s="1">
        <f>+[2]TechOptions!V85</f>
        <v>63</v>
      </c>
      <c r="AL92" s="1">
        <f>+[2]TechOptions!W85</f>
        <v>63</v>
      </c>
      <c r="AM92" s="1">
        <f>+[2]TechOptions!X85</f>
        <v>63</v>
      </c>
      <c r="AN92" s="1">
        <f>+[2]TechOptions!Y85</f>
        <v>63</v>
      </c>
      <c r="AO92" s="1">
        <f>+[2]TechOptions!Z85</f>
        <v>63</v>
      </c>
      <c r="AP92" s="1">
        <f>+[2]TechOptions!AA85</f>
        <v>63</v>
      </c>
      <c r="AQ92" s="1">
        <f>+[2]TechOptions!AL85</f>
        <v>7.0000000000000007E-2</v>
      </c>
      <c r="AR92" s="1">
        <v>5</v>
      </c>
      <c r="AZ92" s="21" t="s">
        <v>113</v>
      </c>
      <c r="BA92" s="22"/>
      <c r="BB92" s="22" t="s">
        <v>280</v>
      </c>
      <c r="BC92" s="22"/>
      <c r="BD92" s="22" t="s">
        <v>95</v>
      </c>
      <c r="BE92" s="22"/>
      <c r="BF92" s="22" t="s">
        <v>82</v>
      </c>
    </row>
    <row r="93" spans="1:58" hidden="1">
      <c r="A93" s="4" t="s">
        <v>113</v>
      </c>
      <c r="B93" s="2" t="s">
        <v>200</v>
      </c>
      <c r="C93" s="4" t="s">
        <v>84</v>
      </c>
      <c r="D93" s="2" t="s">
        <v>175</v>
      </c>
      <c r="E93" s="3" t="s">
        <v>352</v>
      </c>
      <c r="F93" s="4" t="s">
        <v>85</v>
      </c>
      <c r="G93" s="2" t="s">
        <v>554</v>
      </c>
      <c r="H93" s="3" t="s">
        <v>563</v>
      </c>
      <c r="I93" s="4" t="s">
        <v>82</v>
      </c>
      <c r="J93" s="2" t="s">
        <v>173</v>
      </c>
      <c r="L93" s="1">
        <f t="shared" si="13"/>
        <v>25</v>
      </c>
      <c r="N93" s="1" t="str">
        <f t="shared" si="14"/>
        <v>MEAT-MoTP-Stat-DSL-st_ngn</v>
      </c>
      <c r="O93" s="1" t="str">
        <f t="shared" si="15"/>
        <v>New Meat - Motive Power, Stationary  - Diesel</v>
      </c>
      <c r="P93" s="1" t="str">
        <f t="shared" si="16"/>
        <v>INDDSL</v>
      </c>
      <c r="Q93" s="1" t="str">
        <f t="shared" si="17"/>
        <v>MEAT-MoTP-Stat</v>
      </c>
      <c r="R93" s="1">
        <f>2018</f>
        <v>2018</v>
      </c>
      <c r="S93" s="1">
        <f>+[2]TechOptions!F86</f>
        <v>2025</v>
      </c>
      <c r="T93" s="1">
        <f>+[2]TechOptions!G86</f>
        <v>20</v>
      </c>
      <c r="U93" s="1">
        <f>+ROUND([2]TechOptions!E86,2)</f>
        <v>0.5</v>
      </c>
      <c r="V93" s="1">
        <v>31.536000000000001</v>
      </c>
      <c r="W93" s="1">
        <f>+[2]TechOptions!H86</f>
        <v>0.22</v>
      </c>
      <c r="X93" s="1">
        <f>+[2]TechOptions!I86</f>
        <v>0.22</v>
      </c>
      <c r="Y93" s="1">
        <f>+[2]TechOptions!J86</f>
        <v>0.22</v>
      </c>
      <c r="Z93" s="1">
        <f>+[2]TechOptions!K86</f>
        <v>0.22</v>
      </c>
      <c r="AA93" s="1">
        <f>+[2]TechOptions!L86</f>
        <v>0.22</v>
      </c>
      <c r="AB93" s="1">
        <f>+[2]TechOptions!M86</f>
        <v>0.22</v>
      </c>
      <c r="AC93" s="1">
        <f>+[2]TechOptions!N86</f>
        <v>0.22</v>
      </c>
      <c r="AD93" s="1">
        <f>+[2]TechOptions!O86</f>
        <v>0.22</v>
      </c>
      <c r="AE93" s="1">
        <f>+[2]TechOptions!P86</f>
        <v>0.22</v>
      </c>
      <c r="AF93" s="1">
        <f>+[2]TechOptions!Q86</f>
        <v>0.22</v>
      </c>
      <c r="AG93" s="1">
        <f>+[2]TechOptions!R86</f>
        <v>455</v>
      </c>
      <c r="AH93" s="1">
        <f>+[2]TechOptions!S86</f>
        <v>455</v>
      </c>
      <c r="AI93" s="1">
        <f>+[2]TechOptions!T86</f>
        <v>455</v>
      </c>
      <c r="AJ93" s="1">
        <f>+[2]TechOptions!U86</f>
        <v>455</v>
      </c>
      <c r="AK93" s="1">
        <f>+[2]TechOptions!V86</f>
        <v>455</v>
      </c>
      <c r="AL93" s="1">
        <f>+[2]TechOptions!W86</f>
        <v>455</v>
      </c>
      <c r="AM93" s="1">
        <f>+[2]TechOptions!X86</f>
        <v>455</v>
      </c>
      <c r="AN93" s="1">
        <f>+[2]TechOptions!Y86</f>
        <v>455</v>
      </c>
      <c r="AO93" s="1">
        <f>+[2]TechOptions!Z86</f>
        <v>455</v>
      </c>
      <c r="AP93" s="1">
        <f>+[2]TechOptions!AA86</f>
        <v>455</v>
      </c>
      <c r="AQ93" s="1">
        <f>+[2]TechOptions!AL86</f>
        <v>1</v>
      </c>
      <c r="AR93" s="1">
        <v>5</v>
      </c>
      <c r="AZ93" s="19" t="s">
        <v>113</v>
      </c>
      <c r="BA93" s="20"/>
      <c r="BB93" s="20" t="s">
        <v>280</v>
      </c>
      <c r="BC93" s="20"/>
      <c r="BD93" s="20" t="s">
        <v>95</v>
      </c>
      <c r="BE93" s="20"/>
      <c r="BF93" s="20" t="s">
        <v>74</v>
      </c>
    </row>
    <row r="94" spans="1:58" hidden="1">
      <c r="A94" s="4" t="s">
        <v>113</v>
      </c>
      <c r="B94" s="2" t="s">
        <v>200</v>
      </c>
      <c r="C94" s="4" t="s">
        <v>84</v>
      </c>
      <c r="D94" s="2" t="s">
        <v>175</v>
      </c>
      <c r="E94" s="3" t="s">
        <v>352</v>
      </c>
      <c r="F94" s="4" t="s">
        <v>87</v>
      </c>
      <c r="G94" s="2" t="s">
        <v>178</v>
      </c>
      <c r="H94" s="3" t="s">
        <v>353</v>
      </c>
      <c r="I94" s="4" t="s">
        <v>70</v>
      </c>
      <c r="J94" s="2" t="s">
        <v>161</v>
      </c>
      <c r="L94" s="1">
        <f t="shared" si="13"/>
        <v>24</v>
      </c>
      <c r="N94" s="1" t="str">
        <f t="shared" si="14"/>
        <v>MEAT-MoTP-Stat-ELC-Motor</v>
      </c>
      <c r="O94" s="1" t="str">
        <f t="shared" si="15"/>
        <v>New Meat - Motive Power, Stationary  - Electricity</v>
      </c>
      <c r="P94" s="1" t="str">
        <f t="shared" si="16"/>
        <v>INDELC</v>
      </c>
      <c r="Q94" s="1" t="str">
        <f t="shared" si="17"/>
        <v>MEAT-MoTP-Stat</v>
      </c>
      <c r="R94" s="1">
        <f>2018</f>
        <v>2018</v>
      </c>
      <c r="S94" s="1">
        <f>+[2]TechOptions!F87</f>
        <v>2020</v>
      </c>
      <c r="T94" s="1">
        <f>+[2]TechOptions!G87</f>
        <v>10</v>
      </c>
      <c r="U94" s="1">
        <f>+ROUND([2]TechOptions!E87,2)</f>
        <v>0.5</v>
      </c>
      <c r="V94" s="1">
        <v>31.536000000000001</v>
      </c>
      <c r="W94" s="1">
        <f>+[2]TechOptions!H87</f>
        <v>0.67500000000000004</v>
      </c>
      <c r="X94" s="1">
        <f>+[2]TechOptions!I87</f>
        <v>0.67500000000000004</v>
      </c>
      <c r="Y94" s="1">
        <f>+[2]TechOptions!J87</f>
        <v>0.67500000000000004</v>
      </c>
      <c r="Z94" s="1">
        <f>+[2]TechOptions!K87</f>
        <v>0.67500000000000004</v>
      </c>
      <c r="AA94" s="1">
        <f>+[2]TechOptions!L87</f>
        <v>0.67500000000000004</v>
      </c>
      <c r="AB94" s="1">
        <f>+[2]TechOptions!M87</f>
        <v>0.67500000000000004</v>
      </c>
      <c r="AC94" s="1">
        <f>+[2]TechOptions!N87</f>
        <v>0.67500000000000004</v>
      </c>
      <c r="AD94" s="1">
        <f>+[2]TechOptions!O87</f>
        <v>0.67500000000000004</v>
      </c>
      <c r="AE94" s="1">
        <f>+[2]TechOptions!P87</f>
        <v>0.67500000000000004</v>
      </c>
      <c r="AF94" s="1">
        <f>+[2]TechOptions!Q87</f>
        <v>0.67500000000000004</v>
      </c>
      <c r="AG94" s="1">
        <f>+[2]TechOptions!R87</f>
        <v>280</v>
      </c>
      <c r="AH94" s="1">
        <f>+[2]TechOptions!S87</f>
        <v>280</v>
      </c>
      <c r="AI94" s="1">
        <f>+[2]TechOptions!T87</f>
        <v>280</v>
      </c>
      <c r="AJ94" s="1">
        <f>+[2]TechOptions!U87</f>
        <v>280</v>
      </c>
      <c r="AK94" s="1">
        <f>+[2]TechOptions!V87</f>
        <v>280</v>
      </c>
      <c r="AL94" s="1">
        <f>+[2]TechOptions!W87</f>
        <v>280</v>
      </c>
      <c r="AM94" s="1">
        <f>+[2]TechOptions!X87</f>
        <v>280</v>
      </c>
      <c r="AN94" s="1">
        <f>+[2]TechOptions!Y87</f>
        <v>280</v>
      </c>
      <c r="AO94" s="1">
        <f>+[2]TechOptions!Z87</f>
        <v>280</v>
      </c>
      <c r="AP94" s="1">
        <f>+[2]TechOptions!AA87</f>
        <v>280</v>
      </c>
      <c r="AQ94" s="1">
        <f>+[2]TechOptions!AL87</f>
        <v>1</v>
      </c>
      <c r="AR94" s="1">
        <v>5</v>
      </c>
      <c r="AZ94" s="25" t="s">
        <v>113</v>
      </c>
      <c r="BA94" s="26"/>
      <c r="BB94" s="22" t="s">
        <v>280</v>
      </c>
      <c r="BC94" s="22"/>
      <c r="BD94" s="26" t="s">
        <v>322</v>
      </c>
      <c r="BE94" s="26"/>
      <c r="BF94" s="26" t="s">
        <v>70</v>
      </c>
    </row>
    <row r="95" spans="1:58" hidden="1">
      <c r="A95" s="4" t="s">
        <v>113</v>
      </c>
      <c r="B95" s="2" t="s">
        <v>200</v>
      </c>
      <c r="C95" s="4" t="s">
        <v>84</v>
      </c>
      <c r="D95" s="2" t="s">
        <v>175</v>
      </c>
      <c r="E95" s="3" t="s">
        <v>352</v>
      </c>
      <c r="F95" s="4" t="s">
        <v>85</v>
      </c>
      <c r="G95" s="2" t="s">
        <v>554</v>
      </c>
      <c r="H95" s="3" t="s">
        <v>564</v>
      </c>
      <c r="I95" s="4" t="s">
        <v>83</v>
      </c>
      <c r="J95" s="2" t="s">
        <v>174</v>
      </c>
      <c r="L95" s="1">
        <f t="shared" si="13"/>
        <v>25</v>
      </c>
      <c r="N95" s="1" t="str">
        <f t="shared" si="14"/>
        <v>MEAT-MoTP-Stat-PET-st_ngn</v>
      </c>
      <c r="O95" s="1" t="str">
        <f t="shared" si="15"/>
        <v>New Meat - Motive Power, Stationary  - Petrol</v>
      </c>
      <c r="P95" s="1" t="str">
        <f t="shared" si="16"/>
        <v>INDPET</v>
      </c>
      <c r="Q95" s="1" t="str">
        <f t="shared" si="17"/>
        <v>MEAT-MoTP-Stat</v>
      </c>
      <c r="R95" s="1">
        <f>2018</f>
        <v>2018</v>
      </c>
      <c r="S95" s="1">
        <f>+[2]TechOptions!F88</f>
        <v>2025</v>
      </c>
      <c r="T95" s="1">
        <f>+[2]TechOptions!G88</f>
        <v>15</v>
      </c>
      <c r="U95" s="1">
        <f>+ROUND([2]TechOptions!E88,2)</f>
        <v>0.5</v>
      </c>
      <c r="V95" s="1">
        <v>31.536000000000001</v>
      </c>
      <c r="W95" s="1">
        <f>+[2]TechOptions!H88</f>
        <v>0.18</v>
      </c>
      <c r="X95" s="1">
        <f>+[2]TechOptions!I88</f>
        <v>0.18</v>
      </c>
      <c r="Y95" s="1">
        <f>+[2]TechOptions!J88</f>
        <v>0.18</v>
      </c>
      <c r="Z95" s="1">
        <f>+[2]TechOptions!K88</f>
        <v>0.18</v>
      </c>
      <c r="AA95" s="1">
        <f>+[2]TechOptions!L88</f>
        <v>0.18</v>
      </c>
      <c r="AB95" s="1">
        <f>+[2]TechOptions!M88</f>
        <v>0.18</v>
      </c>
      <c r="AC95" s="1">
        <f>+[2]TechOptions!N88</f>
        <v>0.18</v>
      </c>
      <c r="AD95" s="1">
        <f>+[2]TechOptions!O88</f>
        <v>0.18</v>
      </c>
      <c r="AE95" s="1">
        <f>+[2]TechOptions!P88</f>
        <v>0.18</v>
      </c>
      <c r="AF95" s="1">
        <f>+[2]TechOptions!Q88</f>
        <v>0.18</v>
      </c>
      <c r="AG95" s="1">
        <f>+[2]TechOptions!R88</f>
        <v>350</v>
      </c>
      <c r="AH95" s="1">
        <f>+[2]TechOptions!S88</f>
        <v>350</v>
      </c>
      <c r="AI95" s="1">
        <f>+[2]TechOptions!T88</f>
        <v>350</v>
      </c>
      <c r="AJ95" s="1">
        <f>+[2]TechOptions!U88</f>
        <v>350</v>
      </c>
      <c r="AK95" s="1">
        <f>+[2]TechOptions!V88</f>
        <v>350</v>
      </c>
      <c r="AL95" s="1">
        <f>+[2]TechOptions!W88</f>
        <v>350</v>
      </c>
      <c r="AM95" s="1">
        <f>+[2]TechOptions!X88</f>
        <v>350</v>
      </c>
      <c r="AN95" s="1">
        <f>+[2]TechOptions!Y88</f>
        <v>350</v>
      </c>
      <c r="AO95" s="1">
        <f>+[2]TechOptions!Z88</f>
        <v>350</v>
      </c>
      <c r="AP95" s="1">
        <f>+[2]TechOptions!AA88</f>
        <v>350</v>
      </c>
      <c r="AQ95" s="1">
        <f>+[2]TechOptions!AL88</f>
        <v>1</v>
      </c>
      <c r="AR95" s="1">
        <v>5</v>
      </c>
      <c r="AZ95" s="23" t="s">
        <v>113</v>
      </c>
      <c r="BA95" s="24"/>
      <c r="BB95" s="20" t="s">
        <v>93</v>
      </c>
      <c r="BC95" s="20"/>
      <c r="BD95" s="20" t="s">
        <v>90</v>
      </c>
      <c r="BE95" s="20"/>
      <c r="BF95" s="20" t="s">
        <v>68</v>
      </c>
    </row>
    <row r="96" spans="1:58" hidden="1">
      <c r="A96" s="4" t="s">
        <v>113</v>
      </c>
      <c r="B96" s="2" t="s">
        <v>200</v>
      </c>
      <c r="C96" s="4" t="s">
        <v>84</v>
      </c>
      <c r="D96" s="2" t="s">
        <v>175</v>
      </c>
      <c r="E96" s="3" t="s">
        <v>352</v>
      </c>
      <c r="F96" s="4" t="s">
        <v>222</v>
      </c>
      <c r="G96" s="2" t="s">
        <v>235</v>
      </c>
      <c r="H96" s="3" t="s">
        <v>354</v>
      </c>
      <c r="I96" s="4" t="s">
        <v>70</v>
      </c>
      <c r="J96" s="2" t="s">
        <v>161</v>
      </c>
      <c r="L96" s="1">
        <f t="shared" si="13"/>
        <v>26</v>
      </c>
      <c r="N96" s="1" t="str">
        <f t="shared" si="14"/>
        <v>MEAT-MoTP-Stat-ELC-VSD-Mtr</v>
      </c>
      <c r="O96" s="1" t="str">
        <f t="shared" si="15"/>
        <v>New Meat - Motive Power, Stationary  - Electricity</v>
      </c>
      <c r="P96" s="1" t="str">
        <f t="shared" si="16"/>
        <v>INDELC</v>
      </c>
      <c r="Q96" s="1" t="str">
        <f t="shared" si="17"/>
        <v>MEAT-MoTP-Stat</v>
      </c>
      <c r="R96" s="1">
        <f>2018</f>
        <v>2018</v>
      </c>
      <c r="S96" s="1">
        <f>+[2]TechOptions!F89</f>
        <v>2025</v>
      </c>
      <c r="T96" s="1">
        <f>+[2]TechOptions!G89</f>
        <v>10</v>
      </c>
      <c r="U96" s="1">
        <f>+ROUND([2]TechOptions!E89,2)</f>
        <v>0.5</v>
      </c>
      <c r="V96" s="1">
        <v>31.536000000000001</v>
      </c>
      <c r="W96" s="1">
        <f>+[2]TechOptions!H89</f>
        <v>0.9</v>
      </c>
      <c r="X96" s="1">
        <f>+[2]TechOptions!I89</f>
        <v>0.9</v>
      </c>
      <c r="Y96" s="1">
        <f>+[2]TechOptions!J89</f>
        <v>0.9</v>
      </c>
      <c r="Z96" s="1">
        <f>+[2]TechOptions!K89</f>
        <v>0.9</v>
      </c>
      <c r="AA96" s="1">
        <f>+[2]TechOptions!L89</f>
        <v>0.9</v>
      </c>
      <c r="AB96" s="1">
        <f>+[2]TechOptions!M89</f>
        <v>0.9</v>
      </c>
      <c r="AC96" s="1">
        <f>+[2]TechOptions!N89</f>
        <v>0.9</v>
      </c>
      <c r="AD96" s="1">
        <f>+[2]TechOptions!O89</f>
        <v>0.9</v>
      </c>
      <c r="AE96" s="1">
        <f>+[2]TechOptions!P89</f>
        <v>0.9</v>
      </c>
      <c r="AF96" s="1">
        <f>+[2]TechOptions!Q89</f>
        <v>0.9</v>
      </c>
      <c r="AG96" s="1">
        <f>+[2]TechOptions!R89</f>
        <v>336</v>
      </c>
      <c r="AH96" s="1">
        <f>+[2]TechOptions!S89</f>
        <v>336</v>
      </c>
      <c r="AI96" s="1">
        <f>+[2]TechOptions!T89</f>
        <v>336</v>
      </c>
      <c r="AJ96" s="1">
        <f>+[2]TechOptions!U89</f>
        <v>336</v>
      </c>
      <c r="AK96" s="1">
        <f>+[2]TechOptions!V89</f>
        <v>336</v>
      </c>
      <c r="AL96" s="1">
        <f>+[2]TechOptions!W89</f>
        <v>336</v>
      </c>
      <c r="AM96" s="1">
        <f>+[2]TechOptions!X89</f>
        <v>336</v>
      </c>
      <c r="AN96" s="1">
        <f>+[2]TechOptions!Y89</f>
        <v>336</v>
      </c>
      <c r="AO96" s="1">
        <f>+[2]TechOptions!Z89</f>
        <v>336</v>
      </c>
      <c r="AP96" s="1">
        <f>+[2]TechOptions!AA89</f>
        <v>336</v>
      </c>
      <c r="AQ96" s="1">
        <f>+[2]TechOptions!AL89</f>
        <v>0.5</v>
      </c>
      <c r="AR96" s="1">
        <v>5</v>
      </c>
      <c r="AZ96" s="25" t="s">
        <v>113</v>
      </c>
      <c r="BA96" s="26"/>
      <c r="BB96" s="22" t="s">
        <v>93</v>
      </c>
      <c r="BC96" s="22"/>
      <c r="BD96" s="22" t="s">
        <v>91</v>
      </c>
      <c r="BE96" s="22"/>
      <c r="BF96" s="22" t="s">
        <v>70</v>
      </c>
    </row>
    <row r="97" spans="1:58" hidden="1">
      <c r="A97" s="4" t="s">
        <v>113</v>
      </c>
      <c r="B97" s="2" t="s">
        <v>200</v>
      </c>
      <c r="C97" s="4" t="s">
        <v>280</v>
      </c>
      <c r="D97" s="2" t="s">
        <v>292</v>
      </c>
      <c r="E97" s="3" t="s">
        <v>355</v>
      </c>
      <c r="F97" s="4" t="s">
        <v>95</v>
      </c>
      <c r="G97" s="2" t="s">
        <v>95</v>
      </c>
      <c r="H97" s="3" t="s">
        <v>356</v>
      </c>
      <c r="I97" s="4" t="s">
        <v>68</v>
      </c>
      <c r="J97" s="2" t="s">
        <v>160</v>
      </c>
      <c r="L97" s="1">
        <f t="shared" si="13"/>
        <v>25</v>
      </c>
      <c r="N97" s="1" t="str">
        <f t="shared" si="14"/>
        <v>MEAT-PH-STM_HW-NGA-Boiler</v>
      </c>
      <c r="O97" s="1" t="str">
        <f t="shared" si="15"/>
        <v>New Meat - Process Heat: Steam/Hot Water  - Natural Gas</v>
      </c>
      <c r="P97" s="1" t="str">
        <f t="shared" si="16"/>
        <v>INDNGA</v>
      </c>
      <c r="Q97" s="1" t="str">
        <f t="shared" si="17"/>
        <v>MEAT-PH-STM_HW</v>
      </c>
      <c r="R97" s="1">
        <f>2018</f>
        <v>2018</v>
      </c>
      <c r="S97" s="1">
        <f>+[2]TechOptions!F90</f>
        <v>2020</v>
      </c>
      <c r="T97" s="1">
        <f>+[2]TechOptions!G90</f>
        <v>25</v>
      </c>
      <c r="U97" s="1">
        <f>+ROUND([2]TechOptions!E90,2)</f>
        <v>0.34</v>
      </c>
      <c r="V97" s="1">
        <v>31.536000000000001</v>
      </c>
      <c r="W97" s="1">
        <f>+[2]TechOptions!H90</f>
        <v>0.87</v>
      </c>
      <c r="X97" s="1">
        <f>+[2]TechOptions!I90</f>
        <v>0.87</v>
      </c>
      <c r="Y97" s="1">
        <f>+[2]TechOptions!J90</f>
        <v>0.87</v>
      </c>
      <c r="Z97" s="1">
        <f>+[2]TechOptions!K90</f>
        <v>0.87</v>
      </c>
      <c r="AA97" s="1">
        <f>+[2]TechOptions!L90</f>
        <v>0.87</v>
      </c>
      <c r="AB97" s="1">
        <f>+[2]TechOptions!M90</f>
        <v>0.87</v>
      </c>
      <c r="AC97" s="1">
        <f>+[2]TechOptions!N90</f>
        <v>0.87</v>
      </c>
      <c r="AD97" s="1">
        <f>+[2]TechOptions!O90</f>
        <v>0.87</v>
      </c>
      <c r="AE97" s="1">
        <f>+[2]TechOptions!P90</f>
        <v>0.87</v>
      </c>
      <c r="AF97" s="1">
        <f>+[2]TechOptions!Q90</f>
        <v>0.87</v>
      </c>
      <c r="AG97" s="1">
        <f>+[2]TechOptions!R90</f>
        <v>250</v>
      </c>
      <c r="AH97" s="1">
        <f>+[2]TechOptions!S90</f>
        <v>250</v>
      </c>
      <c r="AI97" s="1">
        <f>+[2]TechOptions!T90</f>
        <v>250</v>
      </c>
      <c r="AJ97" s="1">
        <f>+[2]TechOptions!U90</f>
        <v>250</v>
      </c>
      <c r="AK97" s="1">
        <f>+[2]TechOptions!V90</f>
        <v>250</v>
      </c>
      <c r="AL97" s="1">
        <f>+[2]TechOptions!W90</f>
        <v>250</v>
      </c>
      <c r="AM97" s="1">
        <f>+[2]TechOptions!X90</f>
        <v>250</v>
      </c>
      <c r="AN97" s="1">
        <f>+[2]TechOptions!Y90</f>
        <v>250</v>
      </c>
      <c r="AO97" s="1">
        <f>+[2]TechOptions!Z90</f>
        <v>250</v>
      </c>
      <c r="AP97" s="1">
        <f>+[2]TechOptions!AA90</f>
        <v>250</v>
      </c>
      <c r="AQ97" s="1">
        <f>+[2]TechOptions!AL90</f>
        <v>1</v>
      </c>
      <c r="AR97" s="1">
        <v>5</v>
      </c>
      <c r="AZ97" s="19" t="s">
        <v>113</v>
      </c>
      <c r="BA97" s="20"/>
      <c r="BB97" s="20" t="s">
        <v>103</v>
      </c>
      <c r="BC97" s="20"/>
      <c r="BD97" s="20" t="s">
        <v>103</v>
      </c>
      <c r="BE97" s="20"/>
      <c r="BF97" s="20" t="s">
        <v>70</v>
      </c>
    </row>
    <row r="98" spans="1:58" hidden="1">
      <c r="A98" s="4" t="s">
        <v>113</v>
      </c>
      <c r="B98" s="2" t="s">
        <v>200</v>
      </c>
      <c r="C98" s="4" t="s">
        <v>280</v>
      </c>
      <c r="D98" s="2" t="s">
        <v>292</v>
      </c>
      <c r="E98" s="3" t="s">
        <v>355</v>
      </c>
      <c r="F98" s="4" t="s">
        <v>95</v>
      </c>
      <c r="G98" s="2" t="s">
        <v>95</v>
      </c>
      <c r="H98" s="3" t="s">
        <v>357</v>
      </c>
      <c r="I98" s="4" t="s">
        <v>71</v>
      </c>
      <c r="J98" s="2" t="s">
        <v>162</v>
      </c>
      <c r="L98" s="1">
        <f t="shared" si="13"/>
        <v>25</v>
      </c>
      <c r="N98" s="1" t="str">
        <f t="shared" si="14"/>
        <v>MEAT-PH-STM_HW-COA-Boiler</v>
      </c>
      <c r="O98" s="1" t="str">
        <f t="shared" si="15"/>
        <v>New Meat - Process Heat: Steam/Hot Water  - Coal</v>
      </c>
      <c r="P98" s="1" t="str">
        <f t="shared" si="16"/>
        <v>INDCOA</v>
      </c>
      <c r="Q98" s="1" t="str">
        <f t="shared" si="17"/>
        <v>MEAT-PH-STM_HW</v>
      </c>
      <c r="R98" s="1">
        <f>2018</f>
        <v>2018</v>
      </c>
      <c r="S98" s="1">
        <f>+[2]TechOptions!F91</f>
        <v>2020</v>
      </c>
      <c r="T98" s="1">
        <f>+[2]TechOptions!G91</f>
        <v>25</v>
      </c>
      <c r="U98" s="1">
        <f>+ROUND([2]TechOptions!E91,2)</f>
        <v>0.34</v>
      </c>
      <c r="V98" s="1">
        <v>31.536000000000001</v>
      </c>
      <c r="W98" s="1">
        <f>+[2]TechOptions!H91</f>
        <v>0.8</v>
      </c>
      <c r="X98" s="1">
        <f>+[2]TechOptions!I91</f>
        <v>0.8</v>
      </c>
      <c r="Y98" s="1">
        <f>+[2]TechOptions!J91</f>
        <v>0.8</v>
      </c>
      <c r="Z98" s="1">
        <f>+[2]TechOptions!K91</f>
        <v>0.8</v>
      </c>
      <c r="AA98" s="1">
        <f>+[2]TechOptions!L91</f>
        <v>0.8</v>
      </c>
      <c r="AB98" s="1">
        <f>+[2]TechOptions!M91</f>
        <v>0.8</v>
      </c>
      <c r="AC98" s="1">
        <f>+[2]TechOptions!N91</f>
        <v>0.8</v>
      </c>
      <c r="AD98" s="1">
        <f>+[2]TechOptions!O91</f>
        <v>0.8</v>
      </c>
      <c r="AE98" s="1">
        <f>+[2]TechOptions!P91</f>
        <v>0.8</v>
      </c>
      <c r="AF98" s="1">
        <f>+[2]TechOptions!Q91</f>
        <v>0.8</v>
      </c>
      <c r="AG98" s="1">
        <f>+[2]TechOptions!R91</f>
        <v>750</v>
      </c>
      <c r="AH98" s="1">
        <f>+[2]TechOptions!S91</f>
        <v>750</v>
      </c>
      <c r="AI98" s="1">
        <f>+[2]TechOptions!T91</f>
        <v>750</v>
      </c>
      <c r="AJ98" s="1">
        <f>+[2]TechOptions!U91</f>
        <v>750</v>
      </c>
      <c r="AK98" s="1">
        <f>+[2]TechOptions!V91</f>
        <v>750</v>
      </c>
      <c r="AL98" s="1">
        <f>+[2]TechOptions!W91</f>
        <v>750</v>
      </c>
      <c r="AM98" s="1">
        <f>+[2]TechOptions!X91</f>
        <v>750</v>
      </c>
      <c r="AN98" s="1">
        <f>+[2]TechOptions!Y91</f>
        <v>750</v>
      </c>
      <c r="AO98" s="1">
        <f>+[2]TechOptions!Z91</f>
        <v>750</v>
      </c>
      <c r="AP98" s="1">
        <f>+[2]TechOptions!AA91</f>
        <v>750</v>
      </c>
      <c r="AQ98" s="1">
        <f>+[2]TechOptions!AL91</f>
        <v>1</v>
      </c>
      <c r="AR98" s="1">
        <v>5</v>
      </c>
      <c r="AZ98" s="21" t="s">
        <v>114</v>
      </c>
      <c r="BA98" s="22"/>
      <c r="BB98" s="22" t="s">
        <v>84</v>
      </c>
      <c r="BC98" s="22"/>
      <c r="BD98" s="22" t="s">
        <v>85</v>
      </c>
      <c r="BE98" s="22"/>
      <c r="BF98" s="22" t="s">
        <v>82</v>
      </c>
    </row>
    <row r="99" spans="1:58" hidden="1">
      <c r="A99" s="4" t="s">
        <v>113</v>
      </c>
      <c r="B99" s="2" t="s">
        <v>200</v>
      </c>
      <c r="C99" s="4" t="s">
        <v>280</v>
      </c>
      <c r="D99" s="2" t="s">
        <v>292</v>
      </c>
      <c r="E99" s="3" t="s">
        <v>355</v>
      </c>
      <c r="F99" s="4" t="s">
        <v>232</v>
      </c>
      <c r="G99" s="2" t="s">
        <v>247</v>
      </c>
      <c r="H99" s="3" t="s">
        <v>358</v>
      </c>
      <c r="I99" s="4" t="s">
        <v>70</v>
      </c>
      <c r="J99" s="2" t="s">
        <v>161</v>
      </c>
      <c r="L99" s="1">
        <f t="shared" si="13"/>
        <v>23</v>
      </c>
      <c r="N99" s="1" t="str">
        <f t="shared" si="14"/>
        <v>MEAT-PH-STM_HW-ELC-HPmp</v>
      </c>
      <c r="O99" s="1" t="str">
        <f t="shared" si="15"/>
        <v>New Meat - Process Heat: Steam/Hot Water  - Electricity</v>
      </c>
      <c r="P99" s="1" t="str">
        <f t="shared" si="16"/>
        <v>INDELC</v>
      </c>
      <c r="Q99" s="1" t="str">
        <f t="shared" si="17"/>
        <v>MEAT-PH-STM_HW</v>
      </c>
      <c r="R99" s="1">
        <f>2018</f>
        <v>2018</v>
      </c>
      <c r="S99" s="1">
        <f>+[2]TechOptions!F92</f>
        <v>2025</v>
      </c>
      <c r="T99" s="1">
        <f>+[2]TechOptions!G92</f>
        <v>20</v>
      </c>
      <c r="U99" s="1">
        <f>+ROUND([2]TechOptions!E92,2)</f>
        <v>0.5</v>
      </c>
      <c r="V99" s="1">
        <v>31.536000000000001</v>
      </c>
      <c r="W99" s="1">
        <f>+[2]TechOptions!H92</f>
        <v>3.5</v>
      </c>
      <c r="X99" s="1">
        <f>+[2]TechOptions!I92</f>
        <v>3.5</v>
      </c>
      <c r="Y99" s="1">
        <f>+[2]TechOptions!J92</f>
        <v>3.5</v>
      </c>
      <c r="Z99" s="1">
        <f>+[2]TechOptions!K92</f>
        <v>3.5</v>
      </c>
      <c r="AA99" s="1">
        <f>+[2]TechOptions!L92</f>
        <v>3.5</v>
      </c>
      <c r="AB99" s="1">
        <f>+[2]TechOptions!M92</f>
        <v>3.5</v>
      </c>
      <c r="AC99" s="1">
        <f>+[2]TechOptions!N92</f>
        <v>3.5</v>
      </c>
      <c r="AD99" s="1">
        <f>+[2]TechOptions!O92</f>
        <v>3.5</v>
      </c>
      <c r="AE99" s="1">
        <f>+[2]TechOptions!P92</f>
        <v>3.5</v>
      </c>
      <c r="AF99" s="1">
        <f>+[2]TechOptions!Q92</f>
        <v>3.5</v>
      </c>
      <c r="AG99" s="1">
        <f>AG71</f>
        <v>1071.4285714285713</v>
      </c>
      <c r="AH99" s="1">
        <f>AG99</f>
        <v>1071.4285714285713</v>
      </c>
      <c r="AI99" s="1">
        <f t="shared" ref="AI99:AP99" si="19">AH99</f>
        <v>1071.4285714285713</v>
      </c>
      <c r="AJ99" s="1">
        <f t="shared" si="19"/>
        <v>1071.4285714285713</v>
      </c>
      <c r="AK99" s="1">
        <f t="shared" si="19"/>
        <v>1071.4285714285713</v>
      </c>
      <c r="AL99" s="1">
        <f t="shared" si="19"/>
        <v>1071.4285714285713</v>
      </c>
      <c r="AM99" s="1">
        <f t="shared" si="19"/>
        <v>1071.4285714285713</v>
      </c>
      <c r="AN99" s="1">
        <f t="shared" si="19"/>
        <v>1071.4285714285713</v>
      </c>
      <c r="AO99" s="1">
        <f t="shared" si="19"/>
        <v>1071.4285714285713</v>
      </c>
      <c r="AP99" s="1">
        <f t="shared" si="19"/>
        <v>1071.4285714285713</v>
      </c>
      <c r="AQ99" s="1">
        <v>0.7</v>
      </c>
      <c r="AR99" s="1">
        <v>5</v>
      </c>
      <c r="AZ99" s="19" t="s">
        <v>114</v>
      </c>
      <c r="BA99" s="20"/>
      <c r="BB99" s="20" t="s">
        <v>84</v>
      </c>
      <c r="BC99" s="20"/>
      <c r="BD99" s="20" t="s">
        <v>87</v>
      </c>
      <c r="BE99" s="20"/>
      <c r="BF99" s="20" t="s">
        <v>70</v>
      </c>
    </row>
    <row r="100" spans="1:58" hidden="1">
      <c r="A100" s="4" t="s">
        <v>113</v>
      </c>
      <c r="B100" s="2" t="s">
        <v>200</v>
      </c>
      <c r="C100" s="4" t="s">
        <v>280</v>
      </c>
      <c r="D100" s="2" t="s">
        <v>292</v>
      </c>
      <c r="E100" s="3" t="s">
        <v>355</v>
      </c>
      <c r="F100" s="4" t="s">
        <v>95</v>
      </c>
      <c r="G100" s="2" t="s">
        <v>95</v>
      </c>
      <c r="H100" s="3" t="s">
        <v>359</v>
      </c>
      <c r="I100" s="4" t="s">
        <v>82</v>
      </c>
      <c r="J100" s="2" t="s">
        <v>173</v>
      </c>
      <c r="L100" s="1">
        <f t="shared" si="13"/>
        <v>25</v>
      </c>
      <c r="N100" s="1" t="str">
        <f t="shared" si="14"/>
        <v>MEAT-PH-STM_HW-DSL-Boiler</v>
      </c>
      <c r="O100" s="1" t="str">
        <f t="shared" si="15"/>
        <v>New Meat - Process Heat: Steam/Hot Water  - Diesel</v>
      </c>
      <c r="P100" s="1" t="str">
        <f t="shared" si="16"/>
        <v>INDDSL</v>
      </c>
      <c r="Q100" s="1" t="str">
        <f t="shared" si="17"/>
        <v>MEAT-PH-STM_HW</v>
      </c>
      <c r="R100" s="1">
        <f>2018</f>
        <v>2018</v>
      </c>
      <c r="S100" s="1">
        <f>+[2]TechOptions!F93</f>
        <v>2025</v>
      </c>
      <c r="T100" s="1">
        <f>+[2]TechOptions!G93</f>
        <v>25</v>
      </c>
      <c r="U100" s="1">
        <f>+ROUND([2]TechOptions!E93,2)</f>
        <v>0.5</v>
      </c>
      <c r="V100" s="1">
        <v>31.536000000000001</v>
      </c>
      <c r="W100" s="1">
        <f>+[2]TechOptions!H93</f>
        <v>0.85</v>
      </c>
      <c r="X100" s="1">
        <f>+[2]TechOptions!I93</f>
        <v>0.85</v>
      </c>
      <c r="Y100" s="1">
        <f>+[2]TechOptions!J93</f>
        <v>0.85</v>
      </c>
      <c r="Z100" s="1">
        <f>+[2]TechOptions!K93</f>
        <v>0.85</v>
      </c>
      <c r="AA100" s="1">
        <f>+[2]TechOptions!L93</f>
        <v>0.85</v>
      </c>
      <c r="AB100" s="1">
        <f>+[2]TechOptions!M93</f>
        <v>0.85</v>
      </c>
      <c r="AC100" s="1">
        <f>+[2]TechOptions!N93</f>
        <v>0.85</v>
      </c>
      <c r="AD100" s="1">
        <f>+[2]TechOptions!O93</f>
        <v>0.85</v>
      </c>
      <c r="AE100" s="1">
        <f>+[2]TechOptions!P93</f>
        <v>0.85</v>
      </c>
      <c r="AF100" s="1">
        <f>+[2]TechOptions!Q93</f>
        <v>0.85</v>
      </c>
      <c r="AG100" s="1">
        <f>+[2]TechOptions!R93</f>
        <v>300</v>
      </c>
      <c r="AH100" s="1">
        <f>+[2]TechOptions!S93</f>
        <v>300</v>
      </c>
      <c r="AI100" s="1">
        <f>+[2]TechOptions!T93</f>
        <v>300</v>
      </c>
      <c r="AJ100" s="1">
        <f>+[2]TechOptions!U93</f>
        <v>300</v>
      </c>
      <c r="AK100" s="1">
        <f>+[2]TechOptions!V93</f>
        <v>300</v>
      </c>
      <c r="AL100" s="1">
        <f>+[2]TechOptions!W93</f>
        <v>300</v>
      </c>
      <c r="AM100" s="1">
        <f>+[2]TechOptions!X93</f>
        <v>300</v>
      </c>
      <c r="AN100" s="1">
        <f>+[2]TechOptions!Y93</f>
        <v>300</v>
      </c>
      <c r="AO100" s="1">
        <f>+[2]TechOptions!Z93</f>
        <v>300</v>
      </c>
      <c r="AP100" s="1">
        <f>+[2]TechOptions!AA93</f>
        <v>300</v>
      </c>
      <c r="AQ100" s="1">
        <f>+[2]TechOptions!AL93</f>
        <v>1</v>
      </c>
      <c r="AR100" s="1">
        <v>5</v>
      </c>
      <c r="AZ100" s="21" t="s">
        <v>114</v>
      </c>
      <c r="BA100" s="22"/>
      <c r="BB100" s="22" t="s">
        <v>84</v>
      </c>
      <c r="BC100" s="22"/>
      <c r="BD100" s="22" t="s">
        <v>85</v>
      </c>
      <c r="BE100" s="22"/>
      <c r="BF100" s="22" t="s">
        <v>83</v>
      </c>
    </row>
    <row r="101" spans="1:58" hidden="1">
      <c r="A101" s="4" t="s">
        <v>113</v>
      </c>
      <c r="B101" s="2" t="s">
        <v>200</v>
      </c>
      <c r="C101" s="4" t="s">
        <v>280</v>
      </c>
      <c r="D101" s="2" t="s">
        <v>292</v>
      </c>
      <c r="E101" s="3" t="s">
        <v>355</v>
      </c>
      <c r="F101" s="4" t="s">
        <v>95</v>
      </c>
      <c r="G101" s="2" t="s">
        <v>95</v>
      </c>
      <c r="H101" s="3" t="s">
        <v>360</v>
      </c>
      <c r="I101" s="4" t="s">
        <v>74</v>
      </c>
      <c r="J101" s="2" t="s">
        <v>165</v>
      </c>
      <c r="L101" s="1">
        <f t="shared" si="13"/>
        <v>25</v>
      </c>
      <c r="N101" s="1" t="str">
        <f t="shared" si="14"/>
        <v>MEAT-PH-STM_HW-WOD-Boiler</v>
      </c>
      <c r="O101" s="1" t="str">
        <f t="shared" si="15"/>
        <v>New Meat - Process Heat: Steam/Hot Water  - Wood</v>
      </c>
      <c r="P101" s="1" t="str">
        <f t="shared" si="16"/>
        <v>INDWOD</v>
      </c>
      <c r="Q101" s="1" t="str">
        <f t="shared" si="17"/>
        <v>MEAT-PH-STM_HW</v>
      </c>
      <c r="R101" s="1">
        <f>2018</f>
        <v>2018</v>
      </c>
      <c r="S101" s="1">
        <f>+[2]TechOptions!F94</f>
        <v>2020</v>
      </c>
      <c r="T101" s="1">
        <f>+[2]TechOptions!G94</f>
        <v>25</v>
      </c>
      <c r="U101" s="1">
        <f>+ROUND([2]TechOptions!E94,2)</f>
        <v>0.5</v>
      </c>
      <c r="V101" s="1">
        <v>31.536000000000001</v>
      </c>
      <c r="W101" s="1">
        <f>+[2]TechOptions!H94</f>
        <v>0.85</v>
      </c>
      <c r="X101" s="1">
        <f>+[2]TechOptions!I94</f>
        <v>0.85</v>
      </c>
      <c r="Y101" s="1">
        <f>+[2]TechOptions!J94</f>
        <v>0.85</v>
      </c>
      <c r="Z101" s="1">
        <f>+[2]TechOptions!K94</f>
        <v>0.85</v>
      </c>
      <c r="AA101" s="1">
        <f>+[2]TechOptions!L94</f>
        <v>0.85</v>
      </c>
      <c r="AB101" s="1">
        <f>+[2]TechOptions!M94</f>
        <v>0.85</v>
      </c>
      <c r="AC101" s="1">
        <f>+[2]TechOptions!N94</f>
        <v>0.85</v>
      </c>
      <c r="AD101" s="1">
        <f>+[2]TechOptions!O94</f>
        <v>0.85</v>
      </c>
      <c r="AE101" s="1">
        <f>+[2]TechOptions!P94</f>
        <v>0.85</v>
      </c>
      <c r="AF101" s="1">
        <f>+[2]TechOptions!Q94</f>
        <v>0.85</v>
      </c>
      <c r="AG101" s="1">
        <f>+[2]TechOptions!R94</f>
        <v>2000</v>
      </c>
      <c r="AH101" s="1">
        <f>+[2]TechOptions!S94</f>
        <v>2000</v>
      </c>
      <c r="AI101" s="1">
        <f>+[2]TechOptions!T94</f>
        <v>2000</v>
      </c>
      <c r="AJ101" s="1">
        <f>+[2]TechOptions!U94</f>
        <v>2000</v>
      </c>
      <c r="AK101" s="1">
        <f>+[2]TechOptions!V94</f>
        <v>2000</v>
      </c>
      <c r="AL101" s="1">
        <f>+[2]TechOptions!W94</f>
        <v>2000</v>
      </c>
      <c r="AM101" s="1">
        <f>+[2]TechOptions!X94</f>
        <v>2000</v>
      </c>
      <c r="AN101" s="1">
        <f>+[2]TechOptions!Y94</f>
        <v>2000</v>
      </c>
      <c r="AO101" s="1">
        <f>+[2]TechOptions!Z94</f>
        <v>2000</v>
      </c>
      <c r="AP101" s="1">
        <f>+[2]TechOptions!AA94</f>
        <v>2000</v>
      </c>
      <c r="AQ101" s="1">
        <f>+[2]TechOptions!AL94</f>
        <v>1</v>
      </c>
      <c r="AR101" s="1">
        <v>5</v>
      </c>
      <c r="AZ101" s="19" t="s">
        <v>114</v>
      </c>
      <c r="BA101" s="20"/>
      <c r="BB101" s="20" t="s">
        <v>84</v>
      </c>
      <c r="BC101" s="20"/>
      <c r="BD101" s="20" t="s">
        <v>222</v>
      </c>
      <c r="BE101" s="20"/>
      <c r="BF101" s="24" t="s">
        <v>70</v>
      </c>
    </row>
    <row r="102" spans="1:58" hidden="1">
      <c r="A102" s="4" t="s">
        <v>113</v>
      </c>
      <c r="B102" s="2" t="s">
        <v>200</v>
      </c>
      <c r="C102" s="4" t="s">
        <v>280</v>
      </c>
      <c r="D102" s="2" t="s">
        <v>292</v>
      </c>
      <c r="E102" s="3" t="s">
        <v>355</v>
      </c>
      <c r="F102" s="4" t="s">
        <v>322</v>
      </c>
      <c r="G102" s="2" t="s">
        <v>333</v>
      </c>
      <c r="H102" s="3" t="s">
        <v>361</v>
      </c>
      <c r="I102" s="4" t="s">
        <v>70</v>
      </c>
      <c r="J102" s="2" t="s">
        <v>161</v>
      </c>
      <c r="L102" s="1">
        <f t="shared" si="13"/>
        <v>26</v>
      </c>
      <c r="N102" s="1" t="str">
        <f t="shared" si="14"/>
        <v>MEAT-PH-STM_HW-ELC-ELCTECH</v>
      </c>
      <c r="O102" s="1" t="str">
        <f t="shared" si="15"/>
        <v>New Meat - Process Heat: Steam/Hot Water  - Electricity</v>
      </c>
      <c r="P102" s="1" t="str">
        <f t="shared" si="16"/>
        <v>INDELC</v>
      </c>
      <c r="Q102" s="1" t="str">
        <f t="shared" si="17"/>
        <v>MEAT-PH-STM_HW</v>
      </c>
      <c r="R102" s="1">
        <f>2018</f>
        <v>2018</v>
      </c>
      <c r="S102" s="1">
        <f>+[2]TechOptions!F95</f>
        <v>2025</v>
      </c>
      <c r="T102" s="1">
        <f>+[2]TechOptions!G95</f>
        <v>25</v>
      </c>
      <c r="U102" s="1">
        <f>+ROUND([2]TechOptions!E95,2)</f>
        <v>0.34</v>
      </c>
      <c r="V102" s="1">
        <v>31.536000000000001</v>
      </c>
      <c r="W102" s="1">
        <f>+[2]TechOptions!H95</f>
        <v>1.54</v>
      </c>
      <c r="X102" s="1">
        <f>+[2]TechOptions!I95</f>
        <v>1.54</v>
      </c>
      <c r="Y102" s="1">
        <f>+[2]TechOptions!J95</f>
        <v>1.54</v>
      </c>
      <c r="Z102" s="1">
        <f>+[2]TechOptions!K95</f>
        <v>1.54</v>
      </c>
      <c r="AA102" s="1">
        <f>+[2]TechOptions!L95</f>
        <v>1.54</v>
      </c>
      <c r="AB102" s="1">
        <f>+[2]TechOptions!M95</f>
        <v>1.54</v>
      </c>
      <c r="AC102" s="1">
        <f>+[2]TechOptions!N95</f>
        <v>1.54</v>
      </c>
      <c r="AD102" s="1">
        <f>+[2]TechOptions!O95</f>
        <v>1.54</v>
      </c>
      <c r="AE102" s="1">
        <f>+[2]TechOptions!P95</f>
        <v>1.54</v>
      </c>
      <c r="AF102" s="1">
        <f>+[2]TechOptions!Q95</f>
        <v>1.54</v>
      </c>
      <c r="AG102" s="1">
        <f>+[2]TechOptions!R95</f>
        <v>1000</v>
      </c>
      <c r="AH102" s="1">
        <f>+[2]TechOptions!S95</f>
        <v>1000</v>
      </c>
      <c r="AI102" s="1">
        <f>+[2]TechOptions!T95</f>
        <v>1000</v>
      </c>
      <c r="AJ102" s="1">
        <f>+[2]TechOptions!U95</f>
        <v>1000</v>
      </c>
      <c r="AK102" s="1">
        <f>+[2]TechOptions!V95</f>
        <v>1000</v>
      </c>
      <c r="AL102" s="1">
        <f>+[2]TechOptions!W95</f>
        <v>1000</v>
      </c>
      <c r="AM102" s="1">
        <f>+[2]TechOptions!X95</f>
        <v>1000</v>
      </c>
      <c r="AN102" s="1">
        <f>+[2]TechOptions!Y95</f>
        <v>1000</v>
      </c>
      <c r="AO102" s="1">
        <f>+[2]TechOptions!Z95</f>
        <v>1000</v>
      </c>
      <c r="AP102" s="1">
        <f>+[2]TechOptions!AA95</f>
        <v>1000</v>
      </c>
      <c r="AQ102" s="1">
        <f>+[2]TechOptions!AL95</f>
        <v>0.1</v>
      </c>
      <c r="AR102" s="1">
        <v>5</v>
      </c>
      <c r="AZ102" s="21" t="s">
        <v>114</v>
      </c>
      <c r="BA102" s="22"/>
      <c r="BB102" s="22" t="s">
        <v>66</v>
      </c>
      <c r="BC102" s="22"/>
      <c r="BD102" s="22" t="s">
        <v>69</v>
      </c>
      <c r="BE102" s="22"/>
      <c r="BF102" s="22" t="s">
        <v>70</v>
      </c>
    </row>
    <row r="103" spans="1:58" hidden="1">
      <c r="A103" s="4" t="s">
        <v>113</v>
      </c>
      <c r="B103" s="2" t="s">
        <v>200</v>
      </c>
      <c r="C103" s="4" t="s">
        <v>93</v>
      </c>
      <c r="D103" s="2" t="s">
        <v>183</v>
      </c>
      <c r="E103" s="3" t="s">
        <v>362</v>
      </c>
      <c r="F103" s="4" t="s">
        <v>90</v>
      </c>
      <c r="G103" s="2" t="s">
        <v>90</v>
      </c>
      <c r="H103" s="3" t="s">
        <v>363</v>
      </c>
      <c r="I103" s="4" t="s">
        <v>68</v>
      </c>
      <c r="J103" s="2" t="s">
        <v>160</v>
      </c>
      <c r="L103" s="1">
        <f t="shared" si="13"/>
        <v>23</v>
      </c>
      <c r="N103" s="1" t="str">
        <f t="shared" si="14"/>
        <v>MEAT-PH-DirH-NGA-Burner</v>
      </c>
      <c r="O103" s="1" t="str">
        <f t="shared" si="15"/>
        <v>New Meat - Process Heat: Direct Heat  - Natural Gas</v>
      </c>
      <c r="P103" s="1" t="str">
        <f t="shared" si="16"/>
        <v>INDNGA</v>
      </c>
      <c r="Q103" s="1" t="str">
        <f t="shared" si="17"/>
        <v>MEAT-PH-DirH</v>
      </c>
      <c r="R103" s="1">
        <f>2018</f>
        <v>2018</v>
      </c>
      <c r="S103" s="1">
        <f>+[2]TechOptions!F96</f>
        <v>2025</v>
      </c>
      <c r="T103" s="1">
        <f>+[2]TechOptions!G96</f>
        <v>13</v>
      </c>
      <c r="U103" s="1">
        <f>+ROUND([2]TechOptions!E96,2)</f>
        <v>0.9</v>
      </c>
      <c r="V103" s="1">
        <v>31.536000000000001</v>
      </c>
      <c r="W103" s="1">
        <f>+[2]TechOptions!H96</f>
        <v>0.8</v>
      </c>
      <c r="X103" s="1">
        <f>+[2]TechOptions!I96</f>
        <v>0.8</v>
      </c>
      <c r="Y103" s="1">
        <f>+[2]TechOptions!J96</f>
        <v>0.8</v>
      </c>
      <c r="Z103" s="1">
        <f>+[2]TechOptions!K96</f>
        <v>0.8</v>
      </c>
      <c r="AA103" s="1">
        <f>+[2]TechOptions!L96</f>
        <v>0.8</v>
      </c>
      <c r="AB103" s="1">
        <f>+[2]TechOptions!M96</f>
        <v>0.8</v>
      </c>
      <c r="AC103" s="1">
        <f>+[2]TechOptions!N96</f>
        <v>0.8</v>
      </c>
      <c r="AD103" s="1">
        <f>+[2]TechOptions!O96</f>
        <v>0.8</v>
      </c>
      <c r="AE103" s="1">
        <f>+[2]TechOptions!P96</f>
        <v>0.8</v>
      </c>
      <c r="AF103" s="1">
        <f>+[2]TechOptions!Q96</f>
        <v>0.8</v>
      </c>
      <c r="AG103" s="1">
        <f>+[2]TechOptions!R96</f>
        <v>313</v>
      </c>
      <c r="AH103" s="1">
        <f>+[2]TechOptions!S96</f>
        <v>313</v>
      </c>
      <c r="AI103" s="1">
        <f>+[2]TechOptions!T96</f>
        <v>313</v>
      </c>
      <c r="AJ103" s="1">
        <f>+[2]TechOptions!U96</f>
        <v>313</v>
      </c>
      <c r="AK103" s="1">
        <f>+[2]TechOptions!V96</f>
        <v>313</v>
      </c>
      <c r="AL103" s="1">
        <f>+[2]TechOptions!W96</f>
        <v>313</v>
      </c>
      <c r="AM103" s="1">
        <f>+[2]TechOptions!X96</f>
        <v>313</v>
      </c>
      <c r="AN103" s="1">
        <f>+[2]TechOptions!Y96</f>
        <v>313</v>
      </c>
      <c r="AO103" s="1">
        <f>+[2]TechOptions!Z96</f>
        <v>313</v>
      </c>
      <c r="AP103" s="1">
        <f>+[2]TechOptions!AA96</f>
        <v>313</v>
      </c>
      <c r="AQ103" s="1">
        <f>+[2]TechOptions!AL96</f>
        <v>1</v>
      </c>
      <c r="AR103" s="1">
        <v>5</v>
      </c>
      <c r="AZ103" s="19" t="s">
        <v>114</v>
      </c>
      <c r="BA103" s="20"/>
      <c r="BB103" s="20" t="s">
        <v>66</v>
      </c>
      <c r="BC103" s="20"/>
      <c r="BD103" s="20" t="s">
        <v>67</v>
      </c>
      <c r="BE103" s="20"/>
      <c r="BF103" s="20" t="s">
        <v>71</v>
      </c>
    </row>
    <row r="104" spans="1:58" hidden="1">
      <c r="A104" s="4" t="s">
        <v>113</v>
      </c>
      <c r="B104" s="2" t="s">
        <v>200</v>
      </c>
      <c r="C104" s="4" t="s">
        <v>93</v>
      </c>
      <c r="D104" s="2" t="s">
        <v>183</v>
      </c>
      <c r="E104" s="3" t="s">
        <v>362</v>
      </c>
      <c r="F104" s="4" t="s">
        <v>91</v>
      </c>
      <c r="G104" s="2" t="s">
        <v>181</v>
      </c>
      <c r="H104" s="3" t="s">
        <v>364</v>
      </c>
      <c r="I104" s="4" t="s">
        <v>70</v>
      </c>
      <c r="J104" s="2" t="s">
        <v>161</v>
      </c>
      <c r="L104" s="1">
        <f t="shared" si="13"/>
        <v>23</v>
      </c>
      <c r="N104" s="1" t="str">
        <f t="shared" si="14"/>
        <v>MEAT-PH-DirH-ELC-Heater</v>
      </c>
      <c r="O104" s="1" t="str">
        <f t="shared" si="15"/>
        <v>New Meat - Process Heat: Direct Heat  - Electricity</v>
      </c>
      <c r="P104" s="1" t="str">
        <f t="shared" si="16"/>
        <v>INDELC</v>
      </c>
      <c r="Q104" s="1" t="str">
        <f t="shared" si="17"/>
        <v>MEAT-PH-DirH</v>
      </c>
      <c r="R104" s="1">
        <f>2018</f>
        <v>2018</v>
      </c>
      <c r="S104" s="1">
        <f>+[2]TechOptions!F97</f>
        <v>2020</v>
      </c>
      <c r="T104" s="1">
        <f>+[2]TechOptions!G97</f>
        <v>3</v>
      </c>
      <c r="U104" s="1">
        <f>+ROUND([2]TechOptions!E97,2)</f>
        <v>0.9</v>
      </c>
      <c r="V104" s="1">
        <v>31.536000000000001</v>
      </c>
      <c r="W104" s="1">
        <f>+[2]TechOptions!H97</f>
        <v>0.99970008997300808</v>
      </c>
      <c r="X104" s="1">
        <f>+[2]TechOptions!I97</f>
        <v>0.99970008997300808</v>
      </c>
      <c r="Y104" s="1">
        <f>+[2]TechOptions!J97</f>
        <v>0.99970008997300808</v>
      </c>
      <c r="Z104" s="1">
        <f>+[2]TechOptions!K97</f>
        <v>0.99970008997300808</v>
      </c>
      <c r="AA104" s="1">
        <f>+[2]TechOptions!L97</f>
        <v>0.99970008997300808</v>
      </c>
      <c r="AB104" s="1">
        <f>+[2]TechOptions!M97</f>
        <v>0.99970008997300808</v>
      </c>
      <c r="AC104" s="1">
        <f>+[2]TechOptions!N97</f>
        <v>0.99970008997300808</v>
      </c>
      <c r="AD104" s="1">
        <f>+[2]TechOptions!O97</f>
        <v>0.99970008997300808</v>
      </c>
      <c r="AE104" s="1">
        <f>+[2]TechOptions!P97</f>
        <v>0.99970008997300808</v>
      </c>
      <c r="AF104" s="1">
        <f>+[2]TechOptions!Q97</f>
        <v>0.99970008997300808</v>
      </c>
      <c r="AG104" s="1">
        <f>+[2]TechOptions!R97</f>
        <v>80</v>
      </c>
      <c r="AH104" s="1">
        <f>+[2]TechOptions!S97</f>
        <v>80</v>
      </c>
      <c r="AI104" s="1">
        <f>+[2]TechOptions!T97</f>
        <v>80</v>
      </c>
      <c r="AJ104" s="1">
        <f>+[2]TechOptions!U97</f>
        <v>80</v>
      </c>
      <c r="AK104" s="1">
        <f>+[2]TechOptions!V97</f>
        <v>80</v>
      </c>
      <c r="AL104" s="1">
        <f>+[2]TechOptions!W97</f>
        <v>80</v>
      </c>
      <c r="AM104" s="1">
        <f>+[2]TechOptions!X97</f>
        <v>80</v>
      </c>
      <c r="AN104" s="1">
        <f>+[2]TechOptions!Y97</f>
        <v>80</v>
      </c>
      <c r="AO104" s="1">
        <f>+[2]TechOptions!Z97</f>
        <v>80</v>
      </c>
      <c r="AP104" s="1">
        <f>+[2]TechOptions!AA97</f>
        <v>80</v>
      </c>
      <c r="AQ104" s="1">
        <f>+[2]TechOptions!AL97</f>
        <v>0.87</v>
      </c>
      <c r="AR104" s="1">
        <v>5</v>
      </c>
      <c r="AZ104" s="21" t="s">
        <v>114</v>
      </c>
      <c r="BA104" s="22"/>
      <c r="BB104" s="22" t="s">
        <v>66</v>
      </c>
      <c r="BC104" s="22"/>
      <c r="BD104" s="22" t="s">
        <v>67</v>
      </c>
      <c r="BE104" s="22"/>
      <c r="BF104" s="22" t="s">
        <v>68</v>
      </c>
    </row>
    <row r="105" spans="1:58" hidden="1">
      <c r="A105" s="4" t="s">
        <v>113</v>
      </c>
      <c r="B105" s="2" t="s">
        <v>200</v>
      </c>
      <c r="C105" s="4" t="s">
        <v>103</v>
      </c>
      <c r="D105" s="2" t="s">
        <v>190</v>
      </c>
      <c r="E105" s="3" t="s">
        <v>365</v>
      </c>
      <c r="F105" s="4" t="s">
        <v>103</v>
      </c>
      <c r="G105" s="2" t="s">
        <v>191</v>
      </c>
      <c r="H105" s="3" t="s">
        <v>366</v>
      </c>
      <c r="I105" s="4" t="s">
        <v>70</v>
      </c>
      <c r="J105" s="2" t="s">
        <v>161</v>
      </c>
      <c r="L105" s="1">
        <f t="shared" si="13"/>
        <v>22</v>
      </c>
      <c r="N105" s="1" t="str">
        <f t="shared" si="14"/>
        <v>MEAT-RFGR-ELC-Refriger</v>
      </c>
      <c r="O105" s="1" t="str">
        <f t="shared" si="15"/>
        <v>New Meat - Refrigeration  - Electricity</v>
      </c>
      <c r="P105" s="1" t="str">
        <f t="shared" si="16"/>
        <v>INDELC</v>
      </c>
      <c r="Q105" s="1" t="str">
        <f t="shared" si="17"/>
        <v>MEAT-RFGR</v>
      </c>
      <c r="R105" s="1">
        <f>2018</f>
        <v>2018</v>
      </c>
      <c r="S105" s="1">
        <f>+[2]TechOptions!F98</f>
        <v>2020</v>
      </c>
      <c r="T105" s="1">
        <f>+[2]TechOptions!G98</f>
        <v>1</v>
      </c>
      <c r="U105" s="1">
        <f>+ROUND([2]TechOptions!E98,2)</f>
        <v>1</v>
      </c>
      <c r="V105" s="1">
        <v>31.536000000000001</v>
      </c>
      <c r="W105" s="1">
        <f>+[2]TechOptions!H98</f>
        <v>1</v>
      </c>
      <c r="X105" s="1">
        <f>+[2]TechOptions!I98</f>
        <v>1</v>
      </c>
      <c r="Y105" s="1">
        <f>+[2]TechOptions!J98</f>
        <v>1</v>
      </c>
      <c r="Z105" s="1">
        <f>+[2]TechOptions!K98</f>
        <v>1</v>
      </c>
      <c r="AA105" s="1">
        <f>+[2]TechOptions!L98</f>
        <v>1</v>
      </c>
      <c r="AB105" s="1">
        <f>+[2]TechOptions!M98</f>
        <v>1</v>
      </c>
      <c r="AC105" s="1">
        <f>+[2]TechOptions!N98</f>
        <v>1</v>
      </c>
      <c r="AD105" s="1">
        <f>+[2]TechOptions!O98</f>
        <v>1</v>
      </c>
      <c r="AE105" s="1">
        <f>+[2]TechOptions!P98</f>
        <v>1</v>
      </c>
      <c r="AF105" s="1">
        <f>+[2]TechOptions!Q98</f>
        <v>1</v>
      </c>
      <c r="AG105" s="1">
        <f>+[2]TechOptions!R98</f>
        <v>0</v>
      </c>
      <c r="AH105" s="1">
        <f>+[2]TechOptions!S98</f>
        <v>0</v>
      </c>
      <c r="AI105" s="1">
        <f>+[2]TechOptions!T98</f>
        <v>0</v>
      </c>
      <c r="AJ105" s="1">
        <f>+[2]TechOptions!U98</f>
        <v>0</v>
      </c>
      <c r="AK105" s="1">
        <f>+[2]TechOptions!V98</f>
        <v>0</v>
      </c>
      <c r="AL105" s="1">
        <f>+[2]TechOptions!W98</f>
        <v>0</v>
      </c>
      <c r="AM105" s="1">
        <f>+[2]TechOptions!X98</f>
        <v>0</v>
      </c>
      <c r="AN105" s="1">
        <f>+[2]TechOptions!Y98</f>
        <v>0</v>
      </c>
      <c r="AO105" s="1">
        <f>+[2]TechOptions!Z98</f>
        <v>0</v>
      </c>
      <c r="AP105" s="1">
        <f>+[2]TechOptions!AA98</f>
        <v>0</v>
      </c>
      <c r="AQ105" s="1">
        <f>+[2]TechOptions!AL98</f>
        <v>1</v>
      </c>
      <c r="AR105" s="1">
        <v>5</v>
      </c>
      <c r="AZ105" s="19" t="s">
        <v>114</v>
      </c>
      <c r="BA105" s="20"/>
      <c r="BB105" s="20" t="s">
        <v>66</v>
      </c>
      <c r="BC105" s="20"/>
      <c r="BD105" s="20" t="s">
        <v>67</v>
      </c>
      <c r="BE105" s="20"/>
      <c r="BF105" s="24" t="s">
        <v>74</v>
      </c>
    </row>
    <row r="106" spans="1:58" hidden="1">
      <c r="A106" s="4" t="s">
        <v>114</v>
      </c>
      <c r="B106" s="2" t="s">
        <v>201</v>
      </c>
      <c r="C106" s="4" t="s">
        <v>84</v>
      </c>
      <c r="D106" s="2" t="s">
        <v>175</v>
      </c>
      <c r="E106" s="3" t="s">
        <v>367</v>
      </c>
      <c r="F106" s="4" t="s">
        <v>85</v>
      </c>
      <c r="G106" s="2" t="s">
        <v>554</v>
      </c>
      <c r="H106" s="3" t="s">
        <v>565</v>
      </c>
      <c r="I106" s="4" t="s">
        <v>82</v>
      </c>
      <c r="J106" s="2" t="s">
        <v>173</v>
      </c>
      <c r="L106" s="1">
        <f t="shared" si="13"/>
        <v>26</v>
      </c>
      <c r="N106" s="1" t="str">
        <f t="shared" si="14"/>
        <v>METAL-MoTP-Stat-DSL-st_ngn</v>
      </c>
      <c r="O106" s="1" t="str">
        <f t="shared" si="15"/>
        <v>New Metal product manufacturing - Motive Power, Stationary  - Diesel</v>
      </c>
      <c r="P106" s="1" t="str">
        <f t="shared" si="16"/>
        <v>INDDSL</v>
      </c>
      <c r="Q106" s="1" t="str">
        <f t="shared" si="17"/>
        <v>METAL-MoTP-Stat</v>
      </c>
      <c r="R106" s="1">
        <f>2018</f>
        <v>2018</v>
      </c>
      <c r="S106" s="1">
        <f>+[2]TechOptions!F99</f>
        <v>2025</v>
      </c>
      <c r="T106" s="1">
        <f>+[2]TechOptions!G99</f>
        <v>20</v>
      </c>
      <c r="U106" s="1">
        <f>+ROUND([2]TechOptions!E99,2)</f>
        <v>0.5</v>
      </c>
      <c r="V106" s="1">
        <v>31.536000000000001</v>
      </c>
      <c r="W106" s="1">
        <f>+[2]TechOptions!H99</f>
        <v>0.22</v>
      </c>
      <c r="X106" s="1">
        <f>+[2]TechOptions!I99</f>
        <v>0.22</v>
      </c>
      <c r="Y106" s="1">
        <f>+[2]TechOptions!J99</f>
        <v>0.22</v>
      </c>
      <c r="Z106" s="1">
        <f>+[2]TechOptions!K99</f>
        <v>0.22</v>
      </c>
      <c r="AA106" s="1">
        <f>+[2]TechOptions!L99</f>
        <v>0.22</v>
      </c>
      <c r="AB106" s="1">
        <f>+[2]TechOptions!M99</f>
        <v>0.22</v>
      </c>
      <c r="AC106" s="1">
        <f>+[2]TechOptions!N99</f>
        <v>0.22</v>
      </c>
      <c r="AD106" s="1">
        <f>+[2]TechOptions!O99</f>
        <v>0.22</v>
      </c>
      <c r="AE106" s="1">
        <f>+[2]TechOptions!P99</f>
        <v>0.22</v>
      </c>
      <c r="AF106" s="1">
        <f>+[2]TechOptions!Q99</f>
        <v>0.22</v>
      </c>
      <c r="AG106" s="1">
        <f>+[2]TechOptions!R99</f>
        <v>455</v>
      </c>
      <c r="AH106" s="1">
        <f>+[2]TechOptions!S99</f>
        <v>455</v>
      </c>
      <c r="AI106" s="1">
        <f>+[2]TechOptions!T99</f>
        <v>455</v>
      </c>
      <c r="AJ106" s="1">
        <f>+[2]TechOptions!U99</f>
        <v>455</v>
      </c>
      <c r="AK106" s="1">
        <f>+[2]TechOptions!V99</f>
        <v>455</v>
      </c>
      <c r="AL106" s="1">
        <f>+[2]TechOptions!W99</f>
        <v>455</v>
      </c>
      <c r="AM106" s="1">
        <f>+[2]TechOptions!X99</f>
        <v>455</v>
      </c>
      <c r="AN106" s="1">
        <f>+[2]TechOptions!Y99</f>
        <v>455</v>
      </c>
      <c r="AO106" s="1">
        <f>+[2]TechOptions!Z99</f>
        <v>455</v>
      </c>
      <c r="AP106" s="1">
        <f>+[2]TechOptions!AA99</f>
        <v>455</v>
      </c>
      <c r="AQ106" s="1">
        <f>+[2]TechOptions!AL99</f>
        <v>1</v>
      </c>
      <c r="AR106" s="1">
        <v>5</v>
      </c>
      <c r="AZ106" s="21" t="s">
        <v>114</v>
      </c>
      <c r="BA106" s="22"/>
      <c r="BB106" s="22" t="s">
        <v>66</v>
      </c>
      <c r="BC106" s="22"/>
      <c r="BD106" s="22" t="s">
        <v>67</v>
      </c>
      <c r="BE106" s="22"/>
      <c r="BF106" s="26" t="s">
        <v>86</v>
      </c>
    </row>
    <row r="107" spans="1:58" hidden="1">
      <c r="A107" s="4" t="s">
        <v>114</v>
      </c>
      <c r="B107" s="2" t="s">
        <v>201</v>
      </c>
      <c r="C107" s="4" t="s">
        <v>84</v>
      </c>
      <c r="D107" s="2" t="s">
        <v>175</v>
      </c>
      <c r="E107" s="3" t="s">
        <v>367</v>
      </c>
      <c r="F107" s="4" t="s">
        <v>87</v>
      </c>
      <c r="G107" s="2" t="s">
        <v>178</v>
      </c>
      <c r="H107" s="3" t="s">
        <v>368</v>
      </c>
      <c r="I107" s="4" t="s">
        <v>70</v>
      </c>
      <c r="J107" s="2" t="s">
        <v>161</v>
      </c>
      <c r="L107" s="1">
        <f t="shared" si="13"/>
        <v>25</v>
      </c>
      <c r="N107" s="1" t="str">
        <f t="shared" si="14"/>
        <v>METAL-MoTP-Stat-ELC-Motor</v>
      </c>
      <c r="O107" s="1" t="str">
        <f t="shared" si="15"/>
        <v>New Metal product manufacturing - Motive Power, Stationary  - Electricity</v>
      </c>
      <c r="P107" s="1" t="str">
        <f t="shared" si="16"/>
        <v>INDELC</v>
      </c>
      <c r="Q107" s="1" t="str">
        <f t="shared" si="17"/>
        <v>METAL-MoTP-Stat</v>
      </c>
      <c r="R107" s="1">
        <f>2018</f>
        <v>2018</v>
      </c>
      <c r="S107" s="1">
        <f>+[2]TechOptions!F100</f>
        <v>2020</v>
      </c>
      <c r="T107" s="1">
        <f>+[2]TechOptions!G100</f>
        <v>10</v>
      </c>
      <c r="U107" s="1">
        <f>+ROUND([2]TechOptions!E100,2)</f>
        <v>0.5</v>
      </c>
      <c r="V107" s="1">
        <v>31.536000000000001</v>
      </c>
      <c r="W107" s="1">
        <f>+[2]TechOptions!H100</f>
        <v>0.67500000000000004</v>
      </c>
      <c r="X107" s="1">
        <f>+[2]TechOptions!I100</f>
        <v>0.67500000000000004</v>
      </c>
      <c r="Y107" s="1">
        <f>+[2]TechOptions!J100</f>
        <v>0.67500000000000004</v>
      </c>
      <c r="Z107" s="1">
        <f>+[2]TechOptions!K100</f>
        <v>0.67500000000000004</v>
      </c>
      <c r="AA107" s="1">
        <f>+[2]TechOptions!L100</f>
        <v>0.67500000000000004</v>
      </c>
      <c r="AB107" s="1">
        <f>+[2]TechOptions!M100</f>
        <v>0.67500000000000004</v>
      </c>
      <c r="AC107" s="1">
        <f>+[2]TechOptions!N100</f>
        <v>0.67500000000000004</v>
      </c>
      <c r="AD107" s="1">
        <f>+[2]TechOptions!O100</f>
        <v>0.67500000000000004</v>
      </c>
      <c r="AE107" s="1">
        <f>+[2]TechOptions!P100</f>
        <v>0.67500000000000004</v>
      </c>
      <c r="AF107" s="1">
        <f>+[2]TechOptions!Q100</f>
        <v>0.67500000000000004</v>
      </c>
      <c r="AG107" s="1">
        <f>+[2]TechOptions!R100</f>
        <v>280</v>
      </c>
      <c r="AH107" s="1">
        <f>+[2]TechOptions!S100</f>
        <v>280</v>
      </c>
      <c r="AI107" s="1">
        <f>+[2]TechOptions!T100</f>
        <v>280</v>
      </c>
      <c r="AJ107" s="1">
        <f>+[2]TechOptions!U100</f>
        <v>280</v>
      </c>
      <c r="AK107" s="1">
        <f>+[2]TechOptions!V100</f>
        <v>280</v>
      </c>
      <c r="AL107" s="1">
        <f>+[2]TechOptions!W100</f>
        <v>280</v>
      </c>
      <c r="AM107" s="1">
        <f>+[2]TechOptions!X100</f>
        <v>280</v>
      </c>
      <c r="AN107" s="1">
        <f>+[2]TechOptions!Y100</f>
        <v>280</v>
      </c>
      <c r="AO107" s="1">
        <f>+[2]TechOptions!Z100</f>
        <v>280</v>
      </c>
      <c r="AP107" s="1">
        <f>+[2]TechOptions!AA100</f>
        <v>280</v>
      </c>
      <c r="AQ107" s="1">
        <f>+[2]TechOptions!AL100</f>
        <v>1</v>
      </c>
      <c r="AR107" s="1">
        <v>5</v>
      </c>
      <c r="AZ107" s="19" t="s">
        <v>114</v>
      </c>
      <c r="BA107" s="20"/>
      <c r="BB107" s="20" t="s">
        <v>66</v>
      </c>
      <c r="BC107" s="20"/>
      <c r="BD107" s="20" t="s">
        <v>67</v>
      </c>
      <c r="BE107" s="20"/>
      <c r="BF107" s="24" t="s">
        <v>111</v>
      </c>
    </row>
    <row r="108" spans="1:58" hidden="1">
      <c r="A108" s="4" t="s">
        <v>114</v>
      </c>
      <c r="B108" s="2" t="s">
        <v>201</v>
      </c>
      <c r="C108" s="4" t="s">
        <v>84</v>
      </c>
      <c r="D108" s="2" t="s">
        <v>175</v>
      </c>
      <c r="E108" s="3" t="s">
        <v>367</v>
      </c>
      <c r="F108" s="4" t="s">
        <v>85</v>
      </c>
      <c r="G108" s="2" t="s">
        <v>554</v>
      </c>
      <c r="H108" s="3" t="s">
        <v>566</v>
      </c>
      <c r="I108" s="4" t="s">
        <v>83</v>
      </c>
      <c r="J108" s="2" t="s">
        <v>174</v>
      </c>
      <c r="L108" s="1">
        <f t="shared" si="13"/>
        <v>26</v>
      </c>
      <c r="N108" s="1" t="str">
        <f t="shared" si="14"/>
        <v>METAL-MoTP-Stat-PET-st_ngn</v>
      </c>
      <c r="O108" s="1" t="str">
        <f t="shared" si="15"/>
        <v>New Metal product manufacturing - Motive Power, Stationary  - Petrol</v>
      </c>
      <c r="P108" s="1" t="str">
        <f t="shared" si="16"/>
        <v>INDPET</v>
      </c>
      <c r="Q108" s="1" t="str">
        <f t="shared" si="17"/>
        <v>METAL-MoTP-Stat</v>
      </c>
      <c r="R108" s="1">
        <f>2018</f>
        <v>2018</v>
      </c>
      <c r="S108" s="1">
        <f>+[2]TechOptions!F101</f>
        <v>2025</v>
      </c>
      <c r="T108" s="1">
        <f>+[2]TechOptions!G101</f>
        <v>15</v>
      </c>
      <c r="U108" s="1">
        <f>+ROUND([2]TechOptions!E101,2)</f>
        <v>0.5</v>
      </c>
      <c r="V108" s="1">
        <v>31.536000000000001</v>
      </c>
      <c r="W108" s="1">
        <f>+[2]TechOptions!H101</f>
        <v>0.18</v>
      </c>
      <c r="X108" s="1">
        <f>+[2]TechOptions!I101</f>
        <v>0.18</v>
      </c>
      <c r="Y108" s="1">
        <f>+[2]TechOptions!J101</f>
        <v>0.18</v>
      </c>
      <c r="Z108" s="1">
        <f>+[2]TechOptions!K101</f>
        <v>0.18</v>
      </c>
      <c r="AA108" s="1">
        <f>+[2]TechOptions!L101</f>
        <v>0.18</v>
      </c>
      <c r="AB108" s="1">
        <f>+[2]TechOptions!M101</f>
        <v>0.18</v>
      </c>
      <c r="AC108" s="1">
        <f>+[2]TechOptions!N101</f>
        <v>0.18</v>
      </c>
      <c r="AD108" s="1">
        <f>+[2]TechOptions!O101</f>
        <v>0.18</v>
      </c>
      <c r="AE108" s="1">
        <f>+[2]TechOptions!P101</f>
        <v>0.18</v>
      </c>
      <c r="AF108" s="1">
        <f>+[2]TechOptions!Q101</f>
        <v>0.18</v>
      </c>
      <c r="AG108" s="1">
        <f>+[2]TechOptions!R101</f>
        <v>350</v>
      </c>
      <c r="AH108" s="1">
        <f>+[2]TechOptions!S101</f>
        <v>350</v>
      </c>
      <c r="AI108" s="1">
        <f>+[2]TechOptions!T101</f>
        <v>350</v>
      </c>
      <c r="AJ108" s="1">
        <f>+[2]TechOptions!U101</f>
        <v>350</v>
      </c>
      <c r="AK108" s="1">
        <f>+[2]TechOptions!V101</f>
        <v>350</v>
      </c>
      <c r="AL108" s="1">
        <f>+[2]TechOptions!W101</f>
        <v>350</v>
      </c>
      <c r="AM108" s="1">
        <f>+[2]TechOptions!X101</f>
        <v>350</v>
      </c>
      <c r="AN108" s="1">
        <f>+[2]TechOptions!Y101</f>
        <v>350</v>
      </c>
      <c r="AO108" s="1">
        <f>+[2]TechOptions!Z101</f>
        <v>350</v>
      </c>
      <c r="AP108" s="1">
        <f>+[2]TechOptions!AA101</f>
        <v>350</v>
      </c>
      <c r="AQ108" s="1">
        <f>+[2]TechOptions!AL101</f>
        <v>1</v>
      </c>
      <c r="AR108" s="1">
        <v>5</v>
      </c>
      <c r="AZ108" s="21" t="s">
        <v>114</v>
      </c>
      <c r="BA108" s="22"/>
      <c r="BB108" s="22" t="s">
        <v>103</v>
      </c>
      <c r="BC108" s="22"/>
      <c r="BD108" s="22" t="s">
        <v>103</v>
      </c>
      <c r="BE108" s="22"/>
      <c r="BF108" s="22" t="s">
        <v>70</v>
      </c>
    </row>
    <row r="109" spans="1:58" hidden="1">
      <c r="A109" s="4" t="s">
        <v>114</v>
      </c>
      <c r="B109" s="2" t="s">
        <v>201</v>
      </c>
      <c r="C109" s="4" t="s">
        <v>84</v>
      </c>
      <c r="D109" s="2" t="s">
        <v>175</v>
      </c>
      <c r="E109" s="3" t="s">
        <v>367</v>
      </c>
      <c r="F109" s="4" t="s">
        <v>222</v>
      </c>
      <c r="G109" s="2" t="s">
        <v>235</v>
      </c>
      <c r="H109" s="3" t="s">
        <v>369</v>
      </c>
      <c r="I109" s="4" t="s">
        <v>70</v>
      </c>
      <c r="J109" s="2" t="s">
        <v>161</v>
      </c>
      <c r="L109" s="1">
        <f t="shared" si="13"/>
        <v>27</v>
      </c>
      <c r="N109" s="1" t="str">
        <f t="shared" si="14"/>
        <v>METAL-MoTP-Stat-ELC-VSD-Mtr</v>
      </c>
      <c r="O109" s="1" t="str">
        <f t="shared" si="15"/>
        <v>New Metal product manufacturing - Motive Power, Stationary  - Electricity</v>
      </c>
      <c r="P109" s="1" t="str">
        <f t="shared" si="16"/>
        <v>INDELC</v>
      </c>
      <c r="Q109" s="1" t="str">
        <f t="shared" si="17"/>
        <v>METAL-MoTP-Stat</v>
      </c>
      <c r="R109" s="1">
        <f>2018</f>
        <v>2018</v>
      </c>
      <c r="S109" s="1">
        <f>+[2]TechOptions!F102</f>
        <v>2025</v>
      </c>
      <c r="T109" s="1">
        <f>+[2]TechOptions!G102</f>
        <v>10</v>
      </c>
      <c r="U109" s="1">
        <f>+ROUND([2]TechOptions!E102,2)</f>
        <v>0.5</v>
      </c>
      <c r="V109" s="1">
        <v>31.536000000000001</v>
      </c>
      <c r="W109" s="1">
        <f>+[2]TechOptions!H102</f>
        <v>0.9</v>
      </c>
      <c r="X109" s="1">
        <f>+[2]TechOptions!I102</f>
        <v>0.9</v>
      </c>
      <c r="Y109" s="1">
        <f>+[2]TechOptions!J102</f>
        <v>0.9</v>
      </c>
      <c r="Z109" s="1">
        <f>+[2]TechOptions!K102</f>
        <v>0.9</v>
      </c>
      <c r="AA109" s="1">
        <f>+[2]TechOptions!L102</f>
        <v>0.9</v>
      </c>
      <c r="AB109" s="1">
        <f>+[2]TechOptions!M102</f>
        <v>0.9</v>
      </c>
      <c r="AC109" s="1">
        <f>+[2]TechOptions!N102</f>
        <v>0.9</v>
      </c>
      <c r="AD109" s="1">
        <f>+[2]TechOptions!O102</f>
        <v>0.9</v>
      </c>
      <c r="AE109" s="1">
        <f>+[2]TechOptions!P102</f>
        <v>0.9</v>
      </c>
      <c r="AF109" s="1">
        <f>+[2]TechOptions!Q102</f>
        <v>0.9</v>
      </c>
      <c r="AG109" s="1">
        <f>+[2]TechOptions!R102</f>
        <v>336</v>
      </c>
      <c r="AH109" s="1">
        <f>+[2]TechOptions!S102</f>
        <v>336</v>
      </c>
      <c r="AI109" s="1">
        <f>+[2]TechOptions!T102</f>
        <v>336</v>
      </c>
      <c r="AJ109" s="1">
        <f>+[2]TechOptions!U102</f>
        <v>336</v>
      </c>
      <c r="AK109" s="1">
        <f>+[2]TechOptions!V102</f>
        <v>336</v>
      </c>
      <c r="AL109" s="1">
        <f>+[2]TechOptions!W102</f>
        <v>336</v>
      </c>
      <c r="AM109" s="1">
        <f>+[2]TechOptions!X102</f>
        <v>336</v>
      </c>
      <c r="AN109" s="1">
        <f>+[2]TechOptions!Y102</f>
        <v>336</v>
      </c>
      <c r="AO109" s="1">
        <f>+[2]TechOptions!Z102</f>
        <v>336</v>
      </c>
      <c r="AP109" s="1">
        <f>+[2]TechOptions!AA102</f>
        <v>336</v>
      </c>
      <c r="AQ109" s="1">
        <f>+[2]TechOptions!AL102</f>
        <v>0.5</v>
      </c>
      <c r="AR109" s="1">
        <v>5</v>
      </c>
      <c r="AZ109" s="19" t="s">
        <v>114</v>
      </c>
      <c r="BA109" s="20"/>
      <c r="BB109" s="20" t="s">
        <v>93</v>
      </c>
      <c r="BC109" s="20"/>
      <c r="BD109" s="20" t="s">
        <v>90</v>
      </c>
      <c r="BE109" s="20"/>
      <c r="BF109" s="20" t="s">
        <v>68</v>
      </c>
    </row>
    <row r="110" spans="1:58" hidden="1">
      <c r="A110" s="4" t="s">
        <v>114</v>
      </c>
      <c r="B110" s="2" t="s">
        <v>201</v>
      </c>
      <c r="C110" s="4" t="s">
        <v>66</v>
      </c>
      <c r="D110" s="2" t="s">
        <v>158</v>
      </c>
      <c r="E110" s="3" t="s">
        <v>370</v>
      </c>
      <c r="F110" s="4" t="s">
        <v>69</v>
      </c>
      <c r="G110" s="2" t="s">
        <v>159</v>
      </c>
      <c r="H110" s="3" t="s">
        <v>371</v>
      </c>
      <c r="I110" s="4" t="s">
        <v>70</v>
      </c>
      <c r="J110" s="2" t="s">
        <v>161</v>
      </c>
      <c r="L110" s="1">
        <f t="shared" si="13"/>
        <v>22</v>
      </c>
      <c r="N110" s="1" t="str">
        <f t="shared" si="14"/>
        <v>METAL-PH-FURN-ELC-Furn</v>
      </c>
      <c r="O110" s="1" t="str">
        <f t="shared" si="15"/>
        <v>New Metal product manufacturing - Process Heat: Furnace/Kiln  - Electricity</v>
      </c>
      <c r="P110" s="1" t="str">
        <f t="shared" si="16"/>
        <v>INDELC</v>
      </c>
      <c r="Q110" s="1" t="str">
        <f t="shared" si="17"/>
        <v>METAL-PH-FURN</v>
      </c>
      <c r="R110" s="1">
        <f>2018</f>
        <v>2018</v>
      </c>
      <c r="S110" s="1">
        <f>+[2]TechOptions!F103</f>
        <v>2020</v>
      </c>
      <c r="T110" s="1">
        <f>+[2]TechOptions!G103</f>
        <v>25</v>
      </c>
      <c r="U110" s="1">
        <f>+ROUND([2]TechOptions!E103,2)</f>
        <v>0.9</v>
      </c>
      <c r="V110" s="1">
        <v>31.536000000000001</v>
      </c>
      <c r="W110" s="1">
        <f>+[2]TechOptions!H103</f>
        <v>0.8</v>
      </c>
      <c r="X110" s="1">
        <f>+[2]TechOptions!I103</f>
        <v>0.8</v>
      </c>
      <c r="Y110" s="1">
        <f>+[2]TechOptions!J103</f>
        <v>0.8</v>
      </c>
      <c r="Z110" s="1">
        <f>+[2]TechOptions!K103</f>
        <v>0.8</v>
      </c>
      <c r="AA110" s="1">
        <f>+[2]TechOptions!L103</f>
        <v>0.8</v>
      </c>
      <c r="AB110" s="1">
        <f>+[2]TechOptions!M103</f>
        <v>0.8</v>
      </c>
      <c r="AC110" s="1">
        <f>+[2]TechOptions!N103</f>
        <v>0.8</v>
      </c>
      <c r="AD110" s="1">
        <f>+[2]TechOptions!O103</f>
        <v>0.8</v>
      </c>
      <c r="AE110" s="1">
        <f>+[2]TechOptions!P103</f>
        <v>0.8</v>
      </c>
      <c r="AF110" s="1">
        <f>+[2]TechOptions!Q103</f>
        <v>0.8</v>
      </c>
      <c r="AG110" s="1">
        <f>+[2]TechOptions!R103</f>
        <v>63</v>
      </c>
      <c r="AH110" s="1">
        <f>+[2]TechOptions!S103</f>
        <v>63</v>
      </c>
      <c r="AI110" s="1">
        <f>+[2]TechOptions!T103</f>
        <v>63</v>
      </c>
      <c r="AJ110" s="1">
        <f>+[2]TechOptions!U103</f>
        <v>63</v>
      </c>
      <c r="AK110" s="1">
        <f>+[2]TechOptions!V103</f>
        <v>63</v>
      </c>
      <c r="AL110" s="1">
        <f>+[2]TechOptions!W103</f>
        <v>63</v>
      </c>
      <c r="AM110" s="1">
        <f>+[2]TechOptions!X103</f>
        <v>63</v>
      </c>
      <c r="AN110" s="1">
        <f>+[2]TechOptions!Y103</f>
        <v>63</v>
      </c>
      <c r="AO110" s="1">
        <f>+[2]TechOptions!Z103</f>
        <v>63</v>
      </c>
      <c r="AP110" s="1">
        <f>+[2]TechOptions!AA103</f>
        <v>63</v>
      </c>
      <c r="AQ110" s="1">
        <f>+[2]TechOptions!AL103</f>
        <v>1</v>
      </c>
      <c r="AR110" s="1">
        <v>5</v>
      </c>
      <c r="AZ110" s="21" t="s">
        <v>114</v>
      </c>
      <c r="BA110" s="22"/>
      <c r="BB110" s="22" t="s">
        <v>93</v>
      </c>
      <c r="BC110" s="22"/>
      <c r="BD110" s="22" t="s">
        <v>91</v>
      </c>
      <c r="BE110" s="22"/>
      <c r="BF110" s="22" t="s">
        <v>70</v>
      </c>
    </row>
    <row r="111" spans="1:58" hidden="1">
      <c r="A111" s="4" t="s">
        <v>114</v>
      </c>
      <c r="B111" s="2" t="s">
        <v>201</v>
      </c>
      <c r="C111" s="4" t="s">
        <v>66</v>
      </c>
      <c r="D111" s="2" t="s">
        <v>158</v>
      </c>
      <c r="E111" s="3" t="s">
        <v>370</v>
      </c>
      <c r="F111" s="4" t="s">
        <v>67</v>
      </c>
      <c r="G111" s="2" t="s">
        <v>159</v>
      </c>
      <c r="H111" s="3" t="s">
        <v>372</v>
      </c>
      <c r="I111" s="4" t="s">
        <v>71</v>
      </c>
      <c r="J111" s="2" t="s">
        <v>162</v>
      </c>
      <c r="L111" s="1">
        <f t="shared" si="13"/>
        <v>22</v>
      </c>
      <c r="N111" s="1" t="str">
        <f t="shared" si="14"/>
        <v>METAL-PH-FURN-COA-Furn</v>
      </c>
      <c r="O111" s="1" t="str">
        <f t="shared" si="15"/>
        <v>New Metal product manufacturing - Process Heat: Furnace/Kiln  - Coal</v>
      </c>
      <c r="P111" s="1" t="str">
        <f t="shared" si="16"/>
        <v>INDCOA</v>
      </c>
      <c r="Q111" s="1" t="str">
        <f t="shared" si="17"/>
        <v>METAL-PH-FURN</v>
      </c>
      <c r="R111" s="1">
        <f>2018</f>
        <v>2018</v>
      </c>
      <c r="S111" s="1">
        <f>+[2]TechOptions!F104</f>
        <v>2025</v>
      </c>
      <c r="T111" s="1">
        <f>+[2]TechOptions!G104</f>
        <v>25</v>
      </c>
      <c r="U111" s="1">
        <f>+ROUND([2]TechOptions!E104,2)</f>
        <v>0.9</v>
      </c>
      <c r="V111" s="1">
        <v>31.536000000000001</v>
      </c>
      <c r="W111" s="1">
        <f>+[2]TechOptions!H104</f>
        <v>0.7</v>
      </c>
      <c r="X111" s="1">
        <f>+[2]TechOptions!I104</f>
        <v>0.7</v>
      </c>
      <c r="Y111" s="1">
        <f>+[2]TechOptions!J104</f>
        <v>0.7</v>
      </c>
      <c r="Z111" s="1">
        <f>+[2]TechOptions!K104</f>
        <v>0.7</v>
      </c>
      <c r="AA111" s="1">
        <f>+[2]TechOptions!L104</f>
        <v>0.7</v>
      </c>
      <c r="AB111" s="1">
        <f>+[2]TechOptions!M104</f>
        <v>0.7</v>
      </c>
      <c r="AC111" s="1">
        <f>+[2]TechOptions!N104</f>
        <v>0.7</v>
      </c>
      <c r="AD111" s="1">
        <f>+[2]TechOptions!O104</f>
        <v>0.7</v>
      </c>
      <c r="AE111" s="1">
        <f>+[2]TechOptions!P104</f>
        <v>0.7</v>
      </c>
      <c r="AF111" s="1">
        <f>+[2]TechOptions!Q104</f>
        <v>0.7</v>
      </c>
      <c r="AG111" s="1">
        <f>+[2]TechOptions!R104</f>
        <v>63</v>
      </c>
      <c r="AH111" s="1">
        <f>+[2]TechOptions!S104</f>
        <v>63</v>
      </c>
      <c r="AI111" s="1">
        <f>+[2]TechOptions!T104</f>
        <v>63</v>
      </c>
      <c r="AJ111" s="1">
        <f>+[2]TechOptions!U104</f>
        <v>63</v>
      </c>
      <c r="AK111" s="1">
        <f>+[2]TechOptions!V104</f>
        <v>63</v>
      </c>
      <c r="AL111" s="1">
        <f>+[2]TechOptions!W104</f>
        <v>63</v>
      </c>
      <c r="AM111" s="1">
        <f>+[2]TechOptions!X104</f>
        <v>63</v>
      </c>
      <c r="AN111" s="1">
        <f>+[2]TechOptions!Y104</f>
        <v>63</v>
      </c>
      <c r="AO111" s="1">
        <f>+[2]TechOptions!Z104</f>
        <v>63</v>
      </c>
      <c r="AP111" s="1">
        <f>+[2]TechOptions!AA104</f>
        <v>63</v>
      </c>
      <c r="AQ111" s="1">
        <f>+[2]TechOptions!AL104</f>
        <v>0.03</v>
      </c>
      <c r="AR111" s="1">
        <v>5</v>
      </c>
      <c r="AZ111" s="19" t="s">
        <v>115</v>
      </c>
      <c r="BA111" s="20"/>
      <c r="BB111" s="20" t="s">
        <v>116</v>
      </c>
      <c r="BC111" s="20"/>
      <c r="BD111" s="20" t="s">
        <v>117</v>
      </c>
      <c r="BE111" s="20"/>
      <c r="BF111" s="20" t="s">
        <v>68</v>
      </c>
    </row>
    <row r="112" spans="1:58" hidden="1">
      <c r="A112" s="4" t="s">
        <v>114</v>
      </c>
      <c r="B112" s="2" t="s">
        <v>201</v>
      </c>
      <c r="C112" s="4" t="s">
        <v>66</v>
      </c>
      <c r="D112" s="2" t="s">
        <v>158</v>
      </c>
      <c r="E112" s="3" t="s">
        <v>370</v>
      </c>
      <c r="F112" s="4" t="s">
        <v>67</v>
      </c>
      <c r="G112" s="2" t="s">
        <v>159</v>
      </c>
      <c r="H112" s="3" t="s">
        <v>373</v>
      </c>
      <c r="I112" s="4" t="s">
        <v>68</v>
      </c>
      <c r="J112" s="2" t="s">
        <v>160</v>
      </c>
      <c r="L112" s="1">
        <f t="shared" si="13"/>
        <v>22</v>
      </c>
      <c r="N112" s="1" t="str">
        <f t="shared" si="14"/>
        <v>METAL-PH-FURN-NGA-Furn</v>
      </c>
      <c r="O112" s="1" t="str">
        <f t="shared" si="15"/>
        <v>New Metal product manufacturing - Process Heat: Furnace/Kiln  - Natural Gas</v>
      </c>
      <c r="P112" s="1" t="str">
        <f t="shared" si="16"/>
        <v>INDNGA</v>
      </c>
      <c r="Q112" s="1" t="str">
        <f t="shared" si="17"/>
        <v>METAL-PH-FURN</v>
      </c>
      <c r="R112" s="1">
        <f>2018</f>
        <v>2018</v>
      </c>
      <c r="S112" s="1">
        <f>+[2]TechOptions!F105</f>
        <v>2020</v>
      </c>
      <c r="T112" s="1">
        <f>+[2]TechOptions!G105</f>
        <v>25</v>
      </c>
      <c r="U112" s="1">
        <f>+ROUND([2]TechOptions!E105,2)</f>
        <v>0.9</v>
      </c>
      <c r="V112" s="1">
        <v>31.536000000000001</v>
      </c>
      <c r="W112" s="1">
        <f>+[2]TechOptions!H105</f>
        <v>0.8</v>
      </c>
      <c r="X112" s="1">
        <f>+[2]TechOptions!I105</f>
        <v>0.8</v>
      </c>
      <c r="Y112" s="1">
        <f>+[2]TechOptions!J105</f>
        <v>0.8</v>
      </c>
      <c r="Z112" s="1">
        <f>+[2]TechOptions!K105</f>
        <v>0.8</v>
      </c>
      <c r="AA112" s="1">
        <f>+[2]TechOptions!L105</f>
        <v>0.8</v>
      </c>
      <c r="AB112" s="1">
        <f>+[2]TechOptions!M105</f>
        <v>0.8</v>
      </c>
      <c r="AC112" s="1">
        <f>+[2]TechOptions!N105</f>
        <v>0.8</v>
      </c>
      <c r="AD112" s="1">
        <f>+[2]TechOptions!O105</f>
        <v>0.8</v>
      </c>
      <c r="AE112" s="1">
        <f>+[2]TechOptions!P105</f>
        <v>0.8</v>
      </c>
      <c r="AF112" s="1">
        <f>+[2]TechOptions!Q105</f>
        <v>0.8</v>
      </c>
      <c r="AG112" s="1">
        <f>+[2]TechOptions!R105</f>
        <v>63</v>
      </c>
      <c r="AH112" s="1">
        <f>+[2]TechOptions!S105</f>
        <v>63</v>
      </c>
      <c r="AI112" s="1">
        <f>+[2]TechOptions!T105</f>
        <v>63</v>
      </c>
      <c r="AJ112" s="1">
        <f>+[2]TechOptions!U105</f>
        <v>63</v>
      </c>
      <c r="AK112" s="1">
        <f>+[2]TechOptions!V105</f>
        <v>63</v>
      </c>
      <c r="AL112" s="1">
        <f>+[2]TechOptions!W105</f>
        <v>63</v>
      </c>
      <c r="AM112" s="1">
        <f>+[2]TechOptions!X105</f>
        <v>63</v>
      </c>
      <c r="AN112" s="1">
        <f>+[2]TechOptions!Y105</f>
        <v>63</v>
      </c>
      <c r="AO112" s="1">
        <f>+[2]TechOptions!Z105</f>
        <v>63</v>
      </c>
      <c r="AP112" s="1">
        <f>+[2]TechOptions!AA105</f>
        <v>63</v>
      </c>
      <c r="AQ112" s="1">
        <f>+[2]TechOptions!AL105</f>
        <v>0.56000000000000005</v>
      </c>
      <c r="AR112" s="1">
        <v>5</v>
      </c>
      <c r="AZ112" s="21" t="s">
        <v>115</v>
      </c>
      <c r="BA112" s="22"/>
      <c r="BB112" s="22" t="s">
        <v>374</v>
      </c>
      <c r="BC112" s="22"/>
      <c r="BD112" s="22" t="s">
        <v>375</v>
      </c>
      <c r="BE112" s="22"/>
      <c r="BF112" s="22" t="s">
        <v>68</v>
      </c>
    </row>
    <row r="113" spans="1:58" hidden="1">
      <c r="A113" s="4" t="s">
        <v>114</v>
      </c>
      <c r="B113" s="2" t="s">
        <v>201</v>
      </c>
      <c r="C113" s="4" t="s">
        <v>66</v>
      </c>
      <c r="D113" s="2" t="s">
        <v>158</v>
      </c>
      <c r="E113" s="3" t="s">
        <v>370</v>
      </c>
      <c r="F113" s="4" t="s">
        <v>67</v>
      </c>
      <c r="G113" s="2" t="s">
        <v>159</v>
      </c>
      <c r="H113" s="3" t="s">
        <v>376</v>
      </c>
      <c r="I113" s="4" t="s">
        <v>74</v>
      </c>
      <c r="J113" s="2" t="s">
        <v>165</v>
      </c>
      <c r="L113" s="1">
        <f t="shared" si="13"/>
        <v>22</v>
      </c>
      <c r="N113" s="1" t="str">
        <f t="shared" si="14"/>
        <v>METAL-PH-FURN-WOD-Furn</v>
      </c>
      <c r="O113" s="1" t="str">
        <f t="shared" si="15"/>
        <v>New Metal product manufacturing - Process Heat: Furnace/Kiln  - Wood</v>
      </c>
      <c r="P113" s="1" t="str">
        <f t="shared" si="16"/>
        <v>INDWOD</v>
      </c>
      <c r="Q113" s="1" t="str">
        <f t="shared" si="17"/>
        <v>METAL-PH-FURN</v>
      </c>
      <c r="R113" s="1">
        <f>2018</f>
        <v>2018</v>
      </c>
      <c r="S113" s="1">
        <f>+[2]TechOptions!F106</f>
        <v>2025</v>
      </c>
      <c r="T113" s="1">
        <f>+[2]TechOptions!G106</f>
        <v>25</v>
      </c>
      <c r="U113" s="1">
        <f>+ROUND([2]TechOptions!E106,2)</f>
        <v>0.9</v>
      </c>
      <c r="V113" s="1">
        <v>31.536000000000001</v>
      </c>
      <c r="W113" s="1">
        <f>+[2]TechOptions!H106</f>
        <v>0.7</v>
      </c>
      <c r="X113" s="1">
        <f>+[2]TechOptions!I106</f>
        <v>0.7</v>
      </c>
      <c r="Y113" s="1">
        <f>+[2]TechOptions!J106</f>
        <v>0.7</v>
      </c>
      <c r="Z113" s="1">
        <f>+[2]TechOptions!K106</f>
        <v>0.7</v>
      </c>
      <c r="AA113" s="1">
        <f>+[2]TechOptions!L106</f>
        <v>0.7</v>
      </c>
      <c r="AB113" s="1">
        <f>+[2]TechOptions!M106</f>
        <v>0.7</v>
      </c>
      <c r="AC113" s="1">
        <f>+[2]TechOptions!N106</f>
        <v>0.7</v>
      </c>
      <c r="AD113" s="1">
        <f>+[2]TechOptions!O106</f>
        <v>0.7</v>
      </c>
      <c r="AE113" s="1">
        <f>+[2]TechOptions!P106</f>
        <v>0.7</v>
      </c>
      <c r="AF113" s="1">
        <f>+[2]TechOptions!Q106</f>
        <v>0.7</v>
      </c>
      <c r="AG113" s="1">
        <f>+[2]TechOptions!R106</f>
        <v>63</v>
      </c>
      <c r="AH113" s="1">
        <f>+[2]TechOptions!S106</f>
        <v>63</v>
      </c>
      <c r="AI113" s="1">
        <f>+[2]TechOptions!T106</f>
        <v>63</v>
      </c>
      <c r="AJ113" s="1">
        <f>+[2]TechOptions!U106</f>
        <v>63</v>
      </c>
      <c r="AK113" s="1">
        <f>+[2]TechOptions!V106</f>
        <v>63</v>
      </c>
      <c r="AL113" s="1">
        <f>+[2]TechOptions!W106</f>
        <v>63</v>
      </c>
      <c r="AM113" s="1">
        <f>+[2]TechOptions!X106</f>
        <v>63</v>
      </c>
      <c r="AN113" s="1">
        <f>+[2]TechOptions!Y106</f>
        <v>63</v>
      </c>
      <c r="AO113" s="1">
        <f>+[2]TechOptions!Z106</f>
        <v>63</v>
      </c>
      <c r="AP113" s="1">
        <f>+[2]TechOptions!AA106</f>
        <v>63</v>
      </c>
      <c r="AQ113" s="1">
        <f>+[2]TechOptions!AL106</f>
        <v>0.24</v>
      </c>
      <c r="AR113" s="1">
        <v>5</v>
      </c>
      <c r="AZ113" s="19" t="s">
        <v>118</v>
      </c>
      <c r="BA113" s="20"/>
      <c r="BB113" s="20" t="s">
        <v>84</v>
      </c>
      <c r="BC113" s="20"/>
      <c r="BD113" s="20" t="s">
        <v>87</v>
      </c>
      <c r="BE113" s="20"/>
      <c r="BF113" s="20" t="s">
        <v>70</v>
      </c>
    </row>
    <row r="114" spans="1:58" hidden="1">
      <c r="A114" s="4" t="s">
        <v>114</v>
      </c>
      <c r="B114" s="2" t="s">
        <v>201</v>
      </c>
      <c r="C114" s="4" t="s">
        <v>66</v>
      </c>
      <c r="D114" s="2" t="s">
        <v>158</v>
      </c>
      <c r="E114" s="3" t="s">
        <v>370</v>
      </c>
      <c r="F114" s="4" t="s">
        <v>67</v>
      </c>
      <c r="G114" s="2" t="s">
        <v>159</v>
      </c>
      <c r="H114" s="3" t="s">
        <v>377</v>
      </c>
      <c r="I114" s="4" t="s">
        <v>86</v>
      </c>
      <c r="J114" s="2" t="s">
        <v>177</v>
      </c>
      <c r="L114" s="1">
        <f t="shared" si="13"/>
        <v>22</v>
      </c>
      <c r="N114" s="1" t="str">
        <f t="shared" si="14"/>
        <v>METAL-PH-FURN-FOL-Furn</v>
      </c>
      <c r="O114" s="1" t="str">
        <f t="shared" si="15"/>
        <v>New Metal product manufacturing - Process Heat: Furnace/Kiln  - Fuel Oil</v>
      </c>
      <c r="P114" s="1" t="str">
        <f t="shared" si="16"/>
        <v>INDFOL</v>
      </c>
      <c r="Q114" s="1" t="str">
        <f t="shared" si="17"/>
        <v>METAL-PH-FURN</v>
      </c>
      <c r="R114" s="1">
        <f>2018</f>
        <v>2018</v>
      </c>
      <c r="S114" s="1">
        <f>+[2]TechOptions!F107</f>
        <v>2020</v>
      </c>
      <c r="T114" s="1">
        <f>+[2]TechOptions!G107</f>
        <v>25</v>
      </c>
      <c r="U114" s="1">
        <f>+ROUND([2]TechOptions!E107,2)</f>
        <v>0.9</v>
      </c>
      <c r="V114" s="1">
        <v>31.536000000000001</v>
      </c>
      <c r="W114" s="1">
        <f>+[2]TechOptions!H107</f>
        <v>0.8</v>
      </c>
      <c r="X114" s="1">
        <f>+[2]TechOptions!I107</f>
        <v>0.8</v>
      </c>
      <c r="Y114" s="1">
        <f>+[2]TechOptions!J107</f>
        <v>0.8</v>
      </c>
      <c r="Z114" s="1">
        <f>+[2]TechOptions!K107</f>
        <v>0.8</v>
      </c>
      <c r="AA114" s="1">
        <f>+[2]TechOptions!L107</f>
        <v>0.8</v>
      </c>
      <c r="AB114" s="1">
        <f>+[2]TechOptions!M107</f>
        <v>0.8</v>
      </c>
      <c r="AC114" s="1">
        <f>+[2]TechOptions!N107</f>
        <v>0.8</v>
      </c>
      <c r="AD114" s="1">
        <f>+[2]TechOptions!O107</f>
        <v>0.8</v>
      </c>
      <c r="AE114" s="1">
        <f>+[2]TechOptions!P107</f>
        <v>0.8</v>
      </c>
      <c r="AF114" s="1">
        <f>+[2]TechOptions!Q107</f>
        <v>0.8</v>
      </c>
      <c r="AG114" s="1">
        <f>+[2]TechOptions!R107</f>
        <v>63</v>
      </c>
      <c r="AH114" s="1">
        <f>+[2]TechOptions!S107</f>
        <v>63</v>
      </c>
      <c r="AI114" s="1">
        <f>+[2]TechOptions!T107</f>
        <v>63</v>
      </c>
      <c r="AJ114" s="1">
        <f>+[2]TechOptions!U107</f>
        <v>63</v>
      </c>
      <c r="AK114" s="1">
        <f>+[2]TechOptions!V107</f>
        <v>63</v>
      </c>
      <c r="AL114" s="1">
        <f>+[2]TechOptions!W107</f>
        <v>63</v>
      </c>
      <c r="AM114" s="1">
        <f>+[2]TechOptions!X107</f>
        <v>63</v>
      </c>
      <c r="AN114" s="1">
        <f>+[2]TechOptions!Y107</f>
        <v>63</v>
      </c>
      <c r="AO114" s="1">
        <f>+[2]TechOptions!Z107</f>
        <v>63</v>
      </c>
      <c r="AP114" s="1">
        <f>+[2]TechOptions!AA107</f>
        <v>63</v>
      </c>
      <c r="AQ114" s="1">
        <f>+[2]TechOptions!AL107</f>
        <v>1</v>
      </c>
      <c r="AR114" s="1">
        <v>5</v>
      </c>
      <c r="AZ114" s="21" t="s">
        <v>118</v>
      </c>
      <c r="BA114" s="22"/>
      <c r="BB114" s="22" t="s">
        <v>84</v>
      </c>
      <c r="BC114" s="22"/>
      <c r="BD114" s="22" t="s">
        <v>85</v>
      </c>
      <c r="BE114" s="22"/>
      <c r="BF114" s="22" t="s">
        <v>83</v>
      </c>
    </row>
    <row r="115" spans="1:58" hidden="1">
      <c r="A115" s="2" t="s">
        <v>114</v>
      </c>
      <c r="B115" s="2" t="s">
        <v>201</v>
      </c>
      <c r="C115" s="2" t="s">
        <v>66</v>
      </c>
      <c r="D115" s="2" t="s">
        <v>158</v>
      </c>
      <c r="E115" s="3" t="s">
        <v>370</v>
      </c>
      <c r="F115" s="2" t="s">
        <v>67</v>
      </c>
      <c r="G115" s="2" t="s">
        <v>159</v>
      </c>
      <c r="H115" s="3" t="s">
        <v>378</v>
      </c>
      <c r="I115" s="2" t="s">
        <v>111</v>
      </c>
      <c r="J115" s="2" t="s">
        <v>198</v>
      </c>
      <c r="L115" s="1">
        <f t="shared" si="13"/>
        <v>22</v>
      </c>
      <c r="N115" s="1" t="str">
        <f t="shared" si="14"/>
        <v>METAL-PH-FURN-LPG-Furn</v>
      </c>
      <c r="O115" s="1" t="str">
        <f t="shared" si="15"/>
        <v>New Metal product manufacturing - Process Heat: Furnace/Kiln  - LPG</v>
      </c>
      <c r="P115" s="1" t="str">
        <f t="shared" si="16"/>
        <v>INDLPG</v>
      </c>
      <c r="Q115" s="1" t="str">
        <f t="shared" si="17"/>
        <v>METAL-PH-FURN</v>
      </c>
      <c r="R115" s="1">
        <f>2018</f>
        <v>2018</v>
      </c>
      <c r="S115" s="1">
        <f>+[2]TechOptions!F108</f>
        <v>2025</v>
      </c>
      <c r="T115" s="1">
        <f>+[2]TechOptions!G108</f>
        <v>25</v>
      </c>
      <c r="U115" s="1">
        <f>+ROUND([2]TechOptions!E108,2)</f>
        <v>0.9</v>
      </c>
      <c r="V115" s="1">
        <v>31.536000000000001</v>
      </c>
      <c r="W115" s="1">
        <f>+[2]TechOptions!H108</f>
        <v>0.8</v>
      </c>
      <c r="X115" s="1">
        <f>+[2]TechOptions!I108</f>
        <v>0.8</v>
      </c>
      <c r="Y115" s="1">
        <f>+[2]TechOptions!J108</f>
        <v>0.8</v>
      </c>
      <c r="Z115" s="1">
        <f>+[2]TechOptions!K108</f>
        <v>0.8</v>
      </c>
      <c r="AA115" s="1">
        <f>+[2]TechOptions!L108</f>
        <v>0.8</v>
      </c>
      <c r="AB115" s="1">
        <f>+[2]TechOptions!M108</f>
        <v>0.8</v>
      </c>
      <c r="AC115" s="1">
        <f>+[2]TechOptions!N108</f>
        <v>0.8</v>
      </c>
      <c r="AD115" s="1">
        <f>+[2]TechOptions!O108</f>
        <v>0.8</v>
      </c>
      <c r="AE115" s="1">
        <f>+[2]TechOptions!P108</f>
        <v>0.8</v>
      </c>
      <c r="AF115" s="1">
        <f>+[2]TechOptions!Q108</f>
        <v>0.8</v>
      </c>
      <c r="AG115" s="1">
        <f>+[2]TechOptions!R108</f>
        <v>63</v>
      </c>
      <c r="AH115" s="1">
        <f>+[2]TechOptions!S108</f>
        <v>63</v>
      </c>
      <c r="AI115" s="1">
        <f>+[2]TechOptions!T108</f>
        <v>63</v>
      </c>
      <c r="AJ115" s="1">
        <f>+[2]TechOptions!U108</f>
        <v>63</v>
      </c>
      <c r="AK115" s="1">
        <f>+[2]TechOptions!V108</f>
        <v>63</v>
      </c>
      <c r="AL115" s="1">
        <f>+[2]TechOptions!W108</f>
        <v>63</v>
      </c>
      <c r="AM115" s="1">
        <f>+[2]TechOptions!X108</f>
        <v>63</v>
      </c>
      <c r="AN115" s="1">
        <f>+[2]TechOptions!Y108</f>
        <v>63</v>
      </c>
      <c r="AO115" s="1">
        <f>+[2]TechOptions!Z108</f>
        <v>63</v>
      </c>
      <c r="AP115" s="1">
        <f>+[2]TechOptions!AA108</f>
        <v>63</v>
      </c>
      <c r="AQ115" s="1">
        <f>+[2]TechOptions!AL108</f>
        <v>7.0000000000000007E-2</v>
      </c>
      <c r="AR115" s="1">
        <v>5</v>
      </c>
      <c r="AZ115" s="19" t="s">
        <v>118</v>
      </c>
      <c r="BA115" s="20"/>
      <c r="BB115" s="20" t="s">
        <v>84</v>
      </c>
      <c r="BC115" s="20"/>
      <c r="BD115" s="20" t="s">
        <v>85</v>
      </c>
      <c r="BE115" s="20"/>
      <c r="BF115" s="20" t="s">
        <v>82</v>
      </c>
    </row>
    <row r="116" spans="1:58" hidden="1">
      <c r="A116" s="2" t="s">
        <v>114</v>
      </c>
      <c r="B116" s="2" t="s">
        <v>201</v>
      </c>
      <c r="C116" s="2" t="s">
        <v>103</v>
      </c>
      <c r="D116" s="2" t="s">
        <v>190</v>
      </c>
      <c r="E116" s="3" t="s">
        <v>379</v>
      </c>
      <c r="F116" s="2" t="s">
        <v>103</v>
      </c>
      <c r="G116" s="2" t="s">
        <v>191</v>
      </c>
      <c r="H116" s="3" t="s">
        <v>380</v>
      </c>
      <c r="I116" s="2" t="s">
        <v>70</v>
      </c>
      <c r="J116" s="2" t="s">
        <v>161</v>
      </c>
      <c r="L116" s="1">
        <f t="shared" si="13"/>
        <v>23</v>
      </c>
      <c r="N116" s="1" t="str">
        <f t="shared" si="14"/>
        <v>METAL-RFGR-ELC-Refriger</v>
      </c>
      <c r="O116" s="1" t="str">
        <f t="shared" si="15"/>
        <v>New Metal product manufacturing - Refrigeration  - Electricity</v>
      </c>
      <c r="P116" s="1" t="str">
        <f t="shared" si="16"/>
        <v>INDELC</v>
      </c>
      <c r="Q116" s="1" t="str">
        <f t="shared" si="17"/>
        <v>METAL-RFGR</v>
      </c>
      <c r="R116" s="1">
        <f>2018</f>
        <v>2018</v>
      </c>
      <c r="S116" s="1">
        <f>+[2]TechOptions!F109</f>
        <v>2020</v>
      </c>
      <c r="T116" s="1">
        <f>+[2]TechOptions!G109</f>
        <v>1</v>
      </c>
      <c r="U116" s="1">
        <f>+ROUND([2]TechOptions!E109,2)</f>
        <v>1</v>
      </c>
      <c r="V116" s="1">
        <v>31.536000000000001</v>
      </c>
      <c r="W116" s="1">
        <f>+[2]TechOptions!H109</f>
        <v>1</v>
      </c>
      <c r="X116" s="1">
        <f>+[2]TechOptions!I109</f>
        <v>1</v>
      </c>
      <c r="Y116" s="1">
        <f>+[2]TechOptions!J109</f>
        <v>1</v>
      </c>
      <c r="Z116" s="1">
        <f>+[2]TechOptions!K109</f>
        <v>1</v>
      </c>
      <c r="AA116" s="1">
        <f>+[2]TechOptions!L109</f>
        <v>1</v>
      </c>
      <c r="AB116" s="1">
        <f>+[2]TechOptions!M109</f>
        <v>1</v>
      </c>
      <c r="AC116" s="1">
        <f>+[2]TechOptions!N109</f>
        <v>1</v>
      </c>
      <c r="AD116" s="1">
        <f>+[2]TechOptions!O109</f>
        <v>1</v>
      </c>
      <c r="AE116" s="1">
        <f>+[2]TechOptions!P109</f>
        <v>1</v>
      </c>
      <c r="AF116" s="1">
        <f>+[2]TechOptions!Q109</f>
        <v>1</v>
      </c>
      <c r="AG116" s="1">
        <f>+[2]TechOptions!R109</f>
        <v>0</v>
      </c>
      <c r="AH116" s="1">
        <f>+[2]TechOptions!S109</f>
        <v>0</v>
      </c>
      <c r="AI116" s="1">
        <f>+[2]TechOptions!T109</f>
        <v>0</v>
      </c>
      <c r="AJ116" s="1">
        <f>+[2]TechOptions!U109</f>
        <v>0</v>
      </c>
      <c r="AK116" s="1">
        <f>+[2]TechOptions!V109</f>
        <v>0</v>
      </c>
      <c r="AL116" s="1">
        <f>+[2]TechOptions!W109</f>
        <v>0</v>
      </c>
      <c r="AM116" s="1">
        <f>+[2]TechOptions!X109</f>
        <v>0</v>
      </c>
      <c r="AN116" s="1">
        <f>+[2]TechOptions!Y109</f>
        <v>0</v>
      </c>
      <c r="AO116" s="1">
        <f>+[2]TechOptions!Z109</f>
        <v>0</v>
      </c>
      <c r="AP116" s="1">
        <f>+[2]TechOptions!AA109</f>
        <v>0</v>
      </c>
      <c r="AQ116" s="1">
        <f>+[2]TechOptions!AL109</f>
        <v>1</v>
      </c>
      <c r="AR116" s="1">
        <v>5</v>
      </c>
      <c r="AZ116" s="21" t="s">
        <v>118</v>
      </c>
      <c r="BA116" s="22"/>
      <c r="BB116" s="22" t="s">
        <v>84</v>
      </c>
      <c r="BC116" s="22"/>
      <c r="BD116" s="22" t="s">
        <v>222</v>
      </c>
      <c r="BE116" s="22"/>
      <c r="BF116" s="26" t="s">
        <v>70</v>
      </c>
    </row>
    <row r="117" spans="1:58" hidden="1">
      <c r="A117" s="4" t="s">
        <v>114</v>
      </c>
      <c r="B117" s="2" t="s">
        <v>201</v>
      </c>
      <c r="C117" s="4" t="s">
        <v>93</v>
      </c>
      <c r="D117" s="2" t="s">
        <v>183</v>
      </c>
      <c r="E117" s="3" t="s">
        <v>381</v>
      </c>
      <c r="F117" s="4" t="s">
        <v>90</v>
      </c>
      <c r="G117" s="2" t="s">
        <v>90</v>
      </c>
      <c r="H117" s="3" t="s">
        <v>382</v>
      </c>
      <c r="I117" s="4" t="s">
        <v>68</v>
      </c>
      <c r="J117" s="2" t="s">
        <v>160</v>
      </c>
      <c r="L117" s="1">
        <f t="shared" si="13"/>
        <v>24</v>
      </c>
      <c r="N117" s="1" t="str">
        <f t="shared" si="14"/>
        <v>METAL-PH-DirH-NGA-Burner</v>
      </c>
      <c r="O117" s="1" t="str">
        <f t="shared" si="15"/>
        <v>New Metal product manufacturing - Process Heat: Direct Heat  - Natural Gas</v>
      </c>
      <c r="P117" s="1" t="str">
        <f t="shared" si="16"/>
        <v>INDNGA</v>
      </c>
      <c r="Q117" s="1" t="str">
        <f t="shared" si="17"/>
        <v>METAL-PH-DirH</v>
      </c>
      <c r="R117" s="1">
        <f>2018</f>
        <v>2018</v>
      </c>
      <c r="S117" s="1">
        <f>+[2]TechOptions!F110</f>
        <v>2020</v>
      </c>
      <c r="T117" s="1">
        <f>+[2]TechOptions!G110</f>
        <v>13</v>
      </c>
      <c r="U117" s="1">
        <f>+ROUND([2]TechOptions!E110,2)</f>
        <v>0.9</v>
      </c>
      <c r="V117" s="1">
        <v>31.536000000000001</v>
      </c>
      <c r="W117" s="1">
        <f>+[2]TechOptions!H110</f>
        <v>0.8</v>
      </c>
      <c r="X117" s="1">
        <f>+[2]TechOptions!I110</f>
        <v>0.8</v>
      </c>
      <c r="Y117" s="1">
        <f>+[2]TechOptions!J110</f>
        <v>0.8</v>
      </c>
      <c r="Z117" s="1">
        <f>+[2]TechOptions!K110</f>
        <v>0.8</v>
      </c>
      <c r="AA117" s="1">
        <f>+[2]TechOptions!L110</f>
        <v>0.8</v>
      </c>
      <c r="AB117" s="1">
        <f>+[2]TechOptions!M110</f>
        <v>0.8</v>
      </c>
      <c r="AC117" s="1">
        <f>+[2]TechOptions!N110</f>
        <v>0.8</v>
      </c>
      <c r="AD117" s="1">
        <f>+[2]TechOptions!O110</f>
        <v>0.8</v>
      </c>
      <c r="AE117" s="1">
        <f>+[2]TechOptions!P110</f>
        <v>0.8</v>
      </c>
      <c r="AF117" s="1">
        <f>+[2]TechOptions!Q110</f>
        <v>0.8</v>
      </c>
      <c r="AG117" s="1">
        <f>+[2]TechOptions!R110</f>
        <v>313</v>
      </c>
      <c r="AH117" s="1">
        <f>+[2]TechOptions!S110</f>
        <v>313</v>
      </c>
      <c r="AI117" s="1">
        <f>+[2]TechOptions!T110</f>
        <v>313</v>
      </c>
      <c r="AJ117" s="1">
        <f>+[2]TechOptions!U110</f>
        <v>313</v>
      </c>
      <c r="AK117" s="1">
        <f>+[2]TechOptions!V110</f>
        <v>313</v>
      </c>
      <c r="AL117" s="1">
        <f>+[2]TechOptions!W110</f>
        <v>313</v>
      </c>
      <c r="AM117" s="1">
        <f>+[2]TechOptions!X110</f>
        <v>313</v>
      </c>
      <c r="AN117" s="1">
        <f>+[2]TechOptions!Y110</f>
        <v>313</v>
      </c>
      <c r="AO117" s="1">
        <f>+[2]TechOptions!Z110</f>
        <v>313</v>
      </c>
      <c r="AP117" s="1">
        <f>+[2]TechOptions!AA110</f>
        <v>313</v>
      </c>
      <c r="AQ117" s="1">
        <f>+[2]TechOptions!AL110</f>
        <v>1</v>
      </c>
      <c r="AR117" s="1">
        <v>5</v>
      </c>
      <c r="AZ117" s="19" t="s">
        <v>118</v>
      </c>
      <c r="BA117" s="20"/>
      <c r="BB117" s="20" t="s">
        <v>66</v>
      </c>
      <c r="BC117" s="20"/>
      <c r="BD117" s="20" t="s">
        <v>69</v>
      </c>
      <c r="BE117" s="20"/>
      <c r="BF117" s="20" t="s">
        <v>70</v>
      </c>
    </row>
    <row r="118" spans="1:58" hidden="1">
      <c r="A118" s="4" t="s">
        <v>114</v>
      </c>
      <c r="B118" s="2" t="s">
        <v>201</v>
      </c>
      <c r="C118" s="4" t="s">
        <v>93</v>
      </c>
      <c r="D118" s="2" t="s">
        <v>183</v>
      </c>
      <c r="E118" s="3" t="s">
        <v>381</v>
      </c>
      <c r="F118" s="4" t="s">
        <v>91</v>
      </c>
      <c r="G118" s="2" t="s">
        <v>181</v>
      </c>
      <c r="H118" s="3" t="s">
        <v>383</v>
      </c>
      <c r="I118" s="4" t="s">
        <v>70</v>
      </c>
      <c r="J118" s="2" t="s">
        <v>161</v>
      </c>
      <c r="L118" s="1">
        <f t="shared" si="13"/>
        <v>24</v>
      </c>
      <c r="N118" s="1" t="str">
        <f t="shared" si="14"/>
        <v>METAL-PH-DirH-ELC-Heater</v>
      </c>
      <c r="O118" s="1" t="str">
        <f t="shared" si="15"/>
        <v>New Metal product manufacturing - Process Heat: Direct Heat  - Electricity</v>
      </c>
      <c r="P118" s="1" t="str">
        <f t="shared" si="16"/>
        <v>INDELC</v>
      </c>
      <c r="Q118" s="1" t="str">
        <f t="shared" si="17"/>
        <v>METAL-PH-DirH</v>
      </c>
      <c r="R118" s="1">
        <f>2018</f>
        <v>2018</v>
      </c>
      <c r="S118" s="1">
        <f>+[2]TechOptions!F111</f>
        <v>2025</v>
      </c>
      <c r="T118" s="1">
        <f>+[2]TechOptions!G111</f>
        <v>3</v>
      </c>
      <c r="U118" s="1">
        <f>+ROUND([2]TechOptions!E111,2)</f>
        <v>0.9</v>
      </c>
      <c r="V118" s="1">
        <v>31.536000000000001</v>
      </c>
      <c r="W118" s="1">
        <f>+[2]TechOptions!H111</f>
        <v>0.99970008997300808</v>
      </c>
      <c r="X118" s="1">
        <f>+[2]TechOptions!I111</f>
        <v>0.99970008997300808</v>
      </c>
      <c r="Y118" s="1">
        <f>+[2]TechOptions!J111</f>
        <v>0.99970008997300808</v>
      </c>
      <c r="Z118" s="1">
        <f>+[2]TechOptions!K111</f>
        <v>0.99970008997300808</v>
      </c>
      <c r="AA118" s="1">
        <f>+[2]TechOptions!L111</f>
        <v>0.99970008997300808</v>
      </c>
      <c r="AB118" s="1">
        <f>+[2]TechOptions!M111</f>
        <v>0.99970008997300808</v>
      </c>
      <c r="AC118" s="1">
        <f>+[2]TechOptions!N111</f>
        <v>0.99970008997300808</v>
      </c>
      <c r="AD118" s="1">
        <f>+[2]TechOptions!O111</f>
        <v>0.99970008997300808</v>
      </c>
      <c r="AE118" s="1">
        <f>+[2]TechOptions!P111</f>
        <v>0.99970008997300808</v>
      </c>
      <c r="AF118" s="1">
        <f>+[2]TechOptions!Q111</f>
        <v>0.99970008997300808</v>
      </c>
      <c r="AG118" s="1">
        <f>+[2]TechOptions!R111</f>
        <v>80</v>
      </c>
      <c r="AH118" s="1">
        <f>+[2]TechOptions!S111</f>
        <v>80</v>
      </c>
      <c r="AI118" s="1">
        <f>+[2]TechOptions!T111</f>
        <v>80</v>
      </c>
      <c r="AJ118" s="1">
        <f>+[2]TechOptions!U111</f>
        <v>80</v>
      </c>
      <c r="AK118" s="1">
        <f>+[2]TechOptions!V111</f>
        <v>80</v>
      </c>
      <c r="AL118" s="1">
        <f>+[2]TechOptions!W111</f>
        <v>80</v>
      </c>
      <c r="AM118" s="1">
        <f>+[2]TechOptions!X111</f>
        <v>80</v>
      </c>
      <c r="AN118" s="1">
        <f>+[2]TechOptions!Y111</f>
        <v>80</v>
      </c>
      <c r="AO118" s="1">
        <f>+[2]TechOptions!Z111</f>
        <v>80</v>
      </c>
      <c r="AP118" s="1">
        <f>+[2]TechOptions!AA111</f>
        <v>80</v>
      </c>
      <c r="AQ118" s="1">
        <f>+[2]TechOptions!AL111</f>
        <v>0.87</v>
      </c>
      <c r="AR118" s="1">
        <v>5</v>
      </c>
      <c r="AZ118" s="21" t="s">
        <v>118</v>
      </c>
      <c r="BA118" s="22"/>
      <c r="BB118" s="22" t="s">
        <v>66</v>
      </c>
      <c r="BC118" s="22"/>
      <c r="BD118" s="22" t="s">
        <v>67</v>
      </c>
      <c r="BE118" s="22"/>
      <c r="BF118" s="22" t="s">
        <v>71</v>
      </c>
    </row>
    <row r="119" spans="1:58" hidden="1">
      <c r="A119" s="4" t="s">
        <v>115</v>
      </c>
      <c r="B119" s="2" t="s">
        <v>202</v>
      </c>
      <c r="C119" s="4" t="s">
        <v>116</v>
      </c>
      <c r="D119" s="2" t="s">
        <v>203</v>
      </c>
      <c r="E119" s="3" t="s">
        <v>384</v>
      </c>
      <c r="F119" s="4" t="s">
        <v>117</v>
      </c>
      <c r="G119" s="2" t="s">
        <v>203</v>
      </c>
      <c r="H119" s="3" t="s">
        <v>385</v>
      </c>
      <c r="I119" s="4" t="s">
        <v>68</v>
      </c>
      <c r="J119" s="2" t="s">
        <v>160</v>
      </c>
      <c r="L119" s="1">
        <f t="shared" si="13"/>
        <v>23</v>
      </c>
      <c r="N119" s="1" t="str">
        <f t="shared" si="14"/>
        <v>MTHOL-FDSTCK-NGA-FDSTCK</v>
      </c>
      <c r="O119" s="1" t="str">
        <f t="shared" si="15"/>
        <v>New Methanol - Methanol production (feedstock)  - Natural Gas</v>
      </c>
      <c r="P119" s="1" t="str">
        <f t="shared" si="16"/>
        <v>INDNGA</v>
      </c>
      <c r="Q119" s="1" t="str">
        <f t="shared" si="17"/>
        <v>MTHOL-FDSTCK</v>
      </c>
      <c r="R119" s="1">
        <f>2018</f>
        <v>2018</v>
      </c>
      <c r="S119" s="1">
        <f>+[2]TechOptions!F112</f>
        <v>2020</v>
      </c>
      <c r="T119" s="1">
        <f>+[2]TechOptions!G112</f>
        <v>100</v>
      </c>
      <c r="U119" s="1">
        <f>+ROUND([2]TechOptions!E112,2)</f>
        <v>0.9</v>
      </c>
      <c r="V119" s="1">
        <v>31.536000000000001</v>
      </c>
      <c r="W119" s="1">
        <f>+[2]TechOptions!H112</f>
        <v>1</v>
      </c>
      <c r="X119" s="1">
        <f>+[2]TechOptions!I112</f>
        <v>1</v>
      </c>
      <c r="Y119" s="1">
        <f>+[2]TechOptions!J112</f>
        <v>1</v>
      </c>
      <c r="Z119" s="1">
        <f>+[2]TechOptions!K112</f>
        <v>1</v>
      </c>
      <c r="AA119" s="1">
        <f>+[2]TechOptions!L112</f>
        <v>1</v>
      </c>
      <c r="AB119" s="1">
        <f>+[2]TechOptions!M112</f>
        <v>1</v>
      </c>
      <c r="AC119" s="1">
        <f>+[2]TechOptions!N112</f>
        <v>1</v>
      </c>
      <c r="AD119" s="1">
        <f>+[2]TechOptions!O112</f>
        <v>1</v>
      </c>
      <c r="AE119" s="1">
        <f>+[2]TechOptions!P112</f>
        <v>1</v>
      </c>
      <c r="AF119" s="1">
        <f>+[2]TechOptions!Q112</f>
        <v>1</v>
      </c>
      <c r="AG119" s="1">
        <f>+[2]TechOptions!R112</f>
        <v>0</v>
      </c>
      <c r="AH119" s="1">
        <f>+[2]TechOptions!S112</f>
        <v>0</v>
      </c>
      <c r="AI119" s="1">
        <f>+[2]TechOptions!T112</f>
        <v>0</v>
      </c>
      <c r="AJ119" s="1">
        <f>+[2]TechOptions!U112</f>
        <v>0</v>
      </c>
      <c r="AK119" s="1">
        <f>+[2]TechOptions!V112</f>
        <v>0</v>
      </c>
      <c r="AL119" s="1">
        <f>+[2]TechOptions!W112</f>
        <v>0</v>
      </c>
      <c r="AM119" s="1">
        <f>+[2]TechOptions!X112</f>
        <v>0</v>
      </c>
      <c r="AN119" s="1">
        <f>+[2]TechOptions!Y112</f>
        <v>0</v>
      </c>
      <c r="AO119" s="1">
        <f>+[2]TechOptions!Z112</f>
        <v>0</v>
      </c>
      <c r="AP119" s="1">
        <f>+[2]TechOptions!AA112</f>
        <v>0</v>
      </c>
      <c r="AQ119" s="1">
        <f>+[2]TechOptions!AL112</f>
        <v>1</v>
      </c>
      <c r="AR119" s="1">
        <v>5</v>
      </c>
      <c r="AZ119" s="19" t="s">
        <v>118</v>
      </c>
      <c r="BA119" s="20"/>
      <c r="BB119" s="20" t="s">
        <v>66</v>
      </c>
      <c r="BC119" s="20"/>
      <c r="BD119" s="20" t="s">
        <v>67</v>
      </c>
      <c r="BE119" s="20"/>
      <c r="BF119" s="20" t="s">
        <v>68</v>
      </c>
    </row>
    <row r="120" spans="1:58" hidden="1">
      <c r="A120" s="4" t="s">
        <v>115</v>
      </c>
      <c r="B120" s="2" t="s">
        <v>202</v>
      </c>
      <c r="C120" s="4" t="s">
        <v>374</v>
      </c>
      <c r="D120" s="2" t="s">
        <v>386</v>
      </c>
      <c r="E120" s="3" t="s">
        <v>387</v>
      </c>
      <c r="F120" s="4" t="s">
        <v>375</v>
      </c>
      <c r="G120" s="2" t="s">
        <v>388</v>
      </c>
      <c r="H120" s="3" t="s">
        <v>389</v>
      </c>
      <c r="I120" s="4" t="s">
        <v>68</v>
      </c>
      <c r="J120" s="2" t="s">
        <v>160</v>
      </c>
      <c r="L120" s="1">
        <f t="shared" si="13"/>
        <v>24</v>
      </c>
      <c r="N120" s="1" t="str">
        <f t="shared" si="14"/>
        <v>MTHOL-PH_REFRM-NGA-REFRM</v>
      </c>
      <c r="O120" s="1" t="str">
        <f t="shared" si="15"/>
        <v>New Methanol - Process Heat: Reformer  - Natural Gas</v>
      </c>
      <c r="P120" s="1" t="str">
        <f t="shared" si="16"/>
        <v>INDNGA</v>
      </c>
      <c r="Q120" s="1" t="str">
        <f t="shared" si="17"/>
        <v>MTHOL-PH_REFRM</v>
      </c>
      <c r="R120" s="1">
        <f>2018</f>
        <v>2018</v>
      </c>
      <c r="S120" s="1">
        <f>+[2]TechOptions!F113</f>
        <v>2020</v>
      </c>
      <c r="T120" s="1">
        <f>+[2]TechOptions!G113</f>
        <v>25</v>
      </c>
      <c r="U120" s="1">
        <f>+ROUND([2]TechOptions!E113,2)</f>
        <v>0.5</v>
      </c>
      <c r="V120" s="1">
        <v>31.536000000000001</v>
      </c>
      <c r="W120" s="1">
        <f>+[2]TechOptions!H113</f>
        <v>1</v>
      </c>
      <c r="X120" s="1">
        <f>+[2]TechOptions!I113</f>
        <v>1</v>
      </c>
      <c r="Y120" s="1">
        <f>+[2]TechOptions!J113</f>
        <v>1</v>
      </c>
      <c r="Z120" s="1">
        <f>+[2]TechOptions!K113</f>
        <v>1</v>
      </c>
      <c r="AA120" s="1">
        <f>+[2]TechOptions!L113</f>
        <v>1</v>
      </c>
      <c r="AB120" s="1">
        <f>+[2]TechOptions!M113</f>
        <v>1</v>
      </c>
      <c r="AC120" s="1">
        <f>+[2]TechOptions!N113</f>
        <v>1</v>
      </c>
      <c r="AD120" s="1">
        <f>+[2]TechOptions!O113</f>
        <v>1</v>
      </c>
      <c r="AE120" s="1">
        <f>+[2]TechOptions!P113</f>
        <v>1</v>
      </c>
      <c r="AF120" s="1">
        <f>+[2]TechOptions!Q113</f>
        <v>1</v>
      </c>
      <c r="AG120" s="1">
        <f>+[2]TechOptions!R113</f>
        <v>0</v>
      </c>
      <c r="AH120" s="1">
        <f>+[2]TechOptions!S113</f>
        <v>0</v>
      </c>
      <c r="AI120" s="1">
        <f>+[2]TechOptions!T113</f>
        <v>0</v>
      </c>
      <c r="AJ120" s="1">
        <f>+[2]TechOptions!U113</f>
        <v>0</v>
      </c>
      <c r="AK120" s="1">
        <f>+[2]TechOptions!V113</f>
        <v>0</v>
      </c>
      <c r="AL120" s="1">
        <f>+[2]TechOptions!W113</f>
        <v>0</v>
      </c>
      <c r="AM120" s="1">
        <f>+[2]TechOptions!X113</f>
        <v>0</v>
      </c>
      <c r="AN120" s="1">
        <f>+[2]TechOptions!Y113</f>
        <v>0</v>
      </c>
      <c r="AO120" s="1">
        <f>+[2]TechOptions!Z113</f>
        <v>0</v>
      </c>
      <c r="AP120" s="1">
        <f>+[2]TechOptions!AA113</f>
        <v>0</v>
      </c>
      <c r="AQ120" s="1">
        <f>+[2]TechOptions!AL113</f>
        <v>1</v>
      </c>
      <c r="AR120" s="1">
        <v>5</v>
      </c>
      <c r="AZ120" s="21" t="s">
        <v>118</v>
      </c>
      <c r="BA120" s="22"/>
      <c r="BB120" s="22" t="s">
        <v>66</v>
      </c>
      <c r="BC120" s="22"/>
      <c r="BD120" s="22" t="s">
        <v>67</v>
      </c>
      <c r="BE120" s="22"/>
      <c r="BF120" s="26" t="s">
        <v>74</v>
      </c>
    </row>
    <row r="121" spans="1:58" hidden="1">
      <c r="A121" s="4" t="s">
        <v>118</v>
      </c>
      <c r="B121" s="2" t="s">
        <v>204</v>
      </c>
      <c r="C121" s="4" t="s">
        <v>84</v>
      </c>
      <c r="D121" s="2" t="s">
        <v>175</v>
      </c>
      <c r="E121" s="3" t="s">
        <v>390</v>
      </c>
      <c r="F121" s="4" t="s">
        <v>87</v>
      </c>
      <c r="G121" s="2" t="s">
        <v>178</v>
      </c>
      <c r="H121" s="3" t="s">
        <v>391</v>
      </c>
      <c r="I121" s="4" t="s">
        <v>70</v>
      </c>
      <c r="J121" s="2" t="s">
        <v>161</v>
      </c>
      <c r="L121" s="1">
        <f t="shared" si="13"/>
        <v>24</v>
      </c>
      <c r="N121" s="1" t="str">
        <f t="shared" si="14"/>
        <v>MNRL-MoTP-Stat-ELC-Motor</v>
      </c>
      <c r="O121" s="1" t="str">
        <f t="shared" si="15"/>
        <v>New Mineral - Motive Power, Stationary  - Electricity</v>
      </c>
      <c r="P121" s="1" t="str">
        <f t="shared" si="16"/>
        <v>INDELC</v>
      </c>
      <c r="Q121" s="1" t="str">
        <f t="shared" si="17"/>
        <v>MNRL-MoTP-Stat</v>
      </c>
      <c r="R121" s="1">
        <f>2018</f>
        <v>2018</v>
      </c>
      <c r="S121" s="1">
        <f>+[2]TechOptions!F114</f>
        <v>2020</v>
      </c>
      <c r="T121" s="1">
        <f>+[2]TechOptions!G114</f>
        <v>10</v>
      </c>
      <c r="U121" s="1">
        <f>+ROUND([2]TechOptions!E114,2)</f>
        <v>0.5</v>
      </c>
      <c r="V121" s="1">
        <v>31.536000000000001</v>
      </c>
      <c r="W121" s="1">
        <f>+[2]TechOptions!H114</f>
        <v>0.67500000000000004</v>
      </c>
      <c r="X121" s="1">
        <f>+[2]TechOptions!I114</f>
        <v>0.67500000000000004</v>
      </c>
      <c r="Y121" s="1">
        <f>+[2]TechOptions!J114</f>
        <v>0.67500000000000004</v>
      </c>
      <c r="Z121" s="1">
        <f>+[2]TechOptions!K114</f>
        <v>0.67500000000000004</v>
      </c>
      <c r="AA121" s="1">
        <f>+[2]TechOptions!L114</f>
        <v>0.67500000000000004</v>
      </c>
      <c r="AB121" s="1">
        <f>+[2]TechOptions!M114</f>
        <v>0.67500000000000004</v>
      </c>
      <c r="AC121" s="1">
        <f>+[2]TechOptions!N114</f>
        <v>0.67500000000000004</v>
      </c>
      <c r="AD121" s="1">
        <f>+[2]TechOptions!O114</f>
        <v>0.67500000000000004</v>
      </c>
      <c r="AE121" s="1">
        <f>+[2]TechOptions!P114</f>
        <v>0.67500000000000004</v>
      </c>
      <c r="AF121" s="1">
        <f>+[2]TechOptions!Q114</f>
        <v>0.67500000000000004</v>
      </c>
      <c r="AG121" s="1">
        <f>+[2]TechOptions!R114</f>
        <v>280</v>
      </c>
      <c r="AH121" s="1">
        <f>+[2]TechOptions!S114</f>
        <v>280</v>
      </c>
      <c r="AI121" s="1">
        <f>+[2]TechOptions!T114</f>
        <v>280</v>
      </c>
      <c r="AJ121" s="1">
        <f>+[2]TechOptions!U114</f>
        <v>280</v>
      </c>
      <c r="AK121" s="1">
        <f>+[2]TechOptions!V114</f>
        <v>280</v>
      </c>
      <c r="AL121" s="1">
        <f>+[2]TechOptions!W114</f>
        <v>280</v>
      </c>
      <c r="AM121" s="1">
        <f>+[2]TechOptions!X114</f>
        <v>280</v>
      </c>
      <c r="AN121" s="1">
        <f>+[2]TechOptions!Y114</f>
        <v>280</v>
      </c>
      <c r="AO121" s="1">
        <f>+[2]TechOptions!Z114</f>
        <v>280</v>
      </c>
      <c r="AP121" s="1">
        <f>+[2]TechOptions!AA114</f>
        <v>280</v>
      </c>
      <c r="AQ121" s="1">
        <f>+[2]TechOptions!AL114</f>
        <v>1</v>
      </c>
      <c r="AR121" s="1">
        <v>5</v>
      </c>
      <c r="AZ121" s="19" t="s">
        <v>118</v>
      </c>
      <c r="BA121" s="20"/>
      <c r="BB121" s="20" t="s">
        <v>66</v>
      </c>
      <c r="BC121" s="20"/>
      <c r="BD121" s="20" t="s">
        <v>67</v>
      </c>
      <c r="BE121" s="20"/>
      <c r="BF121" s="24" t="s">
        <v>111</v>
      </c>
    </row>
    <row r="122" spans="1:58" hidden="1">
      <c r="A122" s="4" t="s">
        <v>118</v>
      </c>
      <c r="B122" s="2" t="s">
        <v>204</v>
      </c>
      <c r="C122" s="4" t="s">
        <v>84</v>
      </c>
      <c r="D122" s="2" t="s">
        <v>175</v>
      </c>
      <c r="E122" s="3" t="s">
        <v>390</v>
      </c>
      <c r="F122" s="4" t="s">
        <v>85</v>
      </c>
      <c r="G122" s="2" t="s">
        <v>554</v>
      </c>
      <c r="H122" s="3" t="s">
        <v>567</v>
      </c>
      <c r="I122" s="4" t="s">
        <v>83</v>
      </c>
      <c r="J122" s="2" t="s">
        <v>174</v>
      </c>
      <c r="L122" s="1">
        <f t="shared" si="13"/>
        <v>25</v>
      </c>
      <c r="N122" s="1" t="str">
        <f t="shared" si="14"/>
        <v>MNRL-MoTP-Stat-PET-st_ngn</v>
      </c>
      <c r="O122" s="1" t="str">
        <f t="shared" si="15"/>
        <v>New Mineral - Motive Power, Stationary  - Petrol</v>
      </c>
      <c r="P122" s="1" t="str">
        <f t="shared" si="16"/>
        <v>INDPET</v>
      </c>
      <c r="Q122" s="1" t="str">
        <f t="shared" si="17"/>
        <v>MNRL-MoTP-Stat</v>
      </c>
      <c r="R122" s="1">
        <f>2018</f>
        <v>2018</v>
      </c>
      <c r="S122" s="1">
        <f>+[2]TechOptions!F115</f>
        <v>2025</v>
      </c>
      <c r="T122" s="1">
        <f>+[2]TechOptions!G115</f>
        <v>15</v>
      </c>
      <c r="U122" s="1">
        <f>+ROUND([2]TechOptions!E115,2)</f>
        <v>0.5</v>
      </c>
      <c r="V122" s="1">
        <v>31.536000000000001</v>
      </c>
      <c r="W122" s="1">
        <f>+[2]TechOptions!H115</f>
        <v>0.18</v>
      </c>
      <c r="X122" s="1">
        <f>+[2]TechOptions!I115</f>
        <v>0.18</v>
      </c>
      <c r="Y122" s="1">
        <f>+[2]TechOptions!J115</f>
        <v>0.18</v>
      </c>
      <c r="Z122" s="1">
        <f>+[2]TechOptions!K115</f>
        <v>0.18</v>
      </c>
      <c r="AA122" s="1">
        <f>+[2]TechOptions!L115</f>
        <v>0.18</v>
      </c>
      <c r="AB122" s="1">
        <f>+[2]TechOptions!M115</f>
        <v>0.18</v>
      </c>
      <c r="AC122" s="1">
        <f>+[2]TechOptions!N115</f>
        <v>0.18</v>
      </c>
      <c r="AD122" s="1">
        <f>+[2]TechOptions!O115</f>
        <v>0.18</v>
      </c>
      <c r="AE122" s="1">
        <f>+[2]TechOptions!P115</f>
        <v>0.18</v>
      </c>
      <c r="AF122" s="1">
        <f>+[2]TechOptions!Q115</f>
        <v>0.18</v>
      </c>
      <c r="AG122" s="1">
        <f>+[2]TechOptions!R115</f>
        <v>350</v>
      </c>
      <c r="AH122" s="1">
        <f>+[2]TechOptions!S115</f>
        <v>350</v>
      </c>
      <c r="AI122" s="1">
        <f>+[2]TechOptions!T115</f>
        <v>350</v>
      </c>
      <c r="AJ122" s="1">
        <f>+[2]TechOptions!U115</f>
        <v>350</v>
      </c>
      <c r="AK122" s="1">
        <f>+[2]TechOptions!V115</f>
        <v>350</v>
      </c>
      <c r="AL122" s="1">
        <f>+[2]TechOptions!W115</f>
        <v>350</v>
      </c>
      <c r="AM122" s="1">
        <f>+[2]TechOptions!X115</f>
        <v>350</v>
      </c>
      <c r="AN122" s="1">
        <f>+[2]TechOptions!Y115</f>
        <v>350</v>
      </c>
      <c r="AO122" s="1">
        <f>+[2]TechOptions!Z115</f>
        <v>350</v>
      </c>
      <c r="AP122" s="1">
        <f>+[2]TechOptions!AA115</f>
        <v>350</v>
      </c>
      <c r="AQ122" s="1">
        <f>+[2]TechOptions!AL115</f>
        <v>1</v>
      </c>
      <c r="AR122" s="1">
        <v>5</v>
      </c>
      <c r="AZ122" s="21" t="s">
        <v>118</v>
      </c>
      <c r="BA122" s="22"/>
      <c r="BB122" s="22" t="s">
        <v>280</v>
      </c>
      <c r="BC122" s="22"/>
      <c r="BD122" s="22" t="s">
        <v>95</v>
      </c>
      <c r="BE122" s="22"/>
      <c r="BF122" s="22" t="s">
        <v>68</v>
      </c>
    </row>
    <row r="123" spans="1:58" hidden="1">
      <c r="A123" s="4" t="s">
        <v>118</v>
      </c>
      <c r="B123" s="2" t="s">
        <v>204</v>
      </c>
      <c r="C123" s="4" t="s">
        <v>84</v>
      </c>
      <c r="D123" s="2" t="s">
        <v>175</v>
      </c>
      <c r="E123" s="3" t="s">
        <v>390</v>
      </c>
      <c r="F123" s="4" t="s">
        <v>85</v>
      </c>
      <c r="G123" s="2" t="s">
        <v>554</v>
      </c>
      <c r="H123" s="3" t="s">
        <v>568</v>
      </c>
      <c r="I123" s="4" t="s">
        <v>82</v>
      </c>
      <c r="J123" s="2" t="s">
        <v>173</v>
      </c>
      <c r="L123" s="1">
        <f t="shared" si="13"/>
        <v>25</v>
      </c>
      <c r="N123" s="1" t="str">
        <f t="shared" si="14"/>
        <v>MNRL-MoTP-Stat-DSL-st_ngn</v>
      </c>
      <c r="O123" s="1" t="str">
        <f t="shared" si="15"/>
        <v>New Mineral - Motive Power, Stationary  - Diesel</v>
      </c>
      <c r="P123" s="1" t="str">
        <f t="shared" si="16"/>
        <v>INDDSL</v>
      </c>
      <c r="Q123" s="1" t="str">
        <f t="shared" si="17"/>
        <v>MNRL-MoTP-Stat</v>
      </c>
      <c r="R123" s="1">
        <f>2018</f>
        <v>2018</v>
      </c>
      <c r="S123" s="1">
        <f>+[2]TechOptions!F116</f>
        <v>2025</v>
      </c>
      <c r="T123" s="1">
        <f>+[2]TechOptions!G116</f>
        <v>20</v>
      </c>
      <c r="U123" s="1">
        <f>+ROUND([2]TechOptions!E116,2)</f>
        <v>0.5</v>
      </c>
      <c r="V123" s="1">
        <v>31.536000000000001</v>
      </c>
      <c r="W123" s="1">
        <f>+[2]TechOptions!H116</f>
        <v>0.22</v>
      </c>
      <c r="X123" s="1">
        <f>+[2]TechOptions!I116</f>
        <v>0.22</v>
      </c>
      <c r="Y123" s="1">
        <f>+[2]TechOptions!J116</f>
        <v>0.22</v>
      </c>
      <c r="Z123" s="1">
        <f>+[2]TechOptions!K116</f>
        <v>0.22</v>
      </c>
      <c r="AA123" s="1">
        <f>+[2]TechOptions!L116</f>
        <v>0.22</v>
      </c>
      <c r="AB123" s="1">
        <f>+[2]TechOptions!M116</f>
        <v>0.22</v>
      </c>
      <c r="AC123" s="1">
        <f>+[2]TechOptions!N116</f>
        <v>0.22</v>
      </c>
      <c r="AD123" s="1">
        <f>+[2]TechOptions!O116</f>
        <v>0.22</v>
      </c>
      <c r="AE123" s="1">
        <f>+[2]TechOptions!P116</f>
        <v>0.22</v>
      </c>
      <c r="AF123" s="1">
        <f>+[2]TechOptions!Q116</f>
        <v>0.22</v>
      </c>
      <c r="AG123" s="1">
        <f>+[2]TechOptions!R116</f>
        <v>455</v>
      </c>
      <c r="AH123" s="1">
        <f>+[2]TechOptions!S116</f>
        <v>455</v>
      </c>
      <c r="AI123" s="1">
        <f>+[2]TechOptions!T116</f>
        <v>455</v>
      </c>
      <c r="AJ123" s="1">
        <f>+[2]TechOptions!U116</f>
        <v>455</v>
      </c>
      <c r="AK123" s="1">
        <f>+[2]TechOptions!V116</f>
        <v>455</v>
      </c>
      <c r="AL123" s="1">
        <f>+[2]TechOptions!W116</f>
        <v>455</v>
      </c>
      <c r="AM123" s="1">
        <f>+[2]TechOptions!X116</f>
        <v>455</v>
      </c>
      <c r="AN123" s="1">
        <f>+[2]TechOptions!Y116</f>
        <v>455</v>
      </c>
      <c r="AO123" s="1">
        <f>+[2]TechOptions!Z116</f>
        <v>455</v>
      </c>
      <c r="AP123" s="1">
        <f>+[2]TechOptions!AA116</f>
        <v>455</v>
      </c>
      <c r="AQ123" s="1">
        <f>+[2]TechOptions!AL116</f>
        <v>1</v>
      </c>
      <c r="AR123" s="1">
        <v>5</v>
      </c>
      <c r="AZ123" s="19" t="s">
        <v>118</v>
      </c>
      <c r="BA123" s="20"/>
      <c r="BB123" s="20" t="s">
        <v>280</v>
      </c>
      <c r="BC123" s="20"/>
      <c r="BD123" s="20" t="s">
        <v>95</v>
      </c>
      <c r="BE123" s="20"/>
      <c r="BF123" s="20" t="s">
        <v>82</v>
      </c>
    </row>
    <row r="124" spans="1:58" hidden="1">
      <c r="A124" s="4" t="s">
        <v>118</v>
      </c>
      <c r="B124" s="2" t="s">
        <v>204</v>
      </c>
      <c r="C124" s="4" t="s">
        <v>84</v>
      </c>
      <c r="D124" s="2" t="s">
        <v>175</v>
      </c>
      <c r="E124" s="3" t="s">
        <v>390</v>
      </c>
      <c r="F124" s="4" t="s">
        <v>222</v>
      </c>
      <c r="G124" s="2" t="s">
        <v>235</v>
      </c>
      <c r="H124" s="3" t="s">
        <v>392</v>
      </c>
      <c r="I124" s="4" t="s">
        <v>70</v>
      </c>
      <c r="J124" s="2" t="s">
        <v>161</v>
      </c>
      <c r="L124" s="1">
        <f t="shared" si="13"/>
        <v>26</v>
      </c>
      <c r="N124" s="1" t="str">
        <f t="shared" si="14"/>
        <v>MNRL-MoTP-Stat-ELC-VSD-Mtr</v>
      </c>
      <c r="O124" s="1" t="str">
        <f t="shared" si="15"/>
        <v>New Mineral - Motive Power, Stationary  - Electricity</v>
      </c>
      <c r="P124" s="1" t="str">
        <f t="shared" si="16"/>
        <v>INDELC</v>
      </c>
      <c r="Q124" s="1" t="str">
        <f t="shared" si="17"/>
        <v>MNRL-MoTP-Stat</v>
      </c>
      <c r="R124" s="1">
        <f>2018</f>
        <v>2018</v>
      </c>
      <c r="S124" s="1">
        <f>+[2]TechOptions!F117</f>
        <v>2025</v>
      </c>
      <c r="T124" s="1">
        <f>+[2]TechOptions!G117</f>
        <v>10</v>
      </c>
      <c r="U124" s="1">
        <f>+ROUND([2]TechOptions!E117,2)</f>
        <v>0.5</v>
      </c>
      <c r="V124" s="1">
        <v>31.536000000000001</v>
      </c>
      <c r="W124" s="1">
        <f>+[2]TechOptions!H117</f>
        <v>0.9</v>
      </c>
      <c r="X124" s="1">
        <f>+[2]TechOptions!I117</f>
        <v>0.9</v>
      </c>
      <c r="Y124" s="1">
        <f>+[2]TechOptions!J117</f>
        <v>0.9</v>
      </c>
      <c r="Z124" s="1">
        <f>+[2]TechOptions!K117</f>
        <v>0.9</v>
      </c>
      <c r="AA124" s="1">
        <f>+[2]TechOptions!L117</f>
        <v>0.9</v>
      </c>
      <c r="AB124" s="1">
        <f>+[2]TechOptions!M117</f>
        <v>0.9</v>
      </c>
      <c r="AC124" s="1">
        <f>+[2]TechOptions!N117</f>
        <v>0.9</v>
      </c>
      <c r="AD124" s="1">
        <f>+[2]TechOptions!O117</f>
        <v>0.9</v>
      </c>
      <c r="AE124" s="1">
        <f>+[2]TechOptions!P117</f>
        <v>0.9</v>
      </c>
      <c r="AF124" s="1">
        <f>+[2]TechOptions!Q117</f>
        <v>0.9</v>
      </c>
      <c r="AG124" s="1">
        <f>+[2]TechOptions!R117</f>
        <v>336</v>
      </c>
      <c r="AH124" s="1">
        <f>+[2]TechOptions!S117</f>
        <v>336</v>
      </c>
      <c r="AI124" s="1">
        <f>+[2]TechOptions!T117</f>
        <v>336</v>
      </c>
      <c r="AJ124" s="1">
        <f>+[2]TechOptions!U117</f>
        <v>336</v>
      </c>
      <c r="AK124" s="1">
        <f>+[2]TechOptions!V117</f>
        <v>336</v>
      </c>
      <c r="AL124" s="1">
        <f>+[2]TechOptions!W117</f>
        <v>336</v>
      </c>
      <c r="AM124" s="1">
        <f>+[2]TechOptions!X117</f>
        <v>336</v>
      </c>
      <c r="AN124" s="1">
        <f>+[2]TechOptions!Y117</f>
        <v>336</v>
      </c>
      <c r="AO124" s="1">
        <f>+[2]TechOptions!Z117</f>
        <v>336</v>
      </c>
      <c r="AP124" s="1">
        <f>+[2]TechOptions!AA117</f>
        <v>336</v>
      </c>
      <c r="AQ124" s="1">
        <f>+[2]TechOptions!AL117</f>
        <v>0.5</v>
      </c>
      <c r="AR124" s="1">
        <v>5</v>
      </c>
      <c r="AZ124" s="21" t="s">
        <v>118</v>
      </c>
      <c r="BA124" s="22"/>
      <c r="BB124" s="22" t="s">
        <v>280</v>
      </c>
      <c r="BC124" s="22"/>
      <c r="BD124" s="22" t="s">
        <v>232</v>
      </c>
      <c r="BE124" s="22"/>
      <c r="BF124" s="22" t="s">
        <v>70</v>
      </c>
    </row>
    <row r="125" spans="1:58" hidden="1">
      <c r="A125" s="4" t="s">
        <v>118</v>
      </c>
      <c r="B125" s="2" t="s">
        <v>204</v>
      </c>
      <c r="C125" s="4" t="s">
        <v>66</v>
      </c>
      <c r="D125" s="2" t="s">
        <v>158</v>
      </c>
      <c r="E125" s="3" t="s">
        <v>393</v>
      </c>
      <c r="F125" s="4" t="s">
        <v>69</v>
      </c>
      <c r="G125" s="2" t="s">
        <v>159</v>
      </c>
      <c r="H125" s="3" t="s">
        <v>394</v>
      </c>
      <c r="I125" s="4" t="s">
        <v>70</v>
      </c>
      <c r="J125" s="2" t="s">
        <v>161</v>
      </c>
      <c r="L125" s="1">
        <f t="shared" si="13"/>
        <v>21</v>
      </c>
      <c r="N125" s="1" t="str">
        <f t="shared" si="14"/>
        <v>MNRL-PH-FURN-ELC-Furn</v>
      </c>
      <c r="O125" s="1" t="str">
        <f t="shared" si="15"/>
        <v>New Mineral - Process Heat: Furnace/Kiln  - Electricity</v>
      </c>
      <c r="P125" s="1" t="str">
        <f t="shared" si="16"/>
        <v>INDELC</v>
      </c>
      <c r="Q125" s="1" t="str">
        <f t="shared" si="17"/>
        <v>MNRL-PH-FURN</v>
      </c>
      <c r="R125" s="1">
        <f>2018</f>
        <v>2018</v>
      </c>
      <c r="S125" s="1">
        <f>+[2]TechOptions!F118</f>
        <v>2020</v>
      </c>
      <c r="T125" s="1">
        <f>+[2]TechOptions!G118</f>
        <v>25</v>
      </c>
      <c r="U125" s="1">
        <f>+ROUND([2]TechOptions!E118,2)</f>
        <v>0.9</v>
      </c>
      <c r="V125" s="1">
        <v>31.536000000000001</v>
      </c>
      <c r="W125" s="1">
        <f>+[2]TechOptions!H118</f>
        <v>0.8</v>
      </c>
      <c r="X125" s="1">
        <f>+[2]TechOptions!I118</f>
        <v>0.8</v>
      </c>
      <c r="Y125" s="1">
        <f>+[2]TechOptions!J118</f>
        <v>0.8</v>
      </c>
      <c r="Z125" s="1">
        <f>+[2]TechOptions!K118</f>
        <v>0.8</v>
      </c>
      <c r="AA125" s="1">
        <f>+[2]TechOptions!L118</f>
        <v>0.8</v>
      </c>
      <c r="AB125" s="1">
        <f>+[2]TechOptions!M118</f>
        <v>0.8</v>
      </c>
      <c r="AC125" s="1">
        <f>+[2]TechOptions!N118</f>
        <v>0.8</v>
      </c>
      <c r="AD125" s="1">
        <f>+[2]TechOptions!O118</f>
        <v>0.8</v>
      </c>
      <c r="AE125" s="1">
        <f>+[2]TechOptions!P118</f>
        <v>0.8</v>
      </c>
      <c r="AF125" s="1">
        <f>+[2]TechOptions!Q118</f>
        <v>0.8</v>
      </c>
      <c r="AG125" s="1">
        <f>+[2]TechOptions!R118</f>
        <v>63</v>
      </c>
      <c r="AH125" s="1">
        <f>+[2]TechOptions!S118</f>
        <v>63</v>
      </c>
      <c r="AI125" s="1">
        <f>+[2]TechOptions!T118</f>
        <v>63</v>
      </c>
      <c r="AJ125" s="1">
        <f>+[2]TechOptions!U118</f>
        <v>63</v>
      </c>
      <c r="AK125" s="1">
        <f>+[2]TechOptions!V118</f>
        <v>63</v>
      </c>
      <c r="AL125" s="1">
        <f>+[2]TechOptions!W118</f>
        <v>63</v>
      </c>
      <c r="AM125" s="1">
        <f>+[2]TechOptions!X118</f>
        <v>63</v>
      </c>
      <c r="AN125" s="1">
        <f>+[2]TechOptions!Y118</f>
        <v>63</v>
      </c>
      <c r="AO125" s="1">
        <f>+[2]TechOptions!Z118</f>
        <v>63</v>
      </c>
      <c r="AP125" s="1">
        <f>+[2]TechOptions!AA118</f>
        <v>63</v>
      </c>
      <c r="AQ125" s="1">
        <f>+[2]TechOptions!AL118</f>
        <v>1</v>
      </c>
      <c r="AR125" s="1">
        <v>5</v>
      </c>
      <c r="AZ125" s="19" t="s">
        <v>118</v>
      </c>
      <c r="BA125" s="20"/>
      <c r="BB125" s="20" t="s">
        <v>280</v>
      </c>
      <c r="BC125" s="20"/>
      <c r="BD125" s="20" t="s">
        <v>95</v>
      </c>
      <c r="BE125" s="20"/>
      <c r="BF125" s="20" t="s">
        <v>71</v>
      </c>
    </row>
    <row r="126" spans="1:58" hidden="1">
      <c r="A126" s="4" t="s">
        <v>118</v>
      </c>
      <c r="B126" s="2" t="s">
        <v>204</v>
      </c>
      <c r="C126" s="4" t="s">
        <v>66</v>
      </c>
      <c r="D126" s="2" t="s">
        <v>158</v>
      </c>
      <c r="E126" s="3" t="s">
        <v>393</v>
      </c>
      <c r="F126" s="4" t="s">
        <v>67</v>
      </c>
      <c r="G126" s="2" t="s">
        <v>159</v>
      </c>
      <c r="H126" s="3" t="s">
        <v>395</v>
      </c>
      <c r="I126" s="4" t="s">
        <v>71</v>
      </c>
      <c r="J126" s="2" t="s">
        <v>162</v>
      </c>
      <c r="L126" s="1">
        <f t="shared" si="13"/>
        <v>21</v>
      </c>
      <c r="N126" s="1" t="str">
        <f t="shared" si="14"/>
        <v>MNRL-PH-FURN-COA-Furn</v>
      </c>
      <c r="O126" s="1" t="str">
        <f t="shared" si="15"/>
        <v>New Mineral - Process Heat: Furnace/Kiln  - Coal</v>
      </c>
      <c r="P126" s="1" t="str">
        <f t="shared" si="16"/>
        <v>INDCOA</v>
      </c>
      <c r="Q126" s="1" t="str">
        <f t="shared" si="17"/>
        <v>MNRL-PH-FURN</v>
      </c>
      <c r="R126" s="1">
        <f>2018</f>
        <v>2018</v>
      </c>
      <c r="S126" s="1">
        <f>+[2]TechOptions!F119</f>
        <v>2020</v>
      </c>
      <c r="T126" s="1">
        <f>+[2]TechOptions!G119</f>
        <v>25</v>
      </c>
      <c r="U126" s="1">
        <f>+ROUND([2]TechOptions!E119,2)</f>
        <v>0.9</v>
      </c>
      <c r="V126" s="1">
        <v>31.536000000000001</v>
      </c>
      <c r="W126" s="1">
        <f>+[2]TechOptions!H119</f>
        <v>0.7</v>
      </c>
      <c r="X126" s="1">
        <f>+[2]TechOptions!I119</f>
        <v>0.7</v>
      </c>
      <c r="Y126" s="1">
        <f>+[2]TechOptions!J119</f>
        <v>0.7</v>
      </c>
      <c r="Z126" s="1">
        <f>+[2]TechOptions!K119</f>
        <v>0.7</v>
      </c>
      <c r="AA126" s="1">
        <f>+[2]TechOptions!L119</f>
        <v>0.7</v>
      </c>
      <c r="AB126" s="1">
        <f>+[2]TechOptions!M119</f>
        <v>0.7</v>
      </c>
      <c r="AC126" s="1">
        <f>+[2]TechOptions!N119</f>
        <v>0.7</v>
      </c>
      <c r="AD126" s="1">
        <f>+[2]TechOptions!O119</f>
        <v>0.7</v>
      </c>
      <c r="AE126" s="1">
        <f>+[2]TechOptions!P119</f>
        <v>0.7</v>
      </c>
      <c r="AF126" s="1">
        <f>+[2]TechOptions!Q119</f>
        <v>0.7</v>
      </c>
      <c r="AG126" s="1">
        <f>+[2]TechOptions!R119</f>
        <v>63</v>
      </c>
      <c r="AH126" s="1">
        <f>+[2]TechOptions!S119</f>
        <v>63</v>
      </c>
      <c r="AI126" s="1">
        <f>+[2]TechOptions!T119</f>
        <v>63</v>
      </c>
      <c r="AJ126" s="1">
        <f>+[2]TechOptions!U119</f>
        <v>63</v>
      </c>
      <c r="AK126" s="1">
        <f>+[2]TechOptions!V119</f>
        <v>63</v>
      </c>
      <c r="AL126" s="1">
        <f>+[2]TechOptions!W119</f>
        <v>63</v>
      </c>
      <c r="AM126" s="1">
        <f>+[2]TechOptions!X119</f>
        <v>63</v>
      </c>
      <c r="AN126" s="1">
        <f>+[2]TechOptions!Y119</f>
        <v>63</v>
      </c>
      <c r="AO126" s="1">
        <f>+[2]TechOptions!Z119</f>
        <v>63</v>
      </c>
      <c r="AP126" s="1">
        <f>+[2]TechOptions!AA119</f>
        <v>63</v>
      </c>
      <c r="AQ126" s="1">
        <f>+[2]TechOptions!AL119</f>
        <v>0.03</v>
      </c>
      <c r="AR126" s="1">
        <v>5</v>
      </c>
      <c r="AZ126" s="21" t="s">
        <v>118</v>
      </c>
      <c r="BA126" s="22"/>
      <c r="BB126" s="22" t="s">
        <v>280</v>
      </c>
      <c r="BC126" s="22"/>
      <c r="BD126" s="22" t="s">
        <v>95</v>
      </c>
      <c r="BE126" s="22"/>
      <c r="BF126" s="22" t="s">
        <v>111</v>
      </c>
    </row>
    <row r="127" spans="1:58" hidden="1">
      <c r="A127" s="4" t="s">
        <v>118</v>
      </c>
      <c r="B127" s="2" t="s">
        <v>204</v>
      </c>
      <c r="C127" s="4" t="s">
        <v>66</v>
      </c>
      <c r="D127" s="2" t="s">
        <v>158</v>
      </c>
      <c r="E127" s="3" t="s">
        <v>393</v>
      </c>
      <c r="F127" s="4" t="s">
        <v>67</v>
      </c>
      <c r="G127" s="2" t="s">
        <v>159</v>
      </c>
      <c r="H127" s="3" t="s">
        <v>396</v>
      </c>
      <c r="I127" s="4" t="s">
        <v>68</v>
      </c>
      <c r="J127" s="2" t="s">
        <v>160</v>
      </c>
      <c r="L127" s="1">
        <f t="shared" si="13"/>
        <v>21</v>
      </c>
      <c r="N127" s="1" t="str">
        <f t="shared" si="14"/>
        <v>MNRL-PH-FURN-NGA-Furn</v>
      </c>
      <c r="O127" s="1" t="str">
        <f t="shared" si="15"/>
        <v>New Mineral - Process Heat: Furnace/Kiln  - Natural Gas</v>
      </c>
      <c r="P127" s="1" t="str">
        <f t="shared" si="16"/>
        <v>INDNGA</v>
      </c>
      <c r="Q127" s="1" t="str">
        <f t="shared" si="17"/>
        <v>MNRL-PH-FURN</v>
      </c>
      <c r="R127" s="1">
        <f>2018</f>
        <v>2018</v>
      </c>
      <c r="S127" s="1">
        <f>+[2]TechOptions!F120</f>
        <v>2020</v>
      </c>
      <c r="T127" s="1">
        <f>+[2]TechOptions!G120</f>
        <v>25</v>
      </c>
      <c r="U127" s="1">
        <f>+ROUND([2]TechOptions!E120,2)</f>
        <v>0.9</v>
      </c>
      <c r="V127" s="1">
        <v>31.536000000000001</v>
      </c>
      <c r="W127" s="1">
        <f>+[2]TechOptions!H120</f>
        <v>0.8</v>
      </c>
      <c r="X127" s="1">
        <f>+[2]TechOptions!I120</f>
        <v>0.8</v>
      </c>
      <c r="Y127" s="1">
        <f>+[2]TechOptions!J120</f>
        <v>0.8</v>
      </c>
      <c r="Z127" s="1">
        <f>+[2]TechOptions!K120</f>
        <v>0.8</v>
      </c>
      <c r="AA127" s="1">
        <f>+[2]TechOptions!L120</f>
        <v>0.8</v>
      </c>
      <c r="AB127" s="1">
        <f>+[2]TechOptions!M120</f>
        <v>0.8</v>
      </c>
      <c r="AC127" s="1">
        <f>+[2]TechOptions!N120</f>
        <v>0.8</v>
      </c>
      <c r="AD127" s="1">
        <f>+[2]TechOptions!O120</f>
        <v>0.8</v>
      </c>
      <c r="AE127" s="1">
        <f>+[2]TechOptions!P120</f>
        <v>0.8</v>
      </c>
      <c r="AF127" s="1">
        <f>+[2]TechOptions!Q120</f>
        <v>0.8</v>
      </c>
      <c r="AG127" s="1">
        <f>+[2]TechOptions!R120</f>
        <v>63</v>
      </c>
      <c r="AH127" s="1">
        <f>+[2]TechOptions!S120</f>
        <v>63</v>
      </c>
      <c r="AI127" s="1">
        <f>+[2]TechOptions!T120</f>
        <v>63</v>
      </c>
      <c r="AJ127" s="1">
        <f>+[2]TechOptions!U120</f>
        <v>63</v>
      </c>
      <c r="AK127" s="1">
        <f>+[2]TechOptions!V120</f>
        <v>63</v>
      </c>
      <c r="AL127" s="1">
        <f>+[2]TechOptions!W120</f>
        <v>63</v>
      </c>
      <c r="AM127" s="1">
        <f>+[2]TechOptions!X120</f>
        <v>63</v>
      </c>
      <c r="AN127" s="1">
        <f>+[2]TechOptions!Y120</f>
        <v>63</v>
      </c>
      <c r="AO127" s="1">
        <f>+[2]TechOptions!Z120</f>
        <v>63</v>
      </c>
      <c r="AP127" s="1">
        <f>+[2]TechOptions!AA120</f>
        <v>63</v>
      </c>
      <c r="AQ127" s="1">
        <f>+[2]TechOptions!AL120</f>
        <v>0.56000000000000005</v>
      </c>
      <c r="AR127" s="1">
        <v>5</v>
      </c>
      <c r="AZ127" s="19" t="s">
        <v>118</v>
      </c>
      <c r="BA127" s="20"/>
      <c r="BB127" s="20" t="s">
        <v>280</v>
      </c>
      <c r="BC127" s="20"/>
      <c r="BD127" s="20" t="s">
        <v>95</v>
      </c>
      <c r="BE127" s="20"/>
      <c r="BF127" s="20" t="s">
        <v>74</v>
      </c>
    </row>
    <row r="128" spans="1:58" hidden="1">
      <c r="A128" s="4" t="s">
        <v>118</v>
      </c>
      <c r="B128" s="2" t="s">
        <v>204</v>
      </c>
      <c r="C128" s="4" t="s">
        <v>66</v>
      </c>
      <c r="D128" s="2" t="s">
        <v>158</v>
      </c>
      <c r="E128" s="3" t="s">
        <v>393</v>
      </c>
      <c r="F128" s="4" t="s">
        <v>67</v>
      </c>
      <c r="G128" s="2" t="s">
        <v>159</v>
      </c>
      <c r="H128" s="3" t="s">
        <v>397</v>
      </c>
      <c r="I128" s="4" t="s">
        <v>74</v>
      </c>
      <c r="J128" s="2" t="s">
        <v>165</v>
      </c>
      <c r="L128" s="1">
        <f t="shared" si="13"/>
        <v>21</v>
      </c>
      <c r="N128" s="1" t="str">
        <f t="shared" si="14"/>
        <v>MNRL-PH-FURN-WOD-Furn</v>
      </c>
      <c r="O128" s="1" t="str">
        <f t="shared" si="15"/>
        <v>New Mineral - Process Heat: Furnace/Kiln  - Wood</v>
      </c>
      <c r="P128" s="1" t="str">
        <f t="shared" si="16"/>
        <v>INDWOD</v>
      </c>
      <c r="Q128" s="1" t="str">
        <f t="shared" si="17"/>
        <v>MNRL-PH-FURN</v>
      </c>
      <c r="R128" s="1">
        <f>2018</f>
        <v>2018</v>
      </c>
      <c r="S128" s="1">
        <f>+[2]TechOptions!F121</f>
        <v>2025</v>
      </c>
      <c r="T128" s="1">
        <f>+[2]TechOptions!G121</f>
        <v>25</v>
      </c>
      <c r="U128" s="1">
        <f>+ROUND([2]TechOptions!E121,2)</f>
        <v>0.9</v>
      </c>
      <c r="V128" s="1">
        <v>31.536000000000001</v>
      </c>
      <c r="W128" s="1">
        <f>+[2]TechOptions!H121</f>
        <v>0.7</v>
      </c>
      <c r="X128" s="1">
        <f>+[2]TechOptions!I121</f>
        <v>0.7</v>
      </c>
      <c r="Y128" s="1">
        <f>+[2]TechOptions!J121</f>
        <v>0.7</v>
      </c>
      <c r="Z128" s="1">
        <f>+[2]TechOptions!K121</f>
        <v>0.7</v>
      </c>
      <c r="AA128" s="1">
        <f>+[2]TechOptions!L121</f>
        <v>0.7</v>
      </c>
      <c r="AB128" s="1">
        <f>+[2]TechOptions!M121</f>
        <v>0.7</v>
      </c>
      <c r="AC128" s="1">
        <f>+[2]TechOptions!N121</f>
        <v>0.7</v>
      </c>
      <c r="AD128" s="1">
        <f>+[2]TechOptions!O121</f>
        <v>0.7</v>
      </c>
      <c r="AE128" s="1">
        <f>+[2]TechOptions!P121</f>
        <v>0.7</v>
      </c>
      <c r="AF128" s="1">
        <f>+[2]TechOptions!Q121</f>
        <v>0.7</v>
      </c>
      <c r="AG128" s="1">
        <f>+[2]TechOptions!R121</f>
        <v>63</v>
      </c>
      <c r="AH128" s="1">
        <f>+[2]TechOptions!S121</f>
        <v>63</v>
      </c>
      <c r="AI128" s="1">
        <f>+[2]TechOptions!T121</f>
        <v>63</v>
      </c>
      <c r="AJ128" s="1">
        <f>+[2]TechOptions!U121</f>
        <v>63</v>
      </c>
      <c r="AK128" s="1">
        <f>+[2]TechOptions!V121</f>
        <v>63</v>
      </c>
      <c r="AL128" s="1">
        <f>+[2]TechOptions!W121</f>
        <v>63</v>
      </c>
      <c r="AM128" s="1">
        <f>+[2]TechOptions!X121</f>
        <v>63</v>
      </c>
      <c r="AN128" s="1">
        <f>+[2]TechOptions!Y121</f>
        <v>63</v>
      </c>
      <c r="AO128" s="1">
        <f>+[2]TechOptions!Z121</f>
        <v>63</v>
      </c>
      <c r="AP128" s="1">
        <f>+[2]TechOptions!AA121</f>
        <v>63</v>
      </c>
      <c r="AQ128" s="1">
        <f>+[2]TechOptions!AL121</f>
        <v>0.24</v>
      </c>
      <c r="AR128" s="1">
        <v>5</v>
      </c>
      <c r="AZ128" s="21" t="s">
        <v>118</v>
      </c>
      <c r="BA128" s="22"/>
      <c r="BB128" s="22" t="s">
        <v>280</v>
      </c>
      <c r="BC128" s="22"/>
      <c r="BD128" s="22" t="s">
        <v>95</v>
      </c>
      <c r="BE128" s="22"/>
      <c r="BF128" s="22" t="s">
        <v>70</v>
      </c>
    </row>
    <row r="129" spans="1:58" hidden="1">
      <c r="A129" s="4" t="s">
        <v>118</v>
      </c>
      <c r="B129" s="2" t="s">
        <v>204</v>
      </c>
      <c r="C129" s="4" t="s">
        <v>66</v>
      </c>
      <c r="D129" s="2" t="s">
        <v>158</v>
      </c>
      <c r="E129" s="3" t="s">
        <v>393</v>
      </c>
      <c r="F129" s="4" t="s">
        <v>67</v>
      </c>
      <c r="G129" s="2" t="s">
        <v>159</v>
      </c>
      <c r="H129" s="3" t="s">
        <v>398</v>
      </c>
      <c r="I129" s="4" t="s">
        <v>111</v>
      </c>
      <c r="J129" s="2" t="s">
        <v>198</v>
      </c>
      <c r="L129" s="1">
        <f t="shared" si="13"/>
        <v>21</v>
      </c>
      <c r="N129" s="1" t="str">
        <f t="shared" si="14"/>
        <v>MNRL-PH-FURN-LPG-Furn</v>
      </c>
      <c r="O129" s="1" t="str">
        <f t="shared" si="15"/>
        <v>New Mineral - Process Heat: Furnace/Kiln  - LPG</v>
      </c>
      <c r="P129" s="1" t="str">
        <f t="shared" si="16"/>
        <v>INDLPG</v>
      </c>
      <c r="Q129" s="1" t="str">
        <f t="shared" si="17"/>
        <v>MNRL-PH-FURN</v>
      </c>
      <c r="R129" s="1">
        <f>2018</f>
        <v>2018</v>
      </c>
      <c r="S129" s="1">
        <f>+[2]TechOptions!F122</f>
        <v>2025</v>
      </c>
      <c r="T129" s="1">
        <f>+[2]TechOptions!G122</f>
        <v>25</v>
      </c>
      <c r="U129" s="1">
        <f>+ROUND([2]TechOptions!E122,2)</f>
        <v>0.9</v>
      </c>
      <c r="V129" s="1">
        <v>31.536000000000001</v>
      </c>
      <c r="W129" s="1">
        <f>+[2]TechOptions!H122</f>
        <v>0.8</v>
      </c>
      <c r="X129" s="1">
        <f>+[2]TechOptions!I122</f>
        <v>0.8</v>
      </c>
      <c r="Y129" s="1">
        <f>+[2]TechOptions!J122</f>
        <v>0.8</v>
      </c>
      <c r="Z129" s="1">
        <f>+[2]TechOptions!K122</f>
        <v>0.8</v>
      </c>
      <c r="AA129" s="1">
        <f>+[2]TechOptions!L122</f>
        <v>0.8</v>
      </c>
      <c r="AB129" s="1">
        <f>+[2]TechOptions!M122</f>
        <v>0.8</v>
      </c>
      <c r="AC129" s="1">
        <f>+[2]TechOptions!N122</f>
        <v>0.8</v>
      </c>
      <c r="AD129" s="1">
        <f>+[2]TechOptions!O122</f>
        <v>0.8</v>
      </c>
      <c r="AE129" s="1">
        <f>+[2]TechOptions!P122</f>
        <v>0.8</v>
      </c>
      <c r="AF129" s="1">
        <f>+[2]TechOptions!Q122</f>
        <v>0.8</v>
      </c>
      <c r="AG129" s="1">
        <f>+[2]TechOptions!R122</f>
        <v>63</v>
      </c>
      <c r="AH129" s="1">
        <f>+[2]TechOptions!S122</f>
        <v>63</v>
      </c>
      <c r="AI129" s="1">
        <f>+[2]TechOptions!T122</f>
        <v>63</v>
      </c>
      <c r="AJ129" s="1">
        <f>+[2]TechOptions!U122</f>
        <v>63</v>
      </c>
      <c r="AK129" s="1">
        <f>+[2]TechOptions!V122</f>
        <v>63</v>
      </c>
      <c r="AL129" s="1">
        <f>+[2]TechOptions!W122</f>
        <v>63</v>
      </c>
      <c r="AM129" s="1">
        <f>+[2]TechOptions!X122</f>
        <v>63</v>
      </c>
      <c r="AN129" s="1">
        <f>+[2]TechOptions!Y122</f>
        <v>63</v>
      </c>
      <c r="AO129" s="1">
        <f>+[2]TechOptions!Z122</f>
        <v>63</v>
      </c>
      <c r="AP129" s="1">
        <f>+[2]TechOptions!AA122</f>
        <v>63</v>
      </c>
      <c r="AQ129" s="1">
        <f>+[2]TechOptions!AL122</f>
        <v>7.0000000000000007E-2</v>
      </c>
      <c r="AR129" s="1">
        <v>5</v>
      </c>
      <c r="AZ129" s="19" t="s">
        <v>119</v>
      </c>
      <c r="BA129" s="20"/>
      <c r="BB129" s="20" t="s">
        <v>80</v>
      </c>
      <c r="BC129" s="20"/>
      <c r="BD129" s="20" t="s">
        <v>81</v>
      </c>
      <c r="BE129" s="20"/>
      <c r="BF129" s="20" t="s">
        <v>83</v>
      </c>
    </row>
    <row r="130" spans="1:58" hidden="1">
      <c r="A130" s="4" t="s">
        <v>118</v>
      </c>
      <c r="B130" s="2" t="s">
        <v>204</v>
      </c>
      <c r="C130" s="4" t="s">
        <v>280</v>
      </c>
      <c r="D130" s="2" t="s">
        <v>292</v>
      </c>
      <c r="E130" s="3" t="s">
        <v>399</v>
      </c>
      <c r="F130" s="4" t="s">
        <v>95</v>
      </c>
      <c r="G130" s="2" t="s">
        <v>95</v>
      </c>
      <c r="H130" s="3" t="s">
        <v>400</v>
      </c>
      <c r="I130" s="4" t="s">
        <v>68</v>
      </c>
      <c r="J130" s="2" t="s">
        <v>160</v>
      </c>
      <c r="L130" s="1">
        <f t="shared" si="13"/>
        <v>25</v>
      </c>
      <c r="N130" s="1" t="str">
        <f t="shared" si="14"/>
        <v>MNRL-PH-STM_HW-NGA-Boiler</v>
      </c>
      <c r="O130" s="1" t="str">
        <f t="shared" si="15"/>
        <v>New Mineral - Process Heat: Steam/Hot Water  - Natural Gas</v>
      </c>
      <c r="P130" s="1" t="str">
        <f t="shared" si="16"/>
        <v>INDNGA</v>
      </c>
      <c r="Q130" s="1" t="str">
        <f t="shared" si="17"/>
        <v>MNRL-PH-STM_HW</v>
      </c>
      <c r="R130" s="1">
        <f>2018</f>
        <v>2018</v>
      </c>
      <c r="S130" s="1">
        <f>+[2]TechOptions!F123</f>
        <v>2020</v>
      </c>
      <c r="T130" s="1">
        <f>+[2]TechOptions!G123</f>
        <v>25</v>
      </c>
      <c r="U130" s="1">
        <f>+ROUND([2]TechOptions!E123,2)</f>
        <v>0.5</v>
      </c>
      <c r="V130" s="1">
        <v>31.536000000000001</v>
      </c>
      <c r="W130" s="1">
        <f>+[2]TechOptions!H123</f>
        <v>0.87</v>
      </c>
      <c r="X130" s="1">
        <f>+[2]TechOptions!I123</f>
        <v>0.87</v>
      </c>
      <c r="Y130" s="1">
        <f>+[2]TechOptions!J123</f>
        <v>0.87</v>
      </c>
      <c r="Z130" s="1">
        <f>+[2]TechOptions!K123</f>
        <v>0.87</v>
      </c>
      <c r="AA130" s="1">
        <f>+[2]TechOptions!L123</f>
        <v>0.87</v>
      </c>
      <c r="AB130" s="1">
        <f>+[2]TechOptions!M123</f>
        <v>0.87</v>
      </c>
      <c r="AC130" s="1">
        <f>+[2]TechOptions!N123</f>
        <v>0.87</v>
      </c>
      <c r="AD130" s="1">
        <f>+[2]TechOptions!O123</f>
        <v>0.87</v>
      </c>
      <c r="AE130" s="1">
        <f>+[2]TechOptions!P123</f>
        <v>0.87</v>
      </c>
      <c r="AF130" s="1">
        <f>+[2]TechOptions!Q123</f>
        <v>0.87</v>
      </c>
      <c r="AG130" s="1">
        <f>+[2]TechOptions!R123</f>
        <v>350</v>
      </c>
      <c r="AH130" s="1">
        <f>+[2]TechOptions!S123</f>
        <v>350</v>
      </c>
      <c r="AI130" s="1">
        <f>+[2]TechOptions!T123</f>
        <v>350</v>
      </c>
      <c r="AJ130" s="1">
        <f>+[2]TechOptions!U123</f>
        <v>350</v>
      </c>
      <c r="AK130" s="1">
        <f>+[2]TechOptions!V123</f>
        <v>350</v>
      </c>
      <c r="AL130" s="1">
        <f>+[2]TechOptions!W123</f>
        <v>350</v>
      </c>
      <c r="AM130" s="1">
        <f>+[2]TechOptions!X123</f>
        <v>350</v>
      </c>
      <c r="AN130" s="1">
        <f>+[2]TechOptions!Y123</f>
        <v>350</v>
      </c>
      <c r="AO130" s="1">
        <f>+[2]TechOptions!Z123</f>
        <v>350</v>
      </c>
      <c r="AP130" s="1">
        <f>+[2]TechOptions!AA123</f>
        <v>350</v>
      </c>
      <c r="AQ130" s="1">
        <f>+[2]TechOptions!AL123</f>
        <v>0.2</v>
      </c>
      <c r="AR130" s="1">
        <v>5</v>
      </c>
      <c r="AZ130" s="21" t="s">
        <v>119</v>
      </c>
      <c r="BA130" s="22"/>
      <c r="BB130" s="22" t="s">
        <v>80</v>
      </c>
      <c r="BC130" s="22"/>
      <c r="BD130" s="22" t="s">
        <v>81</v>
      </c>
      <c r="BE130" s="22"/>
      <c r="BF130" s="22" t="s">
        <v>82</v>
      </c>
    </row>
    <row r="131" spans="1:58" hidden="1">
      <c r="A131" s="4" t="s">
        <v>118</v>
      </c>
      <c r="B131" s="2" t="s">
        <v>204</v>
      </c>
      <c r="C131" s="4" t="s">
        <v>280</v>
      </c>
      <c r="D131" s="2" t="s">
        <v>292</v>
      </c>
      <c r="E131" s="3" t="s">
        <v>399</v>
      </c>
      <c r="F131" s="4" t="s">
        <v>95</v>
      </c>
      <c r="G131" s="2" t="s">
        <v>95</v>
      </c>
      <c r="H131" s="3" t="s">
        <v>401</v>
      </c>
      <c r="I131" s="4" t="s">
        <v>82</v>
      </c>
      <c r="J131" s="2" t="s">
        <v>173</v>
      </c>
      <c r="L131" s="1">
        <f t="shared" si="13"/>
        <v>25</v>
      </c>
      <c r="N131" s="1" t="str">
        <f t="shared" si="14"/>
        <v>MNRL-PH-STM_HW-DSL-Boiler</v>
      </c>
      <c r="O131" s="1" t="str">
        <f t="shared" si="15"/>
        <v>New Mineral - Process Heat: Steam/Hot Water  - Diesel</v>
      </c>
      <c r="P131" s="1" t="str">
        <f t="shared" si="16"/>
        <v>INDDSL</v>
      </c>
      <c r="Q131" s="1" t="str">
        <f t="shared" si="17"/>
        <v>MNRL-PH-STM_HW</v>
      </c>
      <c r="R131" s="1">
        <f>2018</f>
        <v>2018</v>
      </c>
      <c r="S131" s="1">
        <f>+[2]TechOptions!F124</f>
        <v>2025</v>
      </c>
      <c r="T131" s="1">
        <f>+[2]TechOptions!G124</f>
        <v>25</v>
      </c>
      <c r="U131" s="1">
        <f>+ROUND([2]TechOptions!E124,2)</f>
        <v>0.5</v>
      </c>
      <c r="V131" s="1">
        <v>31.536000000000001</v>
      </c>
      <c r="W131" s="1">
        <f>+[2]TechOptions!H124</f>
        <v>0.85</v>
      </c>
      <c r="X131" s="1">
        <f>+[2]TechOptions!I124</f>
        <v>0.85</v>
      </c>
      <c r="Y131" s="1">
        <f>+[2]TechOptions!J124</f>
        <v>0.85</v>
      </c>
      <c r="Z131" s="1">
        <f>+[2]TechOptions!K124</f>
        <v>0.85</v>
      </c>
      <c r="AA131" s="1">
        <f>+[2]TechOptions!L124</f>
        <v>0.85</v>
      </c>
      <c r="AB131" s="1">
        <f>+[2]TechOptions!M124</f>
        <v>0.85</v>
      </c>
      <c r="AC131" s="1">
        <f>+[2]TechOptions!N124</f>
        <v>0.85</v>
      </c>
      <c r="AD131" s="1">
        <f>+[2]TechOptions!O124</f>
        <v>0.85</v>
      </c>
      <c r="AE131" s="1">
        <f>+[2]TechOptions!P124</f>
        <v>0.85</v>
      </c>
      <c r="AF131" s="1">
        <f>+[2]TechOptions!Q124</f>
        <v>0.85</v>
      </c>
      <c r="AG131" s="1">
        <f>+[2]TechOptions!R124</f>
        <v>300</v>
      </c>
      <c r="AH131" s="1">
        <f>+[2]TechOptions!S124</f>
        <v>300</v>
      </c>
      <c r="AI131" s="1">
        <f>+[2]TechOptions!T124</f>
        <v>300</v>
      </c>
      <c r="AJ131" s="1">
        <f>+[2]TechOptions!U124</f>
        <v>300</v>
      </c>
      <c r="AK131" s="1">
        <f>+[2]TechOptions!V124</f>
        <v>300</v>
      </c>
      <c r="AL131" s="1">
        <f>+[2]TechOptions!W124</f>
        <v>300</v>
      </c>
      <c r="AM131" s="1">
        <f>+[2]TechOptions!X124</f>
        <v>300</v>
      </c>
      <c r="AN131" s="1">
        <f>+[2]TechOptions!Y124</f>
        <v>300</v>
      </c>
      <c r="AO131" s="1">
        <f>+[2]TechOptions!Z124</f>
        <v>300</v>
      </c>
      <c r="AP131" s="1">
        <f>+[2]TechOptions!AA124</f>
        <v>300</v>
      </c>
      <c r="AQ131" s="1">
        <f>+[2]TechOptions!AL124</f>
        <v>1</v>
      </c>
      <c r="AR131" s="1">
        <v>5</v>
      </c>
      <c r="AZ131" s="19" t="s">
        <v>119</v>
      </c>
      <c r="BA131" s="20"/>
      <c r="BB131" s="20" t="s">
        <v>80</v>
      </c>
      <c r="BC131" s="20"/>
      <c r="BD131" s="20" t="s">
        <v>81</v>
      </c>
      <c r="BE131" s="20"/>
      <c r="BF131" s="20" t="s">
        <v>68</v>
      </c>
    </row>
    <row r="132" spans="1:58" hidden="1">
      <c r="A132" s="4" t="s">
        <v>118</v>
      </c>
      <c r="B132" s="2" t="s">
        <v>204</v>
      </c>
      <c r="C132" s="4" t="s">
        <v>280</v>
      </c>
      <c r="D132" s="2" t="s">
        <v>292</v>
      </c>
      <c r="E132" s="3" t="s">
        <v>399</v>
      </c>
      <c r="F132" s="4" t="s">
        <v>232</v>
      </c>
      <c r="G132" s="2" t="s">
        <v>247</v>
      </c>
      <c r="H132" s="3" t="s">
        <v>402</v>
      </c>
      <c r="I132" s="4" t="s">
        <v>70</v>
      </c>
      <c r="J132" s="2" t="s">
        <v>161</v>
      </c>
      <c r="L132" s="1">
        <f t="shared" si="13"/>
        <v>23</v>
      </c>
      <c r="N132" s="1" t="str">
        <f t="shared" si="14"/>
        <v>MNRL-PH-STM_HW-ELC-HPmp</v>
      </c>
      <c r="O132" s="1" t="str">
        <f t="shared" si="15"/>
        <v>New Mineral - Process Heat: Steam/Hot Water  - Electricity</v>
      </c>
      <c r="P132" s="1" t="str">
        <f t="shared" si="16"/>
        <v>INDELC</v>
      </c>
      <c r="Q132" s="1" t="str">
        <f t="shared" si="17"/>
        <v>MNRL-PH-STM_HW</v>
      </c>
      <c r="R132" s="1">
        <f>2018</f>
        <v>2018</v>
      </c>
      <c r="S132" s="1">
        <f>+[2]TechOptions!F125</f>
        <v>2025</v>
      </c>
      <c r="T132" s="1">
        <f>+[2]TechOptions!G125</f>
        <v>20</v>
      </c>
      <c r="U132" s="1">
        <f>+ROUND([2]TechOptions!E125,2)</f>
        <v>0.5</v>
      </c>
      <c r="V132" s="1">
        <v>31.536000000000001</v>
      </c>
      <c r="W132" s="1">
        <f>+[2]TechOptions!H125</f>
        <v>3.5</v>
      </c>
      <c r="X132" s="1">
        <f>+[2]TechOptions!I125</f>
        <v>3.5</v>
      </c>
      <c r="Y132" s="1">
        <f>+[2]TechOptions!J125</f>
        <v>3.5</v>
      </c>
      <c r="Z132" s="1">
        <f>+[2]TechOptions!K125</f>
        <v>3.5</v>
      </c>
      <c r="AA132" s="1">
        <f>+[2]TechOptions!L125</f>
        <v>3.5</v>
      </c>
      <c r="AB132" s="1">
        <f>+[2]TechOptions!M125</f>
        <v>3.5</v>
      </c>
      <c r="AC132" s="1">
        <f>+[2]TechOptions!N125</f>
        <v>3.5</v>
      </c>
      <c r="AD132" s="1">
        <f>+[2]TechOptions!O125</f>
        <v>3.5</v>
      </c>
      <c r="AE132" s="1">
        <f>+[2]TechOptions!P125</f>
        <v>3.5</v>
      </c>
      <c r="AF132" s="1">
        <f>+[2]TechOptions!Q125</f>
        <v>3.5</v>
      </c>
      <c r="AG132" s="1">
        <f>AG99</f>
        <v>1071.4285714285713</v>
      </c>
      <c r="AH132" s="1">
        <f>AG132</f>
        <v>1071.4285714285713</v>
      </c>
      <c r="AI132" s="1">
        <f t="shared" ref="AI132:AP132" si="20">AH132</f>
        <v>1071.4285714285713</v>
      </c>
      <c r="AJ132" s="1">
        <f t="shared" si="20"/>
        <v>1071.4285714285713</v>
      </c>
      <c r="AK132" s="1">
        <f t="shared" si="20"/>
        <v>1071.4285714285713</v>
      </c>
      <c r="AL132" s="1">
        <f t="shared" si="20"/>
        <v>1071.4285714285713</v>
      </c>
      <c r="AM132" s="1">
        <f t="shared" si="20"/>
        <v>1071.4285714285713</v>
      </c>
      <c r="AN132" s="1">
        <f t="shared" si="20"/>
        <v>1071.4285714285713</v>
      </c>
      <c r="AO132" s="1">
        <f t="shared" si="20"/>
        <v>1071.4285714285713</v>
      </c>
      <c r="AP132" s="1">
        <f t="shared" si="20"/>
        <v>1071.4285714285713</v>
      </c>
      <c r="AQ132" s="1">
        <v>0.67</v>
      </c>
      <c r="AR132" s="1">
        <v>5</v>
      </c>
      <c r="AZ132" s="21" t="s">
        <v>119</v>
      </c>
      <c r="BA132" s="22"/>
      <c r="BB132" s="22" t="s">
        <v>84</v>
      </c>
      <c r="BC132" s="22"/>
      <c r="BD132" s="22" t="s">
        <v>222</v>
      </c>
      <c r="BE132" s="22"/>
      <c r="BF132" s="26" t="s">
        <v>70</v>
      </c>
    </row>
    <row r="133" spans="1:58" hidden="1">
      <c r="A133" s="4" t="s">
        <v>118</v>
      </c>
      <c r="B133" s="2" t="s">
        <v>204</v>
      </c>
      <c r="C133" s="4" t="s">
        <v>280</v>
      </c>
      <c r="D133" s="2" t="s">
        <v>292</v>
      </c>
      <c r="E133" s="3" t="s">
        <v>399</v>
      </c>
      <c r="F133" s="4" t="s">
        <v>95</v>
      </c>
      <c r="G133" s="2" t="s">
        <v>95</v>
      </c>
      <c r="H133" s="3" t="s">
        <v>403</v>
      </c>
      <c r="I133" s="4" t="s">
        <v>71</v>
      </c>
      <c r="J133" s="2" t="s">
        <v>162</v>
      </c>
      <c r="L133" s="1">
        <f t="shared" si="13"/>
        <v>25</v>
      </c>
      <c r="N133" s="1" t="str">
        <f t="shared" si="14"/>
        <v>MNRL-PH-STM_HW-COA-Boiler</v>
      </c>
      <c r="O133" s="1" t="str">
        <f t="shared" si="15"/>
        <v>New Mineral - Process Heat: Steam/Hot Water  - Coal</v>
      </c>
      <c r="P133" s="1" t="str">
        <f t="shared" si="16"/>
        <v>INDCOA</v>
      </c>
      <c r="Q133" s="1" t="str">
        <f t="shared" si="17"/>
        <v>MNRL-PH-STM_HW</v>
      </c>
      <c r="R133" s="1">
        <f>2018</f>
        <v>2018</v>
      </c>
      <c r="S133" s="1">
        <f>+[2]TechOptions!F126</f>
        <v>2025</v>
      </c>
      <c r="T133" s="1">
        <f>+[2]TechOptions!G126</f>
        <v>25</v>
      </c>
      <c r="U133" s="1">
        <f>+ROUND([2]TechOptions!E126,2)</f>
        <v>0.5</v>
      </c>
      <c r="V133" s="1">
        <v>31.536000000000001</v>
      </c>
      <c r="W133" s="1">
        <f>+[2]TechOptions!H126</f>
        <v>0.8</v>
      </c>
      <c r="X133" s="1">
        <f>+[2]TechOptions!I126</f>
        <v>0.8</v>
      </c>
      <c r="Y133" s="1">
        <f>+[2]TechOptions!J126</f>
        <v>0.8</v>
      </c>
      <c r="Z133" s="1">
        <f>+[2]TechOptions!K126</f>
        <v>0.8</v>
      </c>
      <c r="AA133" s="1">
        <f>+[2]TechOptions!L126</f>
        <v>0.8</v>
      </c>
      <c r="AB133" s="1">
        <f>+[2]TechOptions!M126</f>
        <v>0.8</v>
      </c>
      <c r="AC133" s="1">
        <f>+[2]TechOptions!N126</f>
        <v>0.8</v>
      </c>
      <c r="AD133" s="1">
        <f>+[2]TechOptions!O126</f>
        <v>0.8</v>
      </c>
      <c r="AE133" s="1">
        <f>+[2]TechOptions!P126</f>
        <v>0.8</v>
      </c>
      <c r="AF133" s="1">
        <f>+[2]TechOptions!Q126</f>
        <v>0.8</v>
      </c>
      <c r="AG133" s="1">
        <f>+[2]TechOptions!R126</f>
        <v>750</v>
      </c>
      <c r="AH133" s="1">
        <f>+[2]TechOptions!S126</f>
        <v>750</v>
      </c>
      <c r="AI133" s="1">
        <f>+[2]TechOptions!T126</f>
        <v>750</v>
      </c>
      <c r="AJ133" s="1">
        <f>+[2]TechOptions!U126</f>
        <v>750</v>
      </c>
      <c r="AK133" s="1">
        <f>+[2]TechOptions!V126</f>
        <v>750</v>
      </c>
      <c r="AL133" s="1">
        <f>+[2]TechOptions!W126</f>
        <v>750</v>
      </c>
      <c r="AM133" s="1">
        <f>+[2]TechOptions!X126</f>
        <v>750</v>
      </c>
      <c r="AN133" s="1">
        <f>+[2]TechOptions!Y126</f>
        <v>750</v>
      </c>
      <c r="AO133" s="1">
        <f>+[2]TechOptions!Z126</f>
        <v>750</v>
      </c>
      <c r="AP133" s="1">
        <f>+[2]TechOptions!AA126</f>
        <v>750</v>
      </c>
      <c r="AQ133" s="1">
        <f>+[2]TechOptions!AL126</f>
        <v>1</v>
      </c>
      <c r="AR133" s="1">
        <v>5</v>
      </c>
      <c r="AZ133" s="19" t="s">
        <v>119</v>
      </c>
      <c r="BA133" s="20"/>
      <c r="BB133" s="20" t="s">
        <v>84</v>
      </c>
      <c r="BC133" s="20"/>
      <c r="BD133" s="20" t="s">
        <v>85</v>
      </c>
      <c r="BE133" s="20"/>
      <c r="BF133" s="20" t="s">
        <v>83</v>
      </c>
    </row>
    <row r="134" spans="1:58" hidden="1">
      <c r="A134" s="4" t="s">
        <v>118</v>
      </c>
      <c r="B134" s="2" t="s">
        <v>204</v>
      </c>
      <c r="C134" s="4" t="s">
        <v>280</v>
      </c>
      <c r="D134" s="2" t="s">
        <v>292</v>
      </c>
      <c r="E134" s="3" t="s">
        <v>399</v>
      </c>
      <c r="F134" s="4" t="s">
        <v>95</v>
      </c>
      <c r="G134" s="2" t="s">
        <v>95</v>
      </c>
      <c r="H134" s="3" t="s">
        <v>404</v>
      </c>
      <c r="I134" s="4" t="s">
        <v>111</v>
      </c>
      <c r="J134" s="2" t="s">
        <v>198</v>
      </c>
      <c r="L134" s="1">
        <f t="shared" si="13"/>
        <v>25</v>
      </c>
      <c r="N134" s="1" t="str">
        <f t="shared" si="14"/>
        <v>MNRL-PH-STM_HW-LPG-Boiler</v>
      </c>
      <c r="O134" s="1" t="str">
        <f t="shared" si="15"/>
        <v>New Mineral - Process Heat: Steam/Hot Water  - LPG</v>
      </c>
      <c r="P134" s="1" t="str">
        <f t="shared" si="16"/>
        <v>INDLPG</v>
      </c>
      <c r="Q134" s="1" t="str">
        <f t="shared" si="17"/>
        <v>MNRL-PH-STM_HW</v>
      </c>
      <c r="R134" s="1">
        <f>2018</f>
        <v>2018</v>
      </c>
      <c r="S134" s="1">
        <f>+[2]TechOptions!F127</f>
        <v>2025</v>
      </c>
      <c r="T134" s="1">
        <f>+[2]TechOptions!G127</f>
        <v>25</v>
      </c>
      <c r="U134" s="1">
        <f>+ROUND([2]TechOptions!E127,2)</f>
        <v>0.5</v>
      </c>
      <c r="V134" s="1">
        <v>31.536000000000001</v>
      </c>
      <c r="W134" s="1">
        <f>+[2]TechOptions!H127</f>
        <v>0.87</v>
      </c>
      <c r="X134" s="1">
        <f>+[2]TechOptions!I127</f>
        <v>0.87</v>
      </c>
      <c r="Y134" s="1">
        <f>+[2]TechOptions!J127</f>
        <v>0.87</v>
      </c>
      <c r="Z134" s="1">
        <f>+[2]TechOptions!K127</f>
        <v>0.87</v>
      </c>
      <c r="AA134" s="1">
        <f>+[2]TechOptions!L127</f>
        <v>0.87</v>
      </c>
      <c r="AB134" s="1">
        <f>+[2]TechOptions!M127</f>
        <v>0.87</v>
      </c>
      <c r="AC134" s="1">
        <f>+[2]TechOptions!N127</f>
        <v>0.87</v>
      </c>
      <c r="AD134" s="1">
        <f>+[2]TechOptions!O127</f>
        <v>0.87</v>
      </c>
      <c r="AE134" s="1">
        <f>+[2]TechOptions!P127</f>
        <v>0.87</v>
      </c>
      <c r="AF134" s="1">
        <f>+[2]TechOptions!Q127</f>
        <v>0.87</v>
      </c>
      <c r="AG134" s="1">
        <f>+[2]TechOptions!R127</f>
        <v>350</v>
      </c>
      <c r="AH134" s="1">
        <f>+[2]TechOptions!S127</f>
        <v>350</v>
      </c>
      <c r="AI134" s="1">
        <f>+[2]TechOptions!T127</f>
        <v>350</v>
      </c>
      <c r="AJ134" s="1">
        <f>+[2]TechOptions!U127</f>
        <v>350</v>
      </c>
      <c r="AK134" s="1">
        <f>+[2]TechOptions!V127</f>
        <v>350</v>
      </c>
      <c r="AL134" s="1">
        <f>+[2]TechOptions!W127</f>
        <v>350</v>
      </c>
      <c r="AM134" s="1">
        <f>+[2]TechOptions!X127</f>
        <v>350</v>
      </c>
      <c r="AN134" s="1">
        <f>+[2]TechOptions!Y127</f>
        <v>350</v>
      </c>
      <c r="AO134" s="1">
        <f>+[2]TechOptions!Z127</f>
        <v>350</v>
      </c>
      <c r="AP134" s="1">
        <f>+[2]TechOptions!AA127</f>
        <v>350</v>
      </c>
      <c r="AQ134" s="1">
        <f>+[2]TechOptions!AL127</f>
        <v>1</v>
      </c>
      <c r="AR134" s="1">
        <v>5</v>
      </c>
      <c r="AZ134" s="21" t="s">
        <v>119</v>
      </c>
      <c r="BA134" s="22"/>
      <c r="BB134" s="22" t="s">
        <v>84</v>
      </c>
      <c r="BC134" s="22"/>
      <c r="BD134" s="22" t="s">
        <v>87</v>
      </c>
      <c r="BE134" s="22"/>
      <c r="BF134" s="22" t="s">
        <v>70</v>
      </c>
    </row>
    <row r="135" spans="1:58" hidden="1">
      <c r="A135" s="4" t="s">
        <v>118</v>
      </c>
      <c r="B135" s="2" t="s">
        <v>204</v>
      </c>
      <c r="C135" s="4" t="s">
        <v>280</v>
      </c>
      <c r="D135" s="2" t="s">
        <v>292</v>
      </c>
      <c r="E135" s="3" t="s">
        <v>399</v>
      </c>
      <c r="F135" s="4" t="s">
        <v>95</v>
      </c>
      <c r="G135" s="2" t="s">
        <v>95</v>
      </c>
      <c r="H135" s="3" t="s">
        <v>405</v>
      </c>
      <c r="I135" s="4" t="s">
        <v>74</v>
      </c>
      <c r="J135" s="2" t="s">
        <v>165</v>
      </c>
      <c r="L135" s="1">
        <f t="shared" si="13"/>
        <v>25</v>
      </c>
      <c r="N135" s="1" t="str">
        <f t="shared" si="14"/>
        <v>MNRL-PH-STM_HW-WOD-Boiler</v>
      </c>
      <c r="O135" s="1" t="str">
        <f t="shared" si="15"/>
        <v>New Mineral - Process Heat: Steam/Hot Water  - Wood</v>
      </c>
      <c r="P135" s="1" t="str">
        <f t="shared" si="16"/>
        <v>INDWOD</v>
      </c>
      <c r="Q135" s="1" t="str">
        <f t="shared" si="17"/>
        <v>MNRL-PH-STM_HW</v>
      </c>
      <c r="R135" s="1">
        <f>2018</f>
        <v>2018</v>
      </c>
      <c r="S135" s="1">
        <f>+[2]TechOptions!F128</f>
        <v>2025</v>
      </c>
      <c r="T135" s="1">
        <f>+[2]TechOptions!G128</f>
        <v>25</v>
      </c>
      <c r="U135" s="1">
        <f>+ROUND([2]TechOptions!E128,2)</f>
        <v>0.5</v>
      </c>
      <c r="V135" s="1">
        <v>31.536000000000001</v>
      </c>
      <c r="W135" s="1">
        <f>+[2]TechOptions!H128</f>
        <v>0.85</v>
      </c>
      <c r="X135" s="1">
        <f>+[2]TechOptions!I128</f>
        <v>0.85</v>
      </c>
      <c r="Y135" s="1">
        <f>+[2]TechOptions!J128</f>
        <v>0.85</v>
      </c>
      <c r="Z135" s="1">
        <f>+[2]TechOptions!K128</f>
        <v>0.85</v>
      </c>
      <c r="AA135" s="1">
        <f>+[2]TechOptions!L128</f>
        <v>0.85</v>
      </c>
      <c r="AB135" s="1">
        <f>+[2]TechOptions!M128</f>
        <v>0.85</v>
      </c>
      <c r="AC135" s="1">
        <f>+[2]TechOptions!N128</f>
        <v>0.85</v>
      </c>
      <c r="AD135" s="1">
        <f>+[2]TechOptions!O128</f>
        <v>0.85</v>
      </c>
      <c r="AE135" s="1">
        <f>+[2]TechOptions!P128</f>
        <v>0.85</v>
      </c>
      <c r="AF135" s="1">
        <f>+[2]TechOptions!Q128</f>
        <v>0.85</v>
      </c>
      <c r="AG135" s="1">
        <f>+[2]TechOptions!R128</f>
        <v>2000</v>
      </c>
      <c r="AH135" s="1">
        <f>+[2]TechOptions!S128</f>
        <v>2000</v>
      </c>
      <c r="AI135" s="1">
        <f>+[2]TechOptions!T128</f>
        <v>2000</v>
      </c>
      <c r="AJ135" s="1">
        <f>+[2]TechOptions!U128</f>
        <v>2000</v>
      </c>
      <c r="AK135" s="1">
        <f>+[2]TechOptions!V128</f>
        <v>2000</v>
      </c>
      <c r="AL135" s="1">
        <f>+[2]TechOptions!W128</f>
        <v>2000</v>
      </c>
      <c r="AM135" s="1">
        <f>+[2]TechOptions!X128</f>
        <v>2000</v>
      </c>
      <c r="AN135" s="1">
        <f>+[2]TechOptions!Y128</f>
        <v>2000</v>
      </c>
      <c r="AO135" s="1">
        <f>+[2]TechOptions!Z128</f>
        <v>2000</v>
      </c>
      <c r="AP135" s="1">
        <f>+[2]TechOptions!AA128</f>
        <v>2000</v>
      </c>
      <c r="AQ135" s="1">
        <f>+[2]TechOptions!AL128</f>
        <v>1</v>
      </c>
      <c r="AR135" s="1">
        <v>5</v>
      </c>
      <c r="AZ135" s="19" t="s">
        <v>119</v>
      </c>
      <c r="BA135" s="20"/>
      <c r="BB135" s="20" t="s">
        <v>84</v>
      </c>
      <c r="BC135" s="20"/>
      <c r="BD135" s="20" t="s">
        <v>85</v>
      </c>
      <c r="BE135" s="20"/>
      <c r="BF135" s="20" t="s">
        <v>82</v>
      </c>
    </row>
    <row r="136" spans="1:58">
      <c r="A136" s="4" t="s">
        <v>118</v>
      </c>
      <c r="B136" s="2" t="s">
        <v>204</v>
      </c>
      <c r="C136" s="4" t="s">
        <v>280</v>
      </c>
      <c r="D136" s="2" t="s">
        <v>292</v>
      </c>
      <c r="E136" s="3" t="s">
        <v>399</v>
      </c>
      <c r="F136" s="4" t="s">
        <v>95</v>
      </c>
      <c r="G136" s="2" t="s">
        <v>95</v>
      </c>
      <c r="H136" s="3" t="s">
        <v>406</v>
      </c>
      <c r="I136" s="4" t="s">
        <v>70</v>
      </c>
      <c r="J136" s="2" t="s">
        <v>161</v>
      </c>
      <c r="L136" s="1">
        <f t="shared" si="13"/>
        <v>25</v>
      </c>
      <c r="N136" s="1" t="str">
        <f t="shared" si="14"/>
        <v>MNRL-PH-STM_HW-ELC-Boiler</v>
      </c>
      <c r="O136" s="1" t="str">
        <f t="shared" si="15"/>
        <v>New Mineral - Process Heat: Steam/Hot Water  - Electricity</v>
      </c>
      <c r="P136" s="1" t="str">
        <f t="shared" si="16"/>
        <v>INDELC</v>
      </c>
      <c r="Q136" s="1" t="str">
        <f t="shared" si="17"/>
        <v>MNRL-PH-STM_HW</v>
      </c>
      <c r="R136" s="1">
        <f>2018</f>
        <v>2018</v>
      </c>
      <c r="S136" s="1">
        <f>+[2]TechOptions!F129</f>
        <v>2025</v>
      </c>
      <c r="T136" s="1">
        <f>+[2]TechOptions!G129</f>
        <v>25</v>
      </c>
      <c r="U136" s="1">
        <f>+ROUND([2]TechOptions!E129,2)</f>
        <v>0.5</v>
      </c>
      <c r="V136" s="1">
        <v>31.536000000000001</v>
      </c>
      <c r="W136" s="1">
        <f>+[2]TechOptions!H129</f>
        <v>0.99</v>
      </c>
      <c r="X136" s="1">
        <f>+[2]TechOptions!I129</f>
        <v>0.99</v>
      </c>
      <c r="Y136" s="1">
        <f>+[2]TechOptions!J129</f>
        <v>0.99</v>
      </c>
      <c r="Z136" s="1">
        <f>+[2]TechOptions!K129</f>
        <v>0.99</v>
      </c>
      <c r="AA136" s="1">
        <f>+[2]TechOptions!L129</f>
        <v>0.99</v>
      </c>
      <c r="AB136" s="1">
        <f>+[2]TechOptions!M129</f>
        <v>0.99</v>
      </c>
      <c r="AC136" s="1">
        <f>+[2]TechOptions!N129</f>
        <v>0.99</v>
      </c>
      <c r="AD136" s="1">
        <f>+[2]TechOptions!O129</f>
        <v>0.99</v>
      </c>
      <c r="AE136" s="1">
        <f>+[2]TechOptions!P129</f>
        <v>0.99</v>
      </c>
      <c r="AF136" s="1">
        <f>+[2]TechOptions!Q129</f>
        <v>0.99</v>
      </c>
      <c r="AG136" s="42">
        <f>AG77</f>
        <v>370.49433333333332</v>
      </c>
      <c r="AH136" s="42">
        <f t="shared" ref="AH136:AP136" si="21">AH77</f>
        <v>370.49433333333332</v>
      </c>
      <c r="AI136" s="42">
        <f t="shared" si="21"/>
        <v>250</v>
      </c>
      <c r="AJ136" s="42">
        <f t="shared" si="21"/>
        <v>250</v>
      </c>
      <c r="AK136" s="42">
        <f t="shared" si="21"/>
        <v>250</v>
      </c>
      <c r="AL136" s="42">
        <f t="shared" si="21"/>
        <v>250</v>
      </c>
      <c r="AM136" s="42">
        <f t="shared" si="21"/>
        <v>250</v>
      </c>
      <c r="AN136" s="42">
        <f t="shared" si="21"/>
        <v>250</v>
      </c>
      <c r="AO136" s="42">
        <f t="shared" si="21"/>
        <v>250</v>
      </c>
      <c r="AP136" s="42">
        <f t="shared" si="21"/>
        <v>250</v>
      </c>
      <c r="AQ136" s="1">
        <v>1</v>
      </c>
      <c r="AR136" s="1">
        <v>5</v>
      </c>
      <c r="AZ136" s="21" t="s">
        <v>119</v>
      </c>
      <c r="BA136" s="22"/>
      <c r="BB136" s="22" t="s">
        <v>280</v>
      </c>
      <c r="BC136" s="22"/>
      <c r="BD136" s="22" t="s">
        <v>95</v>
      </c>
      <c r="BE136" s="22"/>
      <c r="BF136" s="22" t="s">
        <v>68</v>
      </c>
    </row>
    <row r="137" spans="1:58" hidden="1">
      <c r="A137" s="4" t="s">
        <v>119</v>
      </c>
      <c r="B137" s="2" t="s">
        <v>205</v>
      </c>
      <c r="C137" s="4" t="s">
        <v>80</v>
      </c>
      <c r="D137" s="2" t="s">
        <v>171</v>
      </c>
      <c r="E137" s="3" t="s">
        <v>407</v>
      </c>
      <c r="F137" s="4" t="s">
        <v>81</v>
      </c>
      <c r="G137" s="2" t="s">
        <v>172</v>
      </c>
      <c r="H137" s="3" t="s">
        <v>408</v>
      </c>
      <c r="I137" s="4" t="s">
        <v>83</v>
      </c>
      <c r="J137" s="2" t="s">
        <v>174</v>
      </c>
      <c r="L137" s="1">
        <f t="shared" si="13"/>
        <v>26</v>
      </c>
      <c r="N137" s="1" t="str">
        <f t="shared" si="14"/>
        <v>MNNG-MoTP-Mob-PET-ICE_ofrd</v>
      </c>
      <c r="O137" s="1" t="str">
        <f t="shared" si="15"/>
        <v>New Mining - Motive Power, Mobile  - Petrol</v>
      </c>
      <c r="P137" s="1" t="str">
        <f t="shared" si="16"/>
        <v>INDPET</v>
      </c>
      <c r="Q137" s="1" t="str">
        <f t="shared" si="17"/>
        <v>MNNG-MoTP-Mob</v>
      </c>
      <c r="R137" s="1">
        <f>2018</f>
        <v>2018</v>
      </c>
      <c r="S137" s="1">
        <f>+[2]TechOptions!F130</f>
        <v>2025</v>
      </c>
      <c r="T137" s="1">
        <f>+[2]TechOptions!G130</f>
        <v>15</v>
      </c>
      <c r="U137" s="1">
        <f>+ROUND([2]TechOptions!E130,2)</f>
        <v>0.09</v>
      </c>
      <c r="V137" s="1">
        <v>31.536000000000001</v>
      </c>
      <c r="W137" s="1">
        <f>+[2]TechOptions!H130</f>
        <v>0.15</v>
      </c>
      <c r="X137" s="1">
        <f>+[2]TechOptions!I130</f>
        <v>0.15</v>
      </c>
      <c r="Y137" s="1">
        <f>+[2]TechOptions!J130</f>
        <v>0.15</v>
      </c>
      <c r="Z137" s="1">
        <f>+[2]TechOptions!K130</f>
        <v>0.15</v>
      </c>
      <c r="AA137" s="1">
        <f>+[2]TechOptions!L130</f>
        <v>0.15</v>
      </c>
      <c r="AB137" s="1">
        <f>+[2]TechOptions!M130</f>
        <v>0.15</v>
      </c>
      <c r="AC137" s="1">
        <f>+[2]TechOptions!N130</f>
        <v>0.15</v>
      </c>
      <c r="AD137" s="1">
        <f>+[2]TechOptions!O130</f>
        <v>0.15</v>
      </c>
      <c r="AE137" s="1">
        <f>+[2]TechOptions!P130</f>
        <v>0.15</v>
      </c>
      <c r="AF137" s="1">
        <f>+[2]TechOptions!Q130</f>
        <v>0.15</v>
      </c>
      <c r="AG137" s="1">
        <f>+[2]TechOptions!R130</f>
        <v>2015</v>
      </c>
      <c r="AH137" s="1">
        <f>+[2]TechOptions!S130</f>
        <v>2015</v>
      </c>
      <c r="AI137" s="1">
        <f>+[2]TechOptions!T130</f>
        <v>2015</v>
      </c>
      <c r="AJ137" s="1">
        <f>+[2]TechOptions!U130</f>
        <v>2015</v>
      </c>
      <c r="AK137" s="1">
        <f>+[2]TechOptions!V130</f>
        <v>2015</v>
      </c>
      <c r="AL137" s="1">
        <f>+[2]TechOptions!W130</f>
        <v>2015</v>
      </c>
      <c r="AM137" s="1">
        <f>+[2]TechOptions!X130</f>
        <v>2015</v>
      </c>
      <c r="AN137" s="1">
        <f>+[2]TechOptions!Y130</f>
        <v>2015</v>
      </c>
      <c r="AO137" s="1">
        <f>+[2]TechOptions!Z130</f>
        <v>2015</v>
      </c>
      <c r="AP137" s="1">
        <f>+[2]TechOptions!AA130</f>
        <v>2015</v>
      </c>
      <c r="AQ137" s="1">
        <f>+[2]TechOptions!AL130</f>
        <v>0.02</v>
      </c>
      <c r="AR137" s="1">
        <v>5</v>
      </c>
      <c r="AZ137" s="19" t="s">
        <v>119</v>
      </c>
      <c r="BA137" s="20"/>
      <c r="BB137" s="20" t="s">
        <v>280</v>
      </c>
      <c r="BC137" s="20"/>
      <c r="BD137" s="20" t="s">
        <v>95</v>
      </c>
      <c r="BE137" s="20"/>
      <c r="BF137" s="20" t="s">
        <v>82</v>
      </c>
    </row>
    <row r="138" spans="1:58" hidden="1">
      <c r="A138" s="4" t="s">
        <v>119</v>
      </c>
      <c r="B138" s="2" t="s">
        <v>205</v>
      </c>
      <c r="C138" s="4" t="s">
        <v>80</v>
      </c>
      <c r="D138" s="2" t="s">
        <v>171</v>
      </c>
      <c r="E138" s="3" t="s">
        <v>407</v>
      </c>
      <c r="F138" s="4" t="s">
        <v>81</v>
      </c>
      <c r="G138" s="2" t="s">
        <v>172</v>
      </c>
      <c r="H138" s="3" t="s">
        <v>409</v>
      </c>
      <c r="I138" s="4" t="s">
        <v>82</v>
      </c>
      <c r="J138" s="2" t="s">
        <v>173</v>
      </c>
      <c r="L138" s="1">
        <f t="shared" ref="L138:L201" si="22">+LEN(N138)</f>
        <v>26</v>
      </c>
      <c r="N138" s="1" t="str">
        <f t="shared" ref="N138:N201" si="23">+H138</f>
        <v>MNNG-MoTP-Mob-DSL-ICE_ofrd</v>
      </c>
      <c r="O138" s="1" t="str">
        <f t="shared" ref="O138:O201" si="24">+"New "&amp;A138&amp;" - "&amp;C138&amp;"  - "&amp;I138</f>
        <v>New Mining - Motive Power, Mobile  - Diesel</v>
      </c>
      <c r="P138" s="1" t="str">
        <f t="shared" ref="P138:P201" si="25">+J138</f>
        <v>INDDSL</v>
      </c>
      <c r="Q138" s="1" t="str">
        <f t="shared" ref="Q138:Q201" si="26">+E138</f>
        <v>MNNG-MoTP-Mob</v>
      </c>
      <c r="R138" s="1">
        <f>2018</f>
        <v>2018</v>
      </c>
      <c r="S138" s="1">
        <f>+[2]TechOptions!F131</f>
        <v>2020</v>
      </c>
      <c r="T138" s="1">
        <f>+[2]TechOptions!G131</f>
        <v>20</v>
      </c>
      <c r="U138" s="1">
        <f>+ROUND([2]TechOptions!E131,2)</f>
        <v>0.09</v>
      </c>
      <c r="V138" s="1">
        <v>31.536000000000001</v>
      </c>
      <c r="W138" s="1">
        <f>+[2]TechOptions!H131</f>
        <v>0.18</v>
      </c>
      <c r="X138" s="1">
        <f>+[2]TechOptions!I131</f>
        <v>0.18</v>
      </c>
      <c r="Y138" s="1">
        <f>+[2]TechOptions!J131</f>
        <v>0.18</v>
      </c>
      <c r="Z138" s="1">
        <f>+[2]TechOptions!K131</f>
        <v>0.18</v>
      </c>
      <c r="AA138" s="1">
        <f>+[2]TechOptions!L131</f>
        <v>0.18</v>
      </c>
      <c r="AB138" s="1">
        <f>+[2]TechOptions!M131</f>
        <v>0.18</v>
      </c>
      <c r="AC138" s="1">
        <f>+[2]TechOptions!N131</f>
        <v>0.18</v>
      </c>
      <c r="AD138" s="1">
        <f>+[2]TechOptions!O131</f>
        <v>0.18</v>
      </c>
      <c r="AE138" s="1">
        <f>+[2]TechOptions!P131</f>
        <v>0.18</v>
      </c>
      <c r="AF138" s="1">
        <f>+[2]TechOptions!Q131</f>
        <v>0.18</v>
      </c>
      <c r="AG138" s="1">
        <f>+[2]TechOptions!R131</f>
        <v>2388</v>
      </c>
      <c r="AH138" s="1">
        <f>+[2]TechOptions!S131</f>
        <v>2388</v>
      </c>
      <c r="AI138" s="1">
        <f>+[2]TechOptions!T131</f>
        <v>2388</v>
      </c>
      <c r="AJ138" s="1">
        <f>+[2]TechOptions!U131</f>
        <v>2388</v>
      </c>
      <c r="AK138" s="1">
        <f>+[2]TechOptions!V131</f>
        <v>2388</v>
      </c>
      <c r="AL138" s="1">
        <f>+[2]TechOptions!W131</f>
        <v>2388</v>
      </c>
      <c r="AM138" s="1">
        <f>+[2]TechOptions!X131</f>
        <v>2388</v>
      </c>
      <c r="AN138" s="1">
        <f>+[2]TechOptions!Y131</f>
        <v>2388</v>
      </c>
      <c r="AO138" s="1">
        <f>+[2]TechOptions!Z131</f>
        <v>2388</v>
      </c>
      <c r="AP138" s="1">
        <f>+[2]TechOptions!AA131</f>
        <v>2388</v>
      </c>
      <c r="AQ138" s="1">
        <f>+[2]TechOptions!AL131</f>
        <v>1</v>
      </c>
      <c r="AR138" s="1">
        <v>5</v>
      </c>
      <c r="AZ138" s="21" t="s">
        <v>119</v>
      </c>
      <c r="BA138" s="22"/>
      <c r="BB138" s="22" t="s">
        <v>280</v>
      </c>
      <c r="BC138" s="22"/>
      <c r="BD138" s="22" t="s">
        <v>95</v>
      </c>
      <c r="BE138" s="22"/>
      <c r="BF138" s="26" t="s">
        <v>86</v>
      </c>
    </row>
    <row r="139" spans="1:58" hidden="1">
      <c r="A139" s="4" t="s">
        <v>119</v>
      </c>
      <c r="B139" s="2" t="s">
        <v>205</v>
      </c>
      <c r="C139" s="4" t="s">
        <v>80</v>
      </c>
      <c r="D139" s="2" t="s">
        <v>171</v>
      </c>
      <c r="E139" s="3" t="s">
        <v>407</v>
      </c>
      <c r="F139" s="4" t="s">
        <v>81</v>
      </c>
      <c r="G139" s="2" t="s">
        <v>172</v>
      </c>
      <c r="H139" s="3" t="s">
        <v>410</v>
      </c>
      <c r="I139" s="4" t="s">
        <v>68</v>
      </c>
      <c r="J139" s="2" t="s">
        <v>160</v>
      </c>
      <c r="L139" s="1">
        <f t="shared" si="22"/>
        <v>26</v>
      </c>
      <c r="N139" s="1" t="str">
        <f t="shared" si="23"/>
        <v>MNNG-MoTP-Mob-NGA-ICE_ofrd</v>
      </c>
      <c r="O139" s="1" t="str">
        <f t="shared" si="24"/>
        <v>New Mining - Motive Power, Mobile  - Natural Gas</v>
      </c>
      <c r="P139" s="1" t="str">
        <f t="shared" si="25"/>
        <v>INDNGA</v>
      </c>
      <c r="Q139" s="1" t="str">
        <f t="shared" si="26"/>
        <v>MNNG-MoTP-Mob</v>
      </c>
      <c r="R139" s="1">
        <f>2018</f>
        <v>2018</v>
      </c>
      <c r="S139" s="1">
        <f>+[2]TechOptions!F132</f>
        <v>2025</v>
      </c>
      <c r="T139" s="1">
        <f>+[2]TechOptions!G132</f>
        <v>20</v>
      </c>
      <c r="U139" s="1">
        <f>+ROUND([2]TechOptions!E132,2)</f>
        <v>0.09</v>
      </c>
      <c r="V139" s="1">
        <v>31.536000000000001</v>
      </c>
      <c r="W139" s="1">
        <f>+[2]TechOptions!H132</f>
        <v>0.13</v>
      </c>
      <c r="X139" s="1">
        <f>+[2]TechOptions!I132</f>
        <v>0.13</v>
      </c>
      <c r="Y139" s="1">
        <f>+[2]TechOptions!J132</f>
        <v>0.13</v>
      </c>
      <c r="Z139" s="1">
        <f>+[2]TechOptions!K132</f>
        <v>0.13</v>
      </c>
      <c r="AA139" s="1">
        <f>+[2]TechOptions!L132</f>
        <v>0.13</v>
      </c>
      <c r="AB139" s="1">
        <f>+[2]TechOptions!M132</f>
        <v>0.13</v>
      </c>
      <c r="AC139" s="1">
        <f>+[2]TechOptions!N132</f>
        <v>0.13</v>
      </c>
      <c r="AD139" s="1">
        <f>+[2]TechOptions!O132</f>
        <v>0.13</v>
      </c>
      <c r="AE139" s="1">
        <f>+[2]TechOptions!P132</f>
        <v>0.13</v>
      </c>
      <c r="AF139" s="1">
        <f>+[2]TechOptions!Q132</f>
        <v>0.13</v>
      </c>
      <c r="AG139" s="1">
        <f>+[2]TechOptions!R132</f>
        <v>2723</v>
      </c>
      <c r="AH139" s="1">
        <f>+[2]TechOptions!S132</f>
        <v>2723</v>
      </c>
      <c r="AI139" s="1">
        <f>+[2]TechOptions!T132</f>
        <v>2723</v>
      </c>
      <c r="AJ139" s="1">
        <f>+[2]TechOptions!U132</f>
        <v>2723</v>
      </c>
      <c r="AK139" s="1">
        <f>+[2]TechOptions!V132</f>
        <v>2723</v>
      </c>
      <c r="AL139" s="1">
        <f>+[2]TechOptions!W132</f>
        <v>2723</v>
      </c>
      <c r="AM139" s="1">
        <f>+[2]TechOptions!X132</f>
        <v>2723</v>
      </c>
      <c r="AN139" s="1">
        <f>+[2]TechOptions!Y132</f>
        <v>2723</v>
      </c>
      <c r="AO139" s="1">
        <f>+[2]TechOptions!Z132</f>
        <v>2723</v>
      </c>
      <c r="AP139" s="1">
        <f>+[2]TechOptions!AA132</f>
        <v>2723</v>
      </c>
      <c r="AQ139" s="1">
        <f>+[2]TechOptions!AL132</f>
        <v>0.05</v>
      </c>
      <c r="AR139" s="1">
        <v>5</v>
      </c>
      <c r="AZ139" s="19" t="s">
        <v>119</v>
      </c>
      <c r="BA139" s="20"/>
      <c r="BB139" s="20" t="s">
        <v>280</v>
      </c>
      <c r="BC139" s="20"/>
      <c r="BD139" s="20" t="s">
        <v>232</v>
      </c>
      <c r="BE139" s="20"/>
      <c r="BF139" s="20" t="s">
        <v>70</v>
      </c>
    </row>
    <row r="140" spans="1:58" hidden="1">
      <c r="A140" s="4" t="s">
        <v>119</v>
      </c>
      <c r="B140" s="2" t="s">
        <v>205</v>
      </c>
      <c r="C140" s="4" t="s">
        <v>84</v>
      </c>
      <c r="D140" s="2" t="s">
        <v>175</v>
      </c>
      <c r="E140" s="3" t="s">
        <v>411</v>
      </c>
      <c r="F140" s="4" t="s">
        <v>222</v>
      </c>
      <c r="G140" s="2" t="s">
        <v>235</v>
      </c>
      <c r="H140" s="3" t="s">
        <v>412</v>
      </c>
      <c r="I140" s="4" t="s">
        <v>70</v>
      </c>
      <c r="J140" s="2" t="s">
        <v>161</v>
      </c>
      <c r="L140" s="1">
        <f t="shared" si="22"/>
        <v>26</v>
      </c>
      <c r="N140" s="1" t="str">
        <f t="shared" si="23"/>
        <v>MNNG-MoTP-Stat-ELC-VSD-Mtr</v>
      </c>
      <c r="O140" s="1" t="str">
        <f t="shared" si="24"/>
        <v>New Mining - Motive Power, Stationary  - Electricity</v>
      </c>
      <c r="P140" s="1" t="str">
        <f t="shared" si="25"/>
        <v>INDELC</v>
      </c>
      <c r="Q140" s="1" t="str">
        <f t="shared" si="26"/>
        <v>MNNG-MoTP-Stat</v>
      </c>
      <c r="R140" s="1">
        <f>2018</f>
        <v>2018</v>
      </c>
      <c r="S140" s="1">
        <f>+[2]TechOptions!F133</f>
        <v>2025</v>
      </c>
      <c r="T140" s="1">
        <f>+[2]TechOptions!G133</f>
        <v>10</v>
      </c>
      <c r="U140" s="1">
        <f>+ROUND([2]TechOptions!E133,2)</f>
        <v>0.5</v>
      </c>
      <c r="V140" s="1">
        <v>31.536000000000001</v>
      </c>
      <c r="W140" s="1">
        <f>+[2]TechOptions!H133</f>
        <v>0.9</v>
      </c>
      <c r="X140" s="1">
        <f>+[2]TechOptions!I133</f>
        <v>0.9</v>
      </c>
      <c r="Y140" s="1">
        <f>+[2]TechOptions!J133</f>
        <v>0.9</v>
      </c>
      <c r="Z140" s="1">
        <f>+[2]TechOptions!K133</f>
        <v>0.9</v>
      </c>
      <c r="AA140" s="1">
        <f>+[2]TechOptions!L133</f>
        <v>0.9</v>
      </c>
      <c r="AB140" s="1">
        <f>+[2]TechOptions!M133</f>
        <v>0.9</v>
      </c>
      <c r="AC140" s="1">
        <f>+[2]TechOptions!N133</f>
        <v>0.9</v>
      </c>
      <c r="AD140" s="1">
        <f>+[2]TechOptions!O133</f>
        <v>0.9</v>
      </c>
      <c r="AE140" s="1">
        <f>+[2]TechOptions!P133</f>
        <v>0.9</v>
      </c>
      <c r="AF140" s="1">
        <f>+[2]TechOptions!Q133</f>
        <v>0.9</v>
      </c>
      <c r="AG140" s="1">
        <f>+[2]TechOptions!R133</f>
        <v>336</v>
      </c>
      <c r="AH140" s="1">
        <f>+[2]TechOptions!S133</f>
        <v>336</v>
      </c>
      <c r="AI140" s="1">
        <f>+[2]TechOptions!T133</f>
        <v>336</v>
      </c>
      <c r="AJ140" s="1">
        <f>+[2]TechOptions!U133</f>
        <v>336</v>
      </c>
      <c r="AK140" s="1">
        <f>+[2]TechOptions!V133</f>
        <v>336</v>
      </c>
      <c r="AL140" s="1">
        <f>+[2]TechOptions!W133</f>
        <v>336</v>
      </c>
      <c r="AM140" s="1">
        <f>+[2]TechOptions!X133</f>
        <v>336</v>
      </c>
      <c r="AN140" s="1">
        <f>+[2]TechOptions!Y133</f>
        <v>336</v>
      </c>
      <c r="AO140" s="1">
        <f>+[2]TechOptions!Z133</f>
        <v>336</v>
      </c>
      <c r="AP140" s="1">
        <f>+[2]TechOptions!AA133</f>
        <v>336</v>
      </c>
      <c r="AQ140" s="1">
        <f>+[2]TechOptions!AL133</f>
        <v>0.5</v>
      </c>
      <c r="AR140" s="1">
        <v>5</v>
      </c>
      <c r="AZ140" s="21" t="s">
        <v>119</v>
      </c>
      <c r="BA140" s="22"/>
      <c r="BB140" s="22" t="s">
        <v>280</v>
      </c>
      <c r="BC140" s="22"/>
      <c r="BD140" s="22" t="s">
        <v>95</v>
      </c>
      <c r="BE140" s="22"/>
      <c r="BF140" s="22" t="s">
        <v>71</v>
      </c>
    </row>
    <row r="141" spans="1:58" hidden="1">
      <c r="A141" s="4" t="s">
        <v>119</v>
      </c>
      <c r="B141" s="2" t="s">
        <v>205</v>
      </c>
      <c r="C141" s="4" t="s">
        <v>84</v>
      </c>
      <c r="D141" s="2" t="s">
        <v>175</v>
      </c>
      <c r="E141" s="3" t="s">
        <v>411</v>
      </c>
      <c r="F141" s="4" t="s">
        <v>85</v>
      </c>
      <c r="G141" s="2" t="s">
        <v>554</v>
      </c>
      <c r="H141" s="3" t="s">
        <v>569</v>
      </c>
      <c r="I141" s="4" t="s">
        <v>83</v>
      </c>
      <c r="J141" s="2" t="s">
        <v>174</v>
      </c>
      <c r="L141" s="1">
        <f t="shared" si="22"/>
        <v>25</v>
      </c>
      <c r="N141" s="1" t="str">
        <f t="shared" si="23"/>
        <v>MNNG-MoTP-Stat-PET-st_ngn</v>
      </c>
      <c r="O141" s="1" t="str">
        <f t="shared" si="24"/>
        <v>New Mining - Motive Power, Stationary  - Petrol</v>
      </c>
      <c r="P141" s="1" t="str">
        <f t="shared" si="25"/>
        <v>INDPET</v>
      </c>
      <c r="Q141" s="1" t="str">
        <f t="shared" si="26"/>
        <v>MNNG-MoTP-Stat</v>
      </c>
      <c r="R141" s="1">
        <f>2018</f>
        <v>2018</v>
      </c>
      <c r="S141" s="1">
        <f>+[2]TechOptions!F134</f>
        <v>2025</v>
      </c>
      <c r="T141" s="1">
        <f>+[2]TechOptions!G134</f>
        <v>15</v>
      </c>
      <c r="U141" s="1">
        <f>+ROUND([2]TechOptions!E134,2)</f>
        <v>0.5</v>
      </c>
      <c r="V141" s="1">
        <v>31.536000000000001</v>
      </c>
      <c r="W141" s="1">
        <f>+[2]TechOptions!H134</f>
        <v>0.18</v>
      </c>
      <c r="X141" s="1">
        <f>+[2]TechOptions!I134</f>
        <v>0.18</v>
      </c>
      <c r="Y141" s="1">
        <f>+[2]TechOptions!J134</f>
        <v>0.18</v>
      </c>
      <c r="Z141" s="1">
        <f>+[2]TechOptions!K134</f>
        <v>0.18</v>
      </c>
      <c r="AA141" s="1">
        <f>+[2]TechOptions!L134</f>
        <v>0.18</v>
      </c>
      <c r="AB141" s="1">
        <f>+[2]TechOptions!M134</f>
        <v>0.18</v>
      </c>
      <c r="AC141" s="1">
        <f>+[2]TechOptions!N134</f>
        <v>0.18</v>
      </c>
      <c r="AD141" s="1">
        <f>+[2]TechOptions!O134</f>
        <v>0.18</v>
      </c>
      <c r="AE141" s="1">
        <f>+[2]TechOptions!P134</f>
        <v>0.18</v>
      </c>
      <c r="AF141" s="1">
        <f>+[2]TechOptions!Q134</f>
        <v>0.18</v>
      </c>
      <c r="AG141" s="1">
        <f>+[2]TechOptions!R134</f>
        <v>350</v>
      </c>
      <c r="AH141" s="1">
        <f>+[2]TechOptions!S134</f>
        <v>350</v>
      </c>
      <c r="AI141" s="1">
        <f>+[2]TechOptions!T134</f>
        <v>350</v>
      </c>
      <c r="AJ141" s="1">
        <f>+[2]TechOptions!U134</f>
        <v>350</v>
      </c>
      <c r="AK141" s="1">
        <f>+[2]TechOptions!V134</f>
        <v>350</v>
      </c>
      <c r="AL141" s="1">
        <f>+[2]TechOptions!W134</f>
        <v>350</v>
      </c>
      <c r="AM141" s="1">
        <f>+[2]TechOptions!X134</f>
        <v>350</v>
      </c>
      <c r="AN141" s="1">
        <f>+[2]TechOptions!Y134</f>
        <v>350</v>
      </c>
      <c r="AO141" s="1">
        <f>+[2]TechOptions!Z134</f>
        <v>350</v>
      </c>
      <c r="AP141" s="1">
        <f>+[2]TechOptions!AA134</f>
        <v>350</v>
      </c>
      <c r="AQ141" s="1">
        <f>+[2]TechOptions!AL134</f>
        <v>1</v>
      </c>
      <c r="AR141" s="1">
        <v>5</v>
      </c>
      <c r="AZ141" s="19" t="s">
        <v>119</v>
      </c>
      <c r="BA141" s="20"/>
      <c r="BB141" s="20" t="s">
        <v>280</v>
      </c>
      <c r="BC141" s="20"/>
      <c r="BD141" s="20" t="s">
        <v>95</v>
      </c>
      <c r="BE141" s="20"/>
      <c r="BF141" s="20" t="s">
        <v>111</v>
      </c>
    </row>
    <row r="142" spans="1:58" hidden="1">
      <c r="A142" s="4" t="s">
        <v>119</v>
      </c>
      <c r="B142" s="2" t="s">
        <v>205</v>
      </c>
      <c r="C142" s="4" t="s">
        <v>84</v>
      </c>
      <c r="D142" s="2" t="s">
        <v>175</v>
      </c>
      <c r="E142" s="3" t="s">
        <v>411</v>
      </c>
      <c r="F142" s="4" t="s">
        <v>87</v>
      </c>
      <c r="G142" s="2" t="s">
        <v>178</v>
      </c>
      <c r="H142" s="3" t="s">
        <v>413</v>
      </c>
      <c r="I142" s="4" t="s">
        <v>70</v>
      </c>
      <c r="J142" s="2" t="s">
        <v>161</v>
      </c>
      <c r="L142" s="1">
        <f t="shared" si="22"/>
        <v>24</v>
      </c>
      <c r="N142" s="1" t="str">
        <f t="shared" si="23"/>
        <v>MNNG-MoTP-Stat-ELC-Motor</v>
      </c>
      <c r="O142" s="1" t="str">
        <f t="shared" si="24"/>
        <v>New Mining - Motive Power, Stationary  - Electricity</v>
      </c>
      <c r="P142" s="1" t="str">
        <f t="shared" si="25"/>
        <v>INDELC</v>
      </c>
      <c r="Q142" s="1" t="str">
        <f t="shared" si="26"/>
        <v>MNNG-MoTP-Stat</v>
      </c>
      <c r="R142" s="1">
        <f>2018</f>
        <v>2018</v>
      </c>
      <c r="S142" s="1">
        <f>+[2]TechOptions!F135</f>
        <v>2020</v>
      </c>
      <c r="T142" s="1">
        <f>+[2]TechOptions!G135</f>
        <v>10</v>
      </c>
      <c r="U142" s="1">
        <f>+ROUND([2]TechOptions!E135,2)</f>
        <v>0.5</v>
      </c>
      <c r="V142" s="1">
        <v>31.536000000000001</v>
      </c>
      <c r="W142" s="1">
        <f>+[2]TechOptions!H135</f>
        <v>0.67500000000000004</v>
      </c>
      <c r="X142" s="1">
        <f>+[2]TechOptions!I135</f>
        <v>0.67500000000000004</v>
      </c>
      <c r="Y142" s="1">
        <f>+[2]TechOptions!J135</f>
        <v>0.67500000000000004</v>
      </c>
      <c r="Z142" s="1">
        <f>+[2]TechOptions!K135</f>
        <v>0.67500000000000004</v>
      </c>
      <c r="AA142" s="1">
        <f>+[2]TechOptions!L135</f>
        <v>0.67500000000000004</v>
      </c>
      <c r="AB142" s="1">
        <f>+[2]TechOptions!M135</f>
        <v>0.67500000000000004</v>
      </c>
      <c r="AC142" s="1">
        <f>+[2]TechOptions!N135</f>
        <v>0.67500000000000004</v>
      </c>
      <c r="AD142" s="1">
        <f>+[2]TechOptions!O135</f>
        <v>0.67500000000000004</v>
      </c>
      <c r="AE142" s="1">
        <f>+[2]TechOptions!P135</f>
        <v>0.67500000000000004</v>
      </c>
      <c r="AF142" s="1">
        <f>+[2]TechOptions!Q135</f>
        <v>0.67500000000000004</v>
      </c>
      <c r="AG142" s="1">
        <f>+[2]TechOptions!R135</f>
        <v>280</v>
      </c>
      <c r="AH142" s="1">
        <f>+[2]TechOptions!S135</f>
        <v>280</v>
      </c>
      <c r="AI142" s="1">
        <f>+[2]TechOptions!T135</f>
        <v>280</v>
      </c>
      <c r="AJ142" s="1">
        <f>+[2]TechOptions!U135</f>
        <v>280</v>
      </c>
      <c r="AK142" s="1">
        <f>+[2]TechOptions!V135</f>
        <v>280</v>
      </c>
      <c r="AL142" s="1">
        <f>+[2]TechOptions!W135</f>
        <v>280</v>
      </c>
      <c r="AM142" s="1">
        <f>+[2]TechOptions!X135</f>
        <v>280</v>
      </c>
      <c r="AN142" s="1">
        <f>+[2]TechOptions!Y135</f>
        <v>280</v>
      </c>
      <c r="AO142" s="1">
        <f>+[2]TechOptions!Z135</f>
        <v>280</v>
      </c>
      <c r="AP142" s="1">
        <f>+[2]TechOptions!AA135</f>
        <v>280</v>
      </c>
      <c r="AQ142" s="1">
        <f>+[2]TechOptions!AL135</f>
        <v>1</v>
      </c>
      <c r="AR142" s="1">
        <v>5</v>
      </c>
      <c r="AZ142" s="21" t="s">
        <v>119</v>
      </c>
      <c r="BA142" s="22"/>
      <c r="BB142" s="22" t="s">
        <v>280</v>
      </c>
      <c r="BC142" s="22"/>
      <c r="BD142" s="22" t="s">
        <v>95</v>
      </c>
      <c r="BE142" s="22"/>
      <c r="BF142" s="22" t="s">
        <v>74</v>
      </c>
    </row>
    <row r="143" spans="1:58" hidden="1">
      <c r="A143" s="4" t="s">
        <v>119</v>
      </c>
      <c r="B143" s="2" t="s">
        <v>205</v>
      </c>
      <c r="C143" s="4" t="s">
        <v>84</v>
      </c>
      <c r="D143" s="2" t="s">
        <v>175</v>
      </c>
      <c r="E143" s="3" t="s">
        <v>411</v>
      </c>
      <c r="F143" s="4" t="s">
        <v>85</v>
      </c>
      <c r="G143" s="2" t="s">
        <v>554</v>
      </c>
      <c r="H143" s="3" t="s">
        <v>570</v>
      </c>
      <c r="I143" s="4" t="s">
        <v>82</v>
      </c>
      <c r="J143" s="2" t="s">
        <v>173</v>
      </c>
      <c r="L143" s="1">
        <f t="shared" si="22"/>
        <v>25</v>
      </c>
      <c r="N143" s="1" t="str">
        <f t="shared" si="23"/>
        <v>MNNG-MoTP-Stat-DSL-st_ngn</v>
      </c>
      <c r="O143" s="1" t="str">
        <f t="shared" si="24"/>
        <v>New Mining - Motive Power, Stationary  - Diesel</v>
      </c>
      <c r="P143" s="1" t="str">
        <f t="shared" si="25"/>
        <v>INDDSL</v>
      </c>
      <c r="Q143" s="1" t="str">
        <f t="shared" si="26"/>
        <v>MNNG-MoTP-Stat</v>
      </c>
      <c r="R143" s="1">
        <f>2018</f>
        <v>2018</v>
      </c>
      <c r="S143" s="1">
        <f>+[2]TechOptions!F136</f>
        <v>2020</v>
      </c>
      <c r="T143" s="1">
        <f>+[2]TechOptions!G136</f>
        <v>20</v>
      </c>
      <c r="U143" s="1">
        <f>+ROUND([2]TechOptions!E136,2)</f>
        <v>0.5</v>
      </c>
      <c r="V143" s="1">
        <v>31.536000000000001</v>
      </c>
      <c r="W143" s="1">
        <f>+[2]TechOptions!H136</f>
        <v>0.22</v>
      </c>
      <c r="X143" s="1">
        <f>+[2]TechOptions!I136</f>
        <v>0.22</v>
      </c>
      <c r="Y143" s="1">
        <f>+[2]TechOptions!J136</f>
        <v>0.22</v>
      </c>
      <c r="Z143" s="1">
        <f>+[2]TechOptions!K136</f>
        <v>0.22</v>
      </c>
      <c r="AA143" s="1">
        <f>+[2]TechOptions!L136</f>
        <v>0.22</v>
      </c>
      <c r="AB143" s="1">
        <f>+[2]TechOptions!M136</f>
        <v>0.22</v>
      </c>
      <c r="AC143" s="1">
        <f>+[2]TechOptions!N136</f>
        <v>0.22</v>
      </c>
      <c r="AD143" s="1">
        <f>+[2]TechOptions!O136</f>
        <v>0.22</v>
      </c>
      <c r="AE143" s="1">
        <f>+[2]TechOptions!P136</f>
        <v>0.22</v>
      </c>
      <c r="AF143" s="1">
        <f>+[2]TechOptions!Q136</f>
        <v>0.22</v>
      </c>
      <c r="AG143" s="1">
        <f>+[2]TechOptions!R136</f>
        <v>455</v>
      </c>
      <c r="AH143" s="1">
        <f>+[2]TechOptions!S136</f>
        <v>455</v>
      </c>
      <c r="AI143" s="1">
        <f>+[2]TechOptions!T136</f>
        <v>455</v>
      </c>
      <c r="AJ143" s="1">
        <f>+[2]TechOptions!U136</f>
        <v>455</v>
      </c>
      <c r="AK143" s="1">
        <f>+[2]TechOptions!V136</f>
        <v>455</v>
      </c>
      <c r="AL143" s="1">
        <f>+[2]TechOptions!W136</f>
        <v>455</v>
      </c>
      <c r="AM143" s="1">
        <f>+[2]TechOptions!X136</f>
        <v>455</v>
      </c>
      <c r="AN143" s="1">
        <f>+[2]TechOptions!Y136</f>
        <v>455</v>
      </c>
      <c r="AO143" s="1">
        <f>+[2]TechOptions!Z136</f>
        <v>455</v>
      </c>
      <c r="AP143" s="1">
        <f>+[2]TechOptions!AA136</f>
        <v>455</v>
      </c>
      <c r="AQ143" s="1">
        <f>+[2]TechOptions!AL136</f>
        <v>1</v>
      </c>
      <c r="AR143" s="1">
        <v>5</v>
      </c>
      <c r="AZ143" s="19" t="s">
        <v>119</v>
      </c>
      <c r="BA143" s="20"/>
      <c r="BB143" s="20" t="s">
        <v>280</v>
      </c>
      <c r="BC143" s="20"/>
      <c r="BD143" s="20" t="s">
        <v>95</v>
      </c>
      <c r="BE143" s="20"/>
      <c r="BF143" s="20" t="s">
        <v>70</v>
      </c>
    </row>
    <row r="144" spans="1:58" hidden="1">
      <c r="A144" s="4" t="s">
        <v>119</v>
      </c>
      <c r="B144" s="2" t="s">
        <v>205</v>
      </c>
      <c r="C144" s="4" t="s">
        <v>280</v>
      </c>
      <c r="D144" s="2" t="s">
        <v>292</v>
      </c>
      <c r="E144" s="3" t="s">
        <v>414</v>
      </c>
      <c r="F144" s="4" t="s">
        <v>95</v>
      </c>
      <c r="G144" s="2" t="s">
        <v>95</v>
      </c>
      <c r="H144" s="3" t="s">
        <v>415</v>
      </c>
      <c r="I144" s="4" t="s">
        <v>68</v>
      </c>
      <c r="J144" s="2" t="s">
        <v>160</v>
      </c>
      <c r="L144" s="1">
        <f t="shared" si="22"/>
        <v>25</v>
      </c>
      <c r="N144" s="1" t="str">
        <f t="shared" si="23"/>
        <v>MNNG-PH-STM_HW-NGA-Boiler</v>
      </c>
      <c r="O144" s="1" t="str">
        <f t="shared" si="24"/>
        <v>New Mining - Process Heat: Steam/Hot Water  - Natural Gas</v>
      </c>
      <c r="P144" s="1" t="str">
        <f t="shared" si="25"/>
        <v>INDNGA</v>
      </c>
      <c r="Q144" s="1" t="str">
        <f t="shared" si="26"/>
        <v>MNNG-PH-STM_HW</v>
      </c>
      <c r="R144" s="1">
        <f>2018</f>
        <v>2018</v>
      </c>
      <c r="S144" s="1">
        <f>+[2]TechOptions!F137</f>
        <v>2020</v>
      </c>
      <c r="T144" s="1">
        <f>+[2]TechOptions!G137</f>
        <v>25</v>
      </c>
      <c r="U144" s="1">
        <f>+ROUND([2]TechOptions!E137,2)</f>
        <v>0.5</v>
      </c>
      <c r="V144" s="1">
        <v>31.536000000000001</v>
      </c>
      <c r="W144" s="1">
        <f>+[2]TechOptions!H137</f>
        <v>0.87</v>
      </c>
      <c r="X144" s="1">
        <f>+[2]TechOptions!I137</f>
        <v>0.87</v>
      </c>
      <c r="Y144" s="1">
        <f>+[2]TechOptions!J137</f>
        <v>0.87</v>
      </c>
      <c r="Z144" s="1">
        <f>+[2]TechOptions!K137</f>
        <v>0.87</v>
      </c>
      <c r="AA144" s="1">
        <f>+[2]TechOptions!L137</f>
        <v>0.87</v>
      </c>
      <c r="AB144" s="1">
        <f>+[2]TechOptions!M137</f>
        <v>0.87</v>
      </c>
      <c r="AC144" s="1">
        <f>+[2]TechOptions!N137</f>
        <v>0.87</v>
      </c>
      <c r="AD144" s="1">
        <f>+[2]TechOptions!O137</f>
        <v>0.87</v>
      </c>
      <c r="AE144" s="1">
        <f>+[2]TechOptions!P137</f>
        <v>0.87</v>
      </c>
      <c r="AF144" s="1">
        <f>+[2]TechOptions!Q137</f>
        <v>0.87</v>
      </c>
      <c r="AG144" s="1">
        <f>+[2]TechOptions!R137</f>
        <v>350</v>
      </c>
      <c r="AH144" s="1">
        <f>+[2]TechOptions!S137</f>
        <v>350</v>
      </c>
      <c r="AI144" s="1">
        <f>+[2]TechOptions!T137</f>
        <v>350</v>
      </c>
      <c r="AJ144" s="1">
        <f>+[2]TechOptions!U137</f>
        <v>350</v>
      </c>
      <c r="AK144" s="1">
        <f>+[2]TechOptions!V137</f>
        <v>350</v>
      </c>
      <c r="AL144" s="1">
        <f>+[2]TechOptions!W137</f>
        <v>350</v>
      </c>
      <c r="AM144" s="1">
        <f>+[2]TechOptions!X137</f>
        <v>350</v>
      </c>
      <c r="AN144" s="1">
        <f>+[2]TechOptions!Y137</f>
        <v>350</v>
      </c>
      <c r="AO144" s="1">
        <f>+[2]TechOptions!Z137</f>
        <v>350</v>
      </c>
      <c r="AP144" s="1">
        <f>+[2]TechOptions!AA137</f>
        <v>350</v>
      </c>
      <c r="AQ144" s="1">
        <f>+[2]TechOptions!AL137</f>
        <v>0.2</v>
      </c>
      <c r="AR144" s="1">
        <v>5</v>
      </c>
      <c r="AZ144" s="21" t="s">
        <v>120</v>
      </c>
      <c r="BA144" s="22"/>
      <c r="BB144" s="22" t="s">
        <v>416</v>
      </c>
      <c r="BC144" s="22"/>
      <c r="BD144" s="22" t="s">
        <v>416</v>
      </c>
      <c r="BE144" s="22"/>
      <c r="BF144" s="22" t="s">
        <v>70</v>
      </c>
    </row>
    <row r="145" spans="1:58" hidden="1">
      <c r="A145" s="4" t="s">
        <v>119</v>
      </c>
      <c r="B145" s="2" t="s">
        <v>205</v>
      </c>
      <c r="C145" s="4" t="s">
        <v>280</v>
      </c>
      <c r="D145" s="2" t="s">
        <v>292</v>
      </c>
      <c r="E145" s="3" t="s">
        <v>414</v>
      </c>
      <c r="F145" s="4" t="s">
        <v>95</v>
      </c>
      <c r="G145" s="2" t="s">
        <v>95</v>
      </c>
      <c r="H145" s="3" t="s">
        <v>417</v>
      </c>
      <c r="I145" s="4" t="s">
        <v>82</v>
      </c>
      <c r="J145" s="2" t="s">
        <v>173</v>
      </c>
      <c r="L145" s="1">
        <f t="shared" si="22"/>
        <v>25</v>
      </c>
      <c r="N145" s="1" t="str">
        <f t="shared" si="23"/>
        <v>MNNG-PH-STM_HW-DSL-Boiler</v>
      </c>
      <c r="O145" s="1" t="str">
        <f t="shared" si="24"/>
        <v>New Mining - Process Heat: Steam/Hot Water  - Diesel</v>
      </c>
      <c r="P145" s="1" t="str">
        <f t="shared" si="25"/>
        <v>INDDSL</v>
      </c>
      <c r="Q145" s="1" t="str">
        <f t="shared" si="26"/>
        <v>MNNG-PH-STM_HW</v>
      </c>
      <c r="R145" s="1">
        <f>2018</f>
        <v>2018</v>
      </c>
      <c r="S145" s="1">
        <f>+[2]TechOptions!F138</f>
        <v>2025</v>
      </c>
      <c r="T145" s="1">
        <f>+[2]TechOptions!G138</f>
        <v>25</v>
      </c>
      <c r="U145" s="1">
        <f>+ROUND([2]TechOptions!E138,2)</f>
        <v>0.5</v>
      </c>
      <c r="V145" s="1">
        <v>31.536000000000001</v>
      </c>
      <c r="W145" s="1">
        <f>+[2]TechOptions!H138</f>
        <v>0.85</v>
      </c>
      <c r="X145" s="1">
        <f>+[2]TechOptions!I138</f>
        <v>0.85</v>
      </c>
      <c r="Y145" s="1">
        <f>+[2]TechOptions!J138</f>
        <v>0.85</v>
      </c>
      <c r="Z145" s="1">
        <f>+[2]TechOptions!K138</f>
        <v>0.85</v>
      </c>
      <c r="AA145" s="1">
        <f>+[2]TechOptions!L138</f>
        <v>0.85</v>
      </c>
      <c r="AB145" s="1">
        <f>+[2]TechOptions!M138</f>
        <v>0.85</v>
      </c>
      <c r="AC145" s="1">
        <f>+[2]TechOptions!N138</f>
        <v>0.85</v>
      </c>
      <c r="AD145" s="1">
        <f>+[2]TechOptions!O138</f>
        <v>0.85</v>
      </c>
      <c r="AE145" s="1">
        <f>+[2]TechOptions!P138</f>
        <v>0.85</v>
      </c>
      <c r="AF145" s="1">
        <f>+[2]TechOptions!Q138</f>
        <v>0.85</v>
      </c>
      <c r="AG145" s="1">
        <f>+[2]TechOptions!R138</f>
        <v>300</v>
      </c>
      <c r="AH145" s="1">
        <f>+[2]TechOptions!S138</f>
        <v>300</v>
      </c>
      <c r="AI145" s="1">
        <f>+[2]TechOptions!T138</f>
        <v>300</v>
      </c>
      <c r="AJ145" s="1">
        <f>+[2]TechOptions!U138</f>
        <v>300</v>
      </c>
      <c r="AK145" s="1">
        <f>+[2]TechOptions!V138</f>
        <v>300</v>
      </c>
      <c r="AL145" s="1">
        <f>+[2]TechOptions!W138</f>
        <v>300</v>
      </c>
      <c r="AM145" s="1">
        <f>+[2]TechOptions!X138</f>
        <v>300</v>
      </c>
      <c r="AN145" s="1">
        <f>+[2]TechOptions!Y138</f>
        <v>300</v>
      </c>
      <c r="AO145" s="1">
        <f>+[2]TechOptions!Z138</f>
        <v>300</v>
      </c>
      <c r="AP145" s="1">
        <f>+[2]TechOptions!AA138</f>
        <v>300</v>
      </c>
      <c r="AQ145" s="1">
        <f>+[2]TechOptions!AL138</f>
        <v>1</v>
      </c>
      <c r="AR145" s="1">
        <v>5</v>
      </c>
      <c r="AZ145" s="19" t="s">
        <v>120</v>
      </c>
      <c r="BA145" s="20"/>
      <c r="BB145" s="20" t="s">
        <v>418</v>
      </c>
      <c r="BC145" s="20"/>
      <c r="BD145" s="20" t="s">
        <v>418</v>
      </c>
      <c r="BE145" s="20"/>
      <c r="BF145" s="20" t="s">
        <v>82</v>
      </c>
    </row>
    <row r="146" spans="1:58" hidden="1">
      <c r="A146" s="4" t="s">
        <v>119</v>
      </c>
      <c r="B146" s="2" t="s">
        <v>205</v>
      </c>
      <c r="C146" s="4" t="s">
        <v>280</v>
      </c>
      <c r="D146" s="2" t="s">
        <v>292</v>
      </c>
      <c r="E146" s="3" t="s">
        <v>414</v>
      </c>
      <c r="F146" s="4" t="s">
        <v>95</v>
      </c>
      <c r="G146" s="2" t="s">
        <v>95</v>
      </c>
      <c r="H146" s="3" t="s">
        <v>419</v>
      </c>
      <c r="I146" s="4" t="s">
        <v>86</v>
      </c>
      <c r="J146" s="2" t="s">
        <v>177</v>
      </c>
      <c r="L146" s="1">
        <f t="shared" si="22"/>
        <v>25</v>
      </c>
      <c r="N146" s="1" t="str">
        <f t="shared" si="23"/>
        <v>MNNG-PH-STM_HW-FOL-Boiler</v>
      </c>
      <c r="O146" s="1" t="str">
        <f t="shared" si="24"/>
        <v>New Mining - Process Heat: Steam/Hot Water  - Fuel Oil</v>
      </c>
      <c r="P146" s="1" t="str">
        <f t="shared" si="25"/>
        <v>INDFOL</v>
      </c>
      <c r="Q146" s="1" t="str">
        <f t="shared" si="26"/>
        <v>MNNG-PH-STM_HW</v>
      </c>
      <c r="R146" s="1">
        <f>2018</f>
        <v>2018</v>
      </c>
      <c r="S146" s="1">
        <f>+[2]TechOptions!F139</f>
        <v>2020</v>
      </c>
      <c r="T146" s="1">
        <f>+[2]TechOptions!G139</f>
        <v>25</v>
      </c>
      <c r="U146" s="1">
        <f>+ROUND([2]TechOptions!E139,2)</f>
        <v>0.5</v>
      </c>
      <c r="V146" s="1">
        <v>31.536000000000001</v>
      </c>
      <c r="W146" s="1">
        <f>+[2]TechOptions!H139</f>
        <v>0.85</v>
      </c>
      <c r="X146" s="1">
        <f>+[2]TechOptions!I139</f>
        <v>0.85</v>
      </c>
      <c r="Y146" s="1">
        <f>+[2]TechOptions!J139</f>
        <v>0.85</v>
      </c>
      <c r="Z146" s="1">
        <f>+[2]TechOptions!K139</f>
        <v>0.85</v>
      </c>
      <c r="AA146" s="1">
        <f>+[2]TechOptions!L139</f>
        <v>0.85</v>
      </c>
      <c r="AB146" s="1">
        <f>+[2]TechOptions!M139</f>
        <v>0.85</v>
      </c>
      <c r="AC146" s="1">
        <f>+[2]TechOptions!N139</f>
        <v>0.85</v>
      </c>
      <c r="AD146" s="1">
        <f>+[2]TechOptions!O139</f>
        <v>0.85</v>
      </c>
      <c r="AE146" s="1">
        <f>+[2]TechOptions!P139</f>
        <v>0.85</v>
      </c>
      <c r="AF146" s="1">
        <f>+[2]TechOptions!Q139</f>
        <v>0.85</v>
      </c>
      <c r="AG146" s="1">
        <f>+[2]TechOptions!R139</f>
        <v>300</v>
      </c>
      <c r="AH146" s="1">
        <f>+[2]TechOptions!S139</f>
        <v>300</v>
      </c>
      <c r="AI146" s="1">
        <f>+[2]TechOptions!T139</f>
        <v>300</v>
      </c>
      <c r="AJ146" s="1">
        <f>+[2]TechOptions!U139</f>
        <v>300</v>
      </c>
      <c r="AK146" s="1">
        <f>+[2]TechOptions!V139</f>
        <v>300</v>
      </c>
      <c r="AL146" s="1">
        <f>+[2]TechOptions!W139</f>
        <v>300</v>
      </c>
      <c r="AM146" s="1">
        <f>+[2]TechOptions!X139</f>
        <v>300</v>
      </c>
      <c r="AN146" s="1">
        <f>+[2]TechOptions!Y139</f>
        <v>300</v>
      </c>
      <c r="AO146" s="1">
        <f>+[2]TechOptions!Z139</f>
        <v>300</v>
      </c>
      <c r="AP146" s="1">
        <f>+[2]TechOptions!AA139</f>
        <v>300</v>
      </c>
      <c r="AQ146" s="1">
        <f>+[2]TechOptions!AL139</f>
        <v>1</v>
      </c>
      <c r="AR146" s="1">
        <v>5</v>
      </c>
      <c r="AZ146" s="21" t="s">
        <v>120</v>
      </c>
      <c r="BA146" s="22"/>
      <c r="BB146" s="22" t="s">
        <v>420</v>
      </c>
      <c r="BC146" s="22"/>
      <c r="BD146" s="22" t="s">
        <v>420</v>
      </c>
      <c r="BE146" s="22"/>
      <c r="BF146" s="22" t="s">
        <v>111</v>
      </c>
    </row>
    <row r="147" spans="1:58" hidden="1">
      <c r="A147" s="4" t="s">
        <v>119</v>
      </c>
      <c r="B147" s="2" t="s">
        <v>205</v>
      </c>
      <c r="C147" s="4" t="s">
        <v>280</v>
      </c>
      <c r="D147" s="2" t="s">
        <v>292</v>
      </c>
      <c r="E147" s="3" t="s">
        <v>414</v>
      </c>
      <c r="F147" s="4" t="s">
        <v>232</v>
      </c>
      <c r="G147" s="2" t="s">
        <v>247</v>
      </c>
      <c r="H147" s="3" t="s">
        <v>421</v>
      </c>
      <c r="I147" s="4" t="s">
        <v>70</v>
      </c>
      <c r="J147" s="2" t="s">
        <v>161</v>
      </c>
      <c r="L147" s="1">
        <f t="shared" si="22"/>
        <v>23</v>
      </c>
      <c r="N147" s="1" t="str">
        <f t="shared" si="23"/>
        <v>MNNG-PH-STM_HW-ELC-HPmp</v>
      </c>
      <c r="O147" s="1" t="str">
        <f t="shared" si="24"/>
        <v>New Mining - Process Heat: Steam/Hot Water  - Electricity</v>
      </c>
      <c r="P147" s="1" t="str">
        <f t="shared" si="25"/>
        <v>INDELC</v>
      </c>
      <c r="Q147" s="1" t="str">
        <f t="shared" si="26"/>
        <v>MNNG-PH-STM_HW</v>
      </c>
      <c r="R147" s="1">
        <f>2018</f>
        <v>2018</v>
      </c>
      <c r="S147" s="1">
        <f>+[2]TechOptions!F140</f>
        <v>2025</v>
      </c>
      <c r="T147" s="1">
        <f>+[2]TechOptions!G140</f>
        <v>20</v>
      </c>
      <c r="U147" s="1">
        <f>+ROUND([2]TechOptions!E140,2)</f>
        <v>0.5</v>
      </c>
      <c r="V147" s="1">
        <v>31.536000000000001</v>
      </c>
      <c r="W147" s="1">
        <f>+[2]TechOptions!H140</f>
        <v>3.5</v>
      </c>
      <c r="X147" s="1">
        <f>+[2]TechOptions!I140</f>
        <v>3.5</v>
      </c>
      <c r="Y147" s="1">
        <f>+[2]TechOptions!J140</f>
        <v>3.5</v>
      </c>
      <c r="Z147" s="1">
        <f>+[2]TechOptions!K140</f>
        <v>3.5</v>
      </c>
      <c r="AA147" s="1">
        <f>+[2]TechOptions!L140</f>
        <v>3.5</v>
      </c>
      <c r="AB147" s="1">
        <f>+[2]TechOptions!M140</f>
        <v>3.5</v>
      </c>
      <c r="AC147" s="1">
        <f>+[2]TechOptions!N140</f>
        <v>3.5</v>
      </c>
      <c r="AD147" s="1">
        <f>+[2]TechOptions!O140</f>
        <v>3.5</v>
      </c>
      <c r="AE147" s="1">
        <f>+[2]TechOptions!P140</f>
        <v>3.5</v>
      </c>
      <c r="AF147" s="1">
        <f>+[2]TechOptions!Q140</f>
        <v>3.5</v>
      </c>
      <c r="AG147" s="1">
        <f>AG132</f>
        <v>1071.4285714285713</v>
      </c>
      <c r="AH147" s="1">
        <f>AG147</f>
        <v>1071.4285714285713</v>
      </c>
      <c r="AI147" s="1">
        <f t="shared" ref="AI147:AP147" si="27">AH147</f>
        <v>1071.4285714285713</v>
      </c>
      <c r="AJ147" s="1">
        <f t="shared" si="27"/>
        <v>1071.4285714285713</v>
      </c>
      <c r="AK147" s="1">
        <f t="shared" si="27"/>
        <v>1071.4285714285713</v>
      </c>
      <c r="AL147" s="1">
        <f t="shared" si="27"/>
        <v>1071.4285714285713</v>
      </c>
      <c r="AM147" s="1">
        <f t="shared" si="27"/>
        <v>1071.4285714285713</v>
      </c>
      <c r="AN147" s="1">
        <f t="shared" si="27"/>
        <v>1071.4285714285713</v>
      </c>
      <c r="AO147" s="1">
        <f t="shared" si="27"/>
        <v>1071.4285714285713</v>
      </c>
      <c r="AP147" s="1">
        <f t="shared" si="27"/>
        <v>1071.4285714285713</v>
      </c>
      <c r="AQ147" s="1">
        <v>0</v>
      </c>
      <c r="AR147" s="1">
        <v>5</v>
      </c>
      <c r="AZ147" s="19" t="s">
        <v>120</v>
      </c>
      <c r="BA147" s="20"/>
      <c r="BB147" s="20" t="s">
        <v>422</v>
      </c>
      <c r="BC147" s="20"/>
      <c r="BD147" s="20" t="s">
        <v>422</v>
      </c>
      <c r="BE147" s="20"/>
      <c r="BF147" s="20" t="s">
        <v>71</v>
      </c>
    </row>
    <row r="148" spans="1:58" hidden="1">
      <c r="A148" s="4" t="s">
        <v>119</v>
      </c>
      <c r="B148" s="2" t="s">
        <v>205</v>
      </c>
      <c r="C148" s="4" t="s">
        <v>280</v>
      </c>
      <c r="D148" s="2" t="s">
        <v>292</v>
      </c>
      <c r="E148" s="3" t="s">
        <v>414</v>
      </c>
      <c r="F148" s="4" t="s">
        <v>95</v>
      </c>
      <c r="G148" s="2" t="s">
        <v>95</v>
      </c>
      <c r="H148" s="3" t="s">
        <v>423</v>
      </c>
      <c r="I148" s="4" t="s">
        <v>71</v>
      </c>
      <c r="J148" s="2" t="s">
        <v>162</v>
      </c>
      <c r="L148" s="1">
        <f t="shared" si="22"/>
        <v>25</v>
      </c>
      <c r="N148" s="1" t="str">
        <f t="shared" si="23"/>
        <v>MNNG-PH-STM_HW-COA-Boiler</v>
      </c>
      <c r="O148" s="1" t="str">
        <f t="shared" si="24"/>
        <v>New Mining - Process Heat: Steam/Hot Water  - Coal</v>
      </c>
      <c r="P148" s="1" t="str">
        <f t="shared" si="25"/>
        <v>INDCOA</v>
      </c>
      <c r="Q148" s="1" t="str">
        <f t="shared" si="26"/>
        <v>MNNG-PH-STM_HW</v>
      </c>
      <c r="R148" s="1">
        <f>2018</f>
        <v>2018</v>
      </c>
      <c r="S148" s="1">
        <f>+[2]TechOptions!F141</f>
        <v>2025</v>
      </c>
      <c r="T148" s="1">
        <f>+[2]TechOptions!G141</f>
        <v>25</v>
      </c>
      <c r="U148" s="1">
        <f>+ROUND([2]TechOptions!E141,2)</f>
        <v>0.5</v>
      </c>
      <c r="V148" s="1">
        <v>31.536000000000001</v>
      </c>
      <c r="W148" s="1">
        <f>+[2]TechOptions!H141</f>
        <v>0.8</v>
      </c>
      <c r="X148" s="1">
        <f>+[2]TechOptions!I141</f>
        <v>0.8</v>
      </c>
      <c r="Y148" s="1">
        <f>+[2]TechOptions!J141</f>
        <v>0.8</v>
      </c>
      <c r="Z148" s="1">
        <f>+[2]TechOptions!K141</f>
        <v>0.8</v>
      </c>
      <c r="AA148" s="1">
        <f>+[2]TechOptions!L141</f>
        <v>0.8</v>
      </c>
      <c r="AB148" s="1">
        <f>+[2]TechOptions!M141</f>
        <v>0.8</v>
      </c>
      <c r="AC148" s="1">
        <f>+[2]TechOptions!N141</f>
        <v>0.8</v>
      </c>
      <c r="AD148" s="1">
        <f>+[2]TechOptions!O141</f>
        <v>0.8</v>
      </c>
      <c r="AE148" s="1">
        <f>+[2]TechOptions!P141</f>
        <v>0.8</v>
      </c>
      <c r="AF148" s="1">
        <f>+[2]TechOptions!Q141</f>
        <v>0.8</v>
      </c>
      <c r="AG148" s="1">
        <f>+[2]TechOptions!R141</f>
        <v>750</v>
      </c>
      <c r="AH148" s="1">
        <f>+[2]TechOptions!S141</f>
        <v>750</v>
      </c>
      <c r="AI148" s="1">
        <f>+[2]TechOptions!T141</f>
        <v>750</v>
      </c>
      <c r="AJ148" s="1">
        <f>+[2]TechOptions!U141</f>
        <v>750</v>
      </c>
      <c r="AK148" s="1">
        <f>+[2]TechOptions!V141</f>
        <v>750</v>
      </c>
      <c r="AL148" s="1">
        <f>+[2]TechOptions!W141</f>
        <v>750</v>
      </c>
      <c r="AM148" s="1">
        <f>+[2]TechOptions!X141</f>
        <v>750</v>
      </c>
      <c r="AN148" s="1">
        <f>+[2]TechOptions!Y141</f>
        <v>750</v>
      </c>
      <c r="AO148" s="1">
        <f>+[2]TechOptions!Z141</f>
        <v>750</v>
      </c>
      <c r="AP148" s="1">
        <f>+[2]TechOptions!AA141</f>
        <v>750</v>
      </c>
      <c r="AQ148" s="1">
        <f>+[2]TechOptions!AL141</f>
        <v>1</v>
      </c>
      <c r="AR148" s="1">
        <v>5</v>
      </c>
      <c r="AZ148" s="21" t="s">
        <v>120</v>
      </c>
      <c r="BA148" s="22"/>
      <c r="BB148" s="22" t="s">
        <v>424</v>
      </c>
      <c r="BC148" s="22"/>
      <c r="BD148" s="22" t="s">
        <v>424</v>
      </c>
      <c r="BE148" s="22"/>
      <c r="BF148" s="22" t="s">
        <v>68</v>
      </c>
    </row>
    <row r="149" spans="1:58" hidden="1">
      <c r="A149" s="4" t="s">
        <v>119</v>
      </c>
      <c r="B149" s="2" t="s">
        <v>205</v>
      </c>
      <c r="C149" s="4" t="s">
        <v>280</v>
      </c>
      <c r="D149" s="2" t="s">
        <v>292</v>
      </c>
      <c r="E149" s="3" t="s">
        <v>414</v>
      </c>
      <c r="F149" s="4" t="s">
        <v>95</v>
      </c>
      <c r="G149" s="2" t="s">
        <v>95</v>
      </c>
      <c r="H149" s="3" t="s">
        <v>425</v>
      </c>
      <c r="I149" s="4" t="s">
        <v>111</v>
      </c>
      <c r="J149" s="2" t="s">
        <v>198</v>
      </c>
      <c r="L149" s="1">
        <f t="shared" si="22"/>
        <v>25</v>
      </c>
      <c r="N149" s="1" t="str">
        <f t="shared" si="23"/>
        <v>MNNG-PH-STM_HW-LPG-Boiler</v>
      </c>
      <c r="O149" s="1" t="str">
        <f t="shared" si="24"/>
        <v>New Mining - Process Heat: Steam/Hot Water  - LPG</v>
      </c>
      <c r="P149" s="1" t="str">
        <f t="shared" si="25"/>
        <v>INDLPG</v>
      </c>
      <c r="Q149" s="1" t="str">
        <f t="shared" si="26"/>
        <v>MNNG-PH-STM_HW</v>
      </c>
      <c r="R149" s="1">
        <f>2018</f>
        <v>2018</v>
      </c>
      <c r="S149" s="1">
        <f>+[2]TechOptions!F142</f>
        <v>2025</v>
      </c>
      <c r="T149" s="1">
        <f>+[2]TechOptions!G142</f>
        <v>25</v>
      </c>
      <c r="U149" s="1">
        <f>+ROUND([2]TechOptions!E142,2)</f>
        <v>0.5</v>
      </c>
      <c r="V149" s="1">
        <v>31.536000000000001</v>
      </c>
      <c r="W149" s="1">
        <f>+[2]TechOptions!H142</f>
        <v>0.87</v>
      </c>
      <c r="X149" s="1">
        <f>+[2]TechOptions!I142</f>
        <v>0.87</v>
      </c>
      <c r="Y149" s="1">
        <f>+[2]TechOptions!J142</f>
        <v>0.87</v>
      </c>
      <c r="Z149" s="1">
        <f>+[2]TechOptions!K142</f>
        <v>0.87</v>
      </c>
      <c r="AA149" s="1">
        <f>+[2]TechOptions!L142</f>
        <v>0.87</v>
      </c>
      <c r="AB149" s="1">
        <f>+[2]TechOptions!M142</f>
        <v>0.87</v>
      </c>
      <c r="AC149" s="1">
        <f>+[2]TechOptions!N142</f>
        <v>0.87</v>
      </c>
      <c r="AD149" s="1">
        <f>+[2]TechOptions!O142</f>
        <v>0.87</v>
      </c>
      <c r="AE149" s="1">
        <f>+[2]TechOptions!P142</f>
        <v>0.87</v>
      </c>
      <c r="AF149" s="1">
        <f>+[2]TechOptions!Q142</f>
        <v>0.87</v>
      </c>
      <c r="AG149" s="1">
        <f>+[2]TechOptions!R142</f>
        <v>350</v>
      </c>
      <c r="AH149" s="1">
        <f>+[2]TechOptions!S142</f>
        <v>350</v>
      </c>
      <c r="AI149" s="1">
        <f>+[2]TechOptions!T142</f>
        <v>350</v>
      </c>
      <c r="AJ149" s="1">
        <f>+[2]TechOptions!U142</f>
        <v>350</v>
      </c>
      <c r="AK149" s="1">
        <f>+[2]TechOptions!V142</f>
        <v>350</v>
      </c>
      <c r="AL149" s="1">
        <f>+[2]TechOptions!W142</f>
        <v>350</v>
      </c>
      <c r="AM149" s="1">
        <f>+[2]TechOptions!X142</f>
        <v>350</v>
      </c>
      <c r="AN149" s="1">
        <f>+[2]TechOptions!Y142</f>
        <v>350</v>
      </c>
      <c r="AO149" s="1">
        <f>+[2]TechOptions!Z142</f>
        <v>350</v>
      </c>
      <c r="AP149" s="1">
        <f>+[2]TechOptions!AA142</f>
        <v>350</v>
      </c>
      <c r="AQ149" s="1">
        <f>+[2]TechOptions!AL142</f>
        <v>1</v>
      </c>
      <c r="AR149" s="1">
        <v>5</v>
      </c>
      <c r="AZ149" s="23" t="s">
        <v>120</v>
      </c>
      <c r="BA149" s="24"/>
      <c r="BB149" s="24" t="s">
        <v>426</v>
      </c>
      <c r="BC149" s="24"/>
      <c r="BD149" s="24" t="s">
        <v>426</v>
      </c>
      <c r="BE149" s="24"/>
      <c r="BF149" s="24" t="s">
        <v>83</v>
      </c>
    </row>
    <row r="150" spans="1:58" hidden="1">
      <c r="A150" s="4" t="s">
        <v>119</v>
      </c>
      <c r="B150" s="2" t="s">
        <v>205</v>
      </c>
      <c r="C150" s="4" t="s">
        <v>280</v>
      </c>
      <c r="D150" s="2" t="s">
        <v>292</v>
      </c>
      <c r="E150" s="3" t="s">
        <v>414</v>
      </c>
      <c r="F150" s="4" t="s">
        <v>95</v>
      </c>
      <c r="G150" s="2" t="s">
        <v>95</v>
      </c>
      <c r="H150" s="3" t="s">
        <v>427</v>
      </c>
      <c r="I150" s="4" t="s">
        <v>74</v>
      </c>
      <c r="J150" s="2" t="s">
        <v>165</v>
      </c>
      <c r="L150" s="1">
        <f t="shared" si="22"/>
        <v>25</v>
      </c>
      <c r="N150" s="1" t="str">
        <f t="shared" si="23"/>
        <v>MNNG-PH-STM_HW-WOD-Boiler</v>
      </c>
      <c r="O150" s="1" t="str">
        <f t="shared" si="24"/>
        <v>New Mining - Process Heat: Steam/Hot Water  - Wood</v>
      </c>
      <c r="P150" s="1" t="str">
        <f t="shared" si="25"/>
        <v>INDWOD</v>
      </c>
      <c r="Q150" s="1" t="str">
        <f t="shared" si="26"/>
        <v>MNNG-PH-STM_HW</v>
      </c>
      <c r="R150" s="1">
        <f>2018</f>
        <v>2018</v>
      </c>
      <c r="S150" s="1">
        <f>+[2]TechOptions!F143</f>
        <v>2025</v>
      </c>
      <c r="T150" s="1">
        <f>+[2]TechOptions!G143</f>
        <v>25</v>
      </c>
      <c r="U150" s="1">
        <f>+ROUND([2]TechOptions!E143,2)</f>
        <v>0.5</v>
      </c>
      <c r="V150" s="1">
        <v>31.536000000000001</v>
      </c>
      <c r="W150" s="1">
        <f>+[2]TechOptions!H143</f>
        <v>0.85</v>
      </c>
      <c r="X150" s="1">
        <f>+[2]TechOptions!I143</f>
        <v>0.85</v>
      </c>
      <c r="Y150" s="1">
        <f>+[2]TechOptions!J143</f>
        <v>0.85</v>
      </c>
      <c r="Z150" s="1">
        <f>+[2]TechOptions!K143</f>
        <v>0.85</v>
      </c>
      <c r="AA150" s="1">
        <f>+[2]TechOptions!L143</f>
        <v>0.85</v>
      </c>
      <c r="AB150" s="1">
        <f>+[2]TechOptions!M143</f>
        <v>0.85</v>
      </c>
      <c r="AC150" s="1">
        <f>+[2]TechOptions!N143</f>
        <v>0.85</v>
      </c>
      <c r="AD150" s="1">
        <f>+[2]TechOptions!O143</f>
        <v>0.85</v>
      </c>
      <c r="AE150" s="1">
        <f>+[2]TechOptions!P143</f>
        <v>0.85</v>
      </c>
      <c r="AF150" s="1">
        <f>+[2]TechOptions!Q143</f>
        <v>0.85</v>
      </c>
      <c r="AG150" s="1">
        <f>+[2]TechOptions!R143</f>
        <v>2000</v>
      </c>
      <c r="AH150" s="1">
        <f>+[2]TechOptions!S143</f>
        <v>2000</v>
      </c>
      <c r="AI150" s="1">
        <f>+[2]TechOptions!T143</f>
        <v>2000</v>
      </c>
      <c r="AJ150" s="1">
        <f>+[2]TechOptions!U143</f>
        <v>2000</v>
      </c>
      <c r="AK150" s="1">
        <f>+[2]TechOptions!V143</f>
        <v>2000</v>
      </c>
      <c r="AL150" s="1">
        <f>+[2]TechOptions!W143</f>
        <v>2000</v>
      </c>
      <c r="AM150" s="1">
        <f>+[2]TechOptions!X143</f>
        <v>2000</v>
      </c>
      <c r="AN150" s="1">
        <f>+[2]TechOptions!Y143</f>
        <v>2000</v>
      </c>
      <c r="AO150" s="1">
        <f>+[2]TechOptions!Z143</f>
        <v>2000</v>
      </c>
      <c r="AP150" s="1">
        <f>+[2]TechOptions!AA143</f>
        <v>2000</v>
      </c>
      <c r="AQ150" s="1">
        <f>+[2]TechOptions!AL143</f>
        <v>1</v>
      </c>
      <c r="AR150" s="1">
        <v>5</v>
      </c>
      <c r="AZ150" s="25" t="s">
        <v>120</v>
      </c>
      <c r="BA150" s="26"/>
      <c r="BB150" s="26" t="s">
        <v>428</v>
      </c>
      <c r="BC150" s="26"/>
      <c r="BD150" s="26" t="s">
        <v>428</v>
      </c>
      <c r="BE150" s="26"/>
      <c r="BF150" s="26" t="s">
        <v>110</v>
      </c>
    </row>
    <row r="151" spans="1:58">
      <c r="A151" s="4" t="s">
        <v>119</v>
      </c>
      <c r="B151" s="2" t="s">
        <v>205</v>
      </c>
      <c r="C151" s="4" t="s">
        <v>280</v>
      </c>
      <c r="D151" s="2" t="s">
        <v>292</v>
      </c>
      <c r="E151" s="3" t="s">
        <v>414</v>
      </c>
      <c r="F151" s="4" t="s">
        <v>95</v>
      </c>
      <c r="G151" s="2" t="s">
        <v>95</v>
      </c>
      <c r="H151" s="3" t="s">
        <v>429</v>
      </c>
      <c r="I151" s="4" t="s">
        <v>70</v>
      </c>
      <c r="J151" s="2" t="s">
        <v>161</v>
      </c>
      <c r="L151" s="1">
        <f t="shared" si="22"/>
        <v>25</v>
      </c>
      <c r="N151" s="1" t="str">
        <f t="shared" si="23"/>
        <v>MNNG-PH-STM_HW-ELC-Boiler</v>
      </c>
      <c r="O151" s="1" t="str">
        <f t="shared" si="24"/>
        <v>New Mining - Process Heat: Steam/Hot Water  - Electricity</v>
      </c>
      <c r="P151" s="1" t="str">
        <f t="shared" si="25"/>
        <v>INDELC</v>
      </c>
      <c r="Q151" s="1" t="str">
        <f t="shared" si="26"/>
        <v>MNNG-PH-STM_HW</v>
      </c>
      <c r="R151" s="1">
        <f>2018</f>
        <v>2018</v>
      </c>
      <c r="S151" s="1">
        <f>+[2]TechOptions!F144</f>
        <v>2025</v>
      </c>
      <c r="T151" s="1">
        <f>+[2]TechOptions!G144</f>
        <v>25</v>
      </c>
      <c r="U151" s="1">
        <f>+ROUND([2]TechOptions!E144,2)</f>
        <v>0.5</v>
      </c>
      <c r="V151" s="1">
        <v>31.536000000000001</v>
      </c>
      <c r="W151" s="1">
        <f>+[2]TechOptions!H144</f>
        <v>0.99</v>
      </c>
      <c r="X151" s="1">
        <f>+[2]TechOptions!I144</f>
        <v>0.99</v>
      </c>
      <c r="Y151" s="1">
        <f>+[2]TechOptions!J144</f>
        <v>0.99</v>
      </c>
      <c r="Z151" s="1">
        <f>+[2]TechOptions!K144</f>
        <v>0.99</v>
      </c>
      <c r="AA151" s="1">
        <f>+[2]TechOptions!L144</f>
        <v>0.99</v>
      </c>
      <c r="AB151" s="1">
        <f>+[2]TechOptions!M144</f>
        <v>0.99</v>
      </c>
      <c r="AC151" s="1">
        <f>+[2]TechOptions!N144</f>
        <v>0.99</v>
      </c>
      <c r="AD151" s="1">
        <f>+[2]TechOptions!O144</f>
        <v>0.99</v>
      </c>
      <c r="AE151" s="1">
        <f>+[2]TechOptions!P144</f>
        <v>0.99</v>
      </c>
      <c r="AF151" s="1">
        <f>+[2]TechOptions!Q144</f>
        <v>0.99</v>
      </c>
      <c r="AG151" s="42">
        <f>AG136</f>
        <v>370.49433333333332</v>
      </c>
      <c r="AH151" s="42">
        <f t="shared" ref="AH151:AP151" si="28">AH136</f>
        <v>370.49433333333332</v>
      </c>
      <c r="AI151" s="42">
        <f t="shared" si="28"/>
        <v>250</v>
      </c>
      <c r="AJ151" s="42">
        <f t="shared" si="28"/>
        <v>250</v>
      </c>
      <c r="AK151" s="42">
        <f t="shared" si="28"/>
        <v>250</v>
      </c>
      <c r="AL151" s="42">
        <f t="shared" si="28"/>
        <v>250</v>
      </c>
      <c r="AM151" s="42">
        <f t="shared" si="28"/>
        <v>250</v>
      </c>
      <c r="AN151" s="42">
        <f t="shared" si="28"/>
        <v>250</v>
      </c>
      <c r="AO151" s="42">
        <f t="shared" si="28"/>
        <v>250</v>
      </c>
      <c r="AP151" s="42">
        <f t="shared" si="28"/>
        <v>250</v>
      </c>
      <c r="AQ151" s="1">
        <v>1</v>
      </c>
      <c r="AR151" s="1">
        <v>5</v>
      </c>
      <c r="AZ151" s="23" t="s">
        <v>120</v>
      </c>
      <c r="BA151" s="24"/>
      <c r="BB151" s="24" t="s">
        <v>430</v>
      </c>
      <c r="BC151" s="24"/>
      <c r="BD151" s="24" t="s">
        <v>430</v>
      </c>
      <c r="BE151" s="24"/>
      <c r="BF151" s="24" t="s">
        <v>86</v>
      </c>
    </row>
    <row r="152" spans="1:58" hidden="1">
      <c r="A152" s="4" t="s">
        <v>120</v>
      </c>
      <c r="B152" s="2" t="s">
        <v>206</v>
      </c>
      <c r="C152" s="4" t="s">
        <v>416</v>
      </c>
      <c r="D152" s="2" t="s">
        <v>206</v>
      </c>
      <c r="E152" s="27" t="s">
        <v>537</v>
      </c>
      <c r="F152" s="28" t="s">
        <v>416</v>
      </c>
      <c r="G152" s="29" t="s">
        <v>431</v>
      </c>
      <c r="H152" s="27" t="s">
        <v>538</v>
      </c>
      <c r="I152" s="4" t="s">
        <v>70</v>
      </c>
      <c r="J152" s="2" t="s">
        <v>161</v>
      </c>
      <c r="L152" s="1">
        <f t="shared" si="22"/>
        <v>16</v>
      </c>
      <c r="N152" s="1" t="str">
        <f t="shared" si="23"/>
        <v>OTH-ELC-ELC-Tech</v>
      </c>
      <c r="O152" s="1" t="str">
        <f t="shared" si="24"/>
        <v>New Other - Other - Electricity  - Electricity</v>
      </c>
      <c r="P152" s="1" t="str">
        <f t="shared" si="25"/>
        <v>INDELC</v>
      </c>
      <c r="Q152" s="1" t="str">
        <f t="shared" si="26"/>
        <v>OTH-ELC</v>
      </c>
      <c r="R152" s="1">
        <f>2018</f>
        <v>2018</v>
      </c>
      <c r="S152" s="1">
        <f>+[2]TechOptions!F145</f>
        <v>2020</v>
      </c>
      <c r="T152" s="1">
        <f>+[2]TechOptions!G145</f>
        <v>1</v>
      </c>
      <c r="U152" s="1">
        <f>+ROUND([2]TechOptions!E145,2)</f>
        <v>0.5</v>
      </c>
      <c r="V152" s="1">
        <v>31.536000000000001</v>
      </c>
      <c r="W152" s="1">
        <f>+[2]TechOptions!H145</f>
        <v>1</v>
      </c>
      <c r="X152" s="1">
        <f>+[2]TechOptions!I145</f>
        <v>1</v>
      </c>
      <c r="Y152" s="1">
        <f>+[2]TechOptions!J145</f>
        <v>1</v>
      </c>
      <c r="Z152" s="1">
        <f>+[2]TechOptions!K145</f>
        <v>1</v>
      </c>
      <c r="AA152" s="1">
        <f>+[2]TechOptions!L145</f>
        <v>1</v>
      </c>
      <c r="AB152" s="1">
        <f>+[2]TechOptions!M145</f>
        <v>1</v>
      </c>
      <c r="AC152" s="1">
        <f>+[2]TechOptions!N145</f>
        <v>1</v>
      </c>
      <c r="AD152" s="1">
        <f>+[2]TechOptions!O145</f>
        <v>1</v>
      </c>
      <c r="AE152" s="1">
        <f>+[2]TechOptions!P145</f>
        <v>1</v>
      </c>
      <c r="AF152" s="1">
        <f>+[2]TechOptions!Q145</f>
        <v>1</v>
      </c>
      <c r="AG152" s="1">
        <f>+[2]TechOptions!R145</f>
        <v>0</v>
      </c>
      <c r="AH152" s="1">
        <f>+[2]TechOptions!S145</f>
        <v>0</v>
      </c>
      <c r="AI152" s="1">
        <f>+[2]TechOptions!T145</f>
        <v>0</v>
      </c>
      <c r="AJ152" s="1">
        <f>+[2]TechOptions!U145</f>
        <v>0</v>
      </c>
      <c r="AK152" s="1">
        <f>+[2]TechOptions!V145</f>
        <v>0</v>
      </c>
      <c r="AL152" s="1">
        <f>+[2]TechOptions!W145</f>
        <v>0</v>
      </c>
      <c r="AM152" s="1">
        <f>+[2]TechOptions!X145</f>
        <v>0</v>
      </c>
      <c r="AN152" s="1">
        <f>+[2]TechOptions!Y145</f>
        <v>0</v>
      </c>
      <c r="AO152" s="1">
        <f>+[2]TechOptions!Z145</f>
        <v>0</v>
      </c>
      <c r="AP152" s="1">
        <f>+[2]TechOptions!AA145</f>
        <v>0</v>
      </c>
      <c r="AQ152" s="1">
        <f>+[2]TechOptions!AL145</f>
        <v>1</v>
      </c>
      <c r="AR152" s="1">
        <v>5</v>
      </c>
      <c r="AZ152" s="21" t="s">
        <v>127</v>
      </c>
      <c r="BA152" s="22"/>
      <c r="BB152" s="22" t="s">
        <v>84</v>
      </c>
      <c r="BC152" s="22"/>
      <c r="BD152" s="22" t="s">
        <v>85</v>
      </c>
      <c r="BE152" s="22"/>
      <c r="BF152" s="22" t="s">
        <v>82</v>
      </c>
    </row>
    <row r="153" spans="1:58" hidden="1">
      <c r="A153" s="4" t="s">
        <v>120</v>
      </c>
      <c r="B153" s="2" t="s">
        <v>206</v>
      </c>
      <c r="C153" s="4" t="s">
        <v>418</v>
      </c>
      <c r="D153" s="2" t="s">
        <v>206</v>
      </c>
      <c r="E153" s="27" t="s">
        <v>539</v>
      </c>
      <c r="F153" s="28" t="s">
        <v>418</v>
      </c>
      <c r="G153" s="29" t="s">
        <v>431</v>
      </c>
      <c r="H153" s="27" t="s">
        <v>540</v>
      </c>
      <c r="I153" s="4" t="s">
        <v>82</v>
      </c>
      <c r="J153" s="2" t="s">
        <v>173</v>
      </c>
      <c r="L153" s="1">
        <f t="shared" si="22"/>
        <v>16</v>
      </c>
      <c r="N153" s="1" t="str">
        <f t="shared" si="23"/>
        <v>OTH-DSL-DSL-Tech</v>
      </c>
      <c r="O153" s="1" t="str">
        <f t="shared" si="24"/>
        <v>New Other - Other - Diesel  - Diesel</v>
      </c>
      <c r="P153" s="1" t="str">
        <f t="shared" si="25"/>
        <v>INDDSL</v>
      </c>
      <c r="Q153" s="1" t="str">
        <f t="shared" si="26"/>
        <v>OTH-DSL</v>
      </c>
      <c r="R153" s="1">
        <f>2018</f>
        <v>2018</v>
      </c>
      <c r="S153" s="1">
        <f>+[2]TechOptions!F146</f>
        <v>2020</v>
      </c>
      <c r="T153" s="1">
        <f>+[2]TechOptions!G146</f>
        <v>1</v>
      </c>
      <c r="U153" s="1">
        <f>+ROUND([2]TechOptions!E146,2)</f>
        <v>0.5</v>
      </c>
      <c r="V153" s="1">
        <v>31.536000000000001</v>
      </c>
      <c r="W153" s="1">
        <f>+[2]TechOptions!H146</f>
        <v>1</v>
      </c>
      <c r="X153" s="1">
        <f>+[2]TechOptions!I146</f>
        <v>1</v>
      </c>
      <c r="Y153" s="1">
        <f>+[2]TechOptions!J146</f>
        <v>1</v>
      </c>
      <c r="Z153" s="1">
        <f>+[2]TechOptions!K146</f>
        <v>1</v>
      </c>
      <c r="AA153" s="1">
        <f>+[2]TechOptions!L146</f>
        <v>1</v>
      </c>
      <c r="AB153" s="1">
        <f>+[2]TechOptions!M146</f>
        <v>1</v>
      </c>
      <c r="AC153" s="1">
        <f>+[2]TechOptions!N146</f>
        <v>1</v>
      </c>
      <c r="AD153" s="1">
        <f>+[2]TechOptions!O146</f>
        <v>1</v>
      </c>
      <c r="AE153" s="1">
        <f>+[2]TechOptions!P146</f>
        <v>1</v>
      </c>
      <c r="AF153" s="1">
        <f>+[2]TechOptions!Q146</f>
        <v>1</v>
      </c>
      <c r="AG153" s="1">
        <f>+[2]TechOptions!R146</f>
        <v>0</v>
      </c>
      <c r="AH153" s="1">
        <f>+[2]TechOptions!S146</f>
        <v>0</v>
      </c>
      <c r="AI153" s="1">
        <f>+[2]TechOptions!T146</f>
        <v>0</v>
      </c>
      <c r="AJ153" s="1">
        <f>+[2]TechOptions!U146</f>
        <v>0</v>
      </c>
      <c r="AK153" s="1">
        <f>+[2]TechOptions!V146</f>
        <v>0</v>
      </c>
      <c r="AL153" s="1">
        <f>+[2]TechOptions!W146</f>
        <v>0</v>
      </c>
      <c r="AM153" s="1">
        <f>+[2]TechOptions!X146</f>
        <v>0</v>
      </c>
      <c r="AN153" s="1">
        <f>+[2]TechOptions!Y146</f>
        <v>0</v>
      </c>
      <c r="AO153" s="1">
        <f>+[2]TechOptions!Z146</f>
        <v>0</v>
      </c>
      <c r="AP153" s="1">
        <f>+[2]TechOptions!AA146</f>
        <v>0</v>
      </c>
      <c r="AQ153" s="1">
        <f>+[2]TechOptions!AL146</f>
        <v>1</v>
      </c>
      <c r="AR153" s="1">
        <v>5</v>
      </c>
      <c r="AZ153" s="19" t="s">
        <v>127</v>
      </c>
      <c r="BA153" s="20"/>
      <c r="BB153" s="20" t="s">
        <v>84</v>
      </c>
      <c r="BC153" s="20"/>
      <c r="BD153" s="20" t="s">
        <v>87</v>
      </c>
      <c r="BE153" s="20"/>
      <c r="BF153" s="20" t="s">
        <v>70</v>
      </c>
    </row>
    <row r="154" spans="1:58" hidden="1">
      <c r="A154" s="4" t="s">
        <v>120</v>
      </c>
      <c r="B154" s="2" t="s">
        <v>206</v>
      </c>
      <c r="C154" s="4" t="s">
        <v>420</v>
      </c>
      <c r="D154" s="2" t="s">
        <v>206</v>
      </c>
      <c r="E154" s="27" t="s">
        <v>541</v>
      </c>
      <c r="F154" s="28" t="s">
        <v>420</v>
      </c>
      <c r="G154" s="29" t="s">
        <v>431</v>
      </c>
      <c r="H154" s="27" t="s">
        <v>542</v>
      </c>
      <c r="I154" s="4" t="s">
        <v>111</v>
      </c>
      <c r="J154" s="2" t="s">
        <v>198</v>
      </c>
      <c r="L154" s="1">
        <f t="shared" si="22"/>
        <v>16</v>
      </c>
      <c r="N154" s="1" t="str">
        <f t="shared" si="23"/>
        <v>OTH-LPG-LPG-Tech</v>
      </c>
      <c r="O154" s="1" t="str">
        <f t="shared" si="24"/>
        <v>New Other - Other - LPG  - LPG</v>
      </c>
      <c r="P154" s="1" t="str">
        <f t="shared" si="25"/>
        <v>INDLPG</v>
      </c>
      <c r="Q154" s="1" t="str">
        <f t="shared" si="26"/>
        <v>OTH-LPG</v>
      </c>
      <c r="R154" s="1">
        <f>2018</f>
        <v>2018</v>
      </c>
      <c r="S154" s="1">
        <f>+[2]TechOptions!F147</f>
        <v>2020</v>
      </c>
      <c r="T154" s="1">
        <f>+[2]TechOptions!G147</f>
        <v>25</v>
      </c>
      <c r="U154" s="1">
        <f>+ROUND([2]TechOptions!E147,2)</f>
        <v>0.5</v>
      </c>
      <c r="V154" s="1">
        <v>31.536000000000001</v>
      </c>
      <c r="W154" s="1">
        <f>+[2]TechOptions!H147</f>
        <v>1</v>
      </c>
      <c r="X154" s="1">
        <f>+[2]TechOptions!I147</f>
        <v>1</v>
      </c>
      <c r="Y154" s="1">
        <f>+[2]TechOptions!J147</f>
        <v>1</v>
      </c>
      <c r="Z154" s="1">
        <f>+[2]TechOptions!K147</f>
        <v>1</v>
      </c>
      <c r="AA154" s="1">
        <f>+[2]TechOptions!L147</f>
        <v>1</v>
      </c>
      <c r="AB154" s="1">
        <f>+[2]TechOptions!M147</f>
        <v>1</v>
      </c>
      <c r="AC154" s="1">
        <f>+[2]TechOptions!N147</f>
        <v>1</v>
      </c>
      <c r="AD154" s="1">
        <f>+[2]TechOptions!O147</f>
        <v>1</v>
      </c>
      <c r="AE154" s="1">
        <f>+[2]TechOptions!P147</f>
        <v>1</v>
      </c>
      <c r="AF154" s="1">
        <f>+[2]TechOptions!Q147</f>
        <v>1</v>
      </c>
      <c r="AG154" s="1">
        <f>+[2]TechOptions!R147</f>
        <v>0</v>
      </c>
      <c r="AH154" s="1">
        <f>+[2]TechOptions!S147</f>
        <v>0</v>
      </c>
      <c r="AI154" s="1">
        <f>+[2]TechOptions!T147</f>
        <v>0</v>
      </c>
      <c r="AJ154" s="1">
        <f>+[2]TechOptions!U147</f>
        <v>0</v>
      </c>
      <c r="AK154" s="1">
        <f>+[2]TechOptions!V147</f>
        <v>0</v>
      </c>
      <c r="AL154" s="1">
        <f>+[2]TechOptions!W147</f>
        <v>0</v>
      </c>
      <c r="AM154" s="1">
        <f>+[2]TechOptions!X147</f>
        <v>0</v>
      </c>
      <c r="AN154" s="1">
        <f>+[2]TechOptions!Y147</f>
        <v>0</v>
      </c>
      <c r="AO154" s="1">
        <f>+[2]TechOptions!Z147</f>
        <v>0</v>
      </c>
      <c r="AP154" s="1">
        <f>+[2]TechOptions!AA147</f>
        <v>0</v>
      </c>
      <c r="AQ154" s="1">
        <f>+[2]TechOptions!AL147</f>
        <v>1</v>
      </c>
      <c r="AR154" s="1">
        <v>5</v>
      </c>
      <c r="AZ154" s="21" t="s">
        <v>127</v>
      </c>
      <c r="BA154" s="22"/>
      <c r="BB154" s="22" t="s">
        <v>84</v>
      </c>
      <c r="BC154" s="22"/>
      <c r="BD154" s="22" t="s">
        <v>85</v>
      </c>
      <c r="BE154" s="22"/>
      <c r="BF154" s="22" t="s">
        <v>83</v>
      </c>
    </row>
    <row r="155" spans="1:58" hidden="1">
      <c r="A155" s="4" t="s">
        <v>120</v>
      </c>
      <c r="B155" s="2" t="s">
        <v>206</v>
      </c>
      <c r="C155" s="4" t="s">
        <v>422</v>
      </c>
      <c r="D155" s="2" t="s">
        <v>206</v>
      </c>
      <c r="E155" s="27" t="s">
        <v>543</v>
      </c>
      <c r="F155" s="28" t="s">
        <v>422</v>
      </c>
      <c r="G155" s="29" t="s">
        <v>431</v>
      </c>
      <c r="H155" s="27" t="s">
        <v>544</v>
      </c>
      <c r="I155" s="4" t="s">
        <v>71</v>
      </c>
      <c r="J155" s="2" t="s">
        <v>162</v>
      </c>
      <c r="L155" s="1">
        <f t="shared" si="22"/>
        <v>16</v>
      </c>
      <c r="N155" s="1" t="str">
        <f t="shared" si="23"/>
        <v>OTH-COA-COA-Tech</v>
      </c>
      <c r="O155" s="1" t="str">
        <f t="shared" si="24"/>
        <v>New Other - Other - Coal  - Coal</v>
      </c>
      <c r="P155" s="1" t="str">
        <f t="shared" si="25"/>
        <v>INDCOA</v>
      </c>
      <c r="Q155" s="1" t="str">
        <f t="shared" si="26"/>
        <v>OTH-COA</v>
      </c>
      <c r="R155" s="1">
        <f>2018</f>
        <v>2018</v>
      </c>
      <c r="S155" s="1">
        <f>+[2]TechOptions!F148</f>
        <v>2020</v>
      </c>
      <c r="T155" s="1">
        <f>+[2]TechOptions!G148</f>
        <v>1</v>
      </c>
      <c r="U155" s="1">
        <f>+ROUND([2]TechOptions!E148,2)</f>
        <v>0.5</v>
      </c>
      <c r="V155" s="1">
        <v>31.536000000000001</v>
      </c>
      <c r="W155" s="1">
        <f>+[2]TechOptions!H148</f>
        <v>1</v>
      </c>
      <c r="X155" s="1">
        <f>+[2]TechOptions!I148</f>
        <v>1</v>
      </c>
      <c r="Y155" s="1">
        <f>+[2]TechOptions!J148</f>
        <v>1</v>
      </c>
      <c r="Z155" s="1">
        <f>+[2]TechOptions!K148</f>
        <v>1</v>
      </c>
      <c r="AA155" s="1">
        <f>+[2]TechOptions!L148</f>
        <v>1</v>
      </c>
      <c r="AB155" s="1">
        <f>+[2]TechOptions!M148</f>
        <v>1</v>
      </c>
      <c r="AC155" s="1">
        <f>+[2]TechOptions!N148</f>
        <v>1</v>
      </c>
      <c r="AD155" s="1">
        <f>+[2]TechOptions!O148</f>
        <v>1</v>
      </c>
      <c r="AE155" s="1">
        <f>+[2]TechOptions!P148</f>
        <v>1</v>
      </c>
      <c r="AF155" s="1">
        <f>+[2]TechOptions!Q148</f>
        <v>1</v>
      </c>
      <c r="AG155" s="1">
        <f>+[2]TechOptions!R148</f>
        <v>0</v>
      </c>
      <c r="AH155" s="1">
        <f>+[2]TechOptions!S148</f>
        <v>0</v>
      </c>
      <c r="AI155" s="1">
        <f>+[2]TechOptions!T148</f>
        <v>0</v>
      </c>
      <c r="AJ155" s="1">
        <f>+[2]TechOptions!U148</f>
        <v>0</v>
      </c>
      <c r="AK155" s="1">
        <f>+[2]TechOptions!V148</f>
        <v>0</v>
      </c>
      <c r="AL155" s="1">
        <f>+[2]TechOptions!W148</f>
        <v>0</v>
      </c>
      <c r="AM155" s="1">
        <f>+[2]TechOptions!X148</f>
        <v>0</v>
      </c>
      <c r="AN155" s="1">
        <f>+[2]TechOptions!Y148</f>
        <v>0</v>
      </c>
      <c r="AO155" s="1">
        <f>+[2]TechOptions!Z148</f>
        <v>0</v>
      </c>
      <c r="AP155" s="1">
        <f>+[2]TechOptions!AA148</f>
        <v>0</v>
      </c>
      <c r="AQ155" s="1">
        <f>+[2]TechOptions!AL148</f>
        <v>1</v>
      </c>
      <c r="AR155" s="1">
        <v>5</v>
      </c>
      <c r="AZ155" s="19" t="s">
        <v>127</v>
      </c>
      <c r="BA155" s="20"/>
      <c r="BB155" s="20" t="s">
        <v>84</v>
      </c>
      <c r="BC155" s="20"/>
      <c r="BD155" s="20" t="s">
        <v>222</v>
      </c>
      <c r="BE155" s="20"/>
      <c r="BF155" s="24" t="s">
        <v>70</v>
      </c>
    </row>
    <row r="156" spans="1:58" hidden="1">
      <c r="A156" s="4" t="s">
        <v>120</v>
      </c>
      <c r="B156" s="2" t="s">
        <v>206</v>
      </c>
      <c r="C156" s="4" t="s">
        <v>424</v>
      </c>
      <c r="D156" s="2" t="s">
        <v>206</v>
      </c>
      <c r="E156" s="27" t="s">
        <v>545</v>
      </c>
      <c r="F156" s="28" t="s">
        <v>424</v>
      </c>
      <c r="G156" s="29" t="s">
        <v>431</v>
      </c>
      <c r="H156" s="27" t="s">
        <v>546</v>
      </c>
      <c r="I156" s="4" t="s">
        <v>68</v>
      </c>
      <c r="J156" s="2" t="s">
        <v>160</v>
      </c>
      <c r="L156" s="1">
        <f t="shared" si="22"/>
        <v>16</v>
      </c>
      <c r="N156" s="1" t="str">
        <f t="shared" si="23"/>
        <v>OTH-NGA-NGA-Tech</v>
      </c>
      <c r="O156" s="1" t="str">
        <f t="shared" si="24"/>
        <v>New Other - Other - Natural Gas  - Natural Gas</v>
      </c>
      <c r="P156" s="1" t="str">
        <f t="shared" si="25"/>
        <v>INDNGA</v>
      </c>
      <c r="Q156" s="1" t="str">
        <f t="shared" si="26"/>
        <v>OTH-NGA</v>
      </c>
      <c r="R156" s="1">
        <f>2018</f>
        <v>2018</v>
      </c>
      <c r="S156" s="1">
        <f>+[2]TechOptions!F149</f>
        <v>2020</v>
      </c>
      <c r="T156" s="1">
        <f>+[2]TechOptions!G149</f>
        <v>1</v>
      </c>
      <c r="U156" s="1">
        <f>+ROUND([2]TechOptions!E149,2)</f>
        <v>0.5</v>
      </c>
      <c r="V156" s="1">
        <v>31.536000000000001</v>
      </c>
      <c r="W156" s="1">
        <f>+[2]TechOptions!H149</f>
        <v>1</v>
      </c>
      <c r="X156" s="1">
        <f>+[2]TechOptions!I149</f>
        <v>1</v>
      </c>
      <c r="Y156" s="1">
        <f>+[2]TechOptions!J149</f>
        <v>1</v>
      </c>
      <c r="Z156" s="1">
        <f>+[2]TechOptions!K149</f>
        <v>1</v>
      </c>
      <c r="AA156" s="1">
        <f>+[2]TechOptions!L149</f>
        <v>1</v>
      </c>
      <c r="AB156" s="1">
        <f>+[2]TechOptions!M149</f>
        <v>1</v>
      </c>
      <c r="AC156" s="1">
        <f>+[2]TechOptions!N149</f>
        <v>1</v>
      </c>
      <c r="AD156" s="1">
        <f>+[2]TechOptions!O149</f>
        <v>1</v>
      </c>
      <c r="AE156" s="1">
        <f>+[2]TechOptions!P149</f>
        <v>1</v>
      </c>
      <c r="AF156" s="1">
        <f>+[2]TechOptions!Q149</f>
        <v>1</v>
      </c>
      <c r="AG156" s="1">
        <f>+[2]TechOptions!R149</f>
        <v>0</v>
      </c>
      <c r="AH156" s="1">
        <f>+[2]TechOptions!S149</f>
        <v>0</v>
      </c>
      <c r="AI156" s="1">
        <f>+[2]TechOptions!T149</f>
        <v>0</v>
      </c>
      <c r="AJ156" s="1">
        <f>+[2]TechOptions!U149</f>
        <v>0</v>
      </c>
      <c r="AK156" s="1">
        <f>+[2]TechOptions!V149</f>
        <v>0</v>
      </c>
      <c r="AL156" s="1">
        <f>+[2]TechOptions!W149</f>
        <v>0</v>
      </c>
      <c r="AM156" s="1">
        <f>+[2]TechOptions!X149</f>
        <v>0</v>
      </c>
      <c r="AN156" s="1">
        <f>+[2]TechOptions!Y149</f>
        <v>0</v>
      </c>
      <c r="AO156" s="1">
        <f>+[2]TechOptions!Z149</f>
        <v>0</v>
      </c>
      <c r="AP156" s="1">
        <f>+[2]TechOptions!AA149</f>
        <v>0</v>
      </c>
      <c r="AQ156" s="1">
        <f>+[2]TechOptions!AL149</f>
        <v>1</v>
      </c>
      <c r="AR156" s="1">
        <v>5</v>
      </c>
      <c r="AZ156" s="21" t="s">
        <v>127</v>
      </c>
      <c r="BA156" s="22"/>
      <c r="BB156" s="22" t="s">
        <v>93</v>
      </c>
      <c r="BC156" s="22"/>
      <c r="BD156" s="22" t="s">
        <v>90</v>
      </c>
      <c r="BE156" s="22"/>
      <c r="BF156" s="22" t="s">
        <v>68</v>
      </c>
    </row>
    <row r="157" spans="1:58" hidden="1">
      <c r="A157" s="4" t="s">
        <v>120</v>
      </c>
      <c r="B157" s="2" t="s">
        <v>206</v>
      </c>
      <c r="C157" s="4" t="s">
        <v>426</v>
      </c>
      <c r="D157" s="2" t="s">
        <v>206</v>
      </c>
      <c r="E157" s="27" t="s">
        <v>547</v>
      </c>
      <c r="F157" s="28" t="s">
        <v>426</v>
      </c>
      <c r="G157" s="29" t="s">
        <v>431</v>
      </c>
      <c r="H157" s="27" t="s">
        <v>548</v>
      </c>
      <c r="I157" s="4" t="s">
        <v>83</v>
      </c>
      <c r="J157" s="2" t="s">
        <v>174</v>
      </c>
      <c r="L157" s="1">
        <f t="shared" si="22"/>
        <v>16</v>
      </c>
      <c r="N157" s="1" t="str">
        <f t="shared" si="23"/>
        <v>OTH-PET-PET-Tech</v>
      </c>
      <c r="O157" s="1" t="str">
        <f t="shared" si="24"/>
        <v>New Other - Other - Petrol  - Petrol</v>
      </c>
      <c r="P157" s="1" t="str">
        <f t="shared" si="25"/>
        <v>INDPET</v>
      </c>
      <c r="Q157" s="1" t="str">
        <f t="shared" si="26"/>
        <v>OTH-PET</v>
      </c>
      <c r="R157" s="1">
        <f>2018</f>
        <v>2018</v>
      </c>
      <c r="S157" s="1">
        <f>+[2]TechOptions!F150</f>
        <v>2020</v>
      </c>
      <c r="T157" s="1">
        <f>+[2]TechOptions!G150</f>
        <v>1</v>
      </c>
      <c r="U157" s="1">
        <f>+ROUND([2]TechOptions!E150,2)</f>
        <v>0.5</v>
      </c>
      <c r="V157" s="1">
        <v>31.536000000000001</v>
      </c>
      <c r="W157" s="1">
        <f>+[2]TechOptions!H150</f>
        <v>1</v>
      </c>
      <c r="X157" s="1">
        <f>+[2]TechOptions!I150</f>
        <v>1</v>
      </c>
      <c r="Y157" s="1">
        <f>+[2]TechOptions!J150</f>
        <v>1</v>
      </c>
      <c r="Z157" s="1">
        <f>+[2]TechOptions!K150</f>
        <v>1</v>
      </c>
      <c r="AA157" s="1">
        <f>+[2]TechOptions!L150</f>
        <v>1</v>
      </c>
      <c r="AB157" s="1">
        <f>+[2]TechOptions!M150</f>
        <v>1</v>
      </c>
      <c r="AC157" s="1">
        <f>+[2]TechOptions!N150</f>
        <v>1</v>
      </c>
      <c r="AD157" s="1">
        <f>+[2]TechOptions!O150</f>
        <v>1</v>
      </c>
      <c r="AE157" s="1">
        <f>+[2]TechOptions!P150</f>
        <v>1</v>
      </c>
      <c r="AF157" s="1">
        <f>+[2]TechOptions!Q150</f>
        <v>1</v>
      </c>
      <c r="AG157" s="1">
        <f>+[2]TechOptions!R150</f>
        <v>0</v>
      </c>
      <c r="AH157" s="1">
        <f>+[2]TechOptions!S150</f>
        <v>0</v>
      </c>
      <c r="AI157" s="1">
        <f>+[2]TechOptions!T150</f>
        <v>0</v>
      </c>
      <c r="AJ157" s="1">
        <f>+[2]TechOptions!U150</f>
        <v>0</v>
      </c>
      <c r="AK157" s="1">
        <f>+[2]TechOptions!V150</f>
        <v>0</v>
      </c>
      <c r="AL157" s="1">
        <f>+[2]TechOptions!W150</f>
        <v>0</v>
      </c>
      <c r="AM157" s="1">
        <f>+[2]TechOptions!X150</f>
        <v>0</v>
      </c>
      <c r="AN157" s="1">
        <f>+[2]TechOptions!Y150</f>
        <v>0</v>
      </c>
      <c r="AO157" s="1">
        <f>+[2]TechOptions!Z150</f>
        <v>0</v>
      </c>
      <c r="AP157" s="1">
        <f>+[2]TechOptions!AA150</f>
        <v>0</v>
      </c>
      <c r="AQ157" s="1">
        <f>+[2]TechOptions!AL150</f>
        <v>1</v>
      </c>
      <c r="AR157" s="1">
        <v>5</v>
      </c>
      <c r="AZ157" s="19" t="s">
        <v>127</v>
      </c>
      <c r="BA157" s="20"/>
      <c r="BB157" s="20" t="s">
        <v>93</v>
      </c>
      <c r="BC157" s="20"/>
      <c r="BD157" s="20" t="s">
        <v>91</v>
      </c>
      <c r="BE157" s="20"/>
      <c r="BF157" s="20" t="s">
        <v>70</v>
      </c>
    </row>
    <row r="158" spans="1:58" hidden="1">
      <c r="A158" s="4" t="s">
        <v>120</v>
      </c>
      <c r="B158" s="2" t="s">
        <v>206</v>
      </c>
      <c r="C158" s="4" t="s">
        <v>428</v>
      </c>
      <c r="D158" s="2" t="s">
        <v>206</v>
      </c>
      <c r="E158" s="27" t="s">
        <v>549</v>
      </c>
      <c r="F158" s="28" t="s">
        <v>428</v>
      </c>
      <c r="G158" s="29" t="s">
        <v>431</v>
      </c>
      <c r="H158" s="27" t="s">
        <v>550</v>
      </c>
      <c r="I158" s="4" t="s">
        <v>110</v>
      </c>
      <c r="J158" s="2" t="s">
        <v>219</v>
      </c>
      <c r="L158" s="1">
        <f t="shared" si="22"/>
        <v>16</v>
      </c>
      <c r="N158" s="1" t="str">
        <f t="shared" si="23"/>
        <v>OTH-BGS-BGS-Tech</v>
      </c>
      <c r="O158" s="1" t="str">
        <f t="shared" si="24"/>
        <v>New Other - Other - Biogas  - Biogas</v>
      </c>
      <c r="P158" s="1" t="str">
        <f t="shared" si="25"/>
        <v>INDBIG</v>
      </c>
      <c r="Q158" s="1" t="str">
        <f t="shared" si="26"/>
        <v>OTH-BGS</v>
      </c>
      <c r="R158" s="1">
        <f>2018</f>
        <v>2018</v>
      </c>
      <c r="S158" s="1">
        <f>+[2]TechOptions!F151</f>
        <v>2020</v>
      </c>
      <c r="T158" s="1">
        <f>+[2]TechOptions!G151</f>
        <v>25</v>
      </c>
      <c r="U158" s="1">
        <f>+ROUND([2]TechOptions!E151,2)</f>
        <v>0.5</v>
      </c>
      <c r="V158" s="1">
        <v>31.536000000000001</v>
      </c>
      <c r="W158" s="1">
        <f>+[2]TechOptions!H151</f>
        <v>1</v>
      </c>
      <c r="X158" s="1">
        <f>+[2]TechOptions!I151</f>
        <v>1</v>
      </c>
      <c r="Y158" s="1">
        <f>+[2]TechOptions!J151</f>
        <v>1</v>
      </c>
      <c r="Z158" s="1">
        <f>+[2]TechOptions!K151</f>
        <v>1</v>
      </c>
      <c r="AA158" s="1">
        <f>+[2]TechOptions!L151</f>
        <v>1</v>
      </c>
      <c r="AB158" s="1">
        <f>+[2]TechOptions!M151</f>
        <v>1</v>
      </c>
      <c r="AC158" s="1">
        <f>+[2]TechOptions!N151</f>
        <v>1</v>
      </c>
      <c r="AD158" s="1">
        <f>+[2]TechOptions!O151</f>
        <v>1</v>
      </c>
      <c r="AE158" s="1">
        <f>+[2]TechOptions!P151</f>
        <v>1</v>
      </c>
      <c r="AF158" s="1">
        <f>+[2]TechOptions!Q151</f>
        <v>1</v>
      </c>
      <c r="AG158" s="1">
        <f>+[2]TechOptions!R151</f>
        <v>0</v>
      </c>
      <c r="AH158" s="1">
        <f>+[2]TechOptions!S151</f>
        <v>0</v>
      </c>
      <c r="AI158" s="1">
        <f>+[2]TechOptions!T151</f>
        <v>0</v>
      </c>
      <c r="AJ158" s="1">
        <f>+[2]TechOptions!U151</f>
        <v>0</v>
      </c>
      <c r="AK158" s="1">
        <f>+[2]TechOptions!V151</f>
        <v>0</v>
      </c>
      <c r="AL158" s="1">
        <f>+[2]TechOptions!W151</f>
        <v>0</v>
      </c>
      <c r="AM158" s="1">
        <f>+[2]TechOptions!X151</f>
        <v>0</v>
      </c>
      <c r="AN158" s="1">
        <f>+[2]TechOptions!Y151</f>
        <v>0</v>
      </c>
      <c r="AO158" s="1">
        <f>+[2]TechOptions!Z151</f>
        <v>0</v>
      </c>
      <c r="AP158" s="1">
        <f>+[2]TechOptions!AA151</f>
        <v>0</v>
      </c>
      <c r="AQ158" s="1">
        <f>+[2]TechOptions!AL151</f>
        <v>1</v>
      </c>
      <c r="AR158" s="1">
        <v>5</v>
      </c>
      <c r="AZ158" s="21" t="s">
        <v>127</v>
      </c>
      <c r="BA158" s="22"/>
      <c r="BB158" s="22" t="s">
        <v>280</v>
      </c>
      <c r="BC158" s="22"/>
      <c r="BD158" s="22" t="s">
        <v>95</v>
      </c>
      <c r="BE158" s="22"/>
      <c r="BF158" s="22" t="s">
        <v>68</v>
      </c>
    </row>
    <row r="159" spans="1:58" hidden="1">
      <c r="A159" s="4" t="s">
        <v>120</v>
      </c>
      <c r="B159" s="2" t="s">
        <v>206</v>
      </c>
      <c r="C159" s="4" t="s">
        <v>430</v>
      </c>
      <c r="D159" s="2" t="s">
        <v>206</v>
      </c>
      <c r="E159" s="27" t="s">
        <v>551</v>
      </c>
      <c r="F159" s="28" t="s">
        <v>430</v>
      </c>
      <c r="G159" s="29" t="s">
        <v>431</v>
      </c>
      <c r="H159" s="27" t="s">
        <v>552</v>
      </c>
      <c r="I159" s="4" t="s">
        <v>86</v>
      </c>
      <c r="J159" s="2" t="s">
        <v>177</v>
      </c>
      <c r="L159" s="1">
        <f t="shared" si="22"/>
        <v>16</v>
      </c>
      <c r="N159" s="1" t="str">
        <f t="shared" si="23"/>
        <v>OTH-FOL-FOL-Tech</v>
      </c>
      <c r="O159" s="1" t="str">
        <f t="shared" si="24"/>
        <v>New Other - Other - Fuel Oil  - Fuel Oil</v>
      </c>
      <c r="P159" s="1" t="str">
        <f t="shared" si="25"/>
        <v>INDFOL</v>
      </c>
      <c r="Q159" s="1" t="str">
        <f t="shared" si="26"/>
        <v>OTH-FOL</v>
      </c>
      <c r="R159" s="1">
        <f>2018</f>
        <v>2018</v>
      </c>
      <c r="S159" s="1">
        <f>+[2]TechOptions!F152</f>
        <v>2020</v>
      </c>
      <c r="T159" s="1">
        <f>+[2]TechOptions!G152</f>
        <v>25</v>
      </c>
      <c r="U159" s="1">
        <f>+ROUND([2]TechOptions!E152,2)</f>
        <v>0.5</v>
      </c>
      <c r="V159" s="1">
        <v>31.536000000000001</v>
      </c>
      <c r="W159" s="1">
        <f>+[2]TechOptions!H152</f>
        <v>1</v>
      </c>
      <c r="X159" s="1">
        <f>+[2]TechOptions!I152</f>
        <v>1</v>
      </c>
      <c r="Y159" s="1">
        <f>+[2]TechOptions!J152</f>
        <v>1</v>
      </c>
      <c r="Z159" s="1">
        <f>+[2]TechOptions!K152</f>
        <v>1</v>
      </c>
      <c r="AA159" s="1">
        <f>+[2]TechOptions!L152</f>
        <v>1</v>
      </c>
      <c r="AB159" s="1">
        <f>+[2]TechOptions!M152</f>
        <v>1</v>
      </c>
      <c r="AC159" s="1">
        <f>+[2]TechOptions!N152</f>
        <v>1</v>
      </c>
      <c r="AD159" s="1">
        <f>+[2]TechOptions!O152</f>
        <v>1</v>
      </c>
      <c r="AE159" s="1">
        <f>+[2]TechOptions!P152</f>
        <v>1</v>
      </c>
      <c r="AF159" s="1">
        <f>+[2]TechOptions!Q152</f>
        <v>1</v>
      </c>
      <c r="AG159" s="1">
        <f>+[2]TechOptions!R152</f>
        <v>0</v>
      </c>
      <c r="AH159" s="1">
        <f>+[2]TechOptions!S152</f>
        <v>0</v>
      </c>
      <c r="AI159" s="1">
        <f>+[2]TechOptions!T152</f>
        <v>0</v>
      </c>
      <c r="AJ159" s="1">
        <f>+[2]TechOptions!U152</f>
        <v>0</v>
      </c>
      <c r="AK159" s="1">
        <f>+[2]TechOptions!V152</f>
        <v>0</v>
      </c>
      <c r="AL159" s="1">
        <f>+[2]TechOptions!W152</f>
        <v>0</v>
      </c>
      <c r="AM159" s="1">
        <f>+[2]TechOptions!X152</f>
        <v>0</v>
      </c>
      <c r="AN159" s="1">
        <f>+[2]TechOptions!Y152</f>
        <v>0</v>
      </c>
      <c r="AO159" s="1">
        <f>+[2]TechOptions!Z152</f>
        <v>0</v>
      </c>
      <c r="AP159" s="1">
        <f>+[2]TechOptions!AA152</f>
        <v>0</v>
      </c>
      <c r="AQ159" s="1">
        <f>+[2]TechOptions!AL152</f>
        <v>1</v>
      </c>
      <c r="AR159" s="1">
        <v>5</v>
      </c>
      <c r="AZ159" s="19" t="s">
        <v>127</v>
      </c>
      <c r="BA159" s="20"/>
      <c r="BB159" s="20" t="s">
        <v>280</v>
      </c>
      <c r="BC159" s="20"/>
      <c r="BD159" s="20" t="s">
        <v>95</v>
      </c>
      <c r="BE159" s="20"/>
      <c r="BF159" s="24" t="s">
        <v>86</v>
      </c>
    </row>
    <row r="160" spans="1:58" hidden="1">
      <c r="A160" s="4" t="s">
        <v>127</v>
      </c>
      <c r="B160" s="2" t="s">
        <v>209</v>
      </c>
      <c r="C160" s="4" t="s">
        <v>84</v>
      </c>
      <c r="D160" s="2" t="s">
        <v>175</v>
      </c>
      <c r="E160" s="3" t="s">
        <v>432</v>
      </c>
      <c r="F160" s="4" t="s">
        <v>85</v>
      </c>
      <c r="G160" s="2" t="s">
        <v>554</v>
      </c>
      <c r="H160" s="3" t="s">
        <v>571</v>
      </c>
      <c r="I160" s="4" t="s">
        <v>82</v>
      </c>
      <c r="J160" s="2" t="s">
        <v>173</v>
      </c>
      <c r="L160" s="1">
        <f t="shared" si="22"/>
        <v>26</v>
      </c>
      <c r="N160" s="1" t="str">
        <f t="shared" si="23"/>
        <v>CHMCL-MoTP-Stat-DSL-st_ngn</v>
      </c>
      <c r="O160" s="1" t="str">
        <f t="shared" si="24"/>
        <v>New Petroleum/Chemicals - Motive Power, Stationary  - Diesel</v>
      </c>
      <c r="P160" s="1" t="str">
        <f t="shared" si="25"/>
        <v>INDDSL</v>
      </c>
      <c r="Q160" s="1" t="str">
        <f t="shared" si="26"/>
        <v>CHMCL-MoTP-Stat</v>
      </c>
      <c r="R160" s="1">
        <f>2018</f>
        <v>2018</v>
      </c>
      <c r="S160" s="1">
        <f>+[2]TechOptions!F153</f>
        <v>2025</v>
      </c>
      <c r="T160" s="1">
        <f>+[2]TechOptions!G153</f>
        <v>20</v>
      </c>
      <c r="U160" s="1">
        <f>+ROUND([2]TechOptions!E153,2)</f>
        <v>0.5</v>
      </c>
      <c r="V160" s="1">
        <v>31.536000000000001</v>
      </c>
      <c r="W160" s="1">
        <f>+[2]TechOptions!H153</f>
        <v>0.22</v>
      </c>
      <c r="X160" s="1">
        <f>+[2]TechOptions!I153</f>
        <v>0.22</v>
      </c>
      <c r="Y160" s="1">
        <f>+[2]TechOptions!J153</f>
        <v>0.22</v>
      </c>
      <c r="Z160" s="1">
        <f>+[2]TechOptions!K153</f>
        <v>0.22</v>
      </c>
      <c r="AA160" s="1">
        <f>+[2]TechOptions!L153</f>
        <v>0.22</v>
      </c>
      <c r="AB160" s="1">
        <f>+[2]TechOptions!M153</f>
        <v>0.22</v>
      </c>
      <c r="AC160" s="1">
        <f>+[2]TechOptions!N153</f>
        <v>0.22</v>
      </c>
      <c r="AD160" s="1">
        <f>+[2]TechOptions!O153</f>
        <v>0.22</v>
      </c>
      <c r="AE160" s="1">
        <f>+[2]TechOptions!P153</f>
        <v>0.22</v>
      </c>
      <c r="AF160" s="1">
        <f>+[2]TechOptions!Q153</f>
        <v>0.22</v>
      </c>
      <c r="AG160" s="1">
        <f>+[2]TechOptions!R153</f>
        <v>455</v>
      </c>
      <c r="AH160" s="1">
        <f>+[2]TechOptions!S153</f>
        <v>455</v>
      </c>
      <c r="AI160" s="1">
        <f>+[2]TechOptions!T153</f>
        <v>455</v>
      </c>
      <c r="AJ160" s="1">
        <f>+[2]TechOptions!U153</f>
        <v>455</v>
      </c>
      <c r="AK160" s="1">
        <f>+[2]TechOptions!V153</f>
        <v>455</v>
      </c>
      <c r="AL160" s="1">
        <f>+[2]TechOptions!W153</f>
        <v>455</v>
      </c>
      <c r="AM160" s="1">
        <f>+[2]TechOptions!X153</f>
        <v>455</v>
      </c>
      <c r="AN160" s="1">
        <f>+[2]TechOptions!Y153</f>
        <v>455</v>
      </c>
      <c r="AO160" s="1">
        <f>+[2]TechOptions!Z153</f>
        <v>455</v>
      </c>
      <c r="AP160" s="1">
        <f>+[2]TechOptions!AA153</f>
        <v>455</v>
      </c>
      <c r="AQ160" s="1">
        <f>+[2]TechOptions!AL153</f>
        <v>1</v>
      </c>
      <c r="AR160" s="1">
        <v>5</v>
      </c>
      <c r="AZ160" s="21" t="s">
        <v>127</v>
      </c>
      <c r="BA160" s="22"/>
      <c r="BB160" s="22" t="s">
        <v>280</v>
      </c>
      <c r="BC160" s="22"/>
      <c r="BD160" s="22" t="s">
        <v>95</v>
      </c>
      <c r="BE160" s="22"/>
      <c r="BF160" s="22" t="s">
        <v>82</v>
      </c>
    </row>
    <row r="161" spans="1:58" hidden="1">
      <c r="A161" s="4" t="s">
        <v>127</v>
      </c>
      <c r="B161" s="2" t="s">
        <v>209</v>
      </c>
      <c r="C161" s="4" t="s">
        <v>84</v>
      </c>
      <c r="D161" s="2" t="s">
        <v>175</v>
      </c>
      <c r="E161" s="3" t="s">
        <v>432</v>
      </c>
      <c r="F161" s="4" t="s">
        <v>87</v>
      </c>
      <c r="G161" s="2" t="s">
        <v>178</v>
      </c>
      <c r="H161" s="3" t="s">
        <v>433</v>
      </c>
      <c r="I161" s="4" t="s">
        <v>70</v>
      </c>
      <c r="J161" s="2" t="s">
        <v>161</v>
      </c>
      <c r="L161" s="1">
        <f t="shared" si="22"/>
        <v>25</v>
      </c>
      <c r="N161" s="1" t="str">
        <f t="shared" si="23"/>
        <v>CHMCL-MoTP-Stat-ELC-Motor</v>
      </c>
      <c r="O161" s="1" t="str">
        <f t="shared" si="24"/>
        <v>New Petroleum/Chemicals - Motive Power, Stationary  - Electricity</v>
      </c>
      <c r="P161" s="1" t="str">
        <f t="shared" si="25"/>
        <v>INDELC</v>
      </c>
      <c r="Q161" s="1" t="str">
        <f t="shared" si="26"/>
        <v>CHMCL-MoTP-Stat</v>
      </c>
      <c r="R161" s="1">
        <f>2018</f>
        <v>2018</v>
      </c>
      <c r="S161" s="1">
        <f>+[2]TechOptions!F154</f>
        <v>2020</v>
      </c>
      <c r="T161" s="1">
        <f>+[2]TechOptions!G154</f>
        <v>10</v>
      </c>
      <c r="U161" s="1">
        <f>+ROUND([2]TechOptions!E154,2)</f>
        <v>0.5</v>
      </c>
      <c r="V161" s="1">
        <v>31.536000000000001</v>
      </c>
      <c r="W161" s="1">
        <f>+[2]TechOptions!H154</f>
        <v>0.67500000000000004</v>
      </c>
      <c r="X161" s="1">
        <f>+[2]TechOptions!I154</f>
        <v>0.67500000000000004</v>
      </c>
      <c r="Y161" s="1">
        <f>+[2]TechOptions!J154</f>
        <v>0.67500000000000004</v>
      </c>
      <c r="Z161" s="1">
        <f>+[2]TechOptions!K154</f>
        <v>0.67500000000000004</v>
      </c>
      <c r="AA161" s="1">
        <f>+[2]TechOptions!L154</f>
        <v>0.67500000000000004</v>
      </c>
      <c r="AB161" s="1">
        <f>+[2]TechOptions!M154</f>
        <v>0.67500000000000004</v>
      </c>
      <c r="AC161" s="1">
        <f>+[2]TechOptions!N154</f>
        <v>0.67500000000000004</v>
      </c>
      <c r="AD161" s="1">
        <f>+[2]TechOptions!O154</f>
        <v>0.67500000000000004</v>
      </c>
      <c r="AE161" s="1">
        <f>+[2]TechOptions!P154</f>
        <v>0.67500000000000004</v>
      </c>
      <c r="AF161" s="1">
        <f>+[2]TechOptions!Q154</f>
        <v>0.67500000000000004</v>
      </c>
      <c r="AG161" s="1">
        <f>+[2]TechOptions!R154</f>
        <v>280</v>
      </c>
      <c r="AH161" s="1">
        <f>+[2]TechOptions!S154</f>
        <v>280</v>
      </c>
      <c r="AI161" s="1">
        <f>+[2]TechOptions!T154</f>
        <v>280</v>
      </c>
      <c r="AJ161" s="1">
        <f>+[2]TechOptions!U154</f>
        <v>280</v>
      </c>
      <c r="AK161" s="1">
        <f>+[2]TechOptions!V154</f>
        <v>280</v>
      </c>
      <c r="AL161" s="1">
        <f>+[2]TechOptions!W154</f>
        <v>280</v>
      </c>
      <c r="AM161" s="1">
        <f>+[2]TechOptions!X154</f>
        <v>280</v>
      </c>
      <c r="AN161" s="1">
        <f>+[2]TechOptions!Y154</f>
        <v>280</v>
      </c>
      <c r="AO161" s="1">
        <f>+[2]TechOptions!Z154</f>
        <v>280</v>
      </c>
      <c r="AP161" s="1">
        <f>+[2]TechOptions!AA154</f>
        <v>280</v>
      </c>
      <c r="AQ161" s="1">
        <f>+[2]TechOptions!AL154</f>
        <v>1</v>
      </c>
      <c r="AR161" s="1">
        <v>5</v>
      </c>
      <c r="AZ161" s="19" t="s">
        <v>127</v>
      </c>
      <c r="BA161" s="20"/>
      <c r="BB161" s="20" t="s">
        <v>280</v>
      </c>
      <c r="BC161" s="20"/>
      <c r="BD161" s="20" t="s">
        <v>232</v>
      </c>
      <c r="BE161" s="20"/>
      <c r="BF161" s="20" t="s">
        <v>70</v>
      </c>
    </row>
    <row r="162" spans="1:58" hidden="1">
      <c r="A162" s="4" t="s">
        <v>127</v>
      </c>
      <c r="B162" s="2" t="s">
        <v>209</v>
      </c>
      <c r="C162" s="4" t="s">
        <v>84</v>
      </c>
      <c r="D162" s="2" t="s">
        <v>175</v>
      </c>
      <c r="E162" s="3" t="s">
        <v>432</v>
      </c>
      <c r="F162" s="4" t="s">
        <v>85</v>
      </c>
      <c r="G162" s="2" t="s">
        <v>554</v>
      </c>
      <c r="H162" s="3" t="s">
        <v>572</v>
      </c>
      <c r="I162" s="4" t="s">
        <v>83</v>
      </c>
      <c r="J162" s="2" t="s">
        <v>174</v>
      </c>
      <c r="L162" s="1">
        <f t="shared" si="22"/>
        <v>26</v>
      </c>
      <c r="N162" s="1" t="str">
        <f t="shared" si="23"/>
        <v>CHMCL-MoTP-Stat-PET-st_ngn</v>
      </c>
      <c r="O162" s="1" t="str">
        <f t="shared" si="24"/>
        <v>New Petroleum/Chemicals - Motive Power, Stationary  - Petrol</v>
      </c>
      <c r="P162" s="1" t="str">
        <f t="shared" si="25"/>
        <v>INDPET</v>
      </c>
      <c r="Q162" s="1" t="str">
        <f t="shared" si="26"/>
        <v>CHMCL-MoTP-Stat</v>
      </c>
      <c r="R162" s="1">
        <f>2018</f>
        <v>2018</v>
      </c>
      <c r="S162" s="1">
        <f>+[2]TechOptions!F155</f>
        <v>2025</v>
      </c>
      <c r="T162" s="1">
        <f>+[2]TechOptions!G155</f>
        <v>15</v>
      </c>
      <c r="U162" s="1">
        <f>+ROUND([2]TechOptions!E155,2)</f>
        <v>0.5</v>
      </c>
      <c r="V162" s="1">
        <v>31.536000000000001</v>
      </c>
      <c r="W162" s="1">
        <f>+[2]TechOptions!H155</f>
        <v>0.18</v>
      </c>
      <c r="X162" s="1">
        <f>+[2]TechOptions!I155</f>
        <v>0.18</v>
      </c>
      <c r="Y162" s="1">
        <f>+[2]TechOptions!J155</f>
        <v>0.18</v>
      </c>
      <c r="Z162" s="1">
        <f>+[2]TechOptions!K155</f>
        <v>0.18</v>
      </c>
      <c r="AA162" s="1">
        <f>+[2]TechOptions!L155</f>
        <v>0.18</v>
      </c>
      <c r="AB162" s="1">
        <f>+[2]TechOptions!M155</f>
        <v>0.18</v>
      </c>
      <c r="AC162" s="1">
        <f>+[2]TechOptions!N155</f>
        <v>0.18</v>
      </c>
      <c r="AD162" s="1">
        <f>+[2]TechOptions!O155</f>
        <v>0.18</v>
      </c>
      <c r="AE162" s="1">
        <f>+[2]TechOptions!P155</f>
        <v>0.18</v>
      </c>
      <c r="AF162" s="1">
        <f>+[2]TechOptions!Q155</f>
        <v>0.18</v>
      </c>
      <c r="AG162" s="1">
        <f>+[2]TechOptions!R155</f>
        <v>350</v>
      </c>
      <c r="AH162" s="1">
        <f>+[2]TechOptions!S155</f>
        <v>350</v>
      </c>
      <c r="AI162" s="1">
        <f>+[2]TechOptions!T155</f>
        <v>350</v>
      </c>
      <c r="AJ162" s="1">
        <f>+[2]TechOptions!U155</f>
        <v>350</v>
      </c>
      <c r="AK162" s="1">
        <f>+[2]TechOptions!V155</f>
        <v>350</v>
      </c>
      <c r="AL162" s="1">
        <f>+[2]TechOptions!W155</f>
        <v>350</v>
      </c>
      <c r="AM162" s="1">
        <f>+[2]TechOptions!X155</f>
        <v>350</v>
      </c>
      <c r="AN162" s="1">
        <f>+[2]TechOptions!Y155</f>
        <v>350</v>
      </c>
      <c r="AO162" s="1">
        <f>+[2]TechOptions!Z155</f>
        <v>350</v>
      </c>
      <c r="AP162" s="1">
        <f>+[2]TechOptions!AA155</f>
        <v>350</v>
      </c>
      <c r="AQ162" s="1">
        <f>+[2]TechOptions!AL155</f>
        <v>1</v>
      </c>
      <c r="AR162" s="1">
        <v>5</v>
      </c>
      <c r="AZ162" s="21" t="s">
        <v>127</v>
      </c>
      <c r="BA162" s="22"/>
      <c r="BB162" s="22" t="s">
        <v>280</v>
      </c>
      <c r="BC162" s="22"/>
      <c r="BD162" s="22" t="s">
        <v>95</v>
      </c>
      <c r="BE162" s="22"/>
      <c r="BF162" s="22" t="s">
        <v>71</v>
      </c>
    </row>
    <row r="163" spans="1:58" hidden="1">
      <c r="A163" s="4" t="s">
        <v>127</v>
      </c>
      <c r="B163" s="2" t="s">
        <v>209</v>
      </c>
      <c r="C163" s="4" t="s">
        <v>84</v>
      </c>
      <c r="D163" s="2" t="s">
        <v>175</v>
      </c>
      <c r="E163" s="3" t="s">
        <v>432</v>
      </c>
      <c r="F163" s="4" t="s">
        <v>222</v>
      </c>
      <c r="G163" s="2" t="s">
        <v>235</v>
      </c>
      <c r="H163" s="3" t="s">
        <v>434</v>
      </c>
      <c r="I163" s="4" t="s">
        <v>70</v>
      </c>
      <c r="J163" s="2" t="s">
        <v>161</v>
      </c>
      <c r="L163" s="1">
        <f t="shared" si="22"/>
        <v>27</v>
      </c>
      <c r="N163" s="1" t="str">
        <f t="shared" si="23"/>
        <v>CHMCL-MoTP-Stat-ELC-VSD-Mtr</v>
      </c>
      <c r="O163" s="1" t="str">
        <f t="shared" si="24"/>
        <v>New Petroleum/Chemicals - Motive Power, Stationary  - Electricity</v>
      </c>
      <c r="P163" s="1" t="str">
        <f t="shared" si="25"/>
        <v>INDELC</v>
      </c>
      <c r="Q163" s="1" t="str">
        <f t="shared" si="26"/>
        <v>CHMCL-MoTP-Stat</v>
      </c>
      <c r="R163" s="1">
        <f>2018</f>
        <v>2018</v>
      </c>
      <c r="S163" s="1">
        <f>+[2]TechOptions!F156</f>
        <v>2025</v>
      </c>
      <c r="T163" s="1">
        <f>+[2]TechOptions!G156</f>
        <v>10</v>
      </c>
      <c r="U163" s="1">
        <f>+ROUND([2]TechOptions!E156,2)</f>
        <v>0.5</v>
      </c>
      <c r="V163" s="1">
        <v>31.536000000000001</v>
      </c>
      <c r="W163" s="1">
        <f>+[2]TechOptions!H156</f>
        <v>0.9</v>
      </c>
      <c r="X163" s="1">
        <f>+[2]TechOptions!I156</f>
        <v>0.9</v>
      </c>
      <c r="Y163" s="1">
        <f>+[2]TechOptions!J156</f>
        <v>0.9</v>
      </c>
      <c r="Z163" s="1">
        <f>+[2]TechOptions!K156</f>
        <v>0.9</v>
      </c>
      <c r="AA163" s="1">
        <f>+[2]TechOptions!L156</f>
        <v>0.9</v>
      </c>
      <c r="AB163" s="1">
        <f>+[2]TechOptions!M156</f>
        <v>0.9</v>
      </c>
      <c r="AC163" s="1">
        <f>+[2]TechOptions!N156</f>
        <v>0.9</v>
      </c>
      <c r="AD163" s="1">
        <f>+[2]TechOptions!O156</f>
        <v>0.9</v>
      </c>
      <c r="AE163" s="1">
        <f>+[2]TechOptions!P156</f>
        <v>0.9</v>
      </c>
      <c r="AF163" s="1">
        <f>+[2]TechOptions!Q156</f>
        <v>0.9</v>
      </c>
      <c r="AG163" s="1">
        <f>+[2]TechOptions!R156</f>
        <v>336</v>
      </c>
      <c r="AH163" s="1">
        <f>+[2]TechOptions!S156</f>
        <v>336</v>
      </c>
      <c r="AI163" s="1">
        <f>+[2]TechOptions!T156</f>
        <v>336</v>
      </c>
      <c r="AJ163" s="1">
        <f>+[2]TechOptions!U156</f>
        <v>336</v>
      </c>
      <c r="AK163" s="1">
        <f>+[2]TechOptions!V156</f>
        <v>336</v>
      </c>
      <c r="AL163" s="1">
        <f>+[2]TechOptions!W156</f>
        <v>336</v>
      </c>
      <c r="AM163" s="1">
        <f>+[2]TechOptions!X156</f>
        <v>336</v>
      </c>
      <c r="AN163" s="1">
        <f>+[2]TechOptions!Y156</f>
        <v>336</v>
      </c>
      <c r="AO163" s="1">
        <f>+[2]TechOptions!Z156</f>
        <v>336</v>
      </c>
      <c r="AP163" s="1">
        <f>+[2]TechOptions!AA156</f>
        <v>336</v>
      </c>
      <c r="AQ163" s="1">
        <f>+[2]TechOptions!AL156</f>
        <v>0.5</v>
      </c>
      <c r="AR163" s="1">
        <v>5</v>
      </c>
      <c r="AZ163" s="19" t="s">
        <v>127</v>
      </c>
      <c r="BA163" s="20"/>
      <c r="BB163" s="20" t="s">
        <v>280</v>
      </c>
      <c r="BC163" s="20"/>
      <c r="BD163" s="20" t="s">
        <v>95</v>
      </c>
      <c r="BE163" s="20"/>
      <c r="BF163" s="20" t="s">
        <v>111</v>
      </c>
    </row>
    <row r="164" spans="1:58" hidden="1">
      <c r="A164" s="4" t="s">
        <v>127</v>
      </c>
      <c r="B164" s="2" t="s">
        <v>209</v>
      </c>
      <c r="C164" s="4" t="s">
        <v>93</v>
      </c>
      <c r="D164" s="2" t="s">
        <v>183</v>
      </c>
      <c r="E164" s="3" t="s">
        <v>435</v>
      </c>
      <c r="F164" s="4" t="s">
        <v>90</v>
      </c>
      <c r="G164" s="2" t="s">
        <v>90</v>
      </c>
      <c r="H164" s="3" t="s">
        <v>436</v>
      </c>
      <c r="I164" s="4" t="s">
        <v>68</v>
      </c>
      <c r="J164" s="2" t="s">
        <v>160</v>
      </c>
      <c r="L164" s="1">
        <f t="shared" si="22"/>
        <v>24</v>
      </c>
      <c r="N164" s="1" t="str">
        <f t="shared" si="23"/>
        <v>CHMCL-PH-DirH-NGA-Burner</v>
      </c>
      <c r="O164" s="1" t="str">
        <f t="shared" si="24"/>
        <v>New Petroleum/Chemicals - Process Heat: Direct Heat  - Natural Gas</v>
      </c>
      <c r="P164" s="1" t="str">
        <f t="shared" si="25"/>
        <v>INDNGA</v>
      </c>
      <c r="Q164" s="1" t="str">
        <f t="shared" si="26"/>
        <v>CHMCL-PH-DirH</v>
      </c>
      <c r="R164" s="1">
        <f>2018</f>
        <v>2018</v>
      </c>
      <c r="S164" s="1">
        <f>+[2]TechOptions!F157</f>
        <v>2020</v>
      </c>
      <c r="T164" s="1">
        <f>+[2]TechOptions!G157</f>
        <v>13</v>
      </c>
      <c r="U164" s="1">
        <f>+ROUND([2]TechOptions!E157,2)</f>
        <v>0.9</v>
      </c>
      <c r="V164" s="1">
        <v>31.536000000000001</v>
      </c>
      <c r="W164" s="1">
        <f>+[2]TechOptions!H157</f>
        <v>0.8</v>
      </c>
      <c r="X164" s="1">
        <f>+[2]TechOptions!I157</f>
        <v>0.8</v>
      </c>
      <c r="Y164" s="1">
        <f>+[2]TechOptions!J157</f>
        <v>0.8</v>
      </c>
      <c r="Z164" s="1">
        <f>+[2]TechOptions!K157</f>
        <v>0.8</v>
      </c>
      <c r="AA164" s="1">
        <f>+[2]TechOptions!L157</f>
        <v>0.8</v>
      </c>
      <c r="AB164" s="1">
        <f>+[2]TechOptions!M157</f>
        <v>0.8</v>
      </c>
      <c r="AC164" s="1">
        <f>+[2]TechOptions!N157</f>
        <v>0.8</v>
      </c>
      <c r="AD164" s="1">
        <f>+[2]TechOptions!O157</f>
        <v>0.8</v>
      </c>
      <c r="AE164" s="1">
        <f>+[2]TechOptions!P157</f>
        <v>0.8</v>
      </c>
      <c r="AF164" s="1">
        <f>+[2]TechOptions!Q157</f>
        <v>0.8</v>
      </c>
      <c r="AG164" s="1">
        <f>+[2]TechOptions!R157</f>
        <v>313</v>
      </c>
      <c r="AH164" s="1">
        <f>+[2]TechOptions!S157</f>
        <v>313</v>
      </c>
      <c r="AI164" s="1">
        <f>+[2]TechOptions!T157</f>
        <v>313</v>
      </c>
      <c r="AJ164" s="1">
        <f>+[2]TechOptions!U157</f>
        <v>313</v>
      </c>
      <c r="AK164" s="1">
        <f>+[2]TechOptions!V157</f>
        <v>313</v>
      </c>
      <c r="AL164" s="1">
        <f>+[2]TechOptions!W157</f>
        <v>313</v>
      </c>
      <c r="AM164" s="1">
        <f>+[2]TechOptions!X157</f>
        <v>313</v>
      </c>
      <c r="AN164" s="1">
        <f>+[2]TechOptions!Y157</f>
        <v>313</v>
      </c>
      <c r="AO164" s="1">
        <f>+[2]TechOptions!Z157</f>
        <v>313</v>
      </c>
      <c r="AP164" s="1">
        <f>+[2]TechOptions!AA157</f>
        <v>313</v>
      </c>
      <c r="AQ164" s="1">
        <f>+[2]TechOptions!AL157</f>
        <v>1</v>
      </c>
      <c r="AR164" s="1">
        <v>5</v>
      </c>
      <c r="AZ164" s="21" t="s">
        <v>127</v>
      </c>
      <c r="BA164" s="22"/>
      <c r="BB164" s="22" t="s">
        <v>280</v>
      </c>
      <c r="BC164" s="22"/>
      <c r="BD164" s="22" t="s">
        <v>95</v>
      </c>
      <c r="BE164" s="22"/>
      <c r="BF164" s="22" t="s">
        <v>74</v>
      </c>
    </row>
    <row r="165" spans="1:58" hidden="1">
      <c r="A165" s="4" t="s">
        <v>127</v>
      </c>
      <c r="B165" s="2" t="s">
        <v>209</v>
      </c>
      <c r="C165" s="4" t="s">
        <v>93</v>
      </c>
      <c r="D165" s="2" t="s">
        <v>183</v>
      </c>
      <c r="E165" s="3" t="s">
        <v>435</v>
      </c>
      <c r="F165" s="4" t="s">
        <v>91</v>
      </c>
      <c r="G165" s="2" t="s">
        <v>181</v>
      </c>
      <c r="H165" s="3" t="s">
        <v>437</v>
      </c>
      <c r="I165" s="4" t="s">
        <v>70</v>
      </c>
      <c r="J165" s="2" t="s">
        <v>161</v>
      </c>
      <c r="L165" s="1">
        <f t="shared" si="22"/>
        <v>24</v>
      </c>
      <c r="N165" s="1" t="str">
        <f t="shared" si="23"/>
        <v>CHMCL-PH-DirH-ELC-Heater</v>
      </c>
      <c r="O165" s="1" t="str">
        <f t="shared" si="24"/>
        <v>New Petroleum/Chemicals - Process Heat: Direct Heat  - Electricity</v>
      </c>
      <c r="P165" s="1" t="str">
        <f t="shared" si="25"/>
        <v>INDELC</v>
      </c>
      <c r="Q165" s="1" t="str">
        <f t="shared" si="26"/>
        <v>CHMCL-PH-DirH</v>
      </c>
      <c r="R165" s="1">
        <f>2018</f>
        <v>2018</v>
      </c>
      <c r="S165" s="1">
        <f>+[2]TechOptions!F158</f>
        <v>2020</v>
      </c>
      <c r="T165" s="1">
        <f>+[2]TechOptions!G158</f>
        <v>3</v>
      </c>
      <c r="U165" s="1">
        <f>+ROUND([2]TechOptions!E158,2)</f>
        <v>0.9</v>
      </c>
      <c r="V165" s="1">
        <v>31.536000000000001</v>
      </c>
      <c r="W165" s="1">
        <f>+[2]TechOptions!H158</f>
        <v>0.99970008997300808</v>
      </c>
      <c r="X165" s="1">
        <f>+[2]TechOptions!I158</f>
        <v>0.99970008997300808</v>
      </c>
      <c r="Y165" s="1">
        <f>+[2]TechOptions!J158</f>
        <v>0.99970008997300808</v>
      </c>
      <c r="Z165" s="1">
        <f>+[2]TechOptions!K158</f>
        <v>0.99970008997300808</v>
      </c>
      <c r="AA165" s="1">
        <f>+[2]TechOptions!L158</f>
        <v>0.99970008997300808</v>
      </c>
      <c r="AB165" s="1">
        <f>+[2]TechOptions!M158</f>
        <v>0.99970008997300808</v>
      </c>
      <c r="AC165" s="1">
        <f>+[2]TechOptions!N158</f>
        <v>0.99970008997300808</v>
      </c>
      <c r="AD165" s="1">
        <f>+[2]TechOptions!O158</f>
        <v>0.99970008997300808</v>
      </c>
      <c r="AE165" s="1">
        <f>+[2]TechOptions!P158</f>
        <v>0.99970008997300808</v>
      </c>
      <c r="AF165" s="1">
        <f>+[2]TechOptions!Q158</f>
        <v>0.99970008997300808</v>
      </c>
      <c r="AG165" s="1">
        <f>+[2]TechOptions!R158</f>
        <v>80</v>
      </c>
      <c r="AH165" s="1">
        <f>+[2]TechOptions!S158</f>
        <v>80</v>
      </c>
      <c r="AI165" s="1">
        <f>+[2]TechOptions!T158</f>
        <v>80</v>
      </c>
      <c r="AJ165" s="1">
        <f>+[2]TechOptions!U158</f>
        <v>80</v>
      </c>
      <c r="AK165" s="1">
        <f>+[2]TechOptions!V158</f>
        <v>80</v>
      </c>
      <c r="AL165" s="1">
        <f>+[2]TechOptions!W158</f>
        <v>80</v>
      </c>
      <c r="AM165" s="1">
        <f>+[2]TechOptions!X158</f>
        <v>80</v>
      </c>
      <c r="AN165" s="1">
        <f>+[2]TechOptions!Y158</f>
        <v>80</v>
      </c>
      <c r="AO165" s="1">
        <f>+[2]TechOptions!Z158</f>
        <v>80</v>
      </c>
      <c r="AP165" s="1">
        <f>+[2]TechOptions!AA158</f>
        <v>80</v>
      </c>
      <c r="AQ165" s="1">
        <f>+[2]TechOptions!AL158</f>
        <v>0.87</v>
      </c>
      <c r="AR165" s="1">
        <v>5</v>
      </c>
      <c r="AZ165" s="19" t="s">
        <v>127</v>
      </c>
      <c r="BA165" s="20"/>
      <c r="BB165" s="20" t="s">
        <v>280</v>
      </c>
      <c r="BC165" s="20"/>
      <c r="BD165" s="20" t="s">
        <v>95</v>
      </c>
      <c r="BE165" s="20"/>
      <c r="BF165" s="20" t="s">
        <v>70</v>
      </c>
    </row>
    <row r="166" spans="1:58" hidden="1">
      <c r="A166" s="4" t="s">
        <v>127</v>
      </c>
      <c r="B166" s="2" t="s">
        <v>209</v>
      </c>
      <c r="C166" s="4" t="s">
        <v>280</v>
      </c>
      <c r="D166" s="2" t="s">
        <v>292</v>
      </c>
      <c r="E166" s="3" t="s">
        <v>438</v>
      </c>
      <c r="F166" s="4" t="s">
        <v>95</v>
      </c>
      <c r="G166" s="2" t="s">
        <v>95</v>
      </c>
      <c r="H166" s="3" t="s">
        <v>439</v>
      </c>
      <c r="I166" s="4" t="s">
        <v>68</v>
      </c>
      <c r="J166" s="2" t="s">
        <v>160</v>
      </c>
      <c r="L166" s="1">
        <f t="shared" si="22"/>
        <v>26</v>
      </c>
      <c r="N166" s="1" t="str">
        <f t="shared" si="23"/>
        <v>CHMCL-PH-STM_HW-NGA-Boiler</v>
      </c>
      <c r="O166" s="1" t="str">
        <f t="shared" si="24"/>
        <v>New Petroleum/Chemicals - Process Heat: Steam/Hot Water  - Natural Gas</v>
      </c>
      <c r="P166" s="1" t="str">
        <f t="shared" si="25"/>
        <v>INDNGA</v>
      </c>
      <c r="Q166" s="1" t="str">
        <f t="shared" si="26"/>
        <v>CHMCL-PH-STM_HW</v>
      </c>
      <c r="R166" s="1">
        <f>2018</f>
        <v>2018</v>
      </c>
      <c r="S166" s="1">
        <f>+[2]TechOptions!F159</f>
        <v>2020</v>
      </c>
      <c r="T166" s="1">
        <f>+[2]TechOptions!G159</f>
        <v>25</v>
      </c>
      <c r="U166" s="1">
        <f>+ROUND([2]TechOptions!E159,2)</f>
        <v>0.5</v>
      </c>
      <c r="V166" s="1">
        <v>31.536000000000001</v>
      </c>
      <c r="W166" s="1">
        <f>+[2]TechOptions!H159</f>
        <v>0.87</v>
      </c>
      <c r="X166" s="1">
        <f>+[2]TechOptions!I159</f>
        <v>0.87</v>
      </c>
      <c r="Y166" s="1">
        <f>+[2]TechOptions!J159</f>
        <v>0.87</v>
      </c>
      <c r="Z166" s="1">
        <f>+[2]TechOptions!K159</f>
        <v>0.87</v>
      </c>
      <c r="AA166" s="1">
        <f>+[2]TechOptions!L159</f>
        <v>0.87</v>
      </c>
      <c r="AB166" s="1">
        <f>+[2]TechOptions!M159</f>
        <v>0.87</v>
      </c>
      <c r="AC166" s="1">
        <f>+[2]TechOptions!N159</f>
        <v>0.87</v>
      </c>
      <c r="AD166" s="1">
        <f>+[2]TechOptions!O159</f>
        <v>0.87</v>
      </c>
      <c r="AE166" s="1">
        <f>+[2]TechOptions!P159</f>
        <v>0.87</v>
      </c>
      <c r="AF166" s="1">
        <f>+[2]TechOptions!Q159</f>
        <v>0.87</v>
      </c>
      <c r="AG166" s="1">
        <f>+[2]TechOptions!R159</f>
        <v>350</v>
      </c>
      <c r="AH166" s="1">
        <f>+[2]TechOptions!S159</f>
        <v>350</v>
      </c>
      <c r="AI166" s="1">
        <f>+[2]TechOptions!T159</f>
        <v>350</v>
      </c>
      <c r="AJ166" s="1">
        <f>+[2]TechOptions!U159</f>
        <v>350</v>
      </c>
      <c r="AK166" s="1">
        <f>+[2]TechOptions!V159</f>
        <v>350</v>
      </c>
      <c r="AL166" s="1">
        <f>+[2]TechOptions!W159</f>
        <v>350</v>
      </c>
      <c r="AM166" s="1">
        <f>+[2]TechOptions!X159</f>
        <v>350</v>
      </c>
      <c r="AN166" s="1">
        <f>+[2]TechOptions!Y159</f>
        <v>350</v>
      </c>
      <c r="AO166" s="1">
        <f>+[2]TechOptions!Z159</f>
        <v>350</v>
      </c>
      <c r="AP166" s="1">
        <f>+[2]TechOptions!AA159</f>
        <v>350</v>
      </c>
      <c r="AQ166" s="1">
        <f>+[2]TechOptions!AL159</f>
        <v>0.2</v>
      </c>
      <c r="AR166" s="1">
        <v>5</v>
      </c>
      <c r="AZ166" s="21" t="s">
        <v>127</v>
      </c>
      <c r="BA166" s="22"/>
      <c r="BB166" s="22" t="s">
        <v>374</v>
      </c>
      <c r="BC166" s="22"/>
      <c r="BD166" s="26" t="s">
        <v>375</v>
      </c>
      <c r="BE166" s="26"/>
      <c r="BF166" s="26" t="s">
        <v>68</v>
      </c>
    </row>
    <row r="167" spans="1:58" hidden="1">
      <c r="A167" s="4" t="s">
        <v>127</v>
      </c>
      <c r="B167" s="2" t="s">
        <v>209</v>
      </c>
      <c r="C167" s="4" t="s">
        <v>280</v>
      </c>
      <c r="D167" s="2" t="s">
        <v>292</v>
      </c>
      <c r="E167" s="3" t="s">
        <v>438</v>
      </c>
      <c r="F167" s="4" t="s">
        <v>95</v>
      </c>
      <c r="G167" s="2" t="s">
        <v>95</v>
      </c>
      <c r="H167" s="3" t="s">
        <v>440</v>
      </c>
      <c r="I167" s="4" t="s">
        <v>86</v>
      </c>
      <c r="J167" s="2" t="s">
        <v>177</v>
      </c>
      <c r="L167" s="1">
        <f t="shared" si="22"/>
        <v>26</v>
      </c>
      <c r="N167" s="1" t="str">
        <f t="shared" si="23"/>
        <v>CHMCL-PH-STM_HW-FOL-Boiler</v>
      </c>
      <c r="O167" s="1" t="str">
        <f t="shared" si="24"/>
        <v>New Petroleum/Chemicals - Process Heat: Steam/Hot Water  - Fuel Oil</v>
      </c>
      <c r="P167" s="1" t="str">
        <f t="shared" si="25"/>
        <v>INDFOL</v>
      </c>
      <c r="Q167" s="1" t="str">
        <f t="shared" si="26"/>
        <v>CHMCL-PH-STM_HW</v>
      </c>
      <c r="R167" s="1">
        <f>2018</f>
        <v>2018</v>
      </c>
      <c r="S167" s="1">
        <f>+[2]TechOptions!F160</f>
        <v>2020</v>
      </c>
      <c r="T167" s="1">
        <f>+[2]TechOptions!G160</f>
        <v>25</v>
      </c>
      <c r="U167" s="1">
        <f>+ROUND([2]TechOptions!E160,2)</f>
        <v>0.5</v>
      </c>
      <c r="V167" s="1">
        <v>31.536000000000001</v>
      </c>
      <c r="W167" s="1">
        <f>+[2]TechOptions!H160</f>
        <v>0.85</v>
      </c>
      <c r="X167" s="1">
        <f>+[2]TechOptions!I160</f>
        <v>0.85</v>
      </c>
      <c r="Y167" s="1">
        <f>+[2]TechOptions!J160</f>
        <v>0.85</v>
      </c>
      <c r="Z167" s="1">
        <f>+[2]TechOptions!K160</f>
        <v>0.85</v>
      </c>
      <c r="AA167" s="1">
        <f>+[2]TechOptions!L160</f>
        <v>0.85</v>
      </c>
      <c r="AB167" s="1">
        <f>+[2]TechOptions!M160</f>
        <v>0.85</v>
      </c>
      <c r="AC167" s="1">
        <f>+[2]TechOptions!N160</f>
        <v>0.85</v>
      </c>
      <c r="AD167" s="1">
        <f>+[2]TechOptions!O160</f>
        <v>0.85</v>
      </c>
      <c r="AE167" s="1">
        <f>+[2]TechOptions!P160</f>
        <v>0.85</v>
      </c>
      <c r="AF167" s="1">
        <f>+[2]TechOptions!Q160</f>
        <v>0.85</v>
      </c>
      <c r="AG167" s="1">
        <f>+[2]TechOptions!R160</f>
        <v>300</v>
      </c>
      <c r="AH167" s="1">
        <f>+[2]TechOptions!S160</f>
        <v>300</v>
      </c>
      <c r="AI167" s="1">
        <f>+[2]TechOptions!T160</f>
        <v>300</v>
      </c>
      <c r="AJ167" s="1">
        <f>+[2]TechOptions!U160</f>
        <v>300</v>
      </c>
      <c r="AK167" s="1">
        <f>+[2]TechOptions!V160</f>
        <v>300</v>
      </c>
      <c r="AL167" s="1">
        <f>+[2]TechOptions!W160</f>
        <v>300</v>
      </c>
      <c r="AM167" s="1">
        <f>+[2]TechOptions!X160</f>
        <v>300</v>
      </c>
      <c r="AN167" s="1">
        <f>+[2]TechOptions!Y160</f>
        <v>300</v>
      </c>
      <c r="AO167" s="1">
        <f>+[2]TechOptions!Z160</f>
        <v>300</v>
      </c>
      <c r="AP167" s="1">
        <f>+[2]TechOptions!AA160</f>
        <v>300</v>
      </c>
      <c r="AQ167" s="1">
        <f>+[2]TechOptions!AL160</f>
        <v>1</v>
      </c>
      <c r="AR167" s="1">
        <v>5</v>
      </c>
      <c r="AZ167" s="19" t="s">
        <v>127</v>
      </c>
      <c r="BA167" s="20"/>
      <c r="BB167" s="20" t="s">
        <v>84</v>
      </c>
      <c r="BC167" s="20"/>
      <c r="BD167" s="20" t="s">
        <v>102</v>
      </c>
      <c r="BE167" s="20"/>
      <c r="BF167" s="20" t="s">
        <v>68</v>
      </c>
    </row>
    <row r="168" spans="1:58" hidden="1">
      <c r="A168" s="4" t="s">
        <v>127</v>
      </c>
      <c r="B168" s="2" t="s">
        <v>209</v>
      </c>
      <c r="C168" s="4" t="s">
        <v>280</v>
      </c>
      <c r="D168" s="2" t="s">
        <v>292</v>
      </c>
      <c r="E168" s="3" t="s">
        <v>438</v>
      </c>
      <c r="F168" s="4" t="s">
        <v>95</v>
      </c>
      <c r="G168" s="2" t="s">
        <v>95</v>
      </c>
      <c r="H168" s="3" t="s">
        <v>441</v>
      </c>
      <c r="I168" s="4" t="s">
        <v>82</v>
      </c>
      <c r="J168" s="2" t="s">
        <v>173</v>
      </c>
      <c r="L168" s="1">
        <f t="shared" si="22"/>
        <v>26</v>
      </c>
      <c r="N168" s="1" t="str">
        <f t="shared" si="23"/>
        <v>CHMCL-PH-STM_HW-DSL-Boiler</v>
      </c>
      <c r="O168" s="1" t="str">
        <f t="shared" si="24"/>
        <v>New Petroleum/Chemicals - Process Heat: Steam/Hot Water  - Diesel</v>
      </c>
      <c r="P168" s="1" t="str">
        <f t="shared" si="25"/>
        <v>INDDSL</v>
      </c>
      <c r="Q168" s="1" t="str">
        <f t="shared" si="26"/>
        <v>CHMCL-PH-STM_HW</v>
      </c>
      <c r="R168" s="1">
        <f>2018</f>
        <v>2018</v>
      </c>
      <c r="S168" s="1">
        <f>+[2]TechOptions!F161</f>
        <v>2025</v>
      </c>
      <c r="T168" s="1">
        <f>+[2]TechOptions!G161</f>
        <v>25</v>
      </c>
      <c r="U168" s="1">
        <f>+ROUND([2]TechOptions!E161,2)</f>
        <v>0.5</v>
      </c>
      <c r="V168" s="1">
        <v>31.536000000000001</v>
      </c>
      <c r="W168" s="1">
        <f>+[2]TechOptions!H161</f>
        <v>0.85</v>
      </c>
      <c r="X168" s="1">
        <f>+[2]TechOptions!I161</f>
        <v>0.85</v>
      </c>
      <c r="Y168" s="1">
        <f>+[2]TechOptions!J161</f>
        <v>0.85</v>
      </c>
      <c r="Z168" s="1">
        <f>+[2]TechOptions!K161</f>
        <v>0.85</v>
      </c>
      <c r="AA168" s="1">
        <f>+[2]TechOptions!L161</f>
        <v>0.85</v>
      </c>
      <c r="AB168" s="1">
        <f>+[2]TechOptions!M161</f>
        <v>0.85</v>
      </c>
      <c r="AC168" s="1">
        <f>+[2]TechOptions!N161</f>
        <v>0.85</v>
      </c>
      <c r="AD168" s="1">
        <f>+[2]TechOptions!O161</f>
        <v>0.85</v>
      </c>
      <c r="AE168" s="1">
        <f>+[2]TechOptions!P161</f>
        <v>0.85</v>
      </c>
      <c r="AF168" s="1">
        <f>+[2]TechOptions!Q161</f>
        <v>0.85</v>
      </c>
      <c r="AG168" s="1">
        <f>+[2]TechOptions!R161</f>
        <v>300</v>
      </c>
      <c r="AH168" s="1">
        <f>+[2]TechOptions!S161</f>
        <v>300</v>
      </c>
      <c r="AI168" s="1">
        <f>+[2]TechOptions!T161</f>
        <v>300</v>
      </c>
      <c r="AJ168" s="1">
        <f>+[2]TechOptions!U161</f>
        <v>300</v>
      </c>
      <c r="AK168" s="1">
        <f>+[2]TechOptions!V161</f>
        <v>300</v>
      </c>
      <c r="AL168" s="1">
        <f>+[2]TechOptions!W161</f>
        <v>300</v>
      </c>
      <c r="AM168" s="1">
        <f>+[2]TechOptions!X161</f>
        <v>300</v>
      </c>
      <c r="AN168" s="1">
        <f>+[2]TechOptions!Y161</f>
        <v>300</v>
      </c>
      <c r="AO168" s="1">
        <f>+[2]TechOptions!Z161</f>
        <v>300</v>
      </c>
      <c r="AP168" s="1">
        <f>+[2]TechOptions!AA161</f>
        <v>300</v>
      </c>
      <c r="AQ168" s="1">
        <f>+[2]TechOptions!AL161</f>
        <v>1</v>
      </c>
      <c r="AR168" s="1">
        <v>5</v>
      </c>
      <c r="AZ168" s="21" t="s">
        <v>127</v>
      </c>
      <c r="BA168" s="22"/>
      <c r="BB168" s="22" t="s">
        <v>66</v>
      </c>
      <c r="BC168" s="22"/>
      <c r="BD168" s="22" t="s">
        <v>69</v>
      </c>
      <c r="BE168" s="22"/>
      <c r="BF168" s="22" t="s">
        <v>70</v>
      </c>
    </row>
    <row r="169" spans="1:58" hidden="1">
      <c r="A169" s="4" t="s">
        <v>127</v>
      </c>
      <c r="B169" s="2" t="s">
        <v>209</v>
      </c>
      <c r="C169" s="4" t="s">
        <v>280</v>
      </c>
      <c r="D169" s="2" t="s">
        <v>292</v>
      </c>
      <c r="E169" s="3" t="s">
        <v>438</v>
      </c>
      <c r="F169" s="4" t="s">
        <v>232</v>
      </c>
      <c r="G169" s="2" t="s">
        <v>247</v>
      </c>
      <c r="H169" s="3" t="s">
        <v>442</v>
      </c>
      <c r="I169" s="4" t="s">
        <v>70</v>
      </c>
      <c r="J169" s="2" t="s">
        <v>161</v>
      </c>
      <c r="L169" s="1">
        <f t="shared" si="22"/>
        <v>24</v>
      </c>
      <c r="N169" s="1" t="str">
        <f t="shared" si="23"/>
        <v>CHMCL-PH-STM_HW-ELC-HPmp</v>
      </c>
      <c r="O169" s="1" t="str">
        <f t="shared" si="24"/>
        <v>New Petroleum/Chemicals - Process Heat: Steam/Hot Water  - Electricity</v>
      </c>
      <c r="P169" s="1" t="str">
        <f t="shared" si="25"/>
        <v>INDELC</v>
      </c>
      <c r="Q169" s="1" t="str">
        <f t="shared" si="26"/>
        <v>CHMCL-PH-STM_HW</v>
      </c>
      <c r="R169" s="1">
        <f>2018</f>
        <v>2018</v>
      </c>
      <c r="S169" s="1">
        <f>+[2]TechOptions!F162</f>
        <v>2025</v>
      </c>
      <c r="T169" s="1">
        <f>+[2]TechOptions!G162</f>
        <v>20</v>
      </c>
      <c r="U169" s="1">
        <f>+ROUND([2]TechOptions!E162,2)</f>
        <v>0.5</v>
      </c>
      <c r="V169" s="1">
        <v>31.536000000000001</v>
      </c>
      <c r="W169" s="1">
        <f>+[2]TechOptions!H162</f>
        <v>3.5</v>
      </c>
      <c r="X169" s="1">
        <f>+[2]TechOptions!I162</f>
        <v>3.5</v>
      </c>
      <c r="Y169" s="1">
        <f>+[2]TechOptions!J162</f>
        <v>3.5</v>
      </c>
      <c r="Z169" s="1">
        <f>+[2]TechOptions!K162</f>
        <v>3.5</v>
      </c>
      <c r="AA169" s="1">
        <f>+[2]TechOptions!L162</f>
        <v>3.5</v>
      </c>
      <c r="AB169" s="1">
        <f>+[2]TechOptions!M162</f>
        <v>3.5</v>
      </c>
      <c r="AC169" s="1">
        <f>+[2]TechOptions!N162</f>
        <v>3.5</v>
      </c>
      <c r="AD169" s="1">
        <f>+[2]TechOptions!O162</f>
        <v>3.5</v>
      </c>
      <c r="AE169" s="1">
        <f>+[2]TechOptions!P162</f>
        <v>3.5</v>
      </c>
      <c r="AF169" s="1">
        <f>+[2]TechOptions!Q162</f>
        <v>3.5</v>
      </c>
      <c r="AG169" s="1">
        <f>AG147</f>
        <v>1071.4285714285713</v>
      </c>
      <c r="AH169" s="1">
        <f>AG169</f>
        <v>1071.4285714285713</v>
      </c>
      <c r="AI169" s="1">
        <f t="shared" ref="AI169:AP169" si="29">AH169</f>
        <v>1071.4285714285713</v>
      </c>
      <c r="AJ169" s="1">
        <f t="shared" si="29"/>
        <v>1071.4285714285713</v>
      </c>
      <c r="AK169" s="1">
        <f t="shared" si="29"/>
        <v>1071.4285714285713</v>
      </c>
      <c r="AL169" s="1">
        <f t="shared" si="29"/>
        <v>1071.4285714285713</v>
      </c>
      <c r="AM169" s="1">
        <f t="shared" si="29"/>
        <v>1071.4285714285713</v>
      </c>
      <c r="AN169" s="1">
        <f t="shared" si="29"/>
        <v>1071.4285714285713</v>
      </c>
      <c r="AO169" s="1">
        <f t="shared" si="29"/>
        <v>1071.4285714285713</v>
      </c>
      <c r="AP169" s="1">
        <f t="shared" si="29"/>
        <v>1071.4285714285713</v>
      </c>
      <c r="AQ169" s="1">
        <v>0</v>
      </c>
      <c r="AR169" s="1">
        <v>5</v>
      </c>
      <c r="AZ169" s="19" t="s">
        <v>127</v>
      </c>
      <c r="BA169" s="20"/>
      <c r="BB169" s="20" t="s">
        <v>66</v>
      </c>
      <c r="BC169" s="20"/>
      <c r="BD169" s="20" t="s">
        <v>67</v>
      </c>
      <c r="BE169" s="20"/>
      <c r="BF169" s="20" t="s">
        <v>71</v>
      </c>
    </row>
    <row r="170" spans="1:58" hidden="1">
      <c r="A170" s="4" t="s">
        <v>127</v>
      </c>
      <c r="B170" s="2" t="s">
        <v>209</v>
      </c>
      <c r="C170" s="4" t="s">
        <v>280</v>
      </c>
      <c r="D170" s="2" t="s">
        <v>292</v>
      </c>
      <c r="E170" s="3" t="s">
        <v>438</v>
      </c>
      <c r="F170" s="4" t="s">
        <v>95</v>
      </c>
      <c r="G170" s="2" t="s">
        <v>95</v>
      </c>
      <c r="H170" s="3" t="s">
        <v>443</v>
      </c>
      <c r="I170" s="4" t="s">
        <v>71</v>
      </c>
      <c r="J170" s="2" t="s">
        <v>162</v>
      </c>
      <c r="L170" s="1">
        <f t="shared" si="22"/>
        <v>26</v>
      </c>
      <c r="N170" s="1" t="str">
        <f t="shared" si="23"/>
        <v>CHMCL-PH-STM_HW-COA-Boiler</v>
      </c>
      <c r="O170" s="1" t="str">
        <f t="shared" si="24"/>
        <v>New Petroleum/Chemicals - Process Heat: Steam/Hot Water  - Coal</v>
      </c>
      <c r="P170" s="1" t="str">
        <f t="shared" si="25"/>
        <v>INDCOA</v>
      </c>
      <c r="Q170" s="1" t="str">
        <f t="shared" si="26"/>
        <v>CHMCL-PH-STM_HW</v>
      </c>
      <c r="R170" s="1">
        <f>2018</f>
        <v>2018</v>
      </c>
      <c r="S170" s="1">
        <f>+[2]TechOptions!F163</f>
        <v>2025</v>
      </c>
      <c r="T170" s="1">
        <f>+[2]TechOptions!G163</f>
        <v>25</v>
      </c>
      <c r="U170" s="1">
        <f>+ROUND([2]TechOptions!E163,2)</f>
        <v>0.5</v>
      </c>
      <c r="V170" s="1">
        <v>31.536000000000001</v>
      </c>
      <c r="W170" s="1">
        <f>+[2]TechOptions!H163</f>
        <v>0.8</v>
      </c>
      <c r="X170" s="1">
        <f>+[2]TechOptions!I163</f>
        <v>0.8</v>
      </c>
      <c r="Y170" s="1">
        <f>+[2]TechOptions!J163</f>
        <v>0.8</v>
      </c>
      <c r="Z170" s="1">
        <f>+[2]TechOptions!K163</f>
        <v>0.8</v>
      </c>
      <c r="AA170" s="1">
        <f>+[2]TechOptions!L163</f>
        <v>0.8</v>
      </c>
      <c r="AB170" s="1">
        <f>+[2]TechOptions!M163</f>
        <v>0.8</v>
      </c>
      <c r="AC170" s="1">
        <f>+[2]TechOptions!N163</f>
        <v>0.8</v>
      </c>
      <c r="AD170" s="1">
        <f>+[2]TechOptions!O163</f>
        <v>0.8</v>
      </c>
      <c r="AE170" s="1">
        <f>+[2]TechOptions!P163</f>
        <v>0.8</v>
      </c>
      <c r="AF170" s="1">
        <f>+[2]TechOptions!Q163</f>
        <v>0.8</v>
      </c>
      <c r="AG170" s="1">
        <f>+[2]TechOptions!R163</f>
        <v>750</v>
      </c>
      <c r="AH170" s="1">
        <f>+[2]TechOptions!S163</f>
        <v>750</v>
      </c>
      <c r="AI170" s="1">
        <f>+[2]TechOptions!T163</f>
        <v>750</v>
      </c>
      <c r="AJ170" s="1">
        <f>+[2]TechOptions!U163</f>
        <v>750</v>
      </c>
      <c r="AK170" s="1">
        <f>+[2]TechOptions!V163</f>
        <v>750</v>
      </c>
      <c r="AL170" s="1">
        <f>+[2]TechOptions!W163</f>
        <v>750</v>
      </c>
      <c r="AM170" s="1">
        <f>+[2]TechOptions!X163</f>
        <v>750</v>
      </c>
      <c r="AN170" s="1">
        <f>+[2]TechOptions!Y163</f>
        <v>750</v>
      </c>
      <c r="AO170" s="1">
        <f>+[2]TechOptions!Z163</f>
        <v>750</v>
      </c>
      <c r="AP170" s="1">
        <f>+[2]TechOptions!AA163</f>
        <v>750</v>
      </c>
      <c r="AQ170" s="1">
        <f>+[2]TechOptions!AL163</f>
        <v>1</v>
      </c>
      <c r="AR170" s="1">
        <v>5</v>
      </c>
      <c r="AZ170" s="21" t="s">
        <v>127</v>
      </c>
      <c r="BA170" s="22"/>
      <c r="BB170" s="22" t="s">
        <v>66</v>
      </c>
      <c r="BC170" s="22"/>
      <c r="BD170" s="22" t="s">
        <v>67</v>
      </c>
      <c r="BE170" s="22"/>
      <c r="BF170" s="26" t="s">
        <v>86</v>
      </c>
    </row>
    <row r="171" spans="1:58" hidden="1">
      <c r="A171" s="4" t="s">
        <v>127</v>
      </c>
      <c r="B171" s="2" t="s">
        <v>209</v>
      </c>
      <c r="C171" s="4" t="s">
        <v>280</v>
      </c>
      <c r="D171" s="2" t="s">
        <v>292</v>
      </c>
      <c r="E171" s="3" t="s">
        <v>438</v>
      </c>
      <c r="F171" s="4" t="s">
        <v>95</v>
      </c>
      <c r="G171" s="2" t="s">
        <v>95</v>
      </c>
      <c r="H171" s="3" t="s">
        <v>444</v>
      </c>
      <c r="I171" s="4" t="s">
        <v>111</v>
      </c>
      <c r="J171" s="2" t="s">
        <v>198</v>
      </c>
      <c r="L171" s="1">
        <f t="shared" si="22"/>
        <v>26</v>
      </c>
      <c r="N171" s="1" t="str">
        <f t="shared" si="23"/>
        <v>CHMCL-PH-STM_HW-LPG-Boiler</v>
      </c>
      <c r="O171" s="1" t="str">
        <f t="shared" si="24"/>
        <v>New Petroleum/Chemicals - Process Heat: Steam/Hot Water  - LPG</v>
      </c>
      <c r="P171" s="1" t="str">
        <f t="shared" si="25"/>
        <v>INDLPG</v>
      </c>
      <c r="Q171" s="1" t="str">
        <f t="shared" si="26"/>
        <v>CHMCL-PH-STM_HW</v>
      </c>
      <c r="R171" s="1">
        <f>2018</f>
        <v>2018</v>
      </c>
      <c r="S171" s="1">
        <f>+[2]TechOptions!F164</f>
        <v>2025</v>
      </c>
      <c r="T171" s="1">
        <f>+[2]TechOptions!G164</f>
        <v>25</v>
      </c>
      <c r="U171" s="1">
        <f>+ROUND([2]TechOptions!E164,2)</f>
        <v>0.5</v>
      </c>
      <c r="V171" s="1">
        <v>31.536000000000001</v>
      </c>
      <c r="W171" s="1">
        <f>+[2]TechOptions!H164</f>
        <v>0.87</v>
      </c>
      <c r="X171" s="1">
        <f>+[2]TechOptions!I164</f>
        <v>0.87</v>
      </c>
      <c r="Y171" s="1">
        <f>+[2]TechOptions!J164</f>
        <v>0.87</v>
      </c>
      <c r="Z171" s="1">
        <f>+[2]TechOptions!K164</f>
        <v>0.87</v>
      </c>
      <c r="AA171" s="1">
        <f>+[2]TechOptions!L164</f>
        <v>0.87</v>
      </c>
      <c r="AB171" s="1">
        <f>+[2]TechOptions!M164</f>
        <v>0.87</v>
      </c>
      <c r="AC171" s="1">
        <f>+[2]TechOptions!N164</f>
        <v>0.87</v>
      </c>
      <c r="AD171" s="1">
        <f>+[2]TechOptions!O164</f>
        <v>0.87</v>
      </c>
      <c r="AE171" s="1">
        <f>+[2]TechOptions!P164</f>
        <v>0.87</v>
      </c>
      <c r="AF171" s="1">
        <f>+[2]TechOptions!Q164</f>
        <v>0.87</v>
      </c>
      <c r="AG171" s="1">
        <f>+[2]TechOptions!R164</f>
        <v>350</v>
      </c>
      <c r="AH171" s="1">
        <f>+[2]TechOptions!S164</f>
        <v>350</v>
      </c>
      <c r="AI171" s="1">
        <f>+[2]TechOptions!T164</f>
        <v>350</v>
      </c>
      <c r="AJ171" s="1">
        <f>+[2]TechOptions!U164</f>
        <v>350</v>
      </c>
      <c r="AK171" s="1">
        <f>+[2]TechOptions!V164</f>
        <v>350</v>
      </c>
      <c r="AL171" s="1">
        <f>+[2]TechOptions!W164</f>
        <v>350</v>
      </c>
      <c r="AM171" s="1">
        <f>+[2]TechOptions!X164</f>
        <v>350</v>
      </c>
      <c r="AN171" s="1">
        <f>+[2]TechOptions!Y164</f>
        <v>350</v>
      </c>
      <c r="AO171" s="1">
        <f>+[2]TechOptions!Z164</f>
        <v>350</v>
      </c>
      <c r="AP171" s="1">
        <f>+[2]TechOptions!AA164</f>
        <v>350</v>
      </c>
      <c r="AQ171" s="1">
        <f>+[2]TechOptions!AL164</f>
        <v>1</v>
      </c>
      <c r="AR171" s="1">
        <v>5</v>
      </c>
      <c r="AZ171" s="19" t="s">
        <v>127</v>
      </c>
      <c r="BA171" s="20"/>
      <c r="BB171" s="20" t="s">
        <v>66</v>
      </c>
      <c r="BC171" s="20"/>
      <c r="BD171" s="20" t="s">
        <v>67</v>
      </c>
      <c r="BE171" s="20"/>
      <c r="BF171" s="20" t="s">
        <v>68</v>
      </c>
    </row>
    <row r="172" spans="1:58" hidden="1">
      <c r="A172" s="4" t="s">
        <v>127</v>
      </c>
      <c r="B172" s="2" t="s">
        <v>209</v>
      </c>
      <c r="C172" s="4" t="s">
        <v>280</v>
      </c>
      <c r="D172" s="2" t="s">
        <v>292</v>
      </c>
      <c r="E172" s="3" t="s">
        <v>438</v>
      </c>
      <c r="F172" s="4" t="s">
        <v>95</v>
      </c>
      <c r="G172" s="2" t="s">
        <v>95</v>
      </c>
      <c r="H172" s="3" t="s">
        <v>445</v>
      </c>
      <c r="I172" s="4" t="s">
        <v>74</v>
      </c>
      <c r="J172" s="2" t="s">
        <v>165</v>
      </c>
      <c r="L172" s="1">
        <f t="shared" si="22"/>
        <v>26</v>
      </c>
      <c r="N172" s="1" t="str">
        <f t="shared" si="23"/>
        <v>CHMCL-PH-STM_HW-WOD-Boiler</v>
      </c>
      <c r="O172" s="1" t="str">
        <f t="shared" si="24"/>
        <v>New Petroleum/Chemicals - Process Heat: Steam/Hot Water  - Wood</v>
      </c>
      <c r="P172" s="1" t="str">
        <f t="shared" si="25"/>
        <v>INDWOD</v>
      </c>
      <c r="Q172" s="1" t="str">
        <f t="shared" si="26"/>
        <v>CHMCL-PH-STM_HW</v>
      </c>
      <c r="R172" s="1">
        <f>2018</f>
        <v>2018</v>
      </c>
      <c r="S172" s="1">
        <f>+[2]TechOptions!F165</f>
        <v>2025</v>
      </c>
      <c r="T172" s="1">
        <f>+[2]TechOptions!G165</f>
        <v>25</v>
      </c>
      <c r="U172" s="1">
        <f>+ROUND([2]TechOptions!E165,2)</f>
        <v>0.5</v>
      </c>
      <c r="V172" s="1">
        <v>31.536000000000001</v>
      </c>
      <c r="W172" s="1">
        <f>+[2]TechOptions!H165</f>
        <v>0.85</v>
      </c>
      <c r="X172" s="1">
        <f>+[2]TechOptions!I165</f>
        <v>0.85</v>
      </c>
      <c r="Y172" s="1">
        <f>+[2]TechOptions!J165</f>
        <v>0.85</v>
      </c>
      <c r="Z172" s="1">
        <f>+[2]TechOptions!K165</f>
        <v>0.85</v>
      </c>
      <c r="AA172" s="1">
        <f>+[2]TechOptions!L165</f>
        <v>0.85</v>
      </c>
      <c r="AB172" s="1">
        <f>+[2]TechOptions!M165</f>
        <v>0.85</v>
      </c>
      <c r="AC172" s="1">
        <f>+[2]TechOptions!N165</f>
        <v>0.85</v>
      </c>
      <c r="AD172" s="1">
        <f>+[2]TechOptions!O165</f>
        <v>0.85</v>
      </c>
      <c r="AE172" s="1">
        <f>+[2]TechOptions!P165</f>
        <v>0.85</v>
      </c>
      <c r="AF172" s="1">
        <f>+[2]TechOptions!Q165</f>
        <v>0.85</v>
      </c>
      <c r="AG172" s="1">
        <f>+[2]TechOptions!R165</f>
        <v>2000</v>
      </c>
      <c r="AH172" s="1">
        <f>+[2]TechOptions!S165</f>
        <v>2000</v>
      </c>
      <c r="AI172" s="1">
        <f>+[2]TechOptions!T165</f>
        <v>2000</v>
      </c>
      <c r="AJ172" s="1">
        <f>+[2]TechOptions!U165</f>
        <v>2000</v>
      </c>
      <c r="AK172" s="1">
        <f>+[2]TechOptions!V165</f>
        <v>2000</v>
      </c>
      <c r="AL172" s="1">
        <f>+[2]TechOptions!W165</f>
        <v>2000</v>
      </c>
      <c r="AM172" s="1">
        <f>+[2]TechOptions!X165</f>
        <v>2000</v>
      </c>
      <c r="AN172" s="1">
        <f>+[2]TechOptions!Y165</f>
        <v>2000</v>
      </c>
      <c r="AO172" s="1">
        <f>+[2]TechOptions!Z165</f>
        <v>2000</v>
      </c>
      <c r="AP172" s="1">
        <f>+[2]TechOptions!AA165</f>
        <v>2000</v>
      </c>
      <c r="AQ172" s="1">
        <f>+[2]TechOptions!AL165</f>
        <v>1</v>
      </c>
      <c r="AR172" s="1">
        <v>5</v>
      </c>
      <c r="AZ172" s="21" t="s">
        <v>127</v>
      </c>
      <c r="BA172" s="22"/>
      <c r="BB172" s="22" t="s">
        <v>66</v>
      </c>
      <c r="BC172" s="22"/>
      <c r="BD172" s="22" t="s">
        <v>67</v>
      </c>
      <c r="BE172" s="22"/>
      <c r="BF172" s="26" t="s">
        <v>74</v>
      </c>
    </row>
    <row r="173" spans="1:58">
      <c r="A173" s="4" t="s">
        <v>127</v>
      </c>
      <c r="B173" s="2" t="s">
        <v>209</v>
      </c>
      <c r="C173" s="4" t="s">
        <v>280</v>
      </c>
      <c r="D173" s="2" t="s">
        <v>292</v>
      </c>
      <c r="E173" s="3" t="s">
        <v>438</v>
      </c>
      <c r="F173" s="4" t="s">
        <v>95</v>
      </c>
      <c r="G173" s="2" t="s">
        <v>95</v>
      </c>
      <c r="H173" s="3" t="s">
        <v>446</v>
      </c>
      <c r="I173" s="4" t="s">
        <v>70</v>
      </c>
      <c r="J173" s="2" t="s">
        <v>161</v>
      </c>
      <c r="L173" s="1">
        <f t="shared" si="22"/>
        <v>26</v>
      </c>
      <c r="N173" s="1" t="str">
        <f t="shared" si="23"/>
        <v>CHMCL-PH-STM_HW-ELC-Boiler</v>
      </c>
      <c r="O173" s="1" t="str">
        <f t="shared" si="24"/>
        <v>New Petroleum/Chemicals - Process Heat: Steam/Hot Water  - Electricity</v>
      </c>
      <c r="P173" s="1" t="str">
        <f t="shared" si="25"/>
        <v>INDELC</v>
      </c>
      <c r="Q173" s="1" t="str">
        <f t="shared" si="26"/>
        <v>CHMCL-PH-STM_HW</v>
      </c>
      <c r="R173" s="1">
        <f>2018</f>
        <v>2018</v>
      </c>
      <c r="S173" s="1">
        <f>+[2]TechOptions!F166</f>
        <v>2025</v>
      </c>
      <c r="T173" s="1">
        <f>+[2]TechOptions!G166</f>
        <v>25</v>
      </c>
      <c r="U173" s="1">
        <f>+ROUND([2]TechOptions!E166,2)</f>
        <v>0.5</v>
      </c>
      <c r="V173" s="1">
        <v>31.536000000000001</v>
      </c>
      <c r="W173" s="1">
        <f>+[2]TechOptions!H166</f>
        <v>0.99</v>
      </c>
      <c r="X173" s="1">
        <f>+[2]TechOptions!I166</f>
        <v>0.99</v>
      </c>
      <c r="Y173" s="1">
        <f>+[2]TechOptions!J166</f>
        <v>0.99</v>
      </c>
      <c r="Z173" s="1">
        <f>+[2]TechOptions!K166</f>
        <v>0.99</v>
      </c>
      <c r="AA173" s="1">
        <f>+[2]TechOptions!L166</f>
        <v>0.99</v>
      </c>
      <c r="AB173" s="1">
        <f>+[2]TechOptions!M166</f>
        <v>0.99</v>
      </c>
      <c r="AC173" s="1">
        <f>+[2]TechOptions!N166</f>
        <v>0.99</v>
      </c>
      <c r="AD173" s="1">
        <f>+[2]TechOptions!O166</f>
        <v>0.99</v>
      </c>
      <c r="AE173" s="1">
        <f>+[2]TechOptions!P166</f>
        <v>0.99</v>
      </c>
      <c r="AF173" s="1">
        <f>+[2]TechOptions!Q166</f>
        <v>0.99</v>
      </c>
      <c r="AG173" s="42">
        <f>AG151</f>
        <v>370.49433333333332</v>
      </c>
      <c r="AH173" s="42">
        <f t="shared" ref="AH173:AP173" si="30">AH151</f>
        <v>370.49433333333332</v>
      </c>
      <c r="AI173" s="42">
        <f t="shared" si="30"/>
        <v>250</v>
      </c>
      <c r="AJ173" s="42">
        <f t="shared" si="30"/>
        <v>250</v>
      </c>
      <c r="AK173" s="42">
        <f t="shared" si="30"/>
        <v>250</v>
      </c>
      <c r="AL173" s="42">
        <f t="shared" si="30"/>
        <v>250</v>
      </c>
      <c r="AM173" s="42">
        <f t="shared" si="30"/>
        <v>250</v>
      </c>
      <c r="AN173" s="42">
        <f t="shared" si="30"/>
        <v>250</v>
      </c>
      <c r="AO173" s="42">
        <f t="shared" si="30"/>
        <v>250</v>
      </c>
      <c r="AP173" s="42">
        <f t="shared" si="30"/>
        <v>250</v>
      </c>
      <c r="AQ173" s="1">
        <v>1</v>
      </c>
      <c r="AR173" s="1">
        <v>5</v>
      </c>
      <c r="AZ173" s="19" t="s">
        <v>127</v>
      </c>
      <c r="BA173" s="20"/>
      <c r="BB173" s="20" t="s">
        <v>66</v>
      </c>
      <c r="BC173" s="20"/>
      <c r="BD173" s="20" t="s">
        <v>67</v>
      </c>
      <c r="BE173" s="20"/>
      <c r="BF173" s="24" t="s">
        <v>111</v>
      </c>
    </row>
    <row r="174" spans="1:58" hidden="1">
      <c r="A174" s="4" t="s">
        <v>127</v>
      </c>
      <c r="B174" s="29" t="s">
        <v>209</v>
      </c>
      <c r="C174" s="28" t="s">
        <v>374</v>
      </c>
      <c r="D174" s="29" t="s">
        <v>386</v>
      </c>
      <c r="E174" s="27" t="s">
        <v>581</v>
      </c>
      <c r="F174" s="28" t="s">
        <v>375</v>
      </c>
      <c r="G174" s="29" t="s">
        <v>388</v>
      </c>
      <c r="H174" s="27" t="s">
        <v>582</v>
      </c>
      <c r="I174" s="28" t="s">
        <v>68</v>
      </c>
      <c r="J174" s="29" t="s">
        <v>160</v>
      </c>
      <c r="L174" s="1">
        <f t="shared" si="22"/>
        <v>24</v>
      </c>
      <c r="N174" s="1" t="str">
        <f t="shared" si="23"/>
        <v>CHMCL-PH-REFRM-NGA-REFRM</v>
      </c>
      <c r="O174" s="1" t="str">
        <f t="shared" si="24"/>
        <v>New Petroleum/Chemicals - Process Heat: Reformer  - Natural Gas</v>
      </c>
      <c r="P174" s="1" t="str">
        <f t="shared" si="25"/>
        <v>INDNGA</v>
      </c>
      <c r="Q174" s="1" t="str">
        <f t="shared" si="26"/>
        <v>CHMCL-PH-REFRM</v>
      </c>
      <c r="R174" s="1">
        <f>2018</f>
        <v>2018</v>
      </c>
      <c r="S174" s="1">
        <f>+[2]TechOptions!F167</f>
        <v>2020</v>
      </c>
      <c r="T174" s="1">
        <f>+[2]TechOptions!G167</f>
        <v>25</v>
      </c>
      <c r="U174" s="1">
        <f>+ROUND([2]TechOptions!E167,2)</f>
        <v>0.5</v>
      </c>
      <c r="V174" s="1">
        <v>31.536000000000001</v>
      </c>
      <c r="W174" s="1">
        <f>+[2]TechOptions!H167</f>
        <v>1</v>
      </c>
      <c r="X174" s="1">
        <f>+[2]TechOptions!I167</f>
        <v>1</v>
      </c>
      <c r="Y174" s="1">
        <f>+[2]TechOptions!J167</f>
        <v>1</v>
      </c>
      <c r="Z174" s="1">
        <f>+[2]TechOptions!K167</f>
        <v>1</v>
      </c>
      <c r="AA174" s="1">
        <f>+[2]TechOptions!L167</f>
        <v>1</v>
      </c>
      <c r="AB174" s="1">
        <f>+[2]TechOptions!M167</f>
        <v>1</v>
      </c>
      <c r="AC174" s="1">
        <f>+[2]TechOptions!N167</f>
        <v>1</v>
      </c>
      <c r="AD174" s="1">
        <f>+[2]TechOptions!O167</f>
        <v>1</v>
      </c>
      <c r="AE174" s="1">
        <f>+[2]TechOptions!P167</f>
        <v>1</v>
      </c>
      <c r="AF174" s="1">
        <f>+[2]TechOptions!Q167</f>
        <v>1</v>
      </c>
      <c r="AG174" s="1">
        <f>+[2]TechOptions!R167</f>
        <v>0</v>
      </c>
      <c r="AH174" s="1">
        <f>+[2]TechOptions!S167</f>
        <v>0</v>
      </c>
      <c r="AI174" s="1">
        <f>+[2]TechOptions!T167</f>
        <v>0</v>
      </c>
      <c r="AJ174" s="1">
        <f>+[2]TechOptions!U167</f>
        <v>0</v>
      </c>
      <c r="AK174" s="1">
        <f>+[2]TechOptions!V167</f>
        <v>0</v>
      </c>
      <c r="AL174" s="1">
        <f>+[2]TechOptions!W167</f>
        <v>0</v>
      </c>
      <c r="AM174" s="1">
        <f>+[2]TechOptions!X167</f>
        <v>0</v>
      </c>
      <c r="AN174" s="1">
        <f>+[2]TechOptions!Y167</f>
        <v>0</v>
      </c>
      <c r="AO174" s="1">
        <f>+[2]TechOptions!Z167</f>
        <v>0</v>
      </c>
      <c r="AP174" s="1">
        <f>+[2]TechOptions!AA167</f>
        <v>0</v>
      </c>
      <c r="AQ174" s="1">
        <f>+[2]TechOptions!AL167</f>
        <v>1</v>
      </c>
      <c r="AR174" s="1">
        <v>5</v>
      </c>
      <c r="AZ174" s="21" t="s">
        <v>128</v>
      </c>
      <c r="BA174" s="22"/>
      <c r="BB174" s="22" t="s">
        <v>84</v>
      </c>
      <c r="BC174" s="22"/>
      <c r="BD174" s="22" t="s">
        <v>85</v>
      </c>
      <c r="BE174" s="22"/>
      <c r="BF174" s="22" t="s">
        <v>83</v>
      </c>
    </row>
    <row r="175" spans="1:58" hidden="1">
      <c r="A175" s="4" t="s">
        <v>127</v>
      </c>
      <c r="B175" s="2" t="s">
        <v>209</v>
      </c>
      <c r="C175" s="4" t="s">
        <v>84</v>
      </c>
      <c r="D175" s="2" t="s">
        <v>175</v>
      </c>
      <c r="E175" s="3" t="s">
        <v>432</v>
      </c>
      <c r="F175" s="4" t="s">
        <v>102</v>
      </c>
      <c r="G175" s="2" t="s">
        <v>189</v>
      </c>
      <c r="H175" s="3" t="s">
        <v>447</v>
      </c>
      <c r="I175" s="4" t="s">
        <v>68</v>
      </c>
      <c r="J175" s="2" t="s">
        <v>160</v>
      </c>
      <c r="L175" s="1">
        <f t="shared" si="22"/>
        <v>24</v>
      </c>
      <c r="N175" s="1" t="str">
        <f t="shared" si="23"/>
        <v>CHMCL-MoTP-Stat-NGA-Pump</v>
      </c>
      <c r="O175" s="1" t="str">
        <f t="shared" si="24"/>
        <v>New Petroleum/Chemicals - Motive Power, Stationary  - Natural Gas</v>
      </c>
      <c r="P175" s="1" t="str">
        <f t="shared" si="25"/>
        <v>INDNGA</v>
      </c>
      <c r="Q175" s="1" t="str">
        <f t="shared" si="26"/>
        <v>CHMCL-MoTP-Stat</v>
      </c>
      <c r="R175" s="1">
        <f>2018</f>
        <v>2018</v>
      </c>
      <c r="S175" s="1">
        <f>+[2]TechOptions!F168</f>
        <v>2025</v>
      </c>
      <c r="T175" s="1">
        <f>+[2]TechOptions!G168</f>
        <v>10</v>
      </c>
      <c r="U175" s="1">
        <f>+ROUND([2]TechOptions!E168,2)</f>
        <v>0.5</v>
      </c>
      <c r="V175" s="1">
        <v>31.536000000000001</v>
      </c>
      <c r="W175" s="1">
        <f>+[2]TechOptions!H168</f>
        <v>0.1</v>
      </c>
      <c r="X175" s="1">
        <f>+[2]TechOptions!I168</f>
        <v>0.1</v>
      </c>
      <c r="Y175" s="1">
        <f>+[2]TechOptions!J168</f>
        <v>0.1</v>
      </c>
      <c r="Z175" s="1">
        <f>+[2]TechOptions!K168</f>
        <v>0.1</v>
      </c>
      <c r="AA175" s="1">
        <f>+[2]TechOptions!L168</f>
        <v>0.1</v>
      </c>
      <c r="AB175" s="1">
        <f>+[2]TechOptions!M168</f>
        <v>0.1</v>
      </c>
      <c r="AC175" s="1">
        <f>+[2]TechOptions!N168</f>
        <v>0.1</v>
      </c>
      <c r="AD175" s="1">
        <f>+[2]TechOptions!O168</f>
        <v>0.1</v>
      </c>
      <c r="AE175" s="1">
        <f>+[2]TechOptions!P168</f>
        <v>0.1</v>
      </c>
      <c r="AF175" s="1">
        <f>+[2]TechOptions!Q168</f>
        <v>0.1</v>
      </c>
      <c r="AG175" s="1">
        <f>+[2]TechOptions!R168</f>
        <v>462</v>
      </c>
      <c r="AH175" s="1">
        <f>+[2]TechOptions!S168</f>
        <v>462</v>
      </c>
      <c r="AI175" s="1">
        <f>+[2]TechOptions!T168</f>
        <v>462</v>
      </c>
      <c r="AJ175" s="1">
        <f>+[2]TechOptions!U168</f>
        <v>462</v>
      </c>
      <c r="AK175" s="1">
        <f>+[2]TechOptions!V168</f>
        <v>462</v>
      </c>
      <c r="AL175" s="1">
        <f>+[2]TechOptions!W168</f>
        <v>462</v>
      </c>
      <c r="AM175" s="1">
        <f>+[2]TechOptions!X168</f>
        <v>462</v>
      </c>
      <c r="AN175" s="1">
        <f>+[2]TechOptions!Y168</f>
        <v>462</v>
      </c>
      <c r="AO175" s="1">
        <f>+[2]TechOptions!Z168</f>
        <v>462</v>
      </c>
      <c r="AP175" s="1">
        <f>+[2]TechOptions!AA168</f>
        <v>462</v>
      </c>
      <c r="AQ175" s="1">
        <f>+[2]TechOptions!AL168</f>
        <v>1</v>
      </c>
      <c r="AR175" s="1">
        <v>5</v>
      </c>
      <c r="AZ175" s="19" t="s">
        <v>128</v>
      </c>
      <c r="BA175" s="20"/>
      <c r="BB175" s="20" t="s">
        <v>84</v>
      </c>
      <c r="BC175" s="20"/>
      <c r="BD175" s="20" t="s">
        <v>87</v>
      </c>
      <c r="BE175" s="20"/>
      <c r="BF175" s="20" t="s">
        <v>70</v>
      </c>
    </row>
    <row r="176" spans="1:58" hidden="1">
      <c r="A176" s="4" t="s">
        <v>127</v>
      </c>
      <c r="B176" s="2" t="s">
        <v>209</v>
      </c>
      <c r="C176" s="4" t="s">
        <v>66</v>
      </c>
      <c r="D176" s="2" t="s">
        <v>158</v>
      </c>
      <c r="E176" s="3" t="s">
        <v>448</v>
      </c>
      <c r="F176" s="4" t="s">
        <v>69</v>
      </c>
      <c r="G176" s="2" t="s">
        <v>159</v>
      </c>
      <c r="H176" s="3" t="s">
        <v>449</v>
      </c>
      <c r="I176" s="4" t="s">
        <v>70</v>
      </c>
      <c r="J176" s="2" t="s">
        <v>161</v>
      </c>
      <c r="L176" s="1">
        <f t="shared" si="22"/>
        <v>22</v>
      </c>
      <c r="N176" s="1" t="str">
        <f t="shared" si="23"/>
        <v>CHMCL-PH-FURN-ELC-Furn</v>
      </c>
      <c r="O176" s="1" t="str">
        <f t="shared" si="24"/>
        <v>New Petroleum/Chemicals - Process Heat: Furnace/Kiln  - Electricity</v>
      </c>
      <c r="P176" s="1" t="str">
        <f t="shared" si="25"/>
        <v>INDELC</v>
      </c>
      <c r="Q176" s="1" t="str">
        <f t="shared" si="26"/>
        <v>CHMCL-PH-FURN</v>
      </c>
      <c r="R176" s="1">
        <f>2018</f>
        <v>2018</v>
      </c>
      <c r="S176" s="1">
        <f>+[2]TechOptions!F169</f>
        <v>2025</v>
      </c>
      <c r="T176" s="1">
        <f>+[2]TechOptions!G169</f>
        <v>25</v>
      </c>
      <c r="U176" s="1">
        <f>+ROUND([2]TechOptions!E169,2)</f>
        <v>0.9</v>
      </c>
      <c r="V176" s="1">
        <v>31.536000000000001</v>
      </c>
      <c r="W176" s="1">
        <f>+[2]TechOptions!H169</f>
        <v>0.8</v>
      </c>
      <c r="X176" s="1">
        <f>+[2]TechOptions!I169</f>
        <v>0.8</v>
      </c>
      <c r="Y176" s="1">
        <f>+[2]TechOptions!J169</f>
        <v>0.8</v>
      </c>
      <c r="Z176" s="1">
        <f>+[2]TechOptions!K169</f>
        <v>0.8</v>
      </c>
      <c r="AA176" s="1">
        <f>+[2]TechOptions!L169</f>
        <v>0.8</v>
      </c>
      <c r="AB176" s="1">
        <f>+[2]TechOptions!M169</f>
        <v>0.8</v>
      </c>
      <c r="AC176" s="1">
        <f>+[2]TechOptions!N169</f>
        <v>0.8</v>
      </c>
      <c r="AD176" s="1">
        <f>+[2]TechOptions!O169</f>
        <v>0.8</v>
      </c>
      <c r="AE176" s="1">
        <f>+[2]TechOptions!P169</f>
        <v>0.8</v>
      </c>
      <c r="AF176" s="1">
        <f>+[2]TechOptions!Q169</f>
        <v>0.8</v>
      </c>
      <c r="AG176" s="1">
        <f>+[2]TechOptions!R169</f>
        <v>63</v>
      </c>
      <c r="AH176" s="1">
        <f>+[2]TechOptions!S169</f>
        <v>63</v>
      </c>
      <c r="AI176" s="1">
        <f>+[2]TechOptions!T169</f>
        <v>63</v>
      </c>
      <c r="AJ176" s="1">
        <f>+[2]TechOptions!U169</f>
        <v>63</v>
      </c>
      <c r="AK176" s="1">
        <f>+[2]TechOptions!V169</f>
        <v>63</v>
      </c>
      <c r="AL176" s="1">
        <f>+[2]TechOptions!W169</f>
        <v>63</v>
      </c>
      <c r="AM176" s="1">
        <f>+[2]TechOptions!X169</f>
        <v>63</v>
      </c>
      <c r="AN176" s="1">
        <f>+[2]TechOptions!Y169</f>
        <v>63</v>
      </c>
      <c r="AO176" s="1">
        <f>+[2]TechOptions!Z169</f>
        <v>63</v>
      </c>
      <c r="AP176" s="1">
        <f>+[2]TechOptions!AA169</f>
        <v>63</v>
      </c>
      <c r="AQ176" s="1">
        <f>+[2]TechOptions!AL169</f>
        <v>1</v>
      </c>
      <c r="AR176" s="1">
        <v>5</v>
      </c>
      <c r="AZ176" s="21" t="s">
        <v>128</v>
      </c>
      <c r="BA176" s="22"/>
      <c r="BB176" s="22" t="s">
        <v>84</v>
      </c>
      <c r="BC176" s="22"/>
      <c r="BD176" s="22" t="s">
        <v>85</v>
      </c>
      <c r="BE176" s="22"/>
      <c r="BF176" s="22" t="s">
        <v>82</v>
      </c>
    </row>
    <row r="177" spans="1:58" hidden="1">
      <c r="A177" s="4" t="s">
        <v>127</v>
      </c>
      <c r="B177" s="2" t="s">
        <v>209</v>
      </c>
      <c r="C177" s="4" t="s">
        <v>66</v>
      </c>
      <c r="D177" s="2" t="s">
        <v>158</v>
      </c>
      <c r="E177" s="3" t="s">
        <v>448</v>
      </c>
      <c r="F177" s="4" t="s">
        <v>67</v>
      </c>
      <c r="G177" s="2" t="s">
        <v>159</v>
      </c>
      <c r="H177" s="3" t="s">
        <v>450</v>
      </c>
      <c r="I177" s="4" t="s">
        <v>71</v>
      </c>
      <c r="J177" s="2" t="s">
        <v>162</v>
      </c>
      <c r="L177" s="1">
        <f t="shared" si="22"/>
        <v>22</v>
      </c>
      <c r="N177" s="1" t="str">
        <f t="shared" si="23"/>
        <v>CHMCL-PH-FURN-COA-Furn</v>
      </c>
      <c r="O177" s="1" t="str">
        <f t="shared" si="24"/>
        <v>New Petroleum/Chemicals - Process Heat: Furnace/Kiln  - Coal</v>
      </c>
      <c r="P177" s="1" t="str">
        <f t="shared" si="25"/>
        <v>INDCOA</v>
      </c>
      <c r="Q177" s="1" t="str">
        <f t="shared" si="26"/>
        <v>CHMCL-PH-FURN</v>
      </c>
      <c r="R177" s="1">
        <f>2018</f>
        <v>2018</v>
      </c>
      <c r="S177" s="1">
        <f>+[2]TechOptions!F170</f>
        <v>2025</v>
      </c>
      <c r="T177" s="1">
        <f>+[2]TechOptions!G170</f>
        <v>25</v>
      </c>
      <c r="U177" s="1">
        <f>+ROUND([2]TechOptions!E170,2)</f>
        <v>0.9</v>
      </c>
      <c r="V177" s="1">
        <v>31.536000000000001</v>
      </c>
      <c r="W177" s="1">
        <f>+[2]TechOptions!H170</f>
        <v>0.7</v>
      </c>
      <c r="X177" s="1">
        <f>+[2]TechOptions!I170</f>
        <v>0.7</v>
      </c>
      <c r="Y177" s="1">
        <f>+[2]TechOptions!J170</f>
        <v>0.7</v>
      </c>
      <c r="Z177" s="1">
        <f>+[2]TechOptions!K170</f>
        <v>0.7</v>
      </c>
      <c r="AA177" s="1">
        <f>+[2]TechOptions!L170</f>
        <v>0.7</v>
      </c>
      <c r="AB177" s="1">
        <f>+[2]TechOptions!M170</f>
        <v>0.7</v>
      </c>
      <c r="AC177" s="1">
        <f>+[2]TechOptions!N170</f>
        <v>0.7</v>
      </c>
      <c r="AD177" s="1">
        <f>+[2]TechOptions!O170</f>
        <v>0.7</v>
      </c>
      <c r="AE177" s="1">
        <f>+[2]TechOptions!P170</f>
        <v>0.7</v>
      </c>
      <c r="AF177" s="1">
        <f>+[2]TechOptions!Q170</f>
        <v>0.7</v>
      </c>
      <c r="AG177" s="1">
        <f>+[2]TechOptions!R170</f>
        <v>63</v>
      </c>
      <c r="AH177" s="1">
        <f>+[2]TechOptions!S170</f>
        <v>63</v>
      </c>
      <c r="AI177" s="1">
        <f>+[2]TechOptions!T170</f>
        <v>63</v>
      </c>
      <c r="AJ177" s="1">
        <f>+[2]TechOptions!U170</f>
        <v>63</v>
      </c>
      <c r="AK177" s="1">
        <f>+[2]TechOptions!V170</f>
        <v>63</v>
      </c>
      <c r="AL177" s="1">
        <f>+[2]TechOptions!W170</f>
        <v>63</v>
      </c>
      <c r="AM177" s="1">
        <f>+[2]TechOptions!X170</f>
        <v>63</v>
      </c>
      <c r="AN177" s="1">
        <f>+[2]TechOptions!Y170</f>
        <v>63</v>
      </c>
      <c r="AO177" s="1">
        <f>+[2]TechOptions!Z170</f>
        <v>63</v>
      </c>
      <c r="AP177" s="1">
        <f>+[2]TechOptions!AA170</f>
        <v>63</v>
      </c>
      <c r="AQ177" s="1">
        <f>+[2]TechOptions!AL170</f>
        <v>0.03</v>
      </c>
      <c r="AR177" s="1">
        <v>5</v>
      </c>
      <c r="AZ177" s="19" t="s">
        <v>128</v>
      </c>
      <c r="BA177" s="20"/>
      <c r="BB177" s="20" t="s">
        <v>84</v>
      </c>
      <c r="BC177" s="20"/>
      <c r="BD177" s="20" t="s">
        <v>222</v>
      </c>
      <c r="BE177" s="20"/>
      <c r="BF177" s="24" t="s">
        <v>70</v>
      </c>
    </row>
    <row r="178" spans="1:58" hidden="1">
      <c r="A178" s="4" t="s">
        <v>127</v>
      </c>
      <c r="B178" s="2" t="s">
        <v>209</v>
      </c>
      <c r="C178" s="4" t="s">
        <v>66</v>
      </c>
      <c r="D178" s="2" t="s">
        <v>158</v>
      </c>
      <c r="E178" s="3" t="s">
        <v>448</v>
      </c>
      <c r="F178" s="4" t="s">
        <v>67</v>
      </c>
      <c r="G178" s="2" t="s">
        <v>159</v>
      </c>
      <c r="H178" s="3" t="s">
        <v>451</v>
      </c>
      <c r="I178" s="4" t="s">
        <v>86</v>
      </c>
      <c r="J178" s="2" t="s">
        <v>177</v>
      </c>
      <c r="L178" s="1">
        <f t="shared" si="22"/>
        <v>22</v>
      </c>
      <c r="N178" s="1" t="str">
        <f t="shared" si="23"/>
        <v>CHMCL-PH-FURN-FOL-Furn</v>
      </c>
      <c r="O178" s="1" t="str">
        <f t="shared" si="24"/>
        <v>New Petroleum/Chemicals - Process Heat: Furnace/Kiln  - Fuel Oil</v>
      </c>
      <c r="P178" s="1" t="str">
        <f t="shared" si="25"/>
        <v>INDFOL</v>
      </c>
      <c r="Q178" s="1" t="str">
        <f t="shared" si="26"/>
        <v>CHMCL-PH-FURN</v>
      </c>
      <c r="R178" s="1">
        <f>2018</f>
        <v>2018</v>
      </c>
      <c r="S178" s="1">
        <f>+[2]TechOptions!F171</f>
        <v>2020</v>
      </c>
      <c r="T178" s="1">
        <f>+[2]TechOptions!G171</f>
        <v>25</v>
      </c>
      <c r="U178" s="1">
        <f>+ROUND([2]TechOptions!E171,2)</f>
        <v>0.9</v>
      </c>
      <c r="V178" s="1">
        <v>31.536000000000001</v>
      </c>
      <c r="W178" s="1">
        <f>+[2]TechOptions!H171</f>
        <v>0.8</v>
      </c>
      <c r="X178" s="1">
        <f>+[2]TechOptions!I171</f>
        <v>0.8</v>
      </c>
      <c r="Y178" s="1">
        <f>+[2]TechOptions!J171</f>
        <v>0.8</v>
      </c>
      <c r="Z178" s="1">
        <f>+[2]TechOptions!K171</f>
        <v>0.8</v>
      </c>
      <c r="AA178" s="1">
        <f>+[2]TechOptions!L171</f>
        <v>0.8</v>
      </c>
      <c r="AB178" s="1">
        <f>+[2]TechOptions!M171</f>
        <v>0.8</v>
      </c>
      <c r="AC178" s="1">
        <f>+[2]TechOptions!N171</f>
        <v>0.8</v>
      </c>
      <c r="AD178" s="1">
        <f>+[2]TechOptions!O171</f>
        <v>0.8</v>
      </c>
      <c r="AE178" s="1">
        <f>+[2]TechOptions!P171</f>
        <v>0.8</v>
      </c>
      <c r="AF178" s="1">
        <f>+[2]TechOptions!Q171</f>
        <v>0.8</v>
      </c>
      <c r="AG178" s="1">
        <f>+[2]TechOptions!R171</f>
        <v>63</v>
      </c>
      <c r="AH178" s="1">
        <f>+[2]TechOptions!S171</f>
        <v>63</v>
      </c>
      <c r="AI178" s="1">
        <f>+[2]TechOptions!T171</f>
        <v>63</v>
      </c>
      <c r="AJ178" s="1">
        <f>+[2]TechOptions!U171</f>
        <v>63</v>
      </c>
      <c r="AK178" s="1">
        <f>+[2]TechOptions!V171</f>
        <v>63</v>
      </c>
      <c r="AL178" s="1">
        <f>+[2]TechOptions!W171</f>
        <v>63</v>
      </c>
      <c r="AM178" s="1">
        <f>+[2]TechOptions!X171</f>
        <v>63</v>
      </c>
      <c r="AN178" s="1">
        <f>+[2]TechOptions!Y171</f>
        <v>63</v>
      </c>
      <c r="AO178" s="1">
        <f>+[2]TechOptions!Z171</f>
        <v>63</v>
      </c>
      <c r="AP178" s="1">
        <f>+[2]TechOptions!AA171</f>
        <v>63</v>
      </c>
      <c r="AQ178" s="1">
        <f>+[2]TechOptions!AL171</f>
        <v>1</v>
      </c>
      <c r="AR178" s="1">
        <v>5</v>
      </c>
      <c r="AZ178" s="21" t="s">
        <v>128</v>
      </c>
      <c r="BA178" s="22"/>
      <c r="BB178" s="22" t="s">
        <v>66</v>
      </c>
      <c r="BC178" s="22"/>
      <c r="BD178" s="22" t="s">
        <v>69</v>
      </c>
      <c r="BE178" s="22"/>
      <c r="BF178" s="22" t="s">
        <v>70</v>
      </c>
    </row>
    <row r="179" spans="1:58" hidden="1">
      <c r="A179" s="4" t="s">
        <v>127</v>
      </c>
      <c r="B179" s="2" t="s">
        <v>209</v>
      </c>
      <c r="C179" s="4" t="s">
        <v>66</v>
      </c>
      <c r="D179" s="2" t="s">
        <v>158</v>
      </c>
      <c r="E179" s="3" t="s">
        <v>448</v>
      </c>
      <c r="F179" s="4" t="s">
        <v>67</v>
      </c>
      <c r="G179" s="2" t="s">
        <v>159</v>
      </c>
      <c r="H179" s="3" t="s">
        <v>452</v>
      </c>
      <c r="I179" s="4" t="s">
        <v>68</v>
      </c>
      <c r="J179" s="2" t="s">
        <v>160</v>
      </c>
      <c r="L179" s="1">
        <f t="shared" si="22"/>
        <v>22</v>
      </c>
      <c r="N179" s="1" t="str">
        <f t="shared" si="23"/>
        <v>CHMCL-PH-FURN-NGA-Furn</v>
      </c>
      <c r="O179" s="1" t="str">
        <f t="shared" si="24"/>
        <v>New Petroleum/Chemicals - Process Heat: Furnace/Kiln  - Natural Gas</v>
      </c>
      <c r="P179" s="1" t="str">
        <f t="shared" si="25"/>
        <v>INDNGA</v>
      </c>
      <c r="Q179" s="1" t="str">
        <f t="shared" si="26"/>
        <v>CHMCL-PH-FURN</v>
      </c>
      <c r="R179" s="1">
        <f>2018</f>
        <v>2018</v>
      </c>
      <c r="S179" s="1">
        <f>+[2]TechOptions!F172</f>
        <v>2020</v>
      </c>
      <c r="T179" s="1">
        <f>+[2]TechOptions!G172</f>
        <v>25</v>
      </c>
      <c r="U179" s="1">
        <f>+ROUND([2]TechOptions!E172,2)</f>
        <v>0.9</v>
      </c>
      <c r="V179" s="1">
        <v>31.536000000000001</v>
      </c>
      <c r="W179" s="1">
        <f>+[2]TechOptions!H172</f>
        <v>0.8</v>
      </c>
      <c r="X179" s="1">
        <f>+[2]TechOptions!I172</f>
        <v>0.8</v>
      </c>
      <c r="Y179" s="1">
        <f>+[2]TechOptions!J172</f>
        <v>0.8</v>
      </c>
      <c r="Z179" s="1">
        <f>+[2]TechOptions!K172</f>
        <v>0.8</v>
      </c>
      <c r="AA179" s="1">
        <f>+[2]TechOptions!L172</f>
        <v>0.8</v>
      </c>
      <c r="AB179" s="1">
        <f>+[2]TechOptions!M172</f>
        <v>0.8</v>
      </c>
      <c r="AC179" s="1">
        <f>+[2]TechOptions!N172</f>
        <v>0.8</v>
      </c>
      <c r="AD179" s="1">
        <f>+[2]TechOptions!O172</f>
        <v>0.8</v>
      </c>
      <c r="AE179" s="1">
        <f>+[2]TechOptions!P172</f>
        <v>0.8</v>
      </c>
      <c r="AF179" s="1">
        <f>+[2]TechOptions!Q172</f>
        <v>0.8</v>
      </c>
      <c r="AG179" s="1">
        <f>+[2]TechOptions!R172</f>
        <v>63</v>
      </c>
      <c r="AH179" s="1">
        <f>+[2]TechOptions!S172</f>
        <v>63</v>
      </c>
      <c r="AI179" s="1">
        <f>+[2]TechOptions!T172</f>
        <v>63</v>
      </c>
      <c r="AJ179" s="1">
        <f>+[2]TechOptions!U172</f>
        <v>63</v>
      </c>
      <c r="AK179" s="1">
        <f>+[2]TechOptions!V172</f>
        <v>63</v>
      </c>
      <c r="AL179" s="1">
        <f>+[2]TechOptions!W172</f>
        <v>63</v>
      </c>
      <c r="AM179" s="1">
        <f>+[2]TechOptions!X172</f>
        <v>63</v>
      </c>
      <c r="AN179" s="1">
        <f>+[2]TechOptions!Y172</f>
        <v>63</v>
      </c>
      <c r="AO179" s="1">
        <f>+[2]TechOptions!Z172</f>
        <v>63</v>
      </c>
      <c r="AP179" s="1">
        <f>+[2]TechOptions!AA172</f>
        <v>63</v>
      </c>
      <c r="AQ179" s="1">
        <f>+[2]TechOptions!AL172</f>
        <v>0.56000000000000005</v>
      </c>
      <c r="AR179" s="1">
        <v>5</v>
      </c>
      <c r="AZ179" s="19" t="s">
        <v>128</v>
      </c>
      <c r="BA179" s="20"/>
      <c r="BB179" s="20" t="s">
        <v>66</v>
      </c>
      <c r="BC179" s="20"/>
      <c r="BD179" s="20" t="s">
        <v>67</v>
      </c>
      <c r="BE179" s="20"/>
      <c r="BF179" s="20" t="s">
        <v>71</v>
      </c>
    </row>
    <row r="180" spans="1:58" hidden="1">
      <c r="A180" s="4" t="s">
        <v>127</v>
      </c>
      <c r="B180" s="2" t="s">
        <v>209</v>
      </c>
      <c r="C180" s="4" t="s">
        <v>66</v>
      </c>
      <c r="D180" s="2" t="s">
        <v>158</v>
      </c>
      <c r="E180" s="3" t="s">
        <v>448</v>
      </c>
      <c r="F180" s="4" t="s">
        <v>67</v>
      </c>
      <c r="G180" s="2" t="s">
        <v>159</v>
      </c>
      <c r="H180" s="3" t="s">
        <v>453</v>
      </c>
      <c r="I180" s="4" t="s">
        <v>74</v>
      </c>
      <c r="J180" s="2" t="s">
        <v>165</v>
      </c>
      <c r="L180" s="1">
        <f t="shared" si="22"/>
        <v>22</v>
      </c>
      <c r="N180" s="1" t="str">
        <f t="shared" si="23"/>
        <v>CHMCL-PH-FURN-WOD-Furn</v>
      </c>
      <c r="O180" s="1" t="str">
        <f t="shared" si="24"/>
        <v>New Petroleum/Chemicals - Process Heat: Furnace/Kiln  - Wood</v>
      </c>
      <c r="P180" s="1" t="str">
        <f t="shared" si="25"/>
        <v>INDWOD</v>
      </c>
      <c r="Q180" s="1" t="str">
        <f t="shared" si="26"/>
        <v>CHMCL-PH-FURN</v>
      </c>
      <c r="R180" s="1">
        <f>2018</f>
        <v>2018</v>
      </c>
      <c r="S180" s="1">
        <f>+[2]TechOptions!F173</f>
        <v>2025</v>
      </c>
      <c r="T180" s="1">
        <f>+[2]TechOptions!G173</f>
        <v>25</v>
      </c>
      <c r="U180" s="1">
        <f>+ROUND([2]TechOptions!E173,2)</f>
        <v>0.9</v>
      </c>
      <c r="V180" s="1">
        <v>31.536000000000001</v>
      </c>
      <c r="W180" s="1">
        <f>+[2]TechOptions!H173</f>
        <v>0.7</v>
      </c>
      <c r="X180" s="1">
        <f>+[2]TechOptions!I173</f>
        <v>0.7</v>
      </c>
      <c r="Y180" s="1">
        <f>+[2]TechOptions!J173</f>
        <v>0.7</v>
      </c>
      <c r="Z180" s="1">
        <f>+[2]TechOptions!K173</f>
        <v>0.7</v>
      </c>
      <c r="AA180" s="1">
        <f>+[2]TechOptions!L173</f>
        <v>0.7</v>
      </c>
      <c r="AB180" s="1">
        <f>+[2]TechOptions!M173</f>
        <v>0.7</v>
      </c>
      <c r="AC180" s="1">
        <f>+[2]TechOptions!N173</f>
        <v>0.7</v>
      </c>
      <c r="AD180" s="1">
        <f>+[2]TechOptions!O173</f>
        <v>0.7</v>
      </c>
      <c r="AE180" s="1">
        <f>+[2]TechOptions!P173</f>
        <v>0.7</v>
      </c>
      <c r="AF180" s="1">
        <f>+[2]TechOptions!Q173</f>
        <v>0.7</v>
      </c>
      <c r="AG180" s="1">
        <f>+[2]TechOptions!R173</f>
        <v>63</v>
      </c>
      <c r="AH180" s="1">
        <f>+[2]TechOptions!S173</f>
        <v>63</v>
      </c>
      <c r="AI180" s="1">
        <f>+[2]TechOptions!T173</f>
        <v>63</v>
      </c>
      <c r="AJ180" s="1">
        <f>+[2]TechOptions!U173</f>
        <v>63</v>
      </c>
      <c r="AK180" s="1">
        <f>+[2]TechOptions!V173</f>
        <v>63</v>
      </c>
      <c r="AL180" s="1">
        <f>+[2]TechOptions!W173</f>
        <v>63</v>
      </c>
      <c r="AM180" s="1">
        <f>+[2]TechOptions!X173</f>
        <v>63</v>
      </c>
      <c r="AN180" s="1">
        <f>+[2]TechOptions!Y173</f>
        <v>63</v>
      </c>
      <c r="AO180" s="1">
        <f>+[2]TechOptions!Z173</f>
        <v>63</v>
      </c>
      <c r="AP180" s="1">
        <f>+[2]TechOptions!AA173</f>
        <v>63</v>
      </c>
      <c r="AQ180" s="1">
        <f>+[2]TechOptions!AL173</f>
        <v>0.24</v>
      </c>
      <c r="AR180" s="1">
        <v>5</v>
      </c>
      <c r="AZ180" s="21" t="s">
        <v>128</v>
      </c>
      <c r="BA180" s="22"/>
      <c r="BB180" s="22" t="s">
        <v>66</v>
      </c>
      <c r="BC180" s="22"/>
      <c r="BD180" s="22" t="s">
        <v>67</v>
      </c>
      <c r="BE180" s="22"/>
      <c r="BF180" s="22" t="s">
        <v>68</v>
      </c>
    </row>
    <row r="181" spans="1:58" hidden="1">
      <c r="A181" s="4" t="s">
        <v>127</v>
      </c>
      <c r="B181" s="2" t="s">
        <v>209</v>
      </c>
      <c r="C181" s="4" t="s">
        <v>66</v>
      </c>
      <c r="D181" s="2" t="s">
        <v>158</v>
      </c>
      <c r="E181" s="3" t="s">
        <v>448</v>
      </c>
      <c r="F181" s="4" t="s">
        <v>67</v>
      </c>
      <c r="G181" s="2" t="s">
        <v>159</v>
      </c>
      <c r="H181" s="3" t="s">
        <v>454</v>
      </c>
      <c r="I181" s="4" t="s">
        <v>111</v>
      </c>
      <c r="J181" s="2" t="s">
        <v>198</v>
      </c>
      <c r="L181" s="1">
        <f t="shared" si="22"/>
        <v>22</v>
      </c>
      <c r="N181" s="1" t="str">
        <f t="shared" si="23"/>
        <v>CHMCL-PH-FURN-LPG-Furn</v>
      </c>
      <c r="O181" s="1" t="str">
        <f t="shared" si="24"/>
        <v>New Petroleum/Chemicals - Process Heat: Furnace/Kiln  - LPG</v>
      </c>
      <c r="P181" s="1" t="str">
        <f t="shared" si="25"/>
        <v>INDLPG</v>
      </c>
      <c r="Q181" s="1" t="str">
        <f t="shared" si="26"/>
        <v>CHMCL-PH-FURN</v>
      </c>
      <c r="R181" s="1">
        <f>2018</f>
        <v>2018</v>
      </c>
      <c r="S181" s="1">
        <f>+[2]TechOptions!F174</f>
        <v>2025</v>
      </c>
      <c r="T181" s="1">
        <f>+[2]TechOptions!G174</f>
        <v>25</v>
      </c>
      <c r="U181" s="1">
        <f>+ROUND([2]TechOptions!E174,2)</f>
        <v>0.9</v>
      </c>
      <c r="V181" s="1">
        <v>31.536000000000001</v>
      </c>
      <c r="W181" s="1">
        <f>+[2]TechOptions!H174</f>
        <v>0.8</v>
      </c>
      <c r="X181" s="1">
        <f>+[2]TechOptions!I174</f>
        <v>0.8</v>
      </c>
      <c r="Y181" s="1">
        <f>+[2]TechOptions!J174</f>
        <v>0.8</v>
      </c>
      <c r="Z181" s="1">
        <f>+[2]TechOptions!K174</f>
        <v>0.8</v>
      </c>
      <c r="AA181" s="1">
        <f>+[2]TechOptions!L174</f>
        <v>0.8</v>
      </c>
      <c r="AB181" s="1">
        <f>+[2]TechOptions!M174</f>
        <v>0.8</v>
      </c>
      <c r="AC181" s="1">
        <f>+[2]TechOptions!N174</f>
        <v>0.8</v>
      </c>
      <c r="AD181" s="1">
        <f>+[2]TechOptions!O174</f>
        <v>0.8</v>
      </c>
      <c r="AE181" s="1">
        <f>+[2]TechOptions!P174</f>
        <v>0.8</v>
      </c>
      <c r="AF181" s="1">
        <f>+[2]TechOptions!Q174</f>
        <v>0.8</v>
      </c>
      <c r="AG181" s="1">
        <f>+[2]TechOptions!R174</f>
        <v>63</v>
      </c>
      <c r="AH181" s="1">
        <f>+[2]TechOptions!S174</f>
        <v>63</v>
      </c>
      <c r="AI181" s="1">
        <f>+[2]TechOptions!T174</f>
        <v>63</v>
      </c>
      <c r="AJ181" s="1">
        <f>+[2]TechOptions!U174</f>
        <v>63</v>
      </c>
      <c r="AK181" s="1">
        <f>+[2]TechOptions!V174</f>
        <v>63</v>
      </c>
      <c r="AL181" s="1">
        <f>+[2]TechOptions!W174</f>
        <v>63</v>
      </c>
      <c r="AM181" s="1">
        <f>+[2]TechOptions!X174</f>
        <v>63</v>
      </c>
      <c r="AN181" s="1">
        <f>+[2]TechOptions!Y174</f>
        <v>63</v>
      </c>
      <c r="AO181" s="1">
        <f>+[2]TechOptions!Z174</f>
        <v>63</v>
      </c>
      <c r="AP181" s="1">
        <f>+[2]TechOptions!AA174</f>
        <v>63</v>
      </c>
      <c r="AQ181" s="1">
        <f>+[2]TechOptions!AL174</f>
        <v>7.0000000000000007E-2</v>
      </c>
      <c r="AR181" s="1">
        <v>5</v>
      </c>
      <c r="AZ181" s="19" t="s">
        <v>128</v>
      </c>
      <c r="BA181" s="20"/>
      <c r="BB181" s="20" t="s">
        <v>66</v>
      </c>
      <c r="BC181" s="20"/>
      <c r="BD181" s="20" t="s">
        <v>67</v>
      </c>
      <c r="BE181" s="20"/>
      <c r="BF181" s="24" t="s">
        <v>74</v>
      </c>
    </row>
    <row r="182" spans="1:58" hidden="1">
      <c r="A182" s="4" t="s">
        <v>128</v>
      </c>
      <c r="B182" s="2" t="s">
        <v>210</v>
      </c>
      <c r="C182" s="4" t="s">
        <v>84</v>
      </c>
      <c r="D182" s="2" t="s">
        <v>175</v>
      </c>
      <c r="E182" s="3" t="s">
        <v>455</v>
      </c>
      <c r="F182" s="4" t="s">
        <v>85</v>
      </c>
      <c r="G182" s="2" t="s">
        <v>554</v>
      </c>
      <c r="H182" s="3" t="s">
        <v>573</v>
      </c>
      <c r="I182" s="4" t="s">
        <v>83</v>
      </c>
      <c r="J182" s="2" t="s">
        <v>174</v>
      </c>
      <c r="L182" s="1">
        <f t="shared" si="22"/>
        <v>25</v>
      </c>
      <c r="N182" s="1" t="str">
        <f t="shared" si="23"/>
        <v>REFI-MoTP-Stat-PET-st_ngn</v>
      </c>
      <c r="O182" s="1" t="str">
        <f t="shared" si="24"/>
        <v>New Refining - Motive Power, Stationary  - Petrol</v>
      </c>
      <c r="P182" s="1" t="str">
        <f t="shared" si="25"/>
        <v>INDPET</v>
      </c>
      <c r="Q182" s="1" t="str">
        <f t="shared" si="26"/>
        <v>REFI-MoTP-Stat</v>
      </c>
      <c r="R182" s="1">
        <f>2018</f>
        <v>2018</v>
      </c>
      <c r="S182" s="1">
        <f>+[2]TechOptions!F175</f>
        <v>2025</v>
      </c>
      <c r="T182" s="1">
        <f>+[2]TechOptions!G175</f>
        <v>15</v>
      </c>
      <c r="U182" s="1">
        <f>+ROUND([2]TechOptions!E175,2)</f>
        <v>0.5</v>
      </c>
      <c r="V182" s="1">
        <v>31.536000000000001</v>
      </c>
      <c r="W182" s="1">
        <f>+[2]TechOptions!H175</f>
        <v>0.18</v>
      </c>
      <c r="X182" s="1">
        <f>+[2]TechOptions!I175</f>
        <v>0.18</v>
      </c>
      <c r="Y182" s="1">
        <f>+[2]TechOptions!J175</f>
        <v>0.18</v>
      </c>
      <c r="Z182" s="1">
        <f>+[2]TechOptions!K175</f>
        <v>0.18</v>
      </c>
      <c r="AA182" s="1">
        <f>+[2]TechOptions!L175</f>
        <v>0.18</v>
      </c>
      <c r="AB182" s="1">
        <f>+[2]TechOptions!M175</f>
        <v>0.18</v>
      </c>
      <c r="AC182" s="1">
        <f>+[2]TechOptions!N175</f>
        <v>0.18</v>
      </c>
      <c r="AD182" s="1">
        <f>+[2]TechOptions!O175</f>
        <v>0.18</v>
      </c>
      <c r="AE182" s="1">
        <f>+[2]TechOptions!P175</f>
        <v>0.18</v>
      </c>
      <c r="AF182" s="1">
        <f>+[2]TechOptions!Q175</f>
        <v>0.18</v>
      </c>
      <c r="AG182" s="1">
        <f>+[2]TechOptions!R175</f>
        <v>350</v>
      </c>
      <c r="AH182" s="1">
        <f>+[2]TechOptions!S175</f>
        <v>350</v>
      </c>
      <c r="AI182" s="1">
        <f>+[2]TechOptions!T175</f>
        <v>350</v>
      </c>
      <c r="AJ182" s="1">
        <f>+[2]TechOptions!U175</f>
        <v>350</v>
      </c>
      <c r="AK182" s="1">
        <f>+[2]TechOptions!V175</f>
        <v>350</v>
      </c>
      <c r="AL182" s="1">
        <f>+[2]TechOptions!W175</f>
        <v>350</v>
      </c>
      <c r="AM182" s="1">
        <f>+[2]TechOptions!X175</f>
        <v>350</v>
      </c>
      <c r="AN182" s="1">
        <f>+[2]TechOptions!Y175</f>
        <v>350</v>
      </c>
      <c r="AO182" s="1">
        <f>+[2]TechOptions!Z175</f>
        <v>350</v>
      </c>
      <c r="AP182" s="1">
        <f>+[2]TechOptions!AA175</f>
        <v>350</v>
      </c>
      <c r="AQ182" s="1">
        <f>+[2]TechOptions!AL175</f>
        <v>1</v>
      </c>
      <c r="AR182" s="1">
        <v>5</v>
      </c>
      <c r="AZ182" s="21" t="s">
        <v>128</v>
      </c>
      <c r="BA182" s="22"/>
      <c r="BB182" s="22" t="s">
        <v>66</v>
      </c>
      <c r="BC182" s="22"/>
      <c r="BD182" s="22" t="s">
        <v>67</v>
      </c>
      <c r="BE182" s="22"/>
      <c r="BF182" s="26" t="s">
        <v>111</v>
      </c>
    </row>
    <row r="183" spans="1:58" hidden="1">
      <c r="A183" s="4" t="s">
        <v>128</v>
      </c>
      <c r="B183" s="2" t="s">
        <v>210</v>
      </c>
      <c r="C183" s="4" t="s">
        <v>84</v>
      </c>
      <c r="D183" s="2" t="s">
        <v>175</v>
      </c>
      <c r="E183" s="3" t="s">
        <v>455</v>
      </c>
      <c r="F183" s="4" t="s">
        <v>87</v>
      </c>
      <c r="G183" s="2" t="s">
        <v>178</v>
      </c>
      <c r="H183" s="3" t="s">
        <v>456</v>
      </c>
      <c r="I183" s="4" t="s">
        <v>70</v>
      </c>
      <c r="J183" s="2" t="s">
        <v>161</v>
      </c>
      <c r="L183" s="1">
        <f t="shared" si="22"/>
        <v>24</v>
      </c>
      <c r="N183" s="1" t="str">
        <f t="shared" si="23"/>
        <v>REFI-MoTP-Stat-ELC-Motor</v>
      </c>
      <c r="O183" s="1" t="str">
        <f t="shared" si="24"/>
        <v>New Refining - Motive Power, Stationary  - Electricity</v>
      </c>
      <c r="P183" s="1" t="str">
        <f t="shared" si="25"/>
        <v>INDELC</v>
      </c>
      <c r="Q183" s="1" t="str">
        <f t="shared" si="26"/>
        <v>REFI-MoTP-Stat</v>
      </c>
      <c r="R183" s="1">
        <f>2018</f>
        <v>2018</v>
      </c>
      <c r="S183" s="1">
        <f>+[2]TechOptions!F176</f>
        <v>2020</v>
      </c>
      <c r="T183" s="1">
        <f>+[2]TechOptions!G176</f>
        <v>10</v>
      </c>
      <c r="U183" s="1">
        <f>+ROUND([2]TechOptions!E176,2)</f>
        <v>0.5</v>
      </c>
      <c r="V183" s="1">
        <v>31.536000000000001</v>
      </c>
      <c r="W183" s="1">
        <f>+[2]TechOptions!H176</f>
        <v>0.67500000000000004</v>
      </c>
      <c r="X183" s="1">
        <f>+[2]TechOptions!I176</f>
        <v>0.67500000000000004</v>
      </c>
      <c r="Y183" s="1">
        <f>+[2]TechOptions!J176</f>
        <v>0.67500000000000004</v>
      </c>
      <c r="Z183" s="1">
        <f>+[2]TechOptions!K176</f>
        <v>0.67500000000000004</v>
      </c>
      <c r="AA183" s="1">
        <f>+[2]TechOptions!L176</f>
        <v>0.67500000000000004</v>
      </c>
      <c r="AB183" s="1">
        <f>+[2]TechOptions!M176</f>
        <v>0.67500000000000004</v>
      </c>
      <c r="AC183" s="1">
        <f>+[2]TechOptions!N176</f>
        <v>0.67500000000000004</v>
      </c>
      <c r="AD183" s="1">
        <f>+[2]TechOptions!O176</f>
        <v>0.67500000000000004</v>
      </c>
      <c r="AE183" s="1">
        <f>+[2]TechOptions!P176</f>
        <v>0.67500000000000004</v>
      </c>
      <c r="AF183" s="1">
        <f>+[2]TechOptions!Q176</f>
        <v>0.67500000000000004</v>
      </c>
      <c r="AG183" s="1">
        <f>+[2]TechOptions!R176</f>
        <v>280</v>
      </c>
      <c r="AH183" s="1">
        <f>+[2]TechOptions!S176</f>
        <v>280</v>
      </c>
      <c r="AI183" s="1">
        <f>+[2]TechOptions!T176</f>
        <v>280</v>
      </c>
      <c r="AJ183" s="1">
        <f>+[2]TechOptions!U176</f>
        <v>280</v>
      </c>
      <c r="AK183" s="1">
        <f>+[2]TechOptions!V176</f>
        <v>280</v>
      </c>
      <c r="AL183" s="1">
        <f>+[2]TechOptions!W176</f>
        <v>280</v>
      </c>
      <c r="AM183" s="1">
        <f>+[2]TechOptions!X176</f>
        <v>280</v>
      </c>
      <c r="AN183" s="1">
        <f>+[2]TechOptions!Y176</f>
        <v>280</v>
      </c>
      <c r="AO183" s="1">
        <f>+[2]TechOptions!Z176</f>
        <v>280</v>
      </c>
      <c r="AP183" s="1">
        <f>+[2]TechOptions!AA176</f>
        <v>280</v>
      </c>
      <c r="AQ183" s="1">
        <f>+[2]TechOptions!AL176</f>
        <v>1</v>
      </c>
      <c r="AR183" s="1">
        <v>5</v>
      </c>
      <c r="AZ183" s="19" t="s">
        <v>128</v>
      </c>
      <c r="BA183" s="20"/>
      <c r="BB183" s="20" t="s">
        <v>280</v>
      </c>
      <c r="BC183" s="20"/>
      <c r="BD183" s="20" t="s">
        <v>95</v>
      </c>
      <c r="BE183" s="20"/>
      <c r="BF183" s="20" t="s">
        <v>68</v>
      </c>
    </row>
    <row r="184" spans="1:58" hidden="1">
      <c r="A184" s="4" t="s">
        <v>128</v>
      </c>
      <c r="B184" s="2" t="s">
        <v>210</v>
      </c>
      <c r="C184" s="4" t="s">
        <v>84</v>
      </c>
      <c r="D184" s="2" t="s">
        <v>175</v>
      </c>
      <c r="E184" s="3" t="s">
        <v>455</v>
      </c>
      <c r="F184" s="4" t="s">
        <v>85</v>
      </c>
      <c r="G184" s="2" t="s">
        <v>554</v>
      </c>
      <c r="H184" s="3" t="s">
        <v>574</v>
      </c>
      <c r="I184" s="4" t="s">
        <v>82</v>
      </c>
      <c r="J184" s="2" t="s">
        <v>173</v>
      </c>
      <c r="L184" s="1">
        <f t="shared" si="22"/>
        <v>25</v>
      </c>
      <c r="N184" s="1" t="str">
        <f t="shared" si="23"/>
        <v>REFI-MoTP-Stat-DSL-st_ngn</v>
      </c>
      <c r="O184" s="1" t="str">
        <f t="shared" si="24"/>
        <v>New Refining - Motive Power, Stationary  - Diesel</v>
      </c>
      <c r="P184" s="1" t="str">
        <f t="shared" si="25"/>
        <v>INDDSL</v>
      </c>
      <c r="Q184" s="1" t="str">
        <f t="shared" si="26"/>
        <v>REFI-MoTP-Stat</v>
      </c>
      <c r="R184" s="1">
        <f>2018</f>
        <v>2018</v>
      </c>
      <c r="S184" s="1">
        <f>+[2]TechOptions!F177</f>
        <v>2025</v>
      </c>
      <c r="T184" s="1">
        <f>+[2]TechOptions!G177</f>
        <v>20</v>
      </c>
      <c r="U184" s="1">
        <f>+ROUND([2]TechOptions!E177,2)</f>
        <v>0.5</v>
      </c>
      <c r="V184" s="1">
        <v>31.536000000000001</v>
      </c>
      <c r="W184" s="1">
        <f>+[2]TechOptions!H177</f>
        <v>0.22</v>
      </c>
      <c r="X184" s="1">
        <f>+[2]TechOptions!I177</f>
        <v>0.22</v>
      </c>
      <c r="Y184" s="1">
        <f>+[2]TechOptions!J177</f>
        <v>0.22</v>
      </c>
      <c r="Z184" s="1">
        <f>+[2]TechOptions!K177</f>
        <v>0.22</v>
      </c>
      <c r="AA184" s="1">
        <f>+[2]TechOptions!L177</f>
        <v>0.22</v>
      </c>
      <c r="AB184" s="1">
        <f>+[2]TechOptions!M177</f>
        <v>0.22</v>
      </c>
      <c r="AC184" s="1">
        <f>+[2]TechOptions!N177</f>
        <v>0.22</v>
      </c>
      <c r="AD184" s="1">
        <f>+[2]TechOptions!O177</f>
        <v>0.22</v>
      </c>
      <c r="AE184" s="1">
        <f>+[2]TechOptions!P177</f>
        <v>0.22</v>
      </c>
      <c r="AF184" s="1">
        <f>+[2]TechOptions!Q177</f>
        <v>0.22</v>
      </c>
      <c r="AG184" s="1">
        <f>+[2]TechOptions!R177</f>
        <v>455</v>
      </c>
      <c r="AH184" s="1">
        <f>+[2]TechOptions!S177</f>
        <v>455</v>
      </c>
      <c r="AI184" s="1">
        <f>+[2]TechOptions!T177</f>
        <v>455</v>
      </c>
      <c r="AJ184" s="1">
        <f>+[2]TechOptions!U177</f>
        <v>455</v>
      </c>
      <c r="AK184" s="1">
        <f>+[2]TechOptions!V177</f>
        <v>455</v>
      </c>
      <c r="AL184" s="1">
        <f>+[2]TechOptions!W177</f>
        <v>455</v>
      </c>
      <c r="AM184" s="1">
        <f>+[2]TechOptions!X177</f>
        <v>455</v>
      </c>
      <c r="AN184" s="1">
        <f>+[2]TechOptions!Y177</f>
        <v>455</v>
      </c>
      <c r="AO184" s="1">
        <f>+[2]TechOptions!Z177</f>
        <v>455</v>
      </c>
      <c r="AP184" s="1">
        <f>+[2]TechOptions!AA177</f>
        <v>455</v>
      </c>
      <c r="AQ184" s="1">
        <f>+[2]TechOptions!AL177</f>
        <v>1</v>
      </c>
      <c r="AR184" s="1">
        <v>5</v>
      </c>
      <c r="AZ184" s="21" t="s">
        <v>128</v>
      </c>
      <c r="BA184" s="22"/>
      <c r="BB184" s="22" t="s">
        <v>280</v>
      </c>
      <c r="BC184" s="22"/>
      <c r="BD184" s="22" t="s">
        <v>95</v>
      </c>
      <c r="BE184" s="22"/>
      <c r="BF184" s="22" t="s">
        <v>82</v>
      </c>
    </row>
    <row r="185" spans="1:58" hidden="1">
      <c r="A185" s="4" t="s">
        <v>128</v>
      </c>
      <c r="B185" s="2" t="s">
        <v>210</v>
      </c>
      <c r="C185" s="4" t="s">
        <v>84</v>
      </c>
      <c r="D185" s="2" t="s">
        <v>175</v>
      </c>
      <c r="E185" s="3" t="s">
        <v>455</v>
      </c>
      <c r="F185" s="4" t="s">
        <v>222</v>
      </c>
      <c r="G185" s="2" t="s">
        <v>235</v>
      </c>
      <c r="H185" s="3" t="s">
        <v>457</v>
      </c>
      <c r="I185" s="4" t="s">
        <v>70</v>
      </c>
      <c r="J185" s="2" t="s">
        <v>161</v>
      </c>
      <c r="L185" s="1">
        <f t="shared" si="22"/>
        <v>26</v>
      </c>
      <c r="N185" s="1" t="str">
        <f t="shared" si="23"/>
        <v>REFI-MoTP-Stat-ELC-VSD-Mtr</v>
      </c>
      <c r="O185" s="1" t="str">
        <f t="shared" si="24"/>
        <v>New Refining - Motive Power, Stationary  - Electricity</v>
      </c>
      <c r="P185" s="1" t="str">
        <f t="shared" si="25"/>
        <v>INDELC</v>
      </c>
      <c r="Q185" s="1" t="str">
        <f t="shared" si="26"/>
        <v>REFI-MoTP-Stat</v>
      </c>
      <c r="R185" s="1">
        <f>2018</f>
        <v>2018</v>
      </c>
      <c r="S185" s="1">
        <f>+[2]TechOptions!F178</f>
        <v>2025</v>
      </c>
      <c r="T185" s="1">
        <f>+[2]TechOptions!G178</f>
        <v>10</v>
      </c>
      <c r="U185" s="1">
        <f>+ROUND([2]TechOptions!E178,2)</f>
        <v>0.5</v>
      </c>
      <c r="V185" s="1">
        <v>31.536000000000001</v>
      </c>
      <c r="W185" s="1">
        <f>+[2]TechOptions!H178</f>
        <v>0.9</v>
      </c>
      <c r="X185" s="1">
        <f>+[2]TechOptions!I178</f>
        <v>0.9</v>
      </c>
      <c r="Y185" s="1">
        <f>+[2]TechOptions!J178</f>
        <v>0.9</v>
      </c>
      <c r="Z185" s="1">
        <f>+[2]TechOptions!K178</f>
        <v>0.9</v>
      </c>
      <c r="AA185" s="1">
        <f>+[2]TechOptions!L178</f>
        <v>0.9</v>
      </c>
      <c r="AB185" s="1">
        <f>+[2]TechOptions!M178</f>
        <v>0.9</v>
      </c>
      <c r="AC185" s="1">
        <f>+[2]TechOptions!N178</f>
        <v>0.9</v>
      </c>
      <c r="AD185" s="1">
        <f>+[2]TechOptions!O178</f>
        <v>0.9</v>
      </c>
      <c r="AE185" s="1">
        <f>+[2]TechOptions!P178</f>
        <v>0.9</v>
      </c>
      <c r="AF185" s="1">
        <f>+[2]TechOptions!Q178</f>
        <v>0.9</v>
      </c>
      <c r="AG185" s="1">
        <f>+[2]TechOptions!R178</f>
        <v>336</v>
      </c>
      <c r="AH185" s="1">
        <f>+[2]TechOptions!S178</f>
        <v>336</v>
      </c>
      <c r="AI185" s="1">
        <f>+[2]TechOptions!T178</f>
        <v>336</v>
      </c>
      <c r="AJ185" s="1">
        <f>+[2]TechOptions!U178</f>
        <v>336</v>
      </c>
      <c r="AK185" s="1">
        <f>+[2]TechOptions!V178</f>
        <v>336</v>
      </c>
      <c r="AL185" s="1">
        <f>+[2]TechOptions!W178</f>
        <v>336</v>
      </c>
      <c r="AM185" s="1">
        <f>+[2]TechOptions!X178</f>
        <v>336</v>
      </c>
      <c r="AN185" s="1">
        <f>+[2]TechOptions!Y178</f>
        <v>336</v>
      </c>
      <c r="AO185" s="1">
        <f>+[2]TechOptions!Z178</f>
        <v>336</v>
      </c>
      <c r="AP185" s="1">
        <f>+[2]TechOptions!AA178</f>
        <v>336</v>
      </c>
      <c r="AQ185" s="1">
        <f>+[2]TechOptions!AL178</f>
        <v>0.5</v>
      </c>
      <c r="AR185" s="1">
        <v>5</v>
      </c>
      <c r="AZ185" s="19" t="s">
        <v>128</v>
      </c>
      <c r="BA185" s="20"/>
      <c r="BB185" s="20" t="s">
        <v>280</v>
      </c>
      <c r="BC185" s="20"/>
      <c r="BD185" s="20" t="s">
        <v>232</v>
      </c>
      <c r="BE185" s="20"/>
      <c r="BF185" s="20" t="s">
        <v>70</v>
      </c>
    </row>
    <row r="186" spans="1:58" hidden="1">
      <c r="A186" s="4" t="s">
        <v>128</v>
      </c>
      <c r="B186" s="2" t="s">
        <v>210</v>
      </c>
      <c r="C186" s="4" t="s">
        <v>66</v>
      </c>
      <c r="D186" s="2" t="s">
        <v>158</v>
      </c>
      <c r="E186" s="3" t="s">
        <v>458</v>
      </c>
      <c r="F186" s="4" t="s">
        <v>69</v>
      </c>
      <c r="G186" s="2" t="s">
        <v>159</v>
      </c>
      <c r="H186" s="3" t="s">
        <v>459</v>
      </c>
      <c r="I186" s="4" t="s">
        <v>70</v>
      </c>
      <c r="J186" s="2" t="s">
        <v>161</v>
      </c>
      <c r="L186" s="1">
        <f t="shared" si="22"/>
        <v>21</v>
      </c>
      <c r="N186" s="1" t="str">
        <f t="shared" si="23"/>
        <v>REFI-PH-FURN-ELC-Furn</v>
      </c>
      <c r="O186" s="1" t="str">
        <f t="shared" si="24"/>
        <v>New Refining - Process Heat: Furnace/Kiln  - Electricity</v>
      </c>
      <c r="P186" s="1" t="str">
        <f t="shared" si="25"/>
        <v>INDELC</v>
      </c>
      <c r="Q186" s="1" t="str">
        <f t="shared" si="26"/>
        <v>REFI-PH-FURN</v>
      </c>
      <c r="R186" s="1">
        <f>2018</f>
        <v>2018</v>
      </c>
      <c r="S186" s="1">
        <f>+[2]TechOptions!F179</f>
        <v>2025</v>
      </c>
      <c r="T186" s="1">
        <f>+[2]TechOptions!G179</f>
        <v>25</v>
      </c>
      <c r="U186" s="1">
        <f>+ROUND([2]TechOptions!E179,2)</f>
        <v>0.9</v>
      </c>
      <c r="V186" s="1">
        <v>31.536000000000001</v>
      </c>
      <c r="W186" s="1">
        <f>+[2]TechOptions!H179</f>
        <v>0.8</v>
      </c>
      <c r="X186" s="1">
        <f>+[2]TechOptions!I179</f>
        <v>0.8</v>
      </c>
      <c r="Y186" s="1">
        <f>+[2]TechOptions!J179</f>
        <v>0.8</v>
      </c>
      <c r="Z186" s="1">
        <f>+[2]TechOptions!K179</f>
        <v>0.8</v>
      </c>
      <c r="AA186" s="1">
        <f>+[2]TechOptions!L179</f>
        <v>0.8</v>
      </c>
      <c r="AB186" s="1">
        <f>+[2]TechOptions!M179</f>
        <v>0.8</v>
      </c>
      <c r="AC186" s="1">
        <f>+[2]TechOptions!N179</f>
        <v>0.8</v>
      </c>
      <c r="AD186" s="1">
        <f>+[2]TechOptions!O179</f>
        <v>0.8</v>
      </c>
      <c r="AE186" s="1">
        <f>+[2]TechOptions!P179</f>
        <v>0.8</v>
      </c>
      <c r="AF186" s="1">
        <f>+[2]TechOptions!Q179</f>
        <v>0.8</v>
      </c>
      <c r="AG186" s="1">
        <f>+[2]TechOptions!R179</f>
        <v>63</v>
      </c>
      <c r="AH186" s="1">
        <f>+[2]TechOptions!S179</f>
        <v>63</v>
      </c>
      <c r="AI186" s="1">
        <f>+[2]TechOptions!T179</f>
        <v>63</v>
      </c>
      <c r="AJ186" s="1">
        <f>+[2]TechOptions!U179</f>
        <v>63</v>
      </c>
      <c r="AK186" s="1">
        <f>+[2]TechOptions!V179</f>
        <v>63</v>
      </c>
      <c r="AL186" s="1">
        <f>+[2]TechOptions!W179</f>
        <v>63</v>
      </c>
      <c r="AM186" s="1">
        <f>+[2]TechOptions!X179</f>
        <v>63</v>
      </c>
      <c r="AN186" s="1">
        <f>+[2]TechOptions!Y179</f>
        <v>63</v>
      </c>
      <c r="AO186" s="1">
        <f>+[2]TechOptions!Z179</f>
        <v>63</v>
      </c>
      <c r="AP186" s="1">
        <f>+[2]TechOptions!AA179</f>
        <v>63</v>
      </c>
      <c r="AQ186" s="1">
        <f>+[2]TechOptions!AL179</f>
        <v>1</v>
      </c>
      <c r="AR186" s="1">
        <v>5</v>
      </c>
      <c r="AZ186" s="21" t="s">
        <v>128</v>
      </c>
      <c r="BA186" s="22"/>
      <c r="BB186" s="22" t="s">
        <v>280</v>
      </c>
      <c r="BC186" s="22"/>
      <c r="BD186" s="22" t="s">
        <v>95</v>
      </c>
      <c r="BE186" s="22"/>
      <c r="BF186" s="22" t="s">
        <v>71</v>
      </c>
    </row>
    <row r="187" spans="1:58" hidden="1">
      <c r="A187" s="4" t="s">
        <v>128</v>
      </c>
      <c r="B187" s="2" t="s">
        <v>210</v>
      </c>
      <c r="C187" s="4" t="s">
        <v>66</v>
      </c>
      <c r="D187" s="2" t="s">
        <v>158</v>
      </c>
      <c r="E187" s="3" t="s">
        <v>458</v>
      </c>
      <c r="F187" s="4" t="s">
        <v>67</v>
      </c>
      <c r="G187" s="2" t="s">
        <v>159</v>
      </c>
      <c r="H187" s="3" t="s">
        <v>460</v>
      </c>
      <c r="I187" s="4" t="s">
        <v>71</v>
      </c>
      <c r="J187" s="2" t="s">
        <v>162</v>
      </c>
      <c r="L187" s="1">
        <f t="shared" si="22"/>
        <v>21</v>
      </c>
      <c r="N187" s="1" t="str">
        <f t="shared" si="23"/>
        <v>REFI-PH-FURN-COA-Furn</v>
      </c>
      <c r="O187" s="1" t="str">
        <f t="shared" si="24"/>
        <v>New Refining - Process Heat: Furnace/Kiln  - Coal</v>
      </c>
      <c r="P187" s="1" t="str">
        <f t="shared" si="25"/>
        <v>INDCOA</v>
      </c>
      <c r="Q187" s="1" t="str">
        <f t="shared" si="26"/>
        <v>REFI-PH-FURN</v>
      </c>
      <c r="R187" s="1">
        <f>2018</f>
        <v>2018</v>
      </c>
      <c r="S187" s="1">
        <f>+[2]TechOptions!F180</f>
        <v>2025</v>
      </c>
      <c r="T187" s="1">
        <f>+[2]TechOptions!G180</f>
        <v>25</v>
      </c>
      <c r="U187" s="1">
        <f>+ROUND([2]TechOptions!E180,2)</f>
        <v>0.9</v>
      </c>
      <c r="V187" s="1">
        <v>31.536000000000001</v>
      </c>
      <c r="W187" s="1">
        <f>+[2]TechOptions!H180</f>
        <v>0.7</v>
      </c>
      <c r="X187" s="1">
        <f>+[2]TechOptions!I180</f>
        <v>0.7</v>
      </c>
      <c r="Y187" s="1">
        <f>+[2]TechOptions!J180</f>
        <v>0.7</v>
      </c>
      <c r="Z187" s="1">
        <f>+[2]TechOptions!K180</f>
        <v>0.7</v>
      </c>
      <c r="AA187" s="1">
        <f>+[2]TechOptions!L180</f>
        <v>0.7</v>
      </c>
      <c r="AB187" s="1">
        <f>+[2]TechOptions!M180</f>
        <v>0.7</v>
      </c>
      <c r="AC187" s="1">
        <f>+[2]TechOptions!N180</f>
        <v>0.7</v>
      </c>
      <c r="AD187" s="1">
        <f>+[2]TechOptions!O180</f>
        <v>0.7</v>
      </c>
      <c r="AE187" s="1">
        <f>+[2]TechOptions!P180</f>
        <v>0.7</v>
      </c>
      <c r="AF187" s="1">
        <f>+[2]TechOptions!Q180</f>
        <v>0.7</v>
      </c>
      <c r="AG187" s="1">
        <f>+[2]TechOptions!R180</f>
        <v>63</v>
      </c>
      <c r="AH187" s="1">
        <f>+[2]TechOptions!S180</f>
        <v>63</v>
      </c>
      <c r="AI187" s="1">
        <f>+[2]TechOptions!T180</f>
        <v>63</v>
      </c>
      <c r="AJ187" s="1">
        <f>+[2]TechOptions!U180</f>
        <v>63</v>
      </c>
      <c r="AK187" s="1">
        <f>+[2]TechOptions!V180</f>
        <v>63</v>
      </c>
      <c r="AL187" s="1">
        <f>+[2]TechOptions!W180</f>
        <v>63</v>
      </c>
      <c r="AM187" s="1">
        <f>+[2]TechOptions!X180</f>
        <v>63</v>
      </c>
      <c r="AN187" s="1">
        <f>+[2]TechOptions!Y180</f>
        <v>63</v>
      </c>
      <c r="AO187" s="1">
        <f>+[2]TechOptions!Z180</f>
        <v>63</v>
      </c>
      <c r="AP187" s="1">
        <f>+[2]TechOptions!AA180</f>
        <v>63</v>
      </c>
      <c r="AQ187" s="1">
        <f>+[2]TechOptions!AL180</f>
        <v>0.03</v>
      </c>
      <c r="AR187" s="1">
        <v>5</v>
      </c>
      <c r="AZ187" s="19" t="s">
        <v>128</v>
      </c>
      <c r="BA187" s="20"/>
      <c r="BB187" s="20" t="s">
        <v>280</v>
      </c>
      <c r="BC187" s="20"/>
      <c r="BD187" s="20" t="s">
        <v>95</v>
      </c>
      <c r="BE187" s="20"/>
      <c r="BF187" s="20" t="s">
        <v>111</v>
      </c>
    </row>
    <row r="188" spans="1:58" hidden="1">
      <c r="A188" s="4" t="s">
        <v>128</v>
      </c>
      <c r="B188" s="2" t="s">
        <v>210</v>
      </c>
      <c r="C188" s="4" t="s">
        <v>66</v>
      </c>
      <c r="D188" s="2" t="s">
        <v>158</v>
      </c>
      <c r="E188" s="3" t="s">
        <v>458</v>
      </c>
      <c r="F188" s="4" t="s">
        <v>67</v>
      </c>
      <c r="G188" s="2" t="s">
        <v>159</v>
      </c>
      <c r="H188" s="3" t="s">
        <v>461</v>
      </c>
      <c r="I188" s="4" t="s">
        <v>68</v>
      </c>
      <c r="J188" s="2" t="s">
        <v>160</v>
      </c>
      <c r="L188" s="1">
        <f t="shared" si="22"/>
        <v>21</v>
      </c>
      <c r="N188" s="1" t="str">
        <f t="shared" si="23"/>
        <v>REFI-PH-FURN-NGA-Furn</v>
      </c>
      <c r="O188" s="1" t="str">
        <f t="shared" si="24"/>
        <v>New Refining - Process Heat: Furnace/Kiln  - Natural Gas</v>
      </c>
      <c r="P188" s="1" t="str">
        <f t="shared" si="25"/>
        <v>INDNGA</v>
      </c>
      <c r="Q188" s="1" t="str">
        <f t="shared" si="26"/>
        <v>REFI-PH-FURN</v>
      </c>
      <c r="R188" s="1">
        <f>2018</f>
        <v>2018</v>
      </c>
      <c r="S188" s="1">
        <f>+[2]TechOptions!F181</f>
        <v>2025</v>
      </c>
      <c r="T188" s="1">
        <f>+[2]TechOptions!G181</f>
        <v>25</v>
      </c>
      <c r="U188" s="1">
        <f>+ROUND([2]TechOptions!E181,2)</f>
        <v>0.9</v>
      </c>
      <c r="V188" s="1">
        <v>31.536000000000001</v>
      </c>
      <c r="W188" s="1">
        <f>+[2]TechOptions!H181</f>
        <v>0.8</v>
      </c>
      <c r="X188" s="1">
        <f>+[2]TechOptions!I181</f>
        <v>0.8</v>
      </c>
      <c r="Y188" s="1">
        <f>+[2]TechOptions!J181</f>
        <v>0.8</v>
      </c>
      <c r="Z188" s="1">
        <f>+[2]TechOptions!K181</f>
        <v>0.8</v>
      </c>
      <c r="AA188" s="1">
        <f>+[2]TechOptions!L181</f>
        <v>0.8</v>
      </c>
      <c r="AB188" s="1">
        <f>+[2]TechOptions!M181</f>
        <v>0.8</v>
      </c>
      <c r="AC188" s="1">
        <f>+[2]TechOptions!N181</f>
        <v>0.8</v>
      </c>
      <c r="AD188" s="1">
        <f>+[2]TechOptions!O181</f>
        <v>0.8</v>
      </c>
      <c r="AE188" s="1">
        <f>+[2]TechOptions!P181</f>
        <v>0.8</v>
      </c>
      <c r="AF188" s="1">
        <f>+[2]TechOptions!Q181</f>
        <v>0.8</v>
      </c>
      <c r="AG188" s="1">
        <f>+[2]TechOptions!R181</f>
        <v>63</v>
      </c>
      <c r="AH188" s="1">
        <f>+[2]TechOptions!S181</f>
        <v>63</v>
      </c>
      <c r="AI188" s="1">
        <f>+[2]TechOptions!T181</f>
        <v>63</v>
      </c>
      <c r="AJ188" s="1">
        <f>+[2]TechOptions!U181</f>
        <v>63</v>
      </c>
      <c r="AK188" s="1">
        <f>+[2]TechOptions!V181</f>
        <v>63</v>
      </c>
      <c r="AL188" s="1">
        <f>+[2]TechOptions!W181</f>
        <v>63</v>
      </c>
      <c r="AM188" s="1">
        <f>+[2]TechOptions!X181</f>
        <v>63</v>
      </c>
      <c r="AN188" s="1">
        <f>+[2]TechOptions!Y181</f>
        <v>63</v>
      </c>
      <c r="AO188" s="1">
        <f>+[2]TechOptions!Z181</f>
        <v>63</v>
      </c>
      <c r="AP188" s="1">
        <f>+[2]TechOptions!AA181</f>
        <v>63</v>
      </c>
      <c r="AQ188" s="1">
        <f>+[2]TechOptions!AL181</f>
        <v>0.56000000000000005</v>
      </c>
      <c r="AR188" s="1">
        <v>5</v>
      </c>
      <c r="AZ188" s="21" t="s">
        <v>128</v>
      </c>
      <c r="BA188" s="22"/>
      <c r="BB188" s="22" t="s">
        <v>280</v>
      </c>
      <c r="BC188" s="22"/>
      <c r="BD188" s="22" t="s">
        <v>95</v>
      </c>
      <c r="BE188" s="22"/>
      <c r="BF188" s="22" t="s">
        <v>74</v>
      </c>
    </row>
    <row r="189" spans="1:58" hidden="1">
      <c r="A189" s="4" t="s">
        <v>128</v>
      </c>
      <c r="B189" s="2" t="s">
        <v>210</v>
      </c>
      <c r="C189" s="4" t="s">
        <v>66</v>
      </c>
      <c r="D189" s="2" t="s">
        <v>158</v>
      </c>
      <c r="E189" s="3" t="s">
        <v>458</v>
      </c>
      <c r="F189" s="4" t="s">
        <v>67</v>
      </c>
      <c r="G189" s="2" t="s">
        <v>159</v>
      </c>
      <c r="H189" s="3" t="s">
        <v>462</v>
      </c>
      <c r="I189" s="4" t="s">
        <v>74</v>
      </c>
      <c r="J189" s="2" t="s">
        <v>165</v>
      </c>
      <c r="L189" s="1">
        <f t="shared" si="22"/>
        <v>21</v>
      </c>
      <c r="N189" s="1" t="str">
        <f t="shared" si="23"/>
        <v>REFI-PH-FURN-WOD-Furn</v>
      </c>
      <c r="O189" s="1" t="str">
        <f t="shared" si="24"/>
        <v>New Refining - Process Heat: Furnace/Kiln  - Wood</v>
      </c>
      <c r="P189" s="1" t="str">
        <f t="shared" si="25"/>
        <v>INDWOD</v>
      </c>
      <c r="Q189" s="1" t="str">
        <f t="shared" si="26"/>
        <v>REFI-PH-FURN</v>
      </c>
      <c r="R189" s="1">
        <f>2018</f>
        <v>2018</v>
      </c>
      <c r="S189" s="1">
        <f>+[2]TechOptions!F182</f>
        <v>2025</v>
      </c>
      <c r="T189" s="1">
        <f>+[2]TechOptions!G182</f>
        <v>25</v>
      </c>
      <c r="U189" s="1">
        <f>+ROUND([2]TechOptions!E182,2)</f>
        <v>0.9</v>
      </c>
      <c r="V189" s="1">
        <v>31.536000000000001</v>
      </c>
      <c r="W189" s="1">
        <f>+[2]TechOptions!H182</f>
        <v>0.7</v>
      </c>
      <c r="X189" s="1">
        <f>+[2]TechOptions!I182</f>
        <v>0.7</v>
      </c>
      <c r="Y189" s="1">
        <f>+[2]TechOptions!J182</f>
        <v>0.7</v>
      </c>
      <c r="Z189" s="1">
        <f>+[2]TechOptions!K182</f>
        <v>0.7</v>
      </c>
      <c r="AA189" s="1">
        <f>+[2]TechOptions!L182</f>
        <v>0.7</v>
      </c>
      <c r="AB189" s="1">
        <f>+[2]TechOptions!M182</f>
        <v>0.7</v>
      </c>
      <c r="AC189" s="1">
        <f>+[2]TechOptions!N182</f>
        <v>0.7</v>
      </c>
      <c r="AD189" s="1">
        <f>+[2]TechOptions!O182</f>
        <v>0.7</v>
      </c>
      <c r="AE189" s="1">
        <f>+[2]TechOptions!P182</f>
        <v>0.7</v>
      </c>
      <c r="AF189" s="1">
        <f>+[2]TechOptions!Q182</f>
        <v>0.7</v>
      </c>
      <c r="AG189" s="1">
        <f>+[2]TechOptions!R182</f>
        <v>63</v>
      </c>
      <c r="AH189" s="1">
        <f>+[2]TechOptions!S182</f>
        <v>63</v>
      </c>
      <c r="AI189" s="1">
        <f>+[2]TechOptions!T182</f>
        <v>63</v>
      </c>
      <c r="AJ189" s="1">
        <f>+[2]TechOptions!U182</f>
        <v>63</v>
      </c>
      <c r="AK189" s="1">
        <f>+[2]TechOptions!V182</f>
        <v>63</v>
      </c>
      <c r="AL189" s="1">
        <f>+[2]TechOptions!W182</f>
        <v>63</v>
      </c>
      <c r="AM189" s="1">
        <f>+[2]TechOptions!X182</f>
        <v>63</v>
      </c>
      <c r="AN189" s="1">
        <f>+[2]TechOptions!Y182</f>
        <v>63</v>
      </c>
      <c r="AO189" s="1">
        <f>+[2]TechOptions!Z182</f>
        <v>63</v>
      </c>
      <c r="AP189" s="1">
        <f>+[2]TechOptions!AA182</f>
        <v>63</v>
      </c>
      <c r="AQ189" s="1">
        <f>+[2]TechOptions!AL182</f>
        <v>0.24</v>
      </c>
      <c r="AR189" s="1">
        <v>5</v>
      </c>
      <c r="AZ189" s="19" t="s">
        <v>128</v>
      </c>
      <c r="BA189" s="20"/>
      <c r="BB189" s="20" t="s">
        <v>280</v>
      </c>
      <c r="BC189" s="20"/>
      <c r="BD189" s="20" t="s">
        <v>95</v>
      </c>
      <c r="BE189" s="20"/>
      <c r="BF189" s="20" t="s">
        <v>70</v>
      </c>
    </row>
    <row r="190" spans="1:58" hidden="1">
      <c r="A190" s="4" t="s">
        <v>128</v>
      </c>
      <c r="B190" s="2" t="s">
        <v>210</v>
      </c>
      <c r="C190" s="4" t="s">
        <v>66</v>
      </c>
      <c r="D190" s="2" t="s">
        <v>158</v>
      </c>
      <c r="E190" s="3" t="s">
        <v>458</v>
      </c>
      <c r="F190" s="4" t="s">
        <v>67</v>
      </c>
      <c r="G190" s="2" t="s">
        <v>159</v>
      </c>
      <c r="H190" s="3" t="s">
        <v>463</v>
      </c>
      <c r="I190" s="4" t="s">
        <v>111</v>
      </c>
      <c r="J190" s="2" t="s">
        <v>198</v>
      </c>
      <c r="L190" s="1">
        <f t="shared" si="22"/>
        <v>21</v>
      </c>
      <c r="N190" s="1" t="str">
        <f t="shared" si="23"/>
        <v>REFI-PH-FURN-LPG-Furn</v>
      </c>
      <c r="O190" s="1" t="str">
        <f t="shared" si="24"/>
        <v>New Refining - Process Heat: Furnace/Kiln  - LPG</v>
      </c>
      <c r="P190" s="1" t="str">
        <f t="shared" si="25"/>
        <v>INDLPG</v>
      </c>
      <c r="Q190" s="1" t="str">
        <f t="shared" si="26"/>
        <v>REFI-PH-FURN</v>
      </c>
      <c r="R190" s="1">
        <f>2018</f>
        <v>2018</v>
      </c>
      <c r="S190" s="1">
        <f>+[2]TechOptions!F183</f>
        <v>2025</v>
      </c>
      <c r="T190" s="1">
        <f>+[2]TechOptions!G183</f>
        <v>25</v>
      </c>
      <c r="U190" s="1">
        <f>+ROUND([2]TechOptions!E183,2)</f>
        <v>0.9</v>
      </c>
      <c r="V190" s="1">
        <v>31.536000000000001</v>
      </c>
      <c r="W190" s="1">
        <f>+[2]TechOptions!H183</f>
        <v>0.8</v>
      </c>
      <c r="X190" s="1">
        <f>+[2]TechOptions!I183</f>
        <v>0.8</v>
      </c>
      <c r="Y190" s="1">
        <f>+[2]TechOptions!J183</f>
        <v>0.8</v>
      </c>
      <c r="Z190" s="1">
        <f>+[2]TechOptions!K183</f>
        <v>0.8</v>
      </c>
      <c r="AA190" s="1">
        <f>+[2]TechOptions!L183</f>
        <v>0.8</v>
      </c>
      <c r="AB190" s="1">
        <f>+[2]TechOptions!M183</f>
        <v>0.8</v>
      </c>
      <c r="AC190" s="1">
        <f>+[2]TechOptions!N183</f>
        <v>0.8</v>
      </c>
      <c r="AD190" s="1">
        <f>+[2]TechOptions!O183</f>
        <v>0.8</v>
      </c>
      <c r="AE190" s="1">
        <f>+[2]TechOptions!P183</f>
        <v>0.8</v>
      </c>
      <c r="AF190" s="1">
        <f>+[2]TechOptions!Q183</f>
        <v>0.8</v>
      </c>
      <c r="AG190" s="1">
        <f>+[2]TechOptions!R183</f>
        <v>63</v>
      </c>
      <c r="AH190" s="1">
        <f>+[2]TechOptions!S183</f>
        <v>63</v>
      </c>
      <c r="AI190" s="1">
        <f>+[2]TechOptions!T183</f>
        <v>63</v>
      </c>
      <c r="AJ190" s="1">
        <f>+[2]TechOptions!U183</f>
        <v>63</v>
      </c>
      <c r="AK190" s="1">
        <f>+[2]TechOptions!V183</f>
        <v>63</v>
      </c>
      <c r="AL190" s="1">
        <f>+[2]TechOptions!W183</f>
        <v>63</v>
      </c>
      <c r="AM190" s="1">
        <f>+[2]TechOptions!X183</f>
        <v>63</v>
      </c>
      <c r="AN190" s="1">
        <f>+[2]TechOptions!Y183</f>
        <v>63</v>
      </c>
      <c r="AO190" s="1">
        <f>+[2]TechOptions!Z183</f>
        <v>63</v>
      </c>
      <c r="AP190" s="1">
        <f>+[2]TechOptions!AA183</f>
        <v>63</v>
      </c>
      <c r="AQ190" s="1">
        <f>+[2]TechOptions!AL183</f>
        <v>7.0000000000000007E-2</v>
      </c>
      <c r="AR190" s="1">
        <v>5</v>
      </c>
      <c r="AZ190" s="21" t="s">
        <v>130</v>
      </c>
      <c r="BA190" s="22"/>
      <c r="BB190" s="22" t="s">
        <v>133</v>
      </c>
      <c r="BC190" s="22"/>
      <c r="BD190" s="22" t="s">
        <v>134</v>
      </c>
      <c r="BE190" s="22"/>
      <c r="BF190" s="22" t="s">
        <v>68</v>
      </c>
    </row>
    <row r="191" spans="1:58" hidden="1">
      <c r="A191" s="4" t="s">
        <v>128</v>
      </c>
      <c r="B191" s="2" t="s">
        <v>210</v>
      </c>
      <c r="C191" s="4" t="s">
        <v>280</v>
      </c>
      <c r="D191" s="2" t="s">
        <v>292</v>
      </c>
      <c r="E191" s="3" t="s">
        <v>464</v>
      </c>
      <c r="F191" s="4" t="s">
        <v>95</v>
      </c>
      <c r="G191" s="2" t="s">
        <v>95</v>
      </c>
      <c r="H191" s="3" t="s">
        <v>465</v>
      </c>
      <c r="I191" s="4" t="s">
        <v>68</v>
      </c>
      <c r="J191" s="2" t="s">
        <v>160</v>
      </c>
      <c r="L191" s="1">
        <f t="shared" si="22"/>
        <v>25</v>
      </c>
      <c r="N191" s="1" t="str">
        <f t="shared" si="23"/>
        <v>REFI-PH-STM_HW-NGA-Boiler</v>
      </c>
      <c r="O191" s="1" t="str">
        <f t="shared" si="24"/>
        <v>New Refining - Process Heat: Steam/Hot Water  - Natural Gas</v>
      </c>
      <c r="P191" s="1" t="str">
        <f t="shared" si="25"/>
        <v>INDNGA</v>
      </c>
      <c r="Q191" s="1" t="str">
        <f t="shared" si="26"/>
        <v>REFI-PH-STM_HW</v>
      </c>
      <c r="R191" s="1">
        <f>2018</f>
        <v>2018</v>
      </c>
      <c r="S191" s="1">
        <f>+[2]TechOptions!F184</f>
        <v>2020</v>
      </c>
      <c r="T191" s="1">
        <f>+[2]TechOptions!G184</f>
        <v>25</v>
      </c>
      <c r="U191" s="1">
        <f>+ROUND([2]TechOptions!E184,2)</f>
        <v>0.5</v>
      </c>
      <c r="V191" s="1">
        <v>31.536000000000001</v>
      </c>
      <c r="W191" s="1">
        <f>+[2]TechOptions!H184</f>
        <v>0.87</v>
      </c>
      <c r="X191" s="1">
        <f>+[2]TechOptions!I184</f>
        <v>0.87</v>
      </c>
      <c r="Y191" s="1">
        <f>+[2]TechOptions!J184</f>
        <v>0.87</v>
      </c>
      <c r="Z191" s="1">
        <f>+[2]TechOptions!K184</f>
        <v>0.87</v>
      </c>
      <c r="AA191" s="1">
        <f>+[2]TechOptions!L184</f>
        <v>0.87</v>
      </c>
      <c r="AB191" s="1">
        <f>+[2]TechOptions!M184</f>
        <v>0.87</v>
      </c>
      <c r="AC191" s="1">
        <f>+[2]TechOptions!N184</f>
        <v>0.87</v>
      </c>
      <c r="AD191" s="1">
        <f>+[2]TechOptions!O184</f>
        <v>0.87</v>
      </c>
      <c r="AE191" s="1">
        <f>+[2]TechOptions!P184</f>
        <v>0.87</v>
      </c>
      <c r="AF191" s="1">
        <f>+[2]TechOptions!Q184</f>
        <v>0.87</v>
      </c>
      <c r="AG191" s="1">
        <f>+[2]TechOptions!R184</f>
        <v>350</v>
      </c>
      <c r="AH191" s="1">
        <f>+[2]TechOptions!S184</f>
        <v>350</v>
      </c>
      <c r="AI191" s="1">
        <f>+[2]TechOptions!T184</f>
        <v>350</v>
      </c>
      <c r="AJ191" s="1">
        <f>+[2]TechOptions!U184</f>
        <v>350</v>
      </c>
      <c r="AK191" s="1">
        <f>+[2]TechOptions!V184</f>
        <v>350</v>
      </c>
      <c r="AL191" s="1">
        <f>+[2]TechOptions!W184</f>
        <v>350</v>
      </c>
      <c r="AM191" s="1">
        <f>+[2]TechOptions!X184</f>
        <v>350</v>
      </c>
      <c r="AN191" s="1">
        <f>+[2]TechOptions!Y184</f>
        <v>350</v>
      </c>
      <c r="AO191" s="1">
        <f>+[2]TechOptions!Z184</f>
        <v>350</v>
      </c>
      <c r="AP191" s="1">
        <f>+[2]TechOptions!AA184</f>
        <v>350</v>
      </c>
      <c r="AQ191" s="1">
        <f>+[2]TechOptions!AL184</f>
        <v>0.2</v>
      </c>
      <c r="AR191" s="1">
        <v>5</v>
      </c>
      <c r="AZ191" s="19" t="s">
        <v>135</v>
      </c>
      <c r="BA191" s="20"/>
      <c r="BB191" s="20" t="s">
        <v>84</v>
      </c>
      <c r="BC191" s="20"/>
      <c r="BD191" s="20" t="s">
        <v>85</v>
      </c>
      <c r="BE191" s="20"/>
      <c r="BF191" s="20" t="s">
        <v>82</v>
      </c>
    </row>
    <row r="192" spans="1:58" hidden="1">
      <c r="A192" s="4" t="s">
        <v>128</v>
      </c>
      <c r="B192" s="2" t="s">
        <v>210</v>
      </c>
      <c r="C192" s="4" t="s">
        <v>280</v>
      </c>
      <c r="D192" s="2" t="s">
        <v>292</v>
      </c>
      <c r="E192" s="3" t="s">
        <v>464</v>
      </c>
      <c r="F192" s="4" t="s">
        <v>95</v>
      </c>
      <c r="G192" s="2" t="s">
        <v>95</v>
      </c>
      <c r="H192" s="3" t="s">
        <v>466</v>
      </c>
      <c r="I192" s="4" t="s">
        <v>82</v>
      </c>
      <c r="J192" s="2" t="s">
        <v>173</v>
      </c>
      <c r="L192" s="1">
        <f t="shared" si="22"/>
        <v>25</v>
      </c>
      <c r="N192" s="1" t="str">
        <f t="shared" si="23"/>
        <v>REFI-PH-STM_HW-DSL-Boiler</v>
      </c>
      <c r="O192" s="1" t="str">
        <f t="shared" si="24"/>
        <v>New Refining - Process Heat: Steam/Hot Water  - Diesel</v>
      </c>
      <c r="P192" s="1" t="str">
        <f t="shared" si="25"/>
        <v>INDDSL</v>
      </c>
      <c r="Q192" s="1" t="str">
        <f t="shared" si="26"/>
        <v>REFI-PH-STM_HW</v>
      </c>
      <c r="R192" s="1">
        <f>2018</f>
        <v>2018</v>
      </c>
      <c r="S192" s="1">
        <f>+[2]TechOptions!F185</f>
        <v>2025</v>
      </c>
      <c r="T192" s="1">
        <f>+[2]TechOptions!G185</f>
        <v>25</v>
      </c>
      <c r="U192" s="1">
        <f>+ROUND([2]TechOptions!E185,2)</f>
        <v>0.5</v>
      </c>
      <c r="V192" s="1">
        <v>31.536000000000001</v>
      </c>
      <c r="W192" s="1">
        <f>+[2]TechOptions!H185</f>
        <v>0.85</v>
      </c>
      <c r="X192" s="1">
        <f>+[2]TechOptions!I185</f>
        <v>0.85</v>
      </c>
      <c r="Y192" s="1">
        <f>+[2]TechOptions!J185</f>
        <v>0.85</v>
      </c>
      <c r="Z192" s="1">
        <f>+[2]TechOptions!K185</f>
        <v>0.85</v>
      </c>
      <c r="AA192" s="1">
        <f>+[2]TechOptions!L185</f>
        <v>0.85</v>
      </c>
      <c r="AB192" s="1">
        <f>+[2]TechOptions!M185</f>
        <v>0.85</v>
      </c>
      <c r="AC192" s="1">
        <f>+[2]TechOptions!N185</f>
        <v>0.85</v>
      </c>
      <c r="AD192" s="1">
        <f>+[2]TechOptions!O185</f>
        <v>0.85</v>
      </c>
      <c r="AE192" s="1">
        <f>+[2]TechOptions!P185</f>
        <v>0.85</v>
      </c>
      <c r="AF192" s="1">
        <f>+[2]TechOptions!Q185</f>
        <v>0.85</v>
      </c>
      <c r="AG192" s="1">
        <f>+[2]TechOptions!R185</f>
        <v>300</v>
      </c>
      <c r="AH192" s="1">
        <f>+[2]TechOptions!S185</f>
        <v>300</v>
      </c>
      <c r="AI192" s="1">
        <f>+[2]TechOptions!T185</f>
        <v>300</v>
      </c>
      <c r="AJ192" s="1">
        <f>+[2]TechOptions!U185</f>
        <v>300</v>
      </c>
      <c r="AK192" s="1">
        <f>+[2]TechOptions!V185</f>
        <v>300</v>
      </c>
      <c r="AL192" s="1">
        <f>+[2]TechOptions!W185</f>
        <v>300</v>
      </c>
      <c r="AM192" s="1">
        <f>+[2]TechOptions!X185</f>
        <v>300</v>
      </c>
      <c r="AN192" s="1">
        <f>+[2]TechOptions!Y185</f>
        <v>300</v>
      </c>
      <c r="AO192" s="1">
        <f>+[2]TechOptions!Z185</f>
        <v>300</v>
      </c>
      <c r="AP192" s="1">
        <f>+[2]TechOptions!AA185</f>
        <v>300</v>
      </c>
      <c r="AQ192" s="1">
        <f>+[2]TechOptions!AL185</f>
        <v>1</v>
      </c>
      <c r="AR192" s="1">
        <v>5</v>
      </c>
      <c r="AZ192" s="21" t="s">
        <v>135</v>
      </c>
      <c r="BA192" s="22"/>
      <c r="BB192" s="22" t="s">
        <v>84</v>
      </c>
      <c r="BC192" s="22"/>
      <c r="BD192" s="22" t="s">
        <v>87</v>
      </c>
      <c r="BE192" s="22"/>
      <c r="BF192" s="22" t="s">
        <v>70</v>
      </c>
    </row>
    <row r="193" spans="1:58" hidden="1">
      <c r="A193" s="4" t="s">
        <v>128</v>
      </c>
      <c r="B193" s="2" t="s">
        <v>210</v>
      </c>
      <c r="C193" s="4" t="s">
        <v>280</v>
      </c>
      <c r="D193" s="2" t="s">
        <v>292</v>
      </c>
      <c r="E193" s="3" t="s">
        <v>464</v>
      </c>
      <c r="F193" s="4" t="s">
        <v>232</v>
      </c>
      <c r="G193" s="2" t="s">
        <v>247</v>
      </c>
      <c r="H193" s="3" t="s">
        <v>467</v>
      </c>
      <c r="I193" s="4" t="s">
        <v>70</v>
      </c>
      <c r="J193" s="2" t="s">
        <v>161</v>
      </c>
      <c r="L193" s="1">
        <f t="shared" si="22"/>
        <v>23</v>
      </c>
      <c r="N193" s="1" t="str">
        <f t="shared" si="23"/>
        <v>REFI-PH-STM_HW-ELC-HPmp</v>
      </c>
      <c r="O193" s="1" t="str">
        <f t="shared" si="24"/>
        <v>New Refining - Process Heat: Steam/Hot Water  - Electricity</v>
      </c>
      <c r="P193" s="1" t="str">
        <f t="shared" si="25"/>
        <v>INDELC</v>
      </c>
      <c r="Q193" s="1" t="str">
        <f t="shared" si="26"/>
        <v>REFI-PH-STM_HW</v>
      </c>
      <c r="R193" s="1">
        <f>2018</f>
        <v>2018</v>
      </c>
      <c r="S193" s="1">
        <f>+[2]TechOptions!F186</f>
        <v>2025</v>
      </c>
      <c r="T193" s="1">
        <f>+[2]TechOptions!G186</f>
        <v>20</v>
      </c>
      <c r="U193" s="1">
        <f>+ROUND([2]TechOptions!E186,2)</f>
        <v>0.5</v>
      </c>
      <c r="V193" s="1">
        <v>31.536000000000001</v>
      </c>
      <c r="W193" s="1">
        <f>+[2]TechOptions!H186</f>
        <v>3.5</v>
      </c>
      <c r="X193" s="1">
        <f>+[2]TechOptions!I186</f>
        <v>3.5</v>
      </c>
      <c r="Y193" s="1">
        <f>+[2]TechOptions!J186</f>
        <v>3.5</v>
      </c>
      <c r="Z193" s="1">
        <f>+[2]TechOptions!K186</f>
        <v>3.5</v>
      </c>
      <c r="AA193" s="1">
        <f>+[2]TechOptions!L186</f>
        <v>3.5</v>
      </c>
      <c r="AB193" s="1">
        <f>+[2]TechOptions!M186</f>
        <v>3.5</v>
      </c>
      <c r="AC193" s="1">
        <f>+[2]TechOptions!N186</f>
        <v>3.5</v>
      </c>
      <c r="AD193" s="1">
        <f>+[2]TechOptions!O186</f>
        <v>3.5</v>
      </c>
      <c r="AE193" s="1">
        <f>+[2]TechOptions!P186</f>
        <v>3.5</v>
      </c>
      <c r="AF193" s="1">
        <f>+[2]TechOptions!Q186</f>
        <v>3.5</v>
      </c>
      <c r="AG193" s="1">
        <f>AG169</f>
        <v>1071.4285714285713</v>
      </c>
      <c r="AH193" s="1">
        <f>AG193</f>
        <v>1071.4285714285713</v>
      </c>
      <c r="AI193" s="1">
        <f t="shared" ref="AI193:AP193" si="31">AH193</f>
        <v>1071.4285714285713</v>
      </c>
      <c r="AJ193" s="1">
        <f t="shared" si="31"/>
        <v>1071.4285714285713</v>
      </c>
      <c r="AK193" s="1">
        <f t="shared" si="31"/>
        <v>1071.4285714285713</v>
      </c>
      <c r="AL193" s="1">
        <f t="shared" si="31"/>
        <v>1071.4285714285713</v>
      </c>
      <c r="AM193" s="1">
        <f t="shared" si="31"/>
        <v>1071.4285714285713</v>
      </c>
      <c r="AN193" s="1">
        <f t="shared" si="31"/>
        <v>1071.4285714285713</v>
      </c>
      <c r="AO193" s="1">
        <f t="shared" si="31"/>
        <v>1071.4285714285713</v>
      </c>
      <c r="AP193" s="1">
        <f t="shared" si="31"/>
        <v>1071.4285714285713</v>
      </c>
      <c r="AQ193" s="1">
        <v>0</v>
      </c>
      <c r="AR193" s="1">
        <v>5</v>
      </c>
      <c r="AZ193" s="19" t="s">
        <v>135</v>
      </c>
      <c r="BA193" s="20"/>
      <c r="BB193" s="20" t="s">
        <v>84</v>
      </c>
      <c r="BC193" s="20"/>
      <c r="BD193" s="20" t="s">
        <v>85</v>
      </c>
      <c r="BE193" s="20"/>
      <c r="BF193" s="20" t="s">
        <v>83</v>
      </c>
    </row>
    <row r="194" spans="1:58" hidden="1">
      <c r="A194" s="4" t="s">
        <v>128</v>
      </c>
      <c r="B194" s="2" t="s">
        <v>210</v>
      </c>
      <c r="C194" s="4" t="s">
        <v>280</v>
      </c>
      <c r="D194" s="2" t="s">
        <v>292</v>
      </c>
      <c r="E194" s="3" t="s">
        <v>464</v>
      </c>
      <c r="F194" s="4" t="s">
        <v>95</v>
      </c>
      <c r="G194" s="2" t="s">
        <v>95</v>
      </c>
      <c r="H194" s="3" t="s">
        <v>468</v>
      </c>
      <c r="I194" s="4" t="s">
        <v>71</v>
      </c>
      <c r="J194" s="2" t="s">
        <v>162</v>
      </c>
      <c r="L194" s="1">
        <f t="shared" si="22"/>
        <v>25</v>
      </c>
      <c r="N194" s="1" t="str">
        <f t="shared" si="23"/>
        <v>REFI-PH-STM_HW-COA-Boiler</v>
      </c>
      <c r="O194" s="1" t="str">
        <f t="shared" si="24"/>
        <v>New Refining - Process Heat: Steam/Hot Water  - Coal</v>
      </c>
      <c r="P194" s="1" t="str">
        <f t="shared" si="25"/>
        <v>INDCOA</v>
      </c>
      <c r="Q194" s="1" t="str">
        <f t="shared" si="26"/>
        <v>REFI-PH-STM_HW</v>
      </c>
      <c r="R194" s="1">
        <f>2018</f>
        <v>2018</v>
      </c>
      <c r="S194" s="1">
        <f>+[2]TechOptions!F187</f>
        <v>2025</v>
      </c>
      <c r="T194" s="1">
        <f>+[2]TechOptions!G187</f>
        <v>25</v>
      </c>
      <c r="U194" s="1">
        <f>+ROUND([2]TechOptions!E187,2)</f>
        <v>0.5</v>
      </c>
      <c r="V194" s="1">
        <v>31.536000000000001</v>
      </c>
      <c r="W194" s="1">
        <f>+[2]TechOptions!H187</f>
        <v>0.8</v>
      </c>
      <c r="X194" s="1">
        <f>+[2]TechOptions!I187</f>
        <v>0.8</v>
      </c>
      <c r="Y194" s="1">
        <f>+[2]TechOptions!J187</f>
        <v>0.8</v>
      </c>
      <c r="Z194" s="1">
        <f>+[2]TechOptions!K187</f>
        <v>0.8</v>
      </c>
      <c r="AA194" s="1">
        <f>+[2]TechOptions!L187</f>
        <v>0.8</v>
      </c>
      <c r="AB194" s="1">
        <f>+[2]TechOptions!M187</f>
        <v>0.8</v>
      </c>
      <c r="AC194" s="1">
        <f>+[2]TechOptions!N187</f>
        <v>0.8</v>
      </c>
      <c r="AD194" s="1">
        <f>+[2]TechOptions!O187</f>
        <v>0.8</v>
      </c>
      <c r="AE194" s="1">
        <f>+[2]TechOptions!P187</f>
        <v>0.8</v>
      </c>
      <c r="AF194" s="1">
        <f>+[2]TechOptions!Q187</f>
        <v>0.8</v>
      </c>
      <c r="AG194" s="1">
        <f>+[2]TechOptions!R187</f>
        <v>750</v>
      </c>
      <c r="AH194" s="1">
        <f>+[2]TechOptions!S187</f>
        <v>750</v>
      </c>
      <c r="AI194" s="1">
        <f>+[2]TechOptions!T187</f>
        <v>750</v>
      </c>
      <c r="AJ194" s="1">
        <f>+[2]TechOptions!U187</f>
        <v>750</v>
      </c>
      <c r="AK194" s="1">
        <f>+[2]TechOptions!V187</f>
        <v>750</v>
      </c>
      <c r="AL194" s="1">
        <f>+[2]TechOptions!W187</f>
        <v>750</v>
      </c>
      <c r="AM194" s="1">
        <f>+[2]TechOptions!X187</f>
        <v>750</v>
      </c>
      <c r="AN194" s="1">
        <f>+[2]TechOptions!Y187</f>
        <v>750</v>
      </c>
      <c r="AO194" s="1">
        <f>+[2]TechOptions!Z187</f>
        <v>750</v>
      </c>
      <c r="AP194" s="1">
        <f>+[2]TechOptions!AA187</f>
        <v>750</v>
      </c>
      <c r="AQ194" s="1">
        <f>+[2]TechOptions!AL187</f>
        <v>1</v>
      </c>
      <c r="AR194" s="1">
        <v>5</v>
      </c>
      <c r="AZ194" s="21" t="s">
        <v>135</v>
      </c>
      <c r="BA194" s="22"/>
      <c r="BB194" s="22" t="s">
        <v>84</v>
      </c>
      <c r="BC194" s="22"/>
      <c r="BD194" s="22" t="s">
        <v>222</v>
      </c>
      <c r="BE194" s="22"/>
      <c r="BF194" s="26" t="s">
        <v>70</v>
      </c>
    </row>
    <row r="195" spans="1:58" hidden="1">
      <c r="A195" s="4" t="s">
        <v>128</v>
      </c>
      <c r="B195" s="2" t="s">
        <v>210</v>
      </c>
      <c r="C195" s="4" t="s">
        <v>280</v>
      </c>
      <c r="D195" s="2" t="s">
        <v>292</v>
      </c>
      <c r="E195" s="3" t="s">
        <v>464</v>
      </c>
      <c r="F195" s="4" t="s">
        <v>95</v>
      </c>
      <c r="G195" s="2" t="s">
        <v>95</v>
      </c>
      <c r="H195" s="3" t="s">
        <v>469</v>
      </c>
      <c r="I195" s="4" t="s">
        <v>111</v>
      </c>
      <c r="J195" s="2" t="s">
        <v>198</v>
      </c>
      <c r="L195" s="1">
        <f t="shared" si="22"/>
        <v>25</v>
      </c>
      <c r="N195" s="1" t="str">
        <f t="shared" si="23"/>
        <v>REFI-PH-STM_HW-LPG-Boiler</v>
      </c>
      <c r="O195" s="1" t="str">
        <f t="shared" si="24"/>
        <v>New Refining - Process Heat: Steam/Hot Water  - LPG</v>
      </c>
      <c r="P195" s="1" t="str">
        <f t="shared" si="25"/>
        <v>INDLPG</v>
      </c>
      <c r="Q195" s="1" t="str">
        <f t="shared" si="26"/>
        <v>REFI-PH-STM_HW</v>
      </c>
      <c r="R195" s="1">
        <f>2018</f>
        <v>2018</v>
      </c>
      <c r="S195" s="1">
        <f>+[2]TechOptions!F188</f>
        <v>2025</v>
      </c>
      <c r="T195" s="1">
        <f>+[2]TechOptions!G188</f>
        <v>25</v>
      </c>
      <c r="U195" s="1">
        <f>+ROUND([2]TechOptions!E188,2)</f>
        <v>0.5</v>
      </c>
      <c r="V195" s="1">
        <v>31.536000000000001</v>
      </c>
      <c r="W195" s="1">
        <f>+[2]TechOptions!H188</f>
        <v>0.87</v>
      </c>
      <c r="X195" s="1">
        <f>+[2]TechOptions!I188</f>
        <v>0.87</v>
      </c>
      <c r="Y195" s="1">
        <f>+[2]TechOptions!J188</f>
        <v>0.87</v>
      </c>
      <c r="Z195" s="1">
        <f>+[2]TechOptions!K188</f>
        <v>0.87</v>
      </c>
      <c r="AA195" s="1">
        <f>+[2]TechOptions!L188</f>
        <v>0.87</v>
      </c>
      <c r="AB195" s="1">
        <f>+[2]TechOptions!M188</f>
        <v>0.87</v>
      </c>
      <c r="AC195" s="1">
        <f>+[2]TechOptions!N188</f>
        <v>0.87</v>
      </c>
      <c r="AD195" s="1">
        <f>+[2]TechOptions!O188</f>
        <v>0.87</v>
      </c>
      <c r="AE195" s="1">
        <f>+[2]TechOptions!P188</f>
        <v>0.87</v>
      </c>
      <c r="AF195" s="1">
        <f>+[2]TechOptions!Q188</f>
        <v>0.87</v>
      </c>
      <c r="AG195" s="1">
        <f>+[2]TechOptions!R188</f>
        <v>350</v>
      </c>
      <c r="AH195" s="1">
        <f>+[2]TechOptions!S188</f>
        <v>350</v>
      </c>
      <c r="AI195" s="1">
        <f>+[2]TechOptions!T188</f>
        <v>350</v>
      </c>
      <c r="AJ195" s="1">
        <f>+[2]TechOptions!U188</f>
        <v>350</v>
      </c>
      <c r="AK195" s="1">
        <f>+[2]TechOptions!V188</f>
        <v>350</v>
      </c>
      <c r="AL195" s="1">
        <f>+[2]TechOptions!W188</f>
        <v>350</v>
      </c>
      <c r="AM195" s="1">
        <f>+[2]TechOptions!X188</f>
        <v>350</v>
      </c>
      <c r="AN195" s="1">
        <f>+[2]TechOptions!Y188</f>
        <v>350</v>
      </c>
      <c r="AO195" s="1">
        <f>+[2]TechOptions!Z188</f>
        <v>350</v>
      </c>
      <c r="AP195" s="1">
        <f>+[2]TechOptions!AA188</f>
        <v>350</v>
      </c>
      <c r="AQ195" s="1">
        <f>+[2]TechOptions!AL188</f>
        <v>1</v>
      </c>
      <c r="AR195" s="1">
        <v>5</v>
      </c>
      <c r="AZ195" s="19" t="s">
        <v>135</v>
      </c>
      <c r="BA195" s="20"/>
      <c r="BB195" s="20" t="s">
        <v>66</v>
      </c>
      <c r="BC195" s="20"/>
      <c r="BD195" s="20" t="s">
        <v>67</v>
      </c>
      <c r="BE195" s="20"/>
      <c r="BF195" s="20" t="s">
        <v>68</v>
      </c>
    </row>
    <row r="196" spans="1:58" hidden="1">
      <c r="A196" s="4" t="s">
        <v>128</v>
      </c>
      <c r="B196" s="2" t="s">
        <v>210</v>
      </c>
      <c r="C196" s="4" t="s">
        <v>280</v>
      </c>
      <c r="D196" s="2" t="s">
        <v>292</v>
      </c>
      <c r="E196" s="3" t="s">
        <v>464</v>
      </c>
      <c r="F196" s="4" t="s">
        <v>95</v>
      </c>
      <c r="G196" s="2" t="s">
        <v>95</v>
      </c>
      <c r="H196" s="3" t="s">
        <v>470</v>
      </c>
      <c r="I196" s="4" t="s">
        <v>74</v>
      </c>
      <c r="J196" s="2" t="s">
        <v>165</v>
      </c>
      <c r="L196" s="1">
        <f t="shared" si="22"/>
        <v>25</v>
      </c>
      <c r="N196" s="1" t="str">
        <f t="shared" si="23"/>
        <v>REFI-PH-STM_HW-WOD-Boiler</v>
      </c>
      <c r="O196" s="1" t="str">
        <f t="shared" si="24"/>
        <v>New Refining - Process Heat: Steam/Hot Water  - Wood</v>
      </c>
      <c r="P196" s="1" t="str">
        <f t="shared" si="25"/>
        <v>INDWOD</v>
      </c>
      <c r="Q196" s="1" t="str">
        <f t="shared" si="26"/>
        <v>REFI-PH-STM_HW</v>
      </c>
      <c r="R196" s="1">
        <f>2018</f>
        <v>2018</v>
      </c>
      <c r="S196" s="1">
        <f>+[2]TechOptions!F189</f>
        <v>2025</v>
      </c>
      <c r="T196" s="1">
        <f>+[2]TechOptions!G189</f>
        <v>25</v>
      </c>
      <c r="U196" s="1">
        <f>+ROUND([2]TechOptions!E189,2)</f>
        <v>0.5</v>
      </c>
      <c r="V196" s="1">
        <v>31.536000000000001</v>
      </c>
      <c r="W196" s="1">
        <f>+[2]TechOptions!H189</f>
        <v>0.85</v>
      </c>
      <c r="X196" s="1">
        <f>+[2]TechOptions!I189</f>
        <v>0.85</v>
      </c>
      <c r="Y196" s="1">
        <f>+[2]TechOptions!J189</f>
        <v>0.85</v>
      </c>
      <c r="Z196" s="1">
        <f>+[2]TechOptions!K189</f>
        <v>0.85</v>
      </c>
      <c r="AA196" s="1">
        <f>+[2]TechOptions!L189</f>
        <v>0.85</v>
      </c>
      <c r="AB196" s="1">
        <f>+[2]TechOptions!M189</f>
        <v>0.85</v>
      </c>
      <c r="AC196" s="1">
        <f>+[2]TechOptions!N189</f>
        <v>0.85</v>
      </c>
      <c r="AD196" s="1">
        <f>+[2]TechOptions!O189</f>
        <v>0.85</v>
      </c>
      <c r="AE196" s="1">
        <f>+[2]TechOptions!P189</f>
        <v>0.85</v>
      </c>
      <c r="AF196" s="1">
        <f>+[2]TechOptions!Q189</f>
        <v>0.85</v>
      </c>
      <c r="AG196" s="1">
        <f>+[2]TechOptions!R189</f>
        <v>2000</v>
      </c>
      <c r="AH196" s="1">
        <f>+[2]TechOptions!S189</f>
        <v>2000</v>
      </c>
      <c r="AI196" s="1">
        <f>+[2]TechOptions!T189</f>
        <v>2000</v>
      </c>
      <c r="AJ196" s="1">
        <f>+[2]TechOptions!U189</f>
        <v>2000</v>
      </c>
      <c r="AK196" s="1">
        <f>+[2]TechOptions!V189</f>
        <v>2000</v>
      </c>
      <c r="AL196" s="1">
        <f>+[2]TechOptions!W189</f>
        <v>2000</v>
      </c>
      <c r="AM196" s="1">
        <f>+[2]TechOptions!X189</f>
        <v>2000</v>
      </c>
      <c r="AN196" s="1">
        <f>+[2]TechOptions!Y189</f>
        <v>2000</v>
      </c>
      <c r="AO196" s="1">
        <f>+[2]TechOptions!Z189</f>
        <v>2000</v>
      </c>
      <c r="AP196" s="1">
        <f>+[2]TechOptions!AA189</f>
        <v>2000</v>
      </c>
      <c r="AQ196" s="1">
        <f>+[2]TechOptions!AL189</f>
        <v>1</v>
      </c>
      <c r="AR196" s="1">
        <v>5</v>
      </c>
      <c r="AZ196" s="21" t="s">
        <v>135</v>
      </c>
      <c r="BA196" s="22"/>
      <c r="BB196" s="22" t="s">
        <v>66</v>
      </c>
      <c r="BC196" s="22"/>
      <c r="BD196" s="22" t="s">
        <v>67</v>
      </c>
      <c r="BE196" s="22"/>
      <c r="BF196" s="22" t="s">
        <v>71</v>
      </c>
    </row>
    <row r="197" spans="1:58">
      <c r="A197" s="4" t="s">
        <v>128</v>
      </c>
      <c r="B197" s="2" t="s">
        <v>210</v>
      </c>
      <c r="C197" s="4" t="s">
        <v>280</v>
      </c>
      <c r="D197" s="2" t="s">
        <v>292</v>
      </c>
      <c r="E197" s="3" t="s">
        <v>464</v>
      </c>
      <c r="F197" s="4" t="s">
        <v>95</v>
      </c>
      <c r="G197" s="2" t="s">
        <v>95</v>
      </c>
      <c r="H197" s="3" t="s">
        <v>471</v>
      </c>
      <c r="I197" s="4" t="s">
        <v>70</v>
      </c>
      <c r="J197" s="2" t="s">
        <v>161</v>
      </c>
      <c r="L197" s="1">
        <f t="shared" si="22"/>
        <v>25</v>
      </c>
      <c r="N197" s="1" t="str">
        <f t="shared" si="23"/>
        <v>REFI-PH-STM_HW-ELC-Boiler</v>
      </c>
      <c r="O197" s="1" t="str">
        <f t="shared" si="24"/>
        <v>New Refining - Process Heat: Steam/Hot Water  - Electricity</v>
      </c>
      <c r="P197" s="1" t="str">
        <f t="shared" si="25"/>
        <v>INDELC</v>
      </c>
      <c r="Q197" s="1" t="str">
        <f t="shared" si="26"/>
        <v>REFI-PH-STM_HW</v>
      </c>
      <c r="R197" s="1">
        <f>2018</f>
        <v>2018</v>
      </c>
      <c r="S197" s="1">
        <f>+[2]TechOptions!F190</f>
        <v>2025</v>
      </c>
      <c r="T197" s="1">
        <f>+[2]TechOptions!G190</f>
        <v>25</v>
      </c>
      <c r="U197" s="1">
        <f>+ROUND([2]TechOptions!E190,2)</f>
        <v>0.5</v>
      </c>
      <c r="V197" s="1">
        <v>31.536000000000001</v>
      </c>
      <c r="W197" s="1">
        <f>+[2]TechOptions!H190</f>
        <v>0.99</v>
      </c>
      <c r="X197" s="1">
        <f>+[2]TechOptions!I190</f>
        <v>0.99</v>
      </c>
      <c r="Y197" s="1">
        <f>+[2]TechOptions!J190</f>
        <v>0.99</v>
      </c>
      <c r="Z197" s="1">
        <f>+[2]TechOptions!K190</f>
        <v>0.99</v>
      </c>
      <c r="AA197" s="1">
        <f>+[2]TechOptions!L190</f>
        <v>0.99</v>
      </c>
      <c r="AB197" s="1">
        <f>+[2]TechOptions!M190</f>
        <v>0.99</v>
      </c>
      <c r="AC197" s="1">
        <f>+[2]TechOptions!N190</f>
        <v>0.99</v>
      </c>
      <c r="AD197" s="1">
        <f>+[2]TechOptions!O190</f>
        <v>0.99</v>
      </c>
      <c r="AE197" s="1">
        <f>+[2]TechOptions!P190</f>
        <v>0.99</v>
      </c>
      <c r="AF197" s="1">
        <f>+[2]TechOptions!Q190</f>
        <v>0.99</v>
      </c>
      <c r="AG197" s="42">
        <f>AG173</f>
        <v>370.49433333333332</v>
      </c>
      <c r="AH197" s="42">
        <f t="shared" ref="AH197:AP197" si="32">AH173</f>
        <v>370.49433333333332</v>
      </c>
      <c r="AI197" s="42">
        <f t="shared" si="32"/>
        <v>250</v>
      </c>
      <c r="AJ197" s="42">
        <f t="shared" si="32"/>
        <v>250</v>
      </c>
      <c r="AK197" s="42">
        <f t="shared" si="32"/>
        <v>250</v>
      </c>
      <c r="AL197" s="42">
        <f t="shared" si="32"/>
        <v>250</v>
      </c>
      <c r="AM197" s="42">
        <f t="shared" si="32"/>
        <v>250</v>
      </c>
      <c r="AN197" s="42">
        <f t="shared" si="32"/>
        <v>250</v>
      </c>
      <c r="AO197" s="42">
        <f t="shared" si="32"/>
        <v>250</v>
      </c>
      <c r="AP197" s="42">
        <f t="shared" si="32"/>
        <v>250</v>
      </c>
      <c r="AQ197" s="1">
        <v>1</v>
      </c>
      <c r="AR197" s="1">
        <v>5</v>
      </c>
      <c r="AZ197" s="19" t="s">
        <v>135</v>
      </c>
      <c r="BA197" s="20"/>
      <c r="BB197" s="20" t="s">
        <v>66</v>
      </c>
      <c r="BC197" s="20"/>
      <c r="BD197" s="20" t="s">
        <v>69</v>
      </c>
      <c r="BE197" s="20"/>
      <c r="BF197" s="20" t="s">
        <v>70</v>
      </c>
    </row>
    <row r="198" spans="1:58" hidden="1">
      <c r="A198" s="4" t="s">
        <v>130</v>
      </c>
      <c r="B198" s="2" t="s">
        <v>212</v>
      </c>
      <c r="C198" s="4" t="s">
        <v>133</v>
      </c>
      <c r="D198" s="2" t="s">
        <v>203</v>
      </c>
      <c r="E198" s="3" t="s">
        <v>472</v>
      </c>
      <c r="F198" s="4" t="s">
        <v>134</v>
      </c>
      <c r="G198" s="2" t="s">
        <v>203</v>
      </c>
      <c r="H198" s="3" t="s">
        <v>473</v>
      </c>
      <c r="I198" s="4" t="s">
        <v>68</v>
      </c>
      <c r="J198" s="2" t="s">
        <v>160</v>
      </c>
      <c r="L198" s="1">
        <f t="shared" si="22"/>
        <v>22</v>
      </c>
      <c r="N198" s="1" t="str">
        <f t="shared" si="23"/>
        <v>UREA-FDSTCK-NGA-FDSTCK</v>
      </c>
      <c r="O198" s="1" t="str">
        <f t="shared" si="24"/>
        <v>New Urea - Urea production (feedstock)  - Natural Gas</v>
      </c>
      <c r="P198" s="1" t="str">
        <f t="shared" si="25"/>
        <v>INDNGA</v>
      </c>
      <c r="Q198" s="1" t="str">
        <f t="shared" si="26"/>
        <v>UREA-FDSTCK</v>
      </c>
      <c r="R198" s="1">
        <f>2018</f>
        <v>2018</v>
      </c>
      <c r="S198" s="1">
        <f>+[2]TechOptions!F191</f>
        <v>2020</v>
      </c>
      <c r="T198" s="1">
        <f>+[2]TechOptions!G191</f>
        <v>100</v>
      </c>
      <c r="U198" s="1">
        <f>+ROUND([2]TechOptions!E191,2)</f>
        <v>0.9</v>
      </c>
      <c r="V198" s="1">
        <v>31.536000000000001</v>
      </c>
      <c r="W198" s="1">
        <f>+[2]TechOptions!H191</f>
        <v>1</v>
      </c>
      <c r="X198" s="1">
        <f>+[2]TechOptions!I191</f>
        <v>1</v>
      </c>
      <c r="Y198" s="1">
        <f>+[2]TechOptions!J191</f>
        <v>1</v>
      </c>
      <c r="Z198" s="1">
        <f>+[2]TechOptions!K191</f>
        <v>1</v>
      </c>
      <c r="AA198" s="1">
        <f>+[2]TechOptions!L191</f>
        <v>1</v>
      </c>
      <c r="AB198" s="1">
        <f>+[2]TechOptions!M191</f>
        <v>1</v>
      </c>
      <c r="AC198" s="1">
        <f>+[2]TechOptions!N191</f>
        <v>1</v>
      </c>
      <c r="AD198" s="1">
        <f>+[2]TechOptions!O191</f>
        <v>1</v>
      </c>
      <c r="AE198" s="1">
        <f>+[2]TechOptions!P191</f>
        <v>1</v>
      </c>
      <c r="AF198" s="1">
        <f>+[2]TechOptions!Q191</f>
        <v>1</v>
      </c>
      <c r="AG198" s="1">
        <f>+[2]TechOptions!R191</f>
        <v>0</v>
      </c>
      <c r="AH198" s="1">
        <f>+[2]TechOptions!S191</f>
        <v>0</v>
      </c>
      <c r="AI198" s="1">
        <f>+[2]TechOptions!T191</f>
        <v>0</v>
      </c>
      <c r="AJ198" s="1">
        <f>+[2]TechOptions!U191</f>
        <v>0</v>
      </c>
      <c r="AK198" s="1">
        <f>+[2]TechOptions!V191</f>
        <v>0</v>
      </c>
      <c r="AL198" s="1">
        <f>+[2]TechOptions!W191</f>
        <v>0</v>
      </c>
      <c r="AM198" s="1">
        <f>+[2]TechOptions!X191</f>
        <v>0</v>
      </c>
      <c r="AN198" s="1">
        <f>+[2]TechOptions!Y191</f>
        <v>0</v>
      </c>
      <c r="AO198" s="1">
        <f>+[2]TechOptions!Z191</f>
        <v>0</v>
      </c>
      <c r="AP198" s="1">
        <f>+[2]TechOptions!AA191</f>
        <v>0</v>
      </c>
      <c r="AQ198" s="1">
        <f>+[2]TechOptions!AL191</f>
        <v>1</v>
      </c>
      <c r="AR198" s="1">
        <v>5</v>
      </c>
      <c r="AZ198" s="21" t="s">
        <v>135</v>
      </c>
      <c r="BA198" s="22"/>
      <c r="BB198" s="22" t="s">
        <v>66</v>
      </c>
      <c r="BC198" s="22"/>
      <c r="BD198" s="22" t="s">
        <v>67</v>
      </c>
      <c r="BE198" s="22"/>
      <c r="BF198" s="26" t="s">
        <v>74</v>
      </c>
    </row>
    <row r="199" spans="1:58" hidden="1">
      <c r="A199" s="4" t="s">
        <v>135</v>
      </c>
      <c r="B199" s="2" t="s">
        <v>215</v>
      </c>
      <c r="C199" s="4" t="s">
        <v>84</v>
      </c>
      <c r="D199" s="2" t="s">
        <v>175</v>
      </c>
      <c r="E199" s="3" t="s">
        <v>474</v>
      </c>
      <c r="F199" s="4" t="s">
        <v>85</v>
      </c>
      <c r="G199" s="2" t="s">
        <v>554</v>
      </c>
      <c r="H199" s="3" t="s">
        <v>575</v>
      </c>
      <c r="I199" s="4" t="s">
        <v>82</v>
      </c>
      <c r="J199" s="2" t="s">
        <v>173</v>
      </c>
      <c r="L199" s="1">
        <f t="shared" si="22"/>
        <v>25</v>
      </c>
      <c r="N199" s="1" t="str">
        <f t="shared" si="23"/>
        <v>WOOD-MoTP-Stat-DSL-st_ngn</v>
      </c>
      <c r="O199" s="1" t="str">
        <f t="shared" si="24"/>
        <v>New Wood products - Motive Power, Stationary  - Diesel</v>
      </c>
      <c r="P199" s="1" t="str">
        <f t="shared" si="25"/>
        <v>INDDSL</v>
      </c>
      <c r="Q199" s="1" t="str">
        <f t="shared" si="26"/>
        <v>WOOD-MoTP-Stat</v>
      </c>
      <c r="R199" s="1">
        <f>2018</f>
        <v>2018</v>
      </c>
      <c r="S199" s="1">
        <f>+[2]TechOptions!F192</f>
        <v>2025</v>
      </c>
      <c r="T199" s="1">
        <f>+[2]TechOptions!G192</f>
        <v>20</v>
      </c>
      <c r="U199" s="1">
        <f>+ROUND([2]TechOptions!E192,2)</f>
        <v>0.5</v>
      </c>
      <c r="V199" s="1">
        <v>31.536000000000001</v>
      </c>
      <c r="W199" s="1">
        <f>+[2]TechOptions!H192</f>
        <v>0.22</v>
      </c>
      <c r="X199" s="1">
        <f>+[2]TechOptions!I192</f>
        <v>0.22</v>
      </c>
      <c r="Y199" s="1">
        <f>+[2]TechOptions!J192</f>
        <v>0.22</v>
      </c>
      <c r="Z199" s="1">
        <f>+[2]TechOptions!K192</f>
        <v>0.22</v>
      </c>
      <c r="AA199" s="1">
        <f>+[2]TechOptions!L192</f>
        <v>0.22</v>
      </c>
      <c r="AB199" s="1">
        <f>+[2]TechOptions!M192</f>
        <v>0.22</v>
      </c>
      <c r="AC199" s="1">
        <f>+[2]TechOptions!N192</f>
        <v>0.22</v>
      </c>
      <c r="AD199" s="1">
        <f>+[2]TechOptions!O192</f>
        <v>0.22</v>
      </c>
      <c r="AE199" s="1">
        <f>+[2]TechOptions!P192</f>
        <v>0.22</v>
      </c>
      <c r="AF199" s="1">
        <f>+[2]TechOptions!Q192</f>
        <v>0.22</v>
      </c>
      <c r="AG199" s="1">
        <f>+[2]TechOptions!R192</f>
        <v>455</v>
      </c>
      <c r="AH199" s="1">
        <f>+[2]TechOptions!S192</f>
        <v>455</v>
      </c>
      <c r="AI199" s="1">
        <f>+[2]TechOptions!T192</f>
        <v>455</v>
      </c>
      <c r="AJ199" s="1">
        <f>+[2]TechOptions!U192</f>
        <v>455</v>
      </c>
      <c r="AK199" s="1">
        <f>+[2]TechOptions!V192</f>
        <v>455</v>
      </c>
      <c r="AL199" s="1">
        <f>+[2]TechOptions!W192</f>
        <v>455</v>
      </c>
      <c r="AM199" s="1">
        <f>+[2]TechOptions!X192</f>
        <v>455</v>
      </c>
      <c r="AN199" s="1">
        <f>+[2]TechOptions!Y192</f>
        <v>455</v>
      </c>
      <c r="AO199" s="1">
        <f>+[2]TechOptions!Z192</f>
        <v>455</v>
      </c>
      <c r="AP199" s="1">
        <f>+[2]TechOptions!AA192</f>
        <v>455</v>
      </c>
      <c r="AQ199" s="1">
        <f>+[2]TechOptions!AL192</f>
        <v>1</v>
      </c>
      <c r="AR199" s="1">
        <v>5</v>
      </c>
      <c r="AZ199" s="19" t="s">
        <v>135</v>
      </c>
      <c r="BA199" s="20"/>
      <c r="BB199" s="20" t="s">
        <v>66</v>
      </c>
      <c r="BC199" s="20"/>
      <c r="BD199" s="20" t="s">
        <v>67</v>
      </c>
      <c r="BE199" s="20"/>
      <c r="BF199" s="24" t="s">
        <v>111</v>
      </c>
    </row>
    <row r="200" spans="1:58" hidden="1">
      <c r="A200" s="4" t="s">
        <v>135</v>
      </c>
      <c r="B200" s="2" t="s">
        <v>215</v>
      </c>
      <c r="C200" s="4" t="s">
        <v>84</v>
      </c>
      <c r="D200" s="2" t="s">
        <v>175</v>
      </c>
      <c r="E200" s="3" t="s">
        <v>474</v>
      </c>
      <c r="F200" s="4" t="s">
        <v>87</v>
      </c>
      <c r="G200" s="2" t="s">
        <v>178</v>
      </c>
      <c r="H200" s="3" t="s">
        <v>475</v>
      </c>
      <c r="I200" s="4" t="s">
        <v>70</v>
      </c>
      <c r="J200" s="2" t="s">
        <v>161</v>
      </c>
      <c r="L200" s="1">
        <f t="shared" si="22"/>
        <v>24</v>
      </c>
      <c r="N200" s="1" t="str">
        <f t="shared" si="23"/>
        <v>WOOD-MoTP-Stat-ELC-Motor</v>
      </c>
      <c r="O200" s="1" t="str">
        <f t="shared" si="24"/>
        <v>New Wood products - Motive Power, Stationary  - Electricity</v>
      </c>
      <c r="P200" s="1" t="str">
        <f t="shared" si="25"/>
        <v>INDELC</v>
      </c>
      <c r="Q200" s="1" t="str">
        <f t="shared" si="26"/>
        <v>WOOD-MoTP-Stat</v>
      </c>
      <c r="R200" s="1">
        <f>2018</f>
        <v>2018</v>
      </c>
      <c r="S200" s="1">
        <f>+[2]TechOptions!F193</f>
        <v>2020</v>
      </c>
      <c r="T200" s="1">
        <f>+[2]TechOptions!G193</f>
        <v>10</v>
      </c>
      <c r="U200" s="1">
        <f>+ROUND([2]TechOptions!E193,2)</f>
        <v>0.5</v>
      </c>
      <c r="V200" s="1">
        <v>31.536000000000001</v>
      </c>
      <c r="W200" s="1">
        <f>+[2]TechOptions!H193</f>
        <v>0.67500000000000004</v>
      </c>
      <c r="X200" s="1">
        <f>+[2]TechOptions!I193</f>
        <v>0.67500000000000004</v>
      </c>
      <c r="Y200" s="1">
        <f>+[2]TechOptions!J193</f>
        <v>0.67500000000000004</v>
      </c>
      <c r="Z200" s="1">
        <f>+[2]TechOptions!K193</f>
        <v>0.67500000000000004</v>
      </c>
      <c r="AA200" s="1">
        <f>+[2]TechOptions!L193</f>
        <v>0.67500000000000004</v>
      </c>
      <c r="AB200" s="1">
        <f>+[2]TechOptions!M193</f>
        <v>0.67500000000000004</v>
      </c>
      <c r="AC200" s="1">
        <f>+[2]TechOptions!N193</f>
        <v>0.67500000000000004</v>
      </c>
      <c r="AD200" s="1">
        <f>+[2]TechOptions!O193</f>
        <v>0.67500000000000004</v>
      </c>
      <c r="AE200" s="1">
        <f>+[2]TechOptions!P193</f>
        <v>0.67500000000000004</v>
      </c>
      <c r="AF200" s="1">
        <f>+[2]TechOptions!Q193</f>
        <v>0.67500000000000004</v>
      </c>
      <c r="AG200" s="1">
        <f>+[2]TechOptions!R193</f>
        <v>280</v>
      </c>
      <c r="AH200" s="1">
        <f>+[2]TechOptions!S193</f>
        <v>280</v>
      </c>
      <c r="AI200" s="1">
        <f>+[2]TechOptions!T193</f>
        <v>280</v>
      </c>
      <c r="AJ200" s="1">
        <f>+[2]TechOptions!U193</f>
        <v>280</v>
      </c>
      <c r="AK200" s="1">
        <f>+[2]TechOptions!V193</f>
        <v>280</v>
      </c>
      <c r="AL200" s="1">
        <f>+[2]TechOptions!W193</f>
        <v>280</v>
      </c>
      <c r="AM200" s="1">
        <f>+[2]TechOptions!X193</f>
        <v>280</v>
      </c>
      <c r="AN200" s="1">
        <f>+[2]TechOptions!Y193</f>
        <v>280</v>
      </c>
      <c r="AO200" s="1">
        <f>+[2]TechOptions!Z193</f>
        <v>280</v>
      </c>
      <c r="AP200" s="1">
        <f>+[2]TechOptions!AA193</f>
        <v>280</v>
      </c>
      <c r="AQ200" s="1">
        <f>+[2]TechOptions!AL193</f>
        <v>1</v>
      </c>
      <c r="AR200" s="1">
        <v>5</v>
      </c>
      <c r="AZ200" s="21" t="s">
        <v>135</v>
      </c>
      <c r="BA200" s="22"/>
      <c r="BB200" s="22" t="s">
        <v>280</v>
      </c>
      <c r="BC200" s="22"/>
      <c r="BD200" s="22" t="s">
        <v>95</v>
      </c>
      <c r="BE200" s="22"/>
      <c r="BF200" s="22" t="s">
        <v>68</v>
      </c>
    </row>
    <row r="201" spans="1:58" hidden="1">
      <c r="A201" s="4" t="s">
        <v>135</v>
      </c>
      <c r="B201" s="2" t="s">
        <v>215</v>
      </c>
      <c r="C201" s="4" t="s">
        <v>84</v>
      </c>
      <c r="D201" s="2" t="s">
        <v>175</v>
      </c>
      <c r="E201" s="3" t="s">
        <v>474</v>
      </c>
      <c r="F201" s="4" t="s">
        <v>85</v>
      </c>
      <c r="G201" s="2" t="s">
        <v>554</v>
      </c>
      <c r="H201" s="3" t="s">
        <v>576</v>
      </c>
      <c r="I201" s="4" t="s">
        <v>83</v>
      </c>
      <c r="J201" s="2" t="s">
        <v>174</v>
      </c>
      <c r="L201" s="1">
        <f t="shared" si="22"/>
        <v>25</v>
      </c>
      <c r="N201" s="1" t="str">
        <f t="shared" si="23"/>
        <v>WOOD-MoTP-Stat-PET-st_ngn</v>
      </c>
      <c r="O201" s="1" t="str">
        <f t="shared" si="24"/>
        <v>New Wood products - Motive Power, Stationary  - Petrol</v>
      </c>
      <c r="P201" s="1" t="str">
        <f t="shared" si="25"/>
        <v>INDPET</v>
      </c>
      <c r="Q201" s="1" t="str">
        <f t="shared" si="26"/>
        <v>WOOD-MoTP-Stat</v>
      </c>
      <c r="R201" s="1">
        <f>2018</f>
        <v>2018</v>
      </c>
      <c r="S201" s="1">
        <f>+[2]TechOptions!F194</f>
        <v>2025</v>
      </c>
      <c r="T201" s="1">
        <f>+[2]TechOptions!G194</f>
        <v>15</v>
      </c>
      <c r="U201" s="1">
        <f>+ROUND([2]TechOptions!E194,2)</f>
        <v>0.5</v>
      </c>
      <c r="V201" s="1">
        <v>31.536000000000001</v>
      </c>
      <c r="W201" s="1">
        <f>+[2]TechOptions!H194</f>
        <v>0.18</v>
      </c>
      <c r="X201" s="1">
        <f>+[2]TechOptions!I194</f>
        <v>0.18</v>
      </c>
      <c r="Y201" s="1">
        <f>+[2]TechOptions!J194</f>
        <v>0.18</v>
      </c>
      <c r="Z201" s="1">
        <f>+[2]TechOptions!K194</f>
        <v>0.18</v>
      </c>
      <c r="AA201" s="1">
        <f>+[2]TechOptions!L194</f>
        <v>0.18</v>
      </c>
      <c r="AB201" s="1">
        <f>+[2]TechOptions!M194</f>
        <v>0.18</v>
      </c>
      <c r="AC201" s="1">
        <f>+[2]TechOptions!N194</f>
        <v>0.18</v>
      </c>
      <c r="AD201" s="1">
        <f>+[2]TechOptions!O194</f>
        <v>0.18</v>
      </c>
      <c r="AE201" s="1">
        <f>+[2]TechOptions!P194</f>
        <v>0.18</v>
      </c>
      <c r="AF201" s="1">
        <f>+[2]TechOptions!Q194</f>
        <v>0.18</v>
      </c>
      <c r="AG201" s="1">
        <f>+[2]TechOptions!R194</f>
        <v>350</v>
      </c>
      <c r="AH201" s="1">
        <f>+[2]TechOptions!S194</f>
        <v>350</v>
      </c>
      <c r="AI201" s="1">
        <f>+[2]TechOptions!T194</f>
        <v>350</v>
      </c>
      <c r="AJ201" s="1">
        <f>+[2]TechOptions!U194</f>
        <v>350</v>
      </c>
      <c r="AK201" s="1">
        <f>+[2]TechOptions!V194</f>
        <v>350</v>
      </c>
      <c r="AL201" s="1">
        <f>+[2]TechOptions!W194</f>
        <v>350</v>
      </c>
      <c r="AM201" s="1">
        <f>+[2]TechOptions!X194</f>
        <v>350</v>
      </c>
      <c r="AN201" s="1">
        <f>+[2]TechOptions!Y194</f>
        <v>350</v>
      </c>
      <c r="AO201" s="1">
        <f>+[2]TechOptions!Z194</f>
        <v>350</v>
      </c>
      <c r="AP201" s="1">
        <f>+[2]TechOptions!AA194</f>
        <v>350</v>
      </c>
      <c r="AQ201" s="1">
        <f>+[2]TechOptions!AL194</f>
        <v>1</v>
      </c>
      <c r="AR201" s="1">
        <v>5</v>
      </c>
      <c r="AZ201" s="19" t="s">
        <v>135</v>
      </c>
      <c r="BA201" s="20"/>
      <c r="BB201" s="20" t="s">
        <v>280</v>
      </c>
      <c r="BC201" s="20"/>
      <c r="BD201" s="20" t="s">
        <v>95</v>
      </c>
      <c r="BE201" s="20"/>
      <c r="BF201" s="20" t="s">
        <v>82</v>
      </c>
    </row>
    <row r="202" spans="1:58" hidden="1">
      <c r="A202" s="4" t="s">
        <v>135</v>
      </c>
      <c r="B202" s="2" t="s">
        <v>215</v>
      </c>
      <c r="C202" s="4" t="s">
        <v>84</v>
      </c>
      <c r="D202" s="2" t="s">
        <v>175</v>
      </c>
      <c r="E202" s="3" t="s">
        <v>474</v>
      </c>
      <c r="F202" s="4" t="s">
        <v>222</v>
      </c>
      <c r="G202" s="2" t="s">
        <v>235</v>
      </c>
      <c r="H202" s="3" t="s">
        <v>476</v>
      </c>
      <c r="I202" s="4" t="s">
        <v>70</v>
      </c>
      <c r="J202" s="2" t="s">
        <v>161</v>
      </c>
      <c r="L202" s="1">
        <f t="shared" ref="L202:L246" si="33">+LEN(N202)</f>
        <v>26</v>
      </c>
      <c r="N202" s="1" t="str">
        <f t="shared" ref="N202:N246" si="34">+H202</f>
        <v>WOOD-MoTP-Stat-ELC-VSD-Mtr</v>
      </c>
      <c r="O202" s="1" t="str">
        <f t="shared" ref="O202:O246" si="35">+"New "&amp;A202&amp;" - "&amp;C202&amp;"  - "&amp;I202</f>
        <v>New Wood products - Motive Power, Stationary  - Electricity</v>
      </c>
      <c r="P202" s="1" t="str">
        <f t="shared" ref="P202:P246" si="36">+J202</f>
        <v>INDELC</v>
      </c>
      <c r="Q202" s="1" t="str">
        <f t="shared" ref="Q202:Q246" si="37">+E202</f>
        <v>WOOD-MoTP-Stat</v>
      </c>
      <c r="R202" s="1">
        <f>2018</f>
        <v>2018</v>
      </c>
      <c r="S202" s="1">
        <f>+[2]TechOptions!F195</f>
        <v>2025</v>
      </c>
      <c r="T202" s="1">
        <f>+[2]TechOptions!G195</f>
        <v>10</v>
      </c>
      <c r="U202" s="1">
        <f>+ROUND([2]TechOptions!E195,2)</f>
        <v>0.5</v>
      </c>
      <c r="V202" s="1">
        <v>31.536000000000001</v>
      </c>
      <c r="W202" s="1">
        <f>+[2]TechOptions!H195</f>
        <v>0.9</v>
      </c>
      <c r="X202" s="1">
        <f>+[2]TechOptions!I195</f>
        <v>0.9</v>
      </c>
      <c r="Y202" s="1">
        <f>+[2]TechOptions!J195</f>
        <v>0.9</v>
      </c>
      <c r="Z202" s="1">
        <f>+[2]TechOptions!K195</f>
        <v>0.9</v>
      </c>
      <c r="AA202" s="1">
        <f>+[2]TechOptions!L195</f>
        <v>0.9</v>
      </c>
      <c r="AB202" s="1">
        <f>+[2]TechOptions!M195</f>
        <v>0.9</v>
      </c>
      <c r="AC202" s="1">
        <f>+[2]TechOptions!N195</f>
        <v>0.9</v>
      </c>
      <c r="AD202" s="1">
        <f>+[2]TechOptions!O195</f>
        <v>0.9</v>
      </c>
      <c r="AE202" s="1">
        <f>+[2]TechOptions!P195</f>
        <v>0.9</v>
      </c>
      <c r="AF202" s="1">
        <f>+[2]TechOptions!Q195</f>
        <v>0.9</v>
      </c>
      <c r="AG202" s="1">
        <f>+[2]TechOptions!R195</f>
        <v>336</v>
      </c>
      <c r="AH202" s="1">
        <f>+[2]TechOptions!S195</f>
        <v>336</v>
      </c>
      <c r="AI202" s="1">
        <f>+[2]TechOptions!T195</f>
        <v>336</v>
      </c>
      <c r="AJ202" s="1">
        <f>+[2]TechOptions!U195</f>
        <v>336</v>
      </c>
      <c r="AK202" s="1">
        <f>+[2]TechOptions!V195</f>
        <v>336</v>
      </c>
      <c r="AL202" s="1">
        <f>+[2]TechOptions!W195</f>
        <v>336</v>
      </c>
      <c r="AM202" s="1">
        <f>+[2]TechOptions!X195</f>
        <v>336</v>
      </c>
      <c r="AN202" s="1">
        <f>+[2]TechOptions!Y195</f>
        <v>336</v>
      </c>
      <c r="AO202" s="1">
        <f>+[2]TechOptions!Z195</f>
        <v>336</v>
      </c>
      <c r="AP202" s="1">
        <f>+[2]TechOptions!AA195</f>
        <v>336</v>
      </c>
      <c r="AQ202" s="1">
        <f>+[2]TechOptions!AL195</f>
        <v>0.5</v>
      </c>
      <c r="AR202" s="1">
        <v>5</v>
      </c>
      <c r="AZ202" s="21" t="s">
        <v>135</v>
      </c>
      <c r="BA202" s="22"/>
      <c r="BB202" s="22" t="s">
        <v>280</v>
      </c>
      <c r="BC202" s="22"/>
      <c r="BD202" s="22" t="s">
        <v>95</v>
      </c>
      <c r="BE202" s="22"/>
      <c r="BF202" s="26" t="s">
        <v>86</v>
      </c>
    </row>
    <row r="203" spans="1:58" hidden="1">
      <c r="A203" s="4" t="s">
        <v>135</v>
      </c>
      <c r="B203" s="2" t="s">
        <v>215</v>
      </c>
      <c r="C203" s="4" t="s">
        <v>66</v>
      </c>
      <c r="D203" s="2" t="s">
        <v>158</v>
      </c>
      <c r="E203" s="3" t="s">
        <v>477</v>
      </c>
      <c r="F203" s="4" t="s">
        <v>67</v>
      </c>
      <c r="G203" s="2" t="s">
        <v>159</v>
      </c>
      <c r="H203" s="3" t="s">
        <v>478</v>
      </c>
      <c r="I203" s="4" t="s">
        <v>68</v>
      </c>
      <c r="J203" s="2" t="s">
        <v>160</v>
      </c>
      <c r="L203" s="1">
        <f t="shared" si="33"/>
        <v>21</v>
      </c>
      <c r="N203" s="1" t="str">
        <f t="shared" si="34"/>
        <v>WOOD-PH-FURN-NGA-Furn</v>
      </c>
      <c r="O203" s="1" t="str">
        <f t="shared" si="35"/>
        <v>New Wood products - Process Heat: Furnace/Kiln  - Natural Gas</v>
      </c>
      <c r="P203" s="1" t="str">
        <f t="shared" si="36"/>
        <v>INDNGA</v>
      </c>
      <c r="Q203" s="1" t="str">
        <f t="shared" si="37"/>
        <v>WOOD-PH-FURN</v>
      </c>
      <c r="R203" s="1">
        <f>2018</f>
        <v>2018</v>
      </c>
      <c r="S203" s="1">
        <f>+[2]TechOptions!F196</f>
        <v>2020</v>
      </c>
      <c r="T203" s="1">
        <f>+[2]TechOptions!G196</f>
        <v>25</v>
      </c>
      <c r="U203" s="1">
        <f>+ROUND([2]TechOptions!E196,2)</f>
        <v>0.9</v>
      </c>
      <c r="V203" s="1">
        <v>31.536000000000001</v>
      </c>
      <c r="W203" s="1">
        <f>+[2]TechOptions!H196</f>
        <v>0.8</v>
      </c>
      <c r="X203" s="1">
        <f>+[2]TechOptions!I196</f>
        <v>0.8</v>
      </c>
      <c r="Y203" s="1">
        <f>+[2]TechOptions!J196</f>
        <v>0.8</v>
      </c>
      <c r="Z203" s="1">
        <f>+[2]TechOptions!K196</f>
        <v>0.8</v>
      </c>
      <c r="AA203" s="1">
        <f>+[2]TechOptions!L196</f>
        <v>0.8</v>
      </c>
      <c r="AB203" s="1">
        <f>+[2]TechOptions!M196</f>
        <v>0.8</v>
      </c>
      <c r="AC203" s="1">
        <f>+[2]TechOptions!N196</f>
        <v>0.8</v>
      </c>
      <c r="AD203" s="1">
        <f>+[2]TechOptions!O196</f>
        <v>0.8</v>
      </c>
      <c r="AE203" s="1">
        <f>+[2]TechOptions!P196</f>
        <v>0.8</v>
      </c>
      <c r="AF203" s="1">
        <f>+[2]TechOptions!Q196</f>
        <v>0.8</v>
      </c>
      <c r="AG203" s="1">
        <f>+[2]TechOptions!R196</f>
        <v>63</v>
      </c>
      <c r="AH203" s="1">
        <f>+[2]TechOptions!S196</f>
        <v>63</v>
      </c>
      <c r="AI203" s="1">
        <f>+[2]TechOptions!T196</f>
        <v>63</v>
      </c>
      <c r="AJ203" s="1">
        <f>+[2]TechOptions!U196</f>
        <v>63</v>
      </c>
      <c r="AK203" s="1">
        <f>+[2]TechOptions!V196</f>
        <v>63</v>
      </c>
      <c r="AL203" s="1">
        <f>+[2]TechOptions!W196</f>
        <v>63</v>
      </c>
      <c r="AM203" s="1">
        <f>+[2]TechOptions!X196</f>
        <v>63</v>
      </c>
      <c r="AN203" s="1">
        <f>+[2]TechOptions!Y196</f>
        <v>63</v>
      </c>
      <c r="AO203" s="1">
        <f>+[2]TechOptions!Z196</f>
        <v>63</v>
      </c>
      <c r="AP203" s="1">
        <f>+[2]TechOptions!AA196</f>
        <v>63</v>
      </c>
      <c r="AQ203" s="1">
        <f>+[2]TechOptions!AL196</f>
        <v>0.56000000000000005</v>
      </c>
      <c r="AR203" s="1">
        <v>5</v>
      </c>
      <c r="AZ203" s="19" t="s">
        <v>135</v>
      </c>
      <c r="BA203" s="20"/>
      <c r="BB203" s="20" t="s">
        <v>280</v>
      </c>
      <c r="BC203" s="20"/>
      <c r="BD203" s="20" t="s">
        <v>232</v>
      </c>
      <c r="BE203" s="20"/>
      <c r="BF203" s="20" t="s">
        <v>70</v>
      </c>
    </row>
    <row r="204" spans="1:58" hidden="1">
      <c r="A204" s="4" t="s">
        <v>135</v>
      </c>
      <c r="B204" s="2" t="s">
        <v>215</v>
      </c>
      <c r="C204" s="4" t="s">
        <v>66</v>
      </c>
      <c r="D204" s="2" t="s">
        <v>158</v>
      </c>
      <c r="E204" s="3" t="s">
        <v>477</v>
      </c>
      <c r="F204" s="4" t="s">
        <v>67</v>
      </c>
      <c r="G204" s="2" t="s">
        <v>159</v>
      </c>
      <c r="H204" s="3" t="s">
        <v>479</v>
      </c>
      <c r="I204" s="4" t="s">
        <v>71</v>
      </c>
      <c r="J204" s="2" t="s">
        <v>162</v>
      </c>
      <c r="L204" s="1">
        <f t="shared" si="33"/>
        <v>21</v>
      </c>
      <c r="N204" s="1" t="str">
        <f t="shared" si="34"/>
        <v>WOOD-PH-FURN-COA-Furn</v>
      </c>
      <c r="O204" s="1" t="str">
        <f t="shared" si="35"/>
        <v>New Wood products - Process Heat: Furnace/Kiln  - Coal</v>
      </c>
      <c r="P204" s="1" t="str">
        <f t="shared" si="36"/>
        <v>INDCOA</v>
      </c>
      <c r="Q204" s="1" t="str">
        <f t="shared" si="37"/>
        <v>WOOD-PH-FURN</v>
      </c>
      <c r="R204" s="1">
        <f>2018</f>
        <v>2018</v>
      </c>
      <c r="S204" s="1">
        <f>+[2]TechOptions!F197</f>
        <v>2025</v>
      </c>
      <c r="T204" s="1">
        <f>+[2]TechOptions!G197</f>
        <v>25</v>
      </c>
      <c r="U204" s="1">
        <f>+ROUND([2]TechOptions!E197,2)</f>
        <v>0.9</v>
      </c>
      <c r="V204" s="1">
        <v>31.536000000000001</v>
      </c>
      <c r="W204" s="1">
        <f>+[2]TechOptions!H197</f>
        <v>0.7</v>
      </c>
      <c r="X204" s="1">
        <f>+[2]TechOptions!I197</f>
        <v>0.7</v>
      </c>
      <c r="Y204" s="1">
        <f>+[2]TechOptions!J197</f>
        <v>0.7</v>
      </c>
      <c r="Z204" s="1">
        <f>+[2]TechOptions!K197</f>
        <v>0.7</v>
      </c>
      <c r="AA204" s="1">
        <f>+[2]TechOptions!L197</f>
        <v>0.7</v>
      </c>
      <c r="AB204" s="1">
        <f>+[2]TechOptions!M197</f>
        <v>0.7</v>
      </c>
      <c r="AC204" s="1">
        <f>+[2]TechOptions!N197</f>
        <v>0.7</v>
      </c>
      <c r="AD204" s="1">
        <f>+[2]TechOptions!O197</f>
        <v>0.7</v>
      </c>
      <c r="AE204" s="1">
        <f>+[2]TechOptions!P197</f>
        <v>0.7</v>
      </c>
      <c r="AF204" s="1">
        <f>+[2]TechOptions!Q197</f>
        <v>0.7</v>
      </c>
      <c r="AG204" s="1">
        <f>+[2]TechOptions!R197</f>
        <v>63</v>
      </c>
      <c r="AH204" s="1">
        <f>+[2]TechOptions!S197</f>
        <v>63</v>
      </c>
      <c r="AI204" s="1">
        <f>+[2]TechOptions!T197</f>
        <v>63</v>
      </c>
      <c r="AJ204" s="1">
        <f>+[2]TechOptions!U197</f>
        <v>63</v>
      </c>
      <c r="AK204" s="1">
        <f>+[2]TechOptions!V197</f>
        <v>63</v>
      </c>
      <c r="AL204" s="1">
        <f>+[2]TechOptions!W197</f>
        <v>63</v>
      </c>
      <c r="AM204" s="1">
        <f>+[2]TechOptions!X197</f>
        <v>63</v>
      </c>
      <c r="AN204" s="1">
        <f>+[2]TechOptions!Y197</f>
        <v>63</v>
      </c>
      <c r="AO204" s="1">
        <f>+[2]TechOptions!Z197</f>
        <v>63</v>
      </c>
      <c r="AP204" s="1">
        <f>+[2]TechOptions!AA197</f>
        <v>63</v>
      </c>
      <c r="AQ204" s="1">
        <f>+[2]TechOptions!AL197</f>
        <v>0.03</v>
      </c>
      <c r="AR204" s="1">
        <v>5</v>
      </c>
      <c r="AZ204" s="21" t="s">
        <v>135</v>
      </c>
      <c r="BA204" s="22"/>
      <c r="BB204" s="22" t="s">
        <v>280</v>
      </c>
      <c r="BC204" s="22"/>
      <c r="BD204" s="22" t="s">
        <v>95</v>
      </c>
      <c r="BE204" s="22"/>
      <c r="BF204" s="22" t="s">
        <v>71</v>
      </c>
    </row>
    <row r="205" spans="1:58" hidden="1">
      <c r="A205" s="4" t="s">
        <v>135</v>
      </c>
      <c r="B205" s="2" t="s">
        <v>215</v>
      </c>
      <c r="C205" s="4" t="s">
        <v>66</v>
      </c>
      <c r="D205" s="2" t="s">
        <v>158</v>
      </c>
      <c r="E205" s="3" t="s">
        <v>477</v>
      </c>
      <c r="F205" s="4" t="s">
        <v>69</v>
      </c>
      <c r="G205" s="2" t="s">
        <v>159</v>
      </c>
      <c r="H205" s="3" t="s">
        <v>480</v>
      </c>
      <c r="I205" s="4" t="s">
        <v>70</v>
      </c>
      <c r="J205" s="2" t="s">
        <v>161</v>
      </c>
      <c r="L205" s="1">
        <f t="shared" si="33"/>
        <v>21</v>
      </c>
      <c r="N205" s="1" t="str">
        <f t="shared" si="34"/>
        <v>WOOD-PH-FURN-ELC-Furn</v>
      </c>
      <c r="O205" s="1" t="str">
        <f t="shared" si="35"/>
        <v>New Wood products - Process Heat: Furnace/Kiln  - Electricity</v>
      </c>
      <c r="P205" s="1" t="str">
        <f t="shared" si="36"/>
        <v>INDELC</v>
      </c>
      <c r="Q205" s="1" t="str">
        <f t="shared" si="37"/>
        <v>WOOD-PH-FURN</v>
      </c>
      <c r="R205" s="1">
        <f>2018</f>
        <v>2018</v>
      </c>
      <c r="S205" s="1">
        <f>+[2]TechOptions!F198</f>
        <v>2025</v>
      </c>
      <c r="T205" s="1">
        <f>+[2]TechOptions!G198</f>
        <v>25</v>
      </c>
      <c r="U205" s="1">
        <f>+ROUND([2]TechOptions!E198,2)</f>
        <v>0.9</v>
      </c>
      <c r="V205" s="1">
        <v>31.536000000000001</v>
      </c>
      <c r="W205" s="1">
        <f>+[2]TechOptions!H198</f>
        <v>0.8</v>
      </c>
      <c r="X205" s="1">
        <f>+[2]TechOptions!I198</f>
        <v>0.8</v>
      </c>
      <c r="Y205" s="1">
        <f>+[2]TechOptions!J198</f>
        <v>0.8</v>
      </c>
      <c r="Z205" s="1">
        <f>+[2]TechOptions!K198</f>
        <v>0.8</v>
      </c>
      <c r="AA205" s="1">
        <f>+[2]TechOptions!L198</f>
        <v>0.8</v>
      </c>
      <c r="AB205" s="1">
        <f>+[2]TechOptions!M198</f>
        <v>0.8</v>
      </c>
      <c r="AC205" s="1">
        <f>+[2]TechOptions!N198</f>
        <v>0.8</v>
      </c>
      <c r="AD205" s="1">
        <f>+[2]TechOptions!O198</f>
        <v>0.8</v>
      </c>
      <c r="AE205" s="1">
        <f>+[2]TechOptions!P198</f>
        <v>0.8</v>
      </c>
      <c r="AF205" s="1">
        <f>+[2]TechOptions!Q198</f>
        <v>0.8</v>
      </c>
      <c r="AG205" s="1">
        <f>+[2]TechOptions!R198</f>
        <v>63</v>
      </c>
      <c r="AH205" s="1">
        <f>+[2]TechOptions!S198</f>
        <v>63</v>
      </c>
      <c r="AI205" s="1">
        <f>+[2]TechOptions!T198</f>
        <v>63</v>
      </c>
      <c r="AJ205" s="1">
        <f>+[2]TechOptions!U198</f>
        <v>63</v>
      </c>
      <c r="AK205" s="1">
        <f>+[2]TechOptions!V198</f>
        <v>63</v>
      </c>
      <c r="AL205" s="1">
        <f>+[2]TechOptions!W198</f>
        <v>63</v>
      </c>
      <c r="AM205" s="1">
        <f>+[2]TechOptions!X198</f>
        <v>63</v>
      </c>
      <c r="AN205" s="1">
        <f>+[2]TechOptions!Y198</f>
        <v>63</v>
      </c>
      <c r="AO205" s="1">
        <f>+[2]TechOptions!Z198</f>
        <v>63</v>
      </c>
      <c r="AP205" s="1">
        <f>+[2]TechOptions!AA198</f>
        <v>63</v>
      </c>
      <c r="AQ205" s="1">
        <f>+[2]TechOptions!AL198</f>
        <v>1</v>
      </c>
      <c r="AR205" s="1">
        <v>5</v>
      </c>
      <c r="AZ205" s="19" t="s">
        <v>135</v>
      </c>
      <c r="BA205" s="20"/>
      <c r="BB205" s="20" t="s">
        <v>280</v>
      </c>
      <c r="BC205" s="20"/>
      <c r="BD205" s="20" t="s">
        <v>95</v>
      </c>
      <c r="BE205" s="20"/>
      <c r="BF205" s="20" t="s">
        <v>111</v>
      </c>
    </row>
    <row r="206" spans="1:58" hidden="1">
      <c r="A206" s="4" t="s">
        <v>135</v>
      </c>
      <c r="B206" s="2" t="s">
        <v>215</v>
      </c>
      <c r="C206" s="4" t="s">
        <v>66</v>
      </c>
      <c r="D206" s="2" t="s">
        <v>158</v>
      </c>
      <c r="E206" s="3" t="s">
        <v>477</v>
      </c>
      <c r="F206" s="4" t="s">
        <v>67</v>
      </c>
      <c r="G206" s="2" t="s">
        <v>159</v>
      </c>
      <c r="H206" s="3" t="s">
        <v>481</v>
      </c>
      <c r="I206" s="4" t="s">
        <v>74</v>
      </c>
      <c r="J206" s="2" t="s">
        <v>165</v>
      </c>
      <c r="L206" s="1">
        <f t="shared" si="33"/>
        <v>21</v>
      </c>
      <c r="N206" s="1" t="str">
        <f t="shared" si="34"/>
        <v>WOOD-PH-FURN-WOD-Furn</v>
      </c>
      <c r="O206" s="1" t="str">
        <f t="shared" si="35"/>
        <v>New Wood products - Process Heat: Furnace/Kiln  - Wood</v>
      </c>
      <c r="P206" s="1" t="str">
        <f t="shared" si="36"/>
        <v>INDWOD</v>
      </c>
      <c r="Q206" s="1" t="str">
        <f t="shared" si="37"/>
        <v>WOOD-PH-FURN</v>
      </c>
      <c r="R206" s="1">
        <f>2018</f>
        <v>2018</v>
      </c>
      <c r="S206" s="1">
        <f>+[2]TechOptions!F199</f>
        <v>2025</v>
      </c>
      <c r="T206" s="1">
        <f>+[2]TechOptions!G199</f>
        <v>25</v>
      </c>
      <c r="U206" s="1">
        <f>+ROUND([2]TechOptions!E199,2)</f>
        <v>0.9</v>
      </c>
      <c r="V206" s="1">
        <v>31.536000000000001</v>
      </c>
      <c r="W206" s="1">
        <f>+[2]TechOptions!H199</f>
        <v>0.7</v>
      </c>
      <c r="X206" s="1">
        <f>+[2]TechOptions!I199</f>
        <v>0.7</v>
      </c>
      <c r="Y206" s="1">
        <f>+[2]TechOptions!J199</f>
        <v>0.7</v>
      </c>
      <c r="Z206" s="1">
        <f>+[2]TechOptions!K199</f>
        <v>0.7</v>
      </c>
      <c r="AA206" s="1">
        <f>+[2]TechOptions!L199</f>
        <v>0.7</v>
      </c>
      <c r="AB206" s="1">
        <f>+[2]TechOptions!M199</f>
        <v>0.7</v>
      </c>
      <c r="AC206" s="1">
        <f>+[2]TechOptions!N199</f>
        <v>0.7</v>
      </c>
      <c r="AD206" s="1">
        <f>+[2]TechOptions!O199</f>
        <v>0.7</v>
      </c>
      <c r="AE206" s="1">
        <f>+[2]TechOptions!P199</f>
        <v>0.7</v>
      </c>
      <c r="AF206" s="1">
        <f>+[2]TechOptions!Q199</f>
        <v>0.7</v>
      </c>
      <c r="AG206" s="1">
        <f>+[2]TechOptions!R199</f>
        <v>63</v>
      </c>
      <c r="AH206" s="1">
        <f>+[2]TechOptions!S199</f>
        <v>63</v>
      </c>
      <c r="AI206" s="1">
        <f>+[2]TechOptions!T199</f>
        <v>63</v>
      </c>
      <c r="AJ206" s="1">
        <f>+[2]TechOptions!U199</f>
        <v>63</v>
      </c>
      <c r="AK206" s="1">
        <f>+[2]TechOptions!V199</f>
        <v>63</v>
      </c>
      <c r="AL206" s="1">
        <f>+[2]TechOptions!W199</f>
        <v>63</v>
      </c>
      <c r="AM206" s="1">
        <f>+[2]TechOptions!X199</f>
        <v>63</v>
      </c>
      <c r="AN206" s="1">
        <f>+[2]TechOptions!Y199</f>
        <v>63</v>
      </c>
      <c r="AO206" s="1">
        <f>+[2]TechOptions!Z199</f>
        <v>63</v>
      </c>
      <c r="AP206" s="1">
        <f>+[2]TechOptions!AA199</f>
        <v>63</v>
      </c>
      <c r="AQ206" s="1">
        <f>+[2]TechOptions!AL199</f>
        <v>0.24</v>
      </c>
      <c r="AR206" s="1">
        <v>5</v>
      </c>
      <c r="AZ206" s="21" t="s">
        <v>135</v>
      </c>
      <c r="BA206" s="22"/>
      <c r="BB206" s="22" t="s">
        <v>280</v>
      </c>
      <c r="BC206" s="22"/>
      <c r="BD206" s="22" t="s">
        <v>95</v>
      </c>
      <c r="BE206" s="22"/>
      <c r="BF206" s="22" t="s">
        <v>74</v>
      </c>
    </row>
    <row r="207" spans="1:58" hidden="1">
      <c r="A207" s="4" t="s">
        <v>135</v>
      </c>
      <c r="B207" s="2" t="s">
        <v>215</v>
      </c>
      <c r="C207" s="4" t="s">
        <v>66</v>
      </c>
      <c r="D207" s="2" t="s">
        <v>158</v>
      </c>
      <c r="E207" s="3" t="s">
        <v>477</v>
      </c>
      <c r="F207" s="4" t="s">
        <v>67</v>
      </c>
      <c r="G207" s="2" t="s">
        <v>159</v>
      </c>
      <c r="H207" s="3" t="s">
        <v>482</v>
      </c>
      <c r="I207" s="4" t="s">
        <v>111</v>
      </c>
      <c r="J207" s="2" t="s">
        <v>198</v>
      </c>
      <c r="L207" s="1">
        <f t="shared" si="33"/>
        <v>21</v>
      </c>
      <c r="N207" s="1" t="str">
        <f t="shared" si="34"/>
        <v>WOOD-PH-FURN-LPG-Furn</v>
      </c>
      <c r="O207" s="1" t="str">
        <f t="shared" si="35"/>
        <v>New Wood products - Process Heat: Furnace/Kiln  - LPG</v>
      </c>
      <c r="P207" s="1" t="str">
        <f t="shared" si="36"/>
        <v>INDLPG</v>
      </c>
      <c r="Q207" s="1" t="str">
        <f t="shared" si="37"/>
        <v>WOOD-PH-FURN</v>
      </c>
      <c r="R207" s="1">
        <f>2018</f>
        <v>2018</v>
      </c>
      <c r="S207" s="1">
        <f>+[2]TechOptions!F200</f>
        <v>2025</v>
      </c>
      <c r="T207" s="1">
        <f>+[2]TechOptions!G200</f>
        <v>25</v>
      </c>
      <c r="U207" s="1">
        <f>+ROUND([2]TechOptions!E200,2)</f>
        <v>0.9</v>
      </c>
      <c r="V207" s="1">
        <v>31.536000000000001</v>
      </c>
      <c r="W207" s="1">
        <f>+[2]TechOptions!H200</f>
        <v>0.8</v>
      </c>
      <c r="X207" s="1">
        <f>+[2]TechOptions!I200</f>
        <v>0.8</v>
      </c>
      <c r="Y207" s="1">
        <f>+[2]TechOptions!J200</f>
        <v>0.8</v>
      </c>
      <c r="Z207" s="1">
        <f>+[2]TechOptions!K200</f>
        <v>0.8</v>
      </c>
      <c r="AA207" s="1">
        <f>+[2]TechOptions!L200</f>
        <v>0.8</v>
      </c>
      <c r="AB207" s="1">
        <f>+[2]TechOptions!M200</f>
        <v>0.8</v>
      </c>
      <c r="AC207" s="1">
        <f>+[2]TechOptions!N200</f>
        <v>0.8</v>
      </c>
      <c r="AD207" s="1">
        <f>+[2]TechOptions!O200</f>
        <v>0.8</v>
      </c>
      <c r="AE207" s="1">
        <f>+[2]TechOptions!P200</f>
        <v>0.8</v>
      </c>
      <c r="AF207" s="1">
        <f>+[2]TechOptions!Q200</f>
        <v>0.8</v>
      </c>
      <c r="AG207" s="1">
        <f>+[2]TechOptions!R200</f>
        <v>63</v>
      </c>
      <c r="AH207" s="1">
        <f>+[2]TechOptions!S200</f>
        <v>63</v>
      </c>
      <c r="AI207" s="1">
        <f>+[2]TechOptions!T200</f>
        <v>63</v>
      </c>
      <c r="AJ207" s="1">
        <f>+[2]TechOptions!U200</f>
        <v>63</v>
      </c>
      <c r="AK207" s="1">
        <f>+[2]TechOptions!V200</f>
        <v>63</v>
      </c>
      <c r="AL207" s="1">
        <f>+[2]TechOptions!W200</f>
        <v>63</v>
      </c>
      <c r="AM207" s="1">
        <f>+[2]TechOptions!X200</f>
        <v>63</v>
      </c>
      <c r="AN207" s="1">
        <f>+[2]TechOptions!Y200</f>
        <v>63</v>
      </c>
      <c r="AO207" s="1">
        <f>+[2]TechOptions!Z200</f>
        <v>63</v>
      </c>
      <c r="AP207" s="1">
        <f>+[2]TechOptions!AA200</f>
        <v>63</v>
      </c>
      <c r="AQ207" s="1">
        <f>+[2]TechOptions!AL200</f>
        <v>7.0000000000000007E-2</v>
      </c>
      <c r="AR207" s="1">
        <v>5</v>
      </c>
      <c r="AZ207" s="19" t="s">
        <v>135</v>
      </c>
      <c r="BA207" s="20"/>
      <c r="BB207" s="20" t="s">
        <v>280</v>
      </c>
      <c r="BC207" s="20"/>
      <c r="BD207" s="20" t="s">
        <v>95</v>
      </c>
      <c r="BE207" s="20"/>
      <c r="BF207" s="20" t="s">
        <v>70</v>
      </c>
    </row>
    <row r="208" spans="1:58" hidden="1">
      <c r="A208" s="4" t="s">
        <v>135</v>
      </c>
      <c r="B208" s="2" t="s">
        <v>215</v>
      </c>
      <c r="C208" s="4" t="s">
        <v>280</v>
      </c>
      <c r="D208" s="2" t="s">
        <v>292</v>
      </c>
      <c r="E208" s="3" t="s">
        <v>483</v>
      </c>
      <c r="F208" s="4" t="s">
        <v>95</v>
      </c>
      <c r="G208" s="2" t="s">
        <v>95</v>
      </c>
      <c r="H208" s="3" t="s">
        <v>484</v>
      </c>
      <c r="I208" s="4" t="s">
        <v>68</v>
      </c>
      <c r="J208" s="2" t="s">
        <v>160</v>
      </c>
      <c r="L208" s="1">
        <f t="shared" si="33"/>
        <v>25</v>
      </c>
      <c r="N208" s="1" t="str">
        <f t="shared" si="34"/>
        <v>WOOD-PH-STM_HW-NGA-Boiler</v>
      </c>
      <c r="O208" s="1" t="str">
        <f t="shared" si="35"/>
        <v>New Wood products - Process Heat: Steam/Hot Water  - Natural Gas</v>
      </c>
      <c r="P208" s="1" t="str">
        <f t="shared" si="36"/>
        <v>INDNGA</v>
      </c>
      <c r="Q208" s="1" t="str">
        <f t="shared" si="37"/>
        <v>WOOD-PH-STM_HW</v>
      </c>
      <c r="R208" s="1">
        <f>2018</f>
        <v>2018</v>
      </c>
      <c r="S208" s="1">
        <f>+[2]TechOptions!F201</f>
        <v>2020</v>
      </c>
      <c r="T208" s="1">
        <f>+[2]TechOptions!G201</f>
        <v>25</v>
      </c>
      <c r="U208" s="1">
        <f>+ROUND([2]TechOptions!E201,2)</f>
        <v>0.5</v>
      </c>
      <c r="V208" s="1">
        <v>31.536000000000001</v>
      </c>
      <c r="W208" s="1">
        <f>+[2]TechOptions!H201</f>
        <v>0.87</v>
      </c>
      <c r="X208" s="1">
        <f>+[2]TechOptions!I201</f>
        <v>0.87</v>
      </c>
      <c r="Y208" s="1">
        <f>+[2]TechOptions!J201</f>
        <v>0.87</v>
      </c>
      <c r="Z208" s="1">
        <f>+[2]TechOptions!K201</f>
        <v>0.87</v>
      </c>
      <c r="AA208" s="1">
        <f>+[2]TechOptions!L201</f>
        <v>0.87</v>
      </c>
      <c r="AB208" s="1">
        <f>+[2]TechOptions!M201</f>
        <v>0.87</v>
      </c>
      <c r="AC208" s="1">
        <f>+[2]TechOptions!N201</f>
        <v>0.87</v>
      </c>
      <c r="AD208" s="1">
        <f>+[2]TechOptions!O201</f>
        <v>0.87</v>
      </c>
      <c r="AE208" s="1">
        <f>+[2]TechOptions!P201</f>
        <v>0.87</v>
      </c>
      <c r="AF208" s="1">
        <f>+[2]TechOptions!Q201</f>
        <v>0.87</v>
      </c>
      <c r="AG208" s="1">
        <f>+[2]TechOptions!R201</f>
        <v>350</v>
      </c>
      <c r="AH208" s="1">
        <f>+[2]TechOptions!S201</f>
        <v>350</v>
      </c>
      <c r="AI208" s="1">
        <f>+[2]TechOptions!T201</f>
        <v>350</v>
      </c>
      <c r="AJ208" s="1">
        <f>+[2]TechOptions!U201</f>
        <v>350</v>
      </c>
      <c r="AK208" s="1">
        <f>+[2]TechOptions!V201</f>
        <v>350</v>
      </c>
      <c r="AL208" s="1">
        <f>+[2]TechOptions!W201</f>
        <v>350</v>
      </c>
      <c r="AM208" s="1">
        <f>+[2]TechOptions!X201</f>
        <v>350</v>
      </c>
      <c r="AN208" s="1">
        <f>+[2]TechOptions!Y201</f>
        <v>350</v>
      </c>
      <c r="AO208" s="1">
        <f>+[2]TechOptions!Z201</f>
        <v>350</v>
      </c>
      <c r="AP208" s="1">
        <f>+[2]TechOptions!AA201</f>
        <v>350</v>
      </c>
      <c r="AQ208" s="1">
        <f>+[2]TechOptions!AL201</f>
        <v>0.2</v>
      </c>
      <c r="AR208" s="1">
        <v>5</v>
      </c>
      <c r="AZ208" s="21" t="s">
        <v>135</v>
      </c>
      <c r="BA208" s="22"/>
      <c r="BB208" s="22" t="s">
        <v>280</v>
      </c>
      <c r="BC208" s="22"/>
      <c r="BD208" s="26" t="s">
        <v>108</v>
      </c>
      <c r="BE208" s="26"/>
      <c r="BF208" s="26" t="s">
        <v>109</v>
      </c>
    </row>
    <row r="209" spans="1:58" hidden="1">
      <c r="A209" s="4" t="s">
        <v>135</v>
      </c>
      <c r="B209" s="2" t="s">
        <v>215</v>
      </c>
      <c r="C209" s="4" t="s">
        <v>280</v>
      </c>
      <c r="D209" s="2" t="s">
        <v>292</v>
      </c>
      <c r="E209" s="3" t="s">
        <v>483</v>
      </c>
      <c r="F209" s="4" t="s">
        <v>95</v>
      </c>
      <c r="G209" s="2" t="s">
        <v>95</v>
      </c>
      <c r="H209" s="3" t="s">
        <v>485</v>
      </c>
      <c r="I209" s="4" t="s">
        <v>82</v>
      </c>
      <c r="J209" s="2" t="s">
        <v>173</v>
      </c>
      <c r="L209" s="1">
        <f t="shared" si="33"/>
        <v>25</v>
      </c>
      <c r="N209" s="1" t="str">
        <f t="shared" si="34"/>
        <v>WOOD-PH-STM_HW-DSL-Boiler</v>
      </c>
      <c r="O209" s="1" t="str">
        <f t="shared" si="35"/>
        <v>New Wood products - Process Heat: Steam/Hot Water  - Diesel</v>
      </c>
      <c r="P209" s="1" t="str">
        <f t="shared" si="36"/>
        <v>INDDSL</v>
      </c>
      <c r="Q209" s="1" t="str">
        <f t="shared" si="37"/>
        <v>WOOD-PH-STM_HW</v>
      </c>
      <c r="R209" s="1">
        <f>2018</f>
        <v>2018</v>
      </c>
      <c r="S209" s="1">
        <f>+[2]TechOptions!F202</f>
        <v>2020</v>
      </c>
      <c r="T209" s="1">
        <f>+[2]TechOptions!G202</f>
        <v>25</v>
      </c>
      <c r="U209" s="1">
        <f>+ROUND([2]TechOptions!E202,2)</f>
        <v>0.5</v>
      </c>
      <c r="V209" s="1">
        <v>31.536000000000001</v>
      </c>
      <c r="W209" s="1">
        <f>+[2]TechOptions!H202</f>
        <v>0.85</v>
      </c>
      <c r="X209" s="1">
        <f>+[2]TechOptions!I202</f>
        <v>0.85</v>
      </c>
      <c r="Y209" s="1">
        <f>+[2]TechOptions!J202</f>
        <v>0.85</v>
      </c>
      <c r="Z209" s="1">
        <f>+[2]TechOptions!K202</f>
        <v>0.85</v>
      </c>
      <c r="AA209" s="1">
        <f>+[2]TechOptions!L202</f>
        <v>0.85</v>
      </c>
      <c r="AB209" s="1">
        <f>+[2]TechOptions!M202</f>
        <v>0.85</v>
      </c>
      <c r="AC209" s="1">
        <f>+[2]TechOptions!N202</f>
        <v>0.85</v>
      </c>
      <c r="AD209" s="1">
        <f>+[2]TechOptions!O202</f>
        <v>0.85</v>
      </c>
      <c r="AE209" s="1">
        <f>+[2]TechOptions!P202</f>
        <v>0.85</v>
      </c>
      <c r="AF209" s="1">
        <f>+[2]TechOptions!Q202</f>
        <v>0.85</v>
      </c>
      <c r="AG209" s="1">
        <f>+[2]TechOptions!R202</f>
        <v>300</v>
      </c>
      <c r="AH209" s="1">
        <f>+[2]TechOptions!S202</f>
        <v>300</v>
      </c>
      <c r="AI209" s="1">
        <f>+[2]TechOptions!T202</f>
        <v>300</v>
      </c>
      <c r="AJ209" s="1">
        <f>+[2]TechOptions!U202</f>
        <v>300</v>
      </c>
      <c r="AK209" s="1">
        <f>+[2]TechOptions!V202</f>
        <v>300</v>
      </c>
      <c r="AL209" s="1">
        <f>+[2]TechOptions!W202</f>
        <v>300</v>
      </c>
      <c r="AM209" s="1">
        <f>+[2]TechOptions!X202</f>
        <v>300</v>
      </c>
      <c r="AN209" s="1">
        <f>+[2]TechOptions!Y202</f>
        <v>300</v>
      </c>
      <c r="AO209" s="1">
        <f>+[2]TechOptions!Z202</f>
        <v>300</v>
      </c>
      <c r="AP209" s="1">
        <f>+[2]TechOptions!AA202</f>
        <v>300</v>
      </c>
      <c r="AQ209" s="1">
        <f>+[2]TechOptions!AL202</f>
        <v>1</v>
      </c>
      <c r="AR209" s="1">
        <v>5</v>
      </c>
      <c r="AZ209" s="19" t="s">
        <v>135</v>
      </c>
      <c r="BA209" s="20"/>
      <c r="BB209" s="20" t="s">
        <v>101</v>
      </c>
      <c r="BC209" s="20"/>
      <c r="BD209" s="20" t="s">
        <v>102</v>
      </c>
      <c r="BE209" s="20"/>
      <c r="BF209" s="20" t="s">
        <v>70</v>
      </c>
    </row>
    <row r="210" spans="1:58" hidden="1">
      <c r="A210" s="4" t="s">
        <v>135</v>
      </c>
      <c r="B210" s="2" t="s">
        <v>215</v>
      </c>
      <c r="C210" s="4" t="s">
        <v>280</v>
      </c>
      <c r="D210" s="2" t="s">
        <v>292</v>
      </c>
      <c r="E210" s="3" t="s">
        <v>483</v>
      </c>
      <c r="F210" s="4" t="s">
        <v>95</v>
      </c>
      <c r="G210" s="2" t="s">
        <v>95</v>
      </c>
      <c r="H210" s="3" t="s">
        <v>486</v>
      </c>
      <c r="I210" s="4" t="s">
        <v>86</v>
      </c>
      <c r="J210" s="2" t="s">
        <v>177</v>
      </c>
      <c r="L210" s="1">
        <f t="shared" si="33"/>
        <v>25</v>
      </c>
      <c r="N210" s="1" t="str">
        <f t="shared" si="34"/>
        <v>WOOD-PH-STM_HW-FOL-Boiler</v>
      </c>
      <c r="O210" s="1" t="str">
        <f t="shared" si="35"/>
        <v>New Wood products - Process Heat: Steam/Hot Water  - Fuel Oil</v>
      </c>
      <c r="P210" s="1" t="str">
        <f t="shared" si="36"/>
        <v>INDFOL</v>
      </c>
      <c r="Q210" s="1" t="str">
        <f t="shared" si="37"/>
        <v>WOOD-PH-STM_HW</v>
      </c>
      <c r="R210" s="1">
        <f>2018</f>
        <v>2018</v>
      </c>
      <c r="S210" s="1">
        <f>+[2]TechOptions!F203</f>
        <v>2020</v>
      </c>
      <c r="T210" s="1">
        <f>+[2]TechOptions!G203</f>
        <v>25</v>
      </c>
      <c r="U210" s="1">
        <f>+ROUND([2]TechOptions!E203,2)</f>
        <v>0.5</v>
      </c>
      <c r="V210" s="1">
        <v>31.536000000000001</v>
      </c>
      <c r="W210" s="1">
        <f>+[2]TechOptions!H203</f>
        <v>0.85</v>
      </c>
      <c r="X210" s="1">
        <f>+[2]TechOptions!I203</f>
        <v>0.85</v>
      </c>
      <c r="Y210" s="1">
        <f>+[2]TechOptions!J203</f>
        <v>0.85</v>
      </c>
      <c r="Z210" s="1">
        <f>+[2]TechOptions!K203</f>
        <v>0.85</v>
      </c>
      <c r="AA210" s="1">
        <f>+[2]TechOptions!L203</f>
        <v>0.85</v>
      </c>
      <c r="AB210" s="1">
        <f>+[2]TechOptions!M203</f>
        <v>0.85</v>
      </c>
      <c r="AC210" s="1">
        <f>+[2]TechOptions!N203</f>
        <v>0.85</v>
      </c>
      <c r="AD210" s="1">
        <f>+[2]TechOptions!O203</f>
        <v>0.85</v>
      </c>
      <c r="AE210" s="1">
        <f>+[2]TechOptions!P203</f>
        <v>0.85</v>
      </c>
      <c r="AF210" s="1">
        <f>+[2]TechOptions!Q203</f>
        <v>0.85</v>
      </c>
      <c r="AG210" s="1">
        <f>+[2]TechOptions!R203</f>
        <v>300</v>
      </c>
      <c r="AH210" s="1">
        <f>+[2]TechOptions!S203</f>
        <v>300</v>
      </c>
      <c r="AI210" s="1">
        <f>+[2]TechOptions!T203</f>
        <v>300</v>
      </c>
      <c r="AJ210" s="1">
        <f>+[2]TechOptions!U203</f>
        <v>300</v>
      </c>
      <c r="AK210" s="1">
        <f>+[2]TechOptions!V203</f>
        <v>300</v>
      </c>
      <c r="AL210" s="1">
        <f>+[2]TechOptions!W203</f>
        <v>300</v>
      </c>
      <c r="AM210" s="1">
        <f>+[2]TechOptions!X203</f>
        <v>300</v>
      </c>
      <c r="AN210" s="1">
        <f>+[2]TechOptions!Y203</f>
        <v>300</v>
      </c>
      <c r="AO210" s="1">
        <f>+[2]TechOptions!Z203</f>
        <v>300</v>
      </c>
      <c r="AP210" s="1">
        <f>+[2]TechOptions!AA203</f>
        <v>300</v>
      </c>
      <c r="AQ210" s="1">
        <f>+[2]TechOptions!AL203</f>
        <v>1</v>
      </c>
      <c r="AR210" s="1">
        <v>5</v>
      </c>
      <c r="AZ210" s="21" t="s">
        <v>135</v>
      </c>
      <c r="BA210" s="22"/>
      <c r="BB210" s="22" t="s">
        <v>101</v>
      </c>
      <c r="BC210" s="22"/>
      <c r="BD210" s="22" t="s">
        <v>102</v>
      </c>
      <c r="BE210" s="22"/>
      <c r="BF210" s="26" t="s">
        <v>82</v>
      </c>
    </row>
    <row r="211" spans="1:58" hidden="1">
      <c r="A211" s="4" t="s">
        <v>135</v>
      </c>
      <c r="B211" s="2" t="s">
        <v>215</v>
      </c>
      <c r="C211" s="4" t="s">
        <v>280</v>
      </c>
      <c r="D211" s="2" t="s">
        <v>292</v>
      </c>
      <c r="E211" s="3" t="s">
        <v>483</v>
      </c>
      <c r="F211" s="4" t="s">
        <v>232</v>
      </c>
      <c r="G211" s="2" t="s">
        <v>247</v>
      </c>
      <c r="H211" s="3" t="s">
        <v>487</v>
      </c>
      <c r="I211" s="4" t="s">
        <v>70</v>
      </c>
      <c r="J211" s="2" t="s">
        <v>161</v>
      </c>
      <c r="L211" s="1">
        <f t="shared" si="33"/>
        <v>23</v>
      </c>
      <c r="N211" s="1" t="str">
        <f t="shared" si="34"/>
        <v>WOOD-PH-STM_HW-ELC-HPmp</v>
      </c>
      <c r="O211" s="1" t="str">
        <f t="shared" si="35"/>
        <v>New Wood products - Process Heat: Steam/Hot Water  - Electricity</v>
      </c>
      <c r="P211" s="1" t="str">
        <f t="shared" si="36"/>
        <v>INDELC</v>
      </c>
      <c r="Q211" s="1" t="str">
        <f t="shared" si="37"/>
        <v>WOOD-PH-STM_HW</v>
      </c>
      <c r="R211" s="1">
        <f>2018</f>
        <v>2018</v>
      </c>
      <c r="S211" s="1">
        <f>+[2]TechOptions!F204</f>
        <v>2025</v>
      </c>
      <c r="T211" s="1">
        <f>+[2]TechOptions!G204</f>
        <v>20</v>
      </c>
      <c r="U211" s="1">
        <f>+ROUND([2]TechOptions!E204,2)</f>
        <v>0.5</v>
      </c>
      <c r="V211" s="1">
        <v>31.536000000000001</v>
      </c>
      <c r="W211" s="1">
        <f>+[2]TechOptions!H204</f>
        <v>3.5</v>
      </c>
      <c r="X211" s="1">
        <f>+[2]TechOptions!I204</f>
        <v>3.5</v>
      </c>
      <c r="Y211" s="1">
        <f>+[2]TechOptions!J204</f>
        <v>3.5</v>
      </c>
      <c r="Z211" s="1">
        <f>+[2]TechOptions!K204</f>
        <v>3.5</v>
      </c>
      <c r="AA211" s="1">
        <f>+[2]TechOptions!L204</f>
        <v>3.5</v>
      </c>
      <c r="AB211" s="1">
        <f>+[2]TechOptions!M204</f>
        <v>3.5</v>
      </c>
      <c r="AC211" s="1">
        <f>+[2]TechOptions!N204</f>
        <v>3.5</v>
      </c>
      <c r="AD211" s="1">
        <f>+[2]TechOptions!O204</f>
        <v>3.5</v>
      </c>
      <c r="AE211" s="1">
        <f>+[2]TechOptions!P204</f>
        <v>3.5</v>
      </c>
      <c r="AF211" s="1">
        <f>+[2]TechOptions!Q204</f>
        <v>3.5</v>
      </c>
      <c r="AG211" s="1">
        <f>AG193</f>
        <v>1071.4285714285713</v>
      </c>
      <c r="AH211" s="1">
        <f>AG211</f>
        <v>1071.4285714285713</v>
      </c>
      <c r="AI211" s="1">
        <f t="shared" ref="AI211:AP211" si="38">AH211</f>
        <v>1071.4285714285713</v>
      </c>
      <c r="AJ211" s="1">
        <f t="shared" si="38"/>
        <v>1071.4285714285713</v>
      </c>
      <c r="AK211" s="1">
        <f t="shared" si="38"/>
        <v>1071.4285714285713</v>
      </c>
      <c r="AL211" s="1">
        <f t="shared" si="38"/>
        <v>1071.4285714285713</v>
      </c>
      <c r="AM211" s="1">
        <f t="shared" si="38"/>
        <v>1071.4285714285713</v>
      </c>
      <c r="AN211" s="1">
        <f t="shared" si="38"/>
        <v>1071.4285714285713</v>
      </c>
      <c r="AO211" s="1">
        <f t="shared" si="38"/>
        <v>1071.4285714285713</v>
      </c>
      <c r="AP211" s="1">
        <f t="shared" si="38"/>
        <v>1071.4285714285713</v>
      </c>
      <c r="AQ211" s="1">
        <v>0</v>
      </c>
      <c r="AR211" s="1">
        <v>5</v>
      </c>
      <c r="AZ211" s="19" t="s">
        <v>135</v>
      </c>
      <c r="BA211" s="20"/>
      <c r="BB211" s="24" t="s">
        <v>488</v>
      </c>
      <c r="BC211" s="24"/>
      <c r="BD211" s="24" t="s">
        <v>97</v>
      </c>
      <c r="BE211" s="24"/>
      <c r="BF211" s="24" t="s">
        <v>70</v>
      </c>
    </row>
    <row r="212" spans="1:58" hidden="1">
      <c r="A212" s="4" t="s">
        <v>135</v>
      </c>
      <c r="B212" s="2" t="s">
        <v>215</v>
      </c>
      <c r="C212" s="4" t="s">
        <v>280</v>
      </c>
      <c r="D212" s="2" t="s">
        <v>292</v>
      </c>
      <c r="E212" s="3" t="s">
        <v>483</v>
      </c>
      <c r="F212" s="4" t="s">
        <v>95</v>
      </c>
      <c r="G212" s="2" t="s">
        <v>95</v>
      </c>
      <c r="H212" s="3" t="s">
        <v>489</v>
      </c>
      <c r="I212" s="4" t="s">
        <v>71</v>
      </c>
      <c r="J212" s="2" t="s">
        <v>162</v>
      </c>
      <c r="L212" s="1">
        <f t="shared" si="33"/>
        <v>25</v>
      </c>
      <c r="N212" s="1" t="str">
        <f t="shared" si="34"/>
        <v>WOOD-PH-STM_HW-COA-Boiler</v>
      </c>
      <c r="O212" s="1" t="str">
        <f t="shared" si="35"/>
        <v>New Wood products - Process Heat: Steam/Hot Water  - Coal</v>
      </c>
      <c r="P212" s="1" t="str">
        <f t="shared" si="36"/>
        <v>INDCOA</v>
      </c>
      <c r="Q212" s="1" t="str">
        <f t="shared" si="37"/>
        <v>WOOD-PH-STM_HW</v>
      </c>
      <c r="R212" s="1">
        <f>2018</f>
        <v>2018</v>
      </c>
      <c r="S212" s="1">
        <f>+[2]TechOptions!F205</f>
        <v>2020</v>
      </c>
      <c r="T212" s="1">
        <f>+[2]TechOptions!G205</f>
        <v>25</v>
      </c>
      <c r="U212" s="1">
        <f>+ROUND([2]TechOptions!E205,2)</f>
        <v>0.5</v>
      </c>
      <c r="V212" s="1">
        <v>31.536000000000001</v>
      </c>
      <c r="W212" s="1">
        <f>+[2]TechOptions!H205</f>
        <v>0.8</v>
      </c>
      <c r="X212" s="1">
        <f>+[2]TechOptions!I205</f>
        <v>0.8</v>
      </c>
      <c r="Y212" s="1">
        <f>+[2]TechOptions!J205</f>
        <v>0.8</v>
      </c>
      <c r="Z212" s="1">
        <f>+[2]TechOptions!K205</f>
        <v>0.8</v>
      </c>
      <c r="AA212" s="1">
        <f>+[2]TechOptions!L205</f>
        <v>0.8</v>
      </c>
      <c r="AB212" s="1">
        <f>+[2]TechOptions!M205</f>
        <v>0.8</v>
      </c>
      <c r="AC212" s="1">
        <f>+[2]TechOptions!N205</f>
        <v>0.8</v>
      </c>
      <c r="AD212" s="1">
        <f>+[2]TechOptions!O205</f>
        <v>0.8</v>
      </c>
      <c r="AE212" s="1">
        <f>+[2]TechOptions!P205</f>
        <v>0.8</v>
      </c>
      <c r="AF212" s="1">
        <f>+[2]TechOptions!Q205</f>
        <v>0.8</v>
      </c>
      <c r="AG212" s="1">
        <f>+[2]TechOptions!R205</f>
        <v>750</v>
      </c>
      <c r="AH212" s="1">
        <f>+[2]TechOptions!S205</f>
        <v>750</v>
      </c>
      <c r="AI212" s="1">
        <f>+[2]TechOptions!T205</f>
        <v>750</v>
      </c>
      <c r="AJ212" s="1">
        <f>+[2]TechOptions!U205</f>
        <v>750</v>
      </c>
      <c r="AK212" s="1">
        <f>+[2]TechOptions!V205</f>
        <v>750</v>
      </c>
      <c r="AL212" s="1">
        <f>+[2]TechOptions!W205</f>
        <v>750</v>
      </c>
      <c r="AM212" s="1">
        <f>+[2]TechOptions!X205</f>
        <v>750</v>
      </c>
      <c r="AN212" s="1">
        <f>+[2]TechOptions!Y205</f>
        <v>750</v>
      </c>
      <c r="AO212" s="1">
        <f>+[2]TechOptions!Z205</f>
        <v>750</v>
      </c>
      <c r="AP212" s="1">
        <f>+[2]TechOptions!AA205</f>
        <v>750</v>
      </c>
      <c r="AQ212" s="1">
        <f>+[2]TechOptions!AL205</f>
        <v>1</v>
      </c>
      <c r="AR212" s="1">
        <v>5</v>
      </c>
      <c r="AZ212" s="21" t="s">
        <v>135</v>
      </c>
      <c r="BA212" s="22"/>
      <c r="BB212" s="22" t="s">
        <v>490</v>
      </c>
      <c r="BC212" s="22"/>
      <c r="BD212" s="22" t="s">
        <v>490</v>
      </c>
      <c r="BE212" s="22"/>
      <c r="BF212" s="22" t="s">
        <v>70</v>
      </c>
    </row>
    <row r="213" spans="1:58" hidden="1">
      <c r="A213" s="4" t="s">
        <v>135</v>
      </c>
      <c r="B213" s="2" t="s">
        <v>215</v>
      </c>
      <c r="C213" s="4" t="s">
        <v>280</v>
      </c>
      <c r="D213" s="2" t="s">
        <v>292</v>
      </c>
      <c r="E213" s="3" t="s">
        <v>483</v>
      </c>
      <c r="F213" s="4" t="s">
        <v>95</v>
      </c>
      <c r="G213" s="2" t="s">
        <v>95</v>
      </c>
      <c r="H213" s="3" t="s">
        <v>491</v>
      </c>
      <c r="I213" s="4" t="s">
        <v>111</v>
      </c>
      <c r="J213" s="2" t="s">
        <v>198</v>
      </c>
      <c r="L213" s="1">
        <f t="shared" si="33"/>
        <v>25</v>
      </c>
      <c r="N213" s="1" t="str">
        <f t="shared" si="34"/>
        <v>WOOD-PH-STM_HW-LPG-Boiler</v>
      </c>
      <c r="O213" s="1" t="str">
        <f t="shared" si="35"/>
        <v>New Wood products - Process Heat: Steam/Hot Water  - LPG</v>
      </c>
      <c r="P213" s="1" t="str">
        <f t="shared" si="36"/>
        <v>INDLPG</v>
      </c>
      <c r="Q213" s="1" t="str">
        <f t="shared" si="37"/>
        <v>WOOD-PH-STM_HW</v>
      </c>
      <c r="R213" s="1">
        <f>2018</f>
        <v>2018</v>
      </c>
      <c r="S213" s="1">
        <f>+[2]TechOptions!F206</f>
        <v>2025</v>
      </c>
      <c r="T213" s="1">
        <f>+[2]TechOptions!G206</f>
        <v>25</v>
      </c>
      <c r="U213" s="1">
        <f>+ROUND([2]TechOptions!E206,2)</f>
        <v>0.5</v>
      </c>
      <c r="V213" s="1">
        <v>31.536000000000001</v>
      </c>
      <c r="W213" s="1">
        <f>+[2]TechOptions!H206</f>
        <v>0.87</v>
      </c>
      <c r="X213" s="1">
        <f>+[2]TechOptions!I206</f>
        <v>0.87</v>
      </c>
      <c r="Y213" s="1">
        <f>+[2]TechOptions!J206</f>
        <v>0.87</v>
      </c>
      <c r="Z213" s="1">
        <f>+[2]TechOptions!K206</f>
        <v>0.87</v>
      </c>
      <c r="AA213" s="1">
        <f>+[2]TechOptions!L206</f>
        <v>0.87</v>
      </c>
      <c r="AB213" s="1">
        <f>+[2]TechOptions!M206</f>
        <v>0.87</v>
      </c>
      <c r="AC213" s="1">
        <f>+[2]TechOptions!N206</f>
        <v>0.87</v>
      </c>
      <c r="AD213" s="1">
        <f>+[2]TechOptions!O206</f>
        <v>0.87</v>
      </c>
      <c r="AE213" s="1">
        <f>+[2]TechOptions!P206</f>
        <v>0.87</v>
      </c>
      <c r="AF213" s="1">
        <f>+[2]TechOptions!Q206</f>
        <v>0.87</v>
      </c>
      <c r="AG213" s="1">
        <f>+[2]TechOptions!R206</f>
        <v>350</v>
      </c>
      <c r="AH213" s="1">
        <f>+[2]TechOptions!S206</f>
        <v>350</v>
      </c>
      <c r="AI213" s="1">
        <f>+[2]TechOptions!T206</f>
        <v>350</v>
      </c>
      <c r="AJ213" s="1">
        <f>+[2]TechOptions!U206</f>
        <v>350</v>
      </c>
      <c r="AK213" s="1">
        <f>+[2]TechOptions!V206</f>
        <v>350</v>
      </c>
      <c r="AL213" s="1">
        <f>+[2]TechOptions!W206</f>
        <v>350</v>
      </c>
      <c r="AM213" s="1">
        <f>+[2]TechOptions!X206</f>
        <v>350</v>
      </c>
      <c r="AN213" s="1">
        <f>+[2]TechOptions!Y206</f>
        <v>350</v>
      </c>
      <c r="AO213" s="1">
        <f>+[2]TechOptions!Z206</f>
        <v>350</v>
      </c>
      <c r="AP213" s="1">
        <f>+[2]TechOptions!AA206</f>
        <v>350</v>
      </c>
      <c r="AQ213" s="1">
        <f>+[2]TechOptions!AL206</f>
        <v>1</v>
      </c>
      <c r="AR213" s="1">
        <v>5</v>
      </c>
      <c r="AZ213" s="19" t="s">
        <v>135</v>
      </c>
      <c r="BA213" s="20"/>
      <c r="BB213" s="20" t="s">
        <v>225</v>
      </c>
      <c r="BC213" s="20"/>
      <c r="BD213" s="20" t="s">
        <v>226</v>
      </c>
      <c r="BE213" s="20"/>
      <c r="BF213" s="20" t="s">
        <v>70</v>
      </c>
    </row>
    <row r="214" spans="1:58" hidden="1">
      <c r="A214" s="4" t="s">
        <v>135</v>
      </c>
      <c r="B214" s="2" t="s">
        <v>215</v>
      </c>
      <c r="C214" s="4" t="s">
        <v>280</v>
      </c>
      <c r="D214" s="2" t="s">
        <v>292</v>
      </c>
      <c r="E214" s="3" t="s">
        <v>483</v>
      </c>
      <c r="F214" s="4" t="s">
        <v>95</v>
      </c>
      <c r="G214" s="2" t="s">
        <v>95</v>
      </c>
      <c r="H214" s="3" t="s">
        <v>492</v>
      </c>
      <c r="I214" s="4" t="s">
        <v>74</v>
      </c>
      <c r="J214" s="2" t="s">
        <v>165</v>
      </c>
      <c r="L214" s="1">
        <f t="shared" si="33"/>
        <v>25</v>
      </c>
      <c r="N214" s="1" t="str">
        <f t="shared" si="34"/>
        <v>WOOD-PH-STM_HW-WOD-Boiler</v>
      </c>
      <c r="O214" s="1" t="str">
        <f t="shared" si="35"/>
        <v>New Wood products - Process Heat: Steam/Hot Water  - Wood</v>
      </c>
      <c r="P214" s="1" t="str">
        <f t="shared" si="36"/>
        <v>INDWOD</v>
      </c>
      <c r="Q214" s="1" t="str">
        <f t="shared" si="37"/>
        <v>WOOD-PH-STM_HW</v>
      </c>
      <c r="R214" s="1">
        <f>2018</f>
        <v>2018</v>
      </c>
      <c r="S214" s="1">
        <f>+[2]TechOptions!F207</f>
        <v>2020</v>
      </c>
      <c r="T214" s="1">
        <f>+[2]TechOptions!G207</f>
        <v>25</v>
      </c>
      <c r="U214" s="1">
        <f>+ROUND([2]TechOptions!E207,2)</f>
        <v>0.5</v>
      </c>
      <c r="V214" s="1">
        <v>31.536000000000001</v>
      </c>
      <c r="W214" s="1">
        <f>+[2]TechOptions!H207</f>
        <v>0.85</v>
      </c>
      <c r="X214" s="1">
        <f>+[2]TechOptions!I207</f>
        <v>0.85</v>
      </c>
      <c r="Y214" s="1">
        <f>+[2]TechOptions!J207</f>
        <v>0.85</v>
      </c>
      <c r="Z214" s="1">
        <f>+[2]TechOptions!K207</f>
        <v>0.85</v>
      </c>
      <c r="AA214" s="1">
        <f>+[2]TechOptions!L207</f>
        <v>0.85</v>
      </c>
      <c r="AB214" s="1">
        <f>+[2]TechOptions!M207</f>
        <v>0.85</v>
      </c>
      <c r="AC214" s="1">
        <f>+[2]TechOptions!N207</f>
        <v>0.85</v>
      </c>
      <c r="AD214" s="1">
        <f>+[2]TechOptions!O207</f>
        <v>0.85</v>
      </c>
      <c r="AE214" s="1">
        <f>+[2]TechOptions!P207</f>
        <v>0.85</v>
      </c>
      <c r="AF214" s="1">
        <f>+[2]TechOptions!Q207</f>
        <v>0.85</v>
      </c>
      <c r="AG214" s="1">
        <f>+[2]TechOptions!R207</f>
        <v>2000</v>
      </c>
      <c r="AH214" s="1">
        <f>+[2]TechOptions!S207</f>
        <v>2000</v>
      </c>
      <c r="AI214" s="1">
        <f>+[2]TechOptions!T207</f>
        <v>2000</v>
      </c>
      <c r="AJ214" s="1">
        <f>+[2]TechOptions!U207</f>
        <v>2000</v>
      </c>
      <c r="AK214" s="1">
        <f>+[2]TechOptions!V207</f>
        <v>2000</v>
      </c>
      <c r="AL214" s="1">
        <f>+[2]TechOptions!W207</f>
        <v>2000</v>
      </c>
      <c r="AM214" s="1">
        <f>+[2]TechOptions!X207</f>
        <v>2000</v>
      </c>
      <c r="AN214" s="1">
        <f>+[2]TechOptions!Y207</f>
        <v>2000</v>
      </c>
      <c r="AO214" s="1">
        <f>+[2]TechOptions!Z207</f>
        <v>2000</v>
      </c>
      <c r="AP214" s="1">
        <f>+[2]TechOptions!AA207</f>
        <v>2000</v>
      </c>
      <c r="AQ214" s="1">
        <f>+[2]TechOptions!AL207</f>
        <v>1</v>
      </c>
      <c r="AR214" s="1">
        <v>5</v>
      </c>
      <c r="AZ214" s="21" t="s">
        <v>136</v>
      </c>
      <c r="BA214" s="22"/>
      <c r="BB214" s="22" t="s">
        <v>84</v>
      </c>
      <c r="BC214" s="22"/>
      <c r="BD214" s="22" t="s">
        <v>85</v>
      </c>
      <c r="BE214" s="22"/>
      <c r="BF214" s="22" t="s">
        <v>82</v>
      </c>
    </row>
    <row r="215" spans="1:58">
      <c r="A215" s="4" t="s">
        <v>135</v>
      </c>
      <c r="B215" s="2" t="s">
        <v>215</v>
      </c>
      <c r="C215" s="4" t="s">
        <v>280</v>
      </c>
      <c r="D215" s="2" t="s">
        <v>292</v>
      </c>
      <c r="E215" s="3" t="s">
        <v>483</v>
      </c>
      <c r="F215" s="4" t="s">
        <v>95</v>
      </c>
      <c r="G215" s="2" t="s">
        <v>95</v>
      </c>
      <c r="H215" s="3" t="s">
        <v>493</v>
      </c>
      <c r="I215" s="4" t="s">
        <v>70</v>
      </c>
      <c r="J215" s="2" t="s">
        <v>161</v>
      </c>
      <c r="L215" s="1">
        <f t="shared" si="33"/>
        <v>25</v>
      </c>
      <c r="N215" s="1" t="str">
        <f t="shared" si="34"/>
        <v>WOOD-PH-STM_HW-ELC-Boiler</v>
      </c>
      <c r="O215" s="1" t="str">
        <f t="shared" si="35"/>
        <v>New Wood products - Process Heat: Steam/Hot Water  - Electricity</v>
      </c>
      <c r="P215" s="1" t="str">
        <f t="shared" si="36"/>
        <v>INDELC</v>
      </c>
      <c r="Q215" s="1" t="str">
        <f t="shared" si="37"/>
        <v>WOOD-PH-STM_HW</v>
      </c>
      <c r="R215" s="1">
        <f>2018</f>
        <v>2018</v>
      </c>
      <c r="S215" s="1">
        <f>+[2]TechOptions!F208</f>
        <v>2020</v>
      </c>
      <c r="T215" s="1">
        <f>+[2]TechOptions!G208</f>
        <v>25</v>
      </c>
      <c r="U215" s="1">
        <f>+ROUND([2]TechOptions!E208,2)</f>
        <v>0.5</v>
      </c>
      <c r="V215" s="1">
        <v>31.536000000000001</v>
      </c>
      <c r="W215" s="1">
        <f>+[2]TechOptions!H208</f>
        <v>0.99</v>
      </c>
      <c r="X215" s="1">
        <f>+[2]TechOptions!I208</f>
        <v>0.99</v>
      </c>
      <c r="Y215" s="1">
        <f>+[2]TechOptions!J208</f>
        <v>0.99</v>
      </c>
      <c r="Z215" s="1">
        <f>+[2]TechOptions!K208</f>
        <v>0.99</v>
      </c>
      <c r="AA215" s="1">
        <f>+[2]TechOptions!L208</f>
        <v>0.99</v>
      </c>
      <c r="AB215" s="1">
        <f>+[2]TechOptions!M208</f>
        <v>0.99</v>
      </c>
      <c r="AC215" s="1">
        <f>+[2]TechOptions!N208</f>
        <v>0.99</v>
      </c>
      <c r="AD215" s="1">
        <f>+[2]TechOptions!O208</f>
        <v>0.99</v>
      </c>
      <c r="AE215" s="1">
        <f>+[2]TechOptions!P208</f>
        <v>0.99</v>
      </c>
      <c r="AF215" s="1">
        <f>+[2]TechOptions!Q208</f>
        <v>0.99</v>
      </c>
      <c r="AG215" s="42">
        <f>AG197</f>
        <v>370.49433333333332</v>
      </c>
      <c r="AH215" s="42">
        <f t="shared" ref="AH215:AP215" si="39">AH197</f>
        <v>370.49433333333332</v>
      </c>
      <c r="AI215" s="42">
        <f t="shared" si="39"/>
        <v>250</v>
      </c>
      <c r="AJ215" s="42">
        <f t="shared" si="39"/>
        <v>250</v>
      </c>
      <c r="AK215" s="42">
        <f t="shared" si="39"/>
        <v>250</v>
      </c>
      <c r="AL215" s="42">
        <f t="shared" si="39"/>
        <v>250</v>
      </c>
      <c r="AM215" s="42">
        <f t="shared" si="39"/>
        <v>250</v>
      </c>
      <c r="AN215" s="42">
        <f t="shared" si="39"/>
        <v>250</v>
      </c>
      <c r="AO215" s="42">
        <f t="shared" si="39"/>
        <v>250</v>
      </c>
      <c r="AP215" s="42">
        <f t="shared" si="39"/>
        <v>250</v>
      </c>
      <c r="AQ215" s="1">
        <v>1</v>
      </c>
      <c r="AR215" s="1">
        <v>5</v>
      </c>
      <c r="AZ215" s="19" t="s">
        <v>136</v>
      </c>
      <c r="BA215" s="20"/>
      <c r="BB215" s="20" t="s">
        <v>84</v>
      </c>
      <c r="BC215" s="20"/>
      <c r="BD215" s="20" t="s">
        <v>87</v>
      </c>
      <c r="BE215" s="20"/>
      <c r="BF215" s="20" t="s">
        <v>70</v>
      </c>
    </row>
    <row r="216" spans="1:58" hidden="1">
      <c r="A216" s="4" t="s">
        <v>135</v>
      </c>
      <c r="B216" s="2" t="s">
        <v>215</v>
      </c>
      <c r="C216" s="4" t="s">
        <v>280</v>
      </c>
      <c r="D216" s="2" t="s">
        <v>292</v>
      </c>
      <c r="E216" s="3" t="s">
        <v>483</v>
      </c>
      <c r="F216" s="4" t="s">
        <v>108</v>
      </c>
      <c r="G216" s="2" t="s">
        <v>196</v>
      </c>
      <c r="H216" s="3" t="s">
        <v>494</v>
      </c>
      <c r="I216" s="4" t="s">
        <v>109</v>
      </c>
      <c r="J216" s="2" t="s">
        <v>197</v>
      </c>
      <c r="L216" s="1">
        <f t="shared" si="33"/>
        <v>23</v>
      </c>
      <c r="N216" s="1" t="str">
        <f t="shared" si="34"/>
        <v>WOOD-PH-STM_HW-GEO-Heat</v>
      </c>
      <c r="O216" s="1" t="str">
        <f t="shared" si="35"/>
        <v>New Wood products - Process Heat: Steam/Hot Water  - Geothermal</v>
      </c>
      <c r="P216" s="1" t="str">
        <f t="shared" si="36"/>
        <v>INDGEO</v>
      </c>
      <c r="Q216" s="1" t="str">
        <f t="shared" si="37"/>
        <v>WOOD-PH-STM_HW</v>
      </c>
      <c r="R216" s="1">
        <f>2018</f>
        <v>2018</v>
      </c>
      <c r="S216" s="1">
        <f>+[2]TechOptions!F209</f>
        <v>2020</v>
      </c>
      <c r="T216" s="1">
        <f>+[2]TechOptions!G209</f>
        <v>10</v>
      </c>
      <c r="U216" s="1">
        <f>+ROUND([2]TechOptions!E209,2)</f>
        <v>0.5</v>
      </c>
      <c r="V216" s="1">
        <v>31.536000000000001</v>
      </c>
      <c r="W216" s="1">
        <f>+[2]TechOptions!H209</f>
        <v>0.97012399999999988</v>
      </c>
      <c r="X216" s="1">
        <f>+[2]TechOptions!I209</f>
        <v>0.97012399999999988</v>
      </c>
      <c r="Y216" s="1">
        <f>+[2]TechOptions!J209</f>
        <v>0.97012399999999988</v>
      </c>
      <c r="Z216" s="1">
        <f>+[2]TechOptions!K209</f>
        <v>0.97012399999999988</v>
      </c>
      <c r="AA216" s="1">
        <f>+[2]TechOptions!L209</f>
        <v>0.97012399999999988</v>
      </c>
      <c r="AB216" s="1">
        <f>+[2]TechOptions!M209</f>
        <v>0.97012399999999988</v>
      </c>
      <c r="AC216" s="1">
        <f>+[2]TechOptions!N209</f>
        <v>0.97012399999999988</v>
      </c>
      <c r="AD216" s="1">
        <f>+[2]TechOptions!O209</f>
        <v>0.97012399999999988</v>
      </c>
      <c r="AE216" s="1">
        <f>+[2]TechOptions!P209</f>
        <v>0.97012399999999988</v>
      </c>
      <c r="AF216" s="1">
        <f>+[2]TechOptions!Q209</f>
        <v>0.97012399999999988</v>
      </c>
      <c r="AG216" s="1">
        <f>+[2]TechOptions!R209</f>
        <v>100</v>
      </c>
      <c r="AH216" s="1">
        <f>+[2]TechOptions!S209</f>
        <v>100</v>
      </c>
      <c r="AI216" s="1">
        <f>+[2]TechOptions!T209</f>
        <v>100</v>
      </c>
      <c r="AJ216" s="1">
        <f>+[2]TechOptions!U209</f>
        <v>100</v>
      </c>
      <c r="AK216" s="1">
        <f>+[2]TechOptions!V209</f>
        <v>100</v>
      </c>
      <c r="AL216" s="1">
        <f>+[2]TechOptions!W209</f>
        <v>100</v>
      </c>
      <c r="AM216" s="1">
        <f>+[2]TechOptions!X209</f>
        <v>100</v>
      </c>
      <c r="AN216" s="1">
        <f>+[2]TechOptions!Y209</f>
        <v>100</v>
      </c>
      <c r="AO216" s="1">
        <f>+[2]TechOptions!Z209</f>
        <v>100</v>
      </c>
      <c r="AP216" s="1">
        <f>+[2]TechOptions!AA209</f>
        <v>100</v>
      </c>
      <c r="AQ216" s="1">
        <f>+[2]TechOptions!AL209</f>
        <v>0.1</v>
      </c>
      <c r="AR216" s="1">
        <v>5</v>
      </c>
      <c r="AZ216" s="21" t="s">
        <v>136</v>
      </c>
      <c r="BA216" s="22"/>
      <c r="BB216" s="22" t="s">
        <v>84</v>
      </c>
      <c r="BC216" s="22"/>
      <c r="BD216" s="22" t="s">
        <v>85</v>
      </c>
      <c r="BE216" s="22"/>
      <c r="BF216" s="22" t="s">
        <v>83</v>
      </c>
    </row>
    <row r="217" spans="1:58" hidden="1">
      <c r="A217" s="4" t="s">
        <v>135</v>
      </c>
      <c r="B217" s="2" t="s">
        <v>215</v>
      </c>
      <c r="C217" s="4" t="s">
        <v>101</v>
      </c>
      <c r="D217" s="2" t="s">
        <v>189</v>
      </c>
      <c r="E217" s="3" t="s">
        <v>495</v>
      </c>
      <c r="F217" s="4" t="s">
        <v>102</v>
      </c>
      <c r="G217" s="2" t="s">
        <v>189</v>
      </c>
      <c r="H217" s="3" t="s">
        <v>496</v>
      </c>
      <c r="I217" s="4" t="s">
        <v>70</v>
      </c>
      <c r="J217" s="2" t="s">
        <v>161</v>
      </c>
      <c r="L217" s="1">
        <f t="shared" si="33"/>
        <v>18</v>
      </c>
      <c r="N217" s="1" t="str">
        <f t="shared" si="34"/>
        <v>WOOD-Pump-ELC-Pump</v>
      </c>
      <c r="O217" s="1" t="str">
        <f t="shared" si="35"/>
        <v>New Wood products - Pumping  - Electricity</v>
      </c>
      <c r="P217" s="1" t="str">
        <f t="shared" si="36"/>
        <v>INDELC</v>
      </c>
      <c r="Q217" s="1" t="str">
        <f t="shared" si="37"/>
        <v>WOOD-Pump</v>
      </c>
      <c r="R217" s="1">
        <f>2018</f>
        <v>2018</v>
      </c>
      <c r="S217" s="1">
        <f>+[2]TechOptions!F210</f>
        <v>2020</v>
      </c>
      <c r="T217" s="1">
        <f>+[2]TechOptions!G210</f>
        <v>10</v>
      </c>
      <c r="U217" s="1">
        <f>+ROUND([2]TechOptions!E210,2)</f>
        <v>0.5</v>
      </c>
      <c r="V217" s="1">
        <v>31.536000000000001</v>
      </c>
      <c r="W217" s="1">
        <f>+[2]TechOptions!H210</f>
        <v>0.75</v>
      </c>
      <c r="X217" s="1">
        <f>+[2]TechOptions!I210</f>
        <v>0.75</v>
      </c>
      <c r="Y217" s="1">
        <f>+[2]TechOptions!J210</f>
        <v>0.75</v>
      </c>
      <c r="Z217" s="1">
        <f>+[2]TechOptions!K210</f>
        <v>0.75</v>
      </c>
      <c r="AA217" s="1">
        <f>+[2]TechOptions!L210</f>
        <v>0.75</v>
      </c>
      <c r="AB217" s="1">
        <f>+[2]TechOptions!M210</f>
        <v>0.75</v>
      </c>
      <c r="AC217" s="1">
        <f>+[2]TechOptions!N210</f>
        <v>0.75</v>
      </c>
      <c r="AD217" s="1">
        <f>+[2]TechOptions!O210</f>
        <v>0.75</v>
      </c>
      <c r="AE217" s="1">
        <f>+[2]TechOptions!P210</f>
        <v>0.75</v>
      </c>
      <c r="AF217" s="1">
        <f>+[2]TechOptions!Q210</f>
        <v>0.75</v>
      </c>
      <c r="AG217" s="1">
        <f>+[2]TechOptions!R210</f>
        <v>2308</v>
      </c>
      <c r="AH217" s="1">
        <f>+[2]TechOptions!S210</f>
        <v>2308</v>
      </c>
      <c r="AI217" s="1">
        <f>+[2]TechOptions!T210</f>
        <v>2308</v>
      </c>
      <c r="AJ217" s="1">
        <f>+[2]TechOptions!U210</f>
        <v>2308</v>
      </c>
      <c r="AK217" s="1">
        <f>+[2]TechOptions!V210</f>
        <v>2308</v>
      </c>
      <c r="AL217" s="1">
        <f>+[2]TechOptions!W210</f>
        <v>2308</v>
      </c>
      <c r="AM217" s="1">
        <f>+[2]TechOptions!X210</f>
        <v>2308</v>
      </c>
      <c r="AN217" s="1">
        <f>+[2]TechOptions!Y210</f>
        <v>2308</v>
      </c>
      <c r="AO217" s="1">
        <f>+[2]TechOptions!Z210</f>
        <v>2308</v>
      </c>
      <c r="AP217" s="1">
        <f>+[2]TechOptions!AA210</f>
        <v>2308</v>
      </c>
      <c r="AQ217" s="1">
        <f>+[2]TechOptions!AL210</f>
        <v>1</v>
      </c>
      <c r="AR217" s="1">
        <v>5</v>
      </c>
      <c r="AZ217" s="19" t="s">
        <v>136</v>
      </c>
      <c r="BA217" s="20"/>
      <c r="BB217" s="20" t="s">
        <v>84</v>
      </c>
      <c r="BC217" s="20"/>
      <c r="BD217" s="20" t="s">
        <v>222</v>
      </c>
      <c r="BE217" s="20"/>
      <c r="BF217" s="24" t="s">
        <v>70</v>
      </c>
    </row>
    <row r="218" spans="1:58" hidden="1">
      <c r="A218" s="4" t="s">
        <v>135</v>
      </c>
      <c r="B218" s="2" t="s">
        <v>215</v>
      </c>
      <c r="C218" s="4" t="s">
        <v>101</v>
      </c>
      <c r="D218" s="2" t="s">
        <v>189</v>
      </c>
      <c r="E218" s="3" t="s">
        <v>495</v>
      </c>
      <c r="F218" s="4" t="s">
        <v>102</v>
      </c>
      <c r="G218" s="2" t="s">
        <v>189</v>
      </c>
      <c r="H218" s="3" t="s">
        <v>497</v>
      </c>
      <c r="I218" s="4" t="s">
        <v>82</v>
      </c>
      <c r="J218" s="2" t="s">
        <v>173</v>
      </c>
      <c r="L218" s="1">
        <f t="shared" si="33"/>
        <v>18</v>
      </c>
      <c r="N218" s="1" t="str">
        <f t="shared" si="34"/>
        <v>WOOD-Pump-DSL-Pump</v>
      </c>
      <c r="O218" s="1" t="str">
        <f t="shared" si="35"/>
        <v>New Wood products - Pumping  - Diesel</v>
      </c>
      <c r="P218" s="1" t="str">
        <f t="shared" si="36"/>
        <v>INDDSL</v>
      </c>
      <c r="Q218" s="1" t="str">
        <f t="shared" si="37"/>
        <v>WOOD-Pump</v>
      </c>
      <c r="R218" s="1">
        <f>2018</f>
        <v>2018</v>
      </c>
      <c r="S218" s="1">
        <f>+[2]TechOptions!F211</f>
        <v>2025</v>
      </c>
      <c r="T218" s="1">
        <f>+[2]TechOptions!G211</f>
        <v>10</v>
      </c>
      <c r="U218" s="1">
        <f>+ROUND([2]TechOptions!E211,2)</f>
        <v>0.5</v>
      </c>
      <c r="V218" s="1">
        <v>31.536000000000001</v>
      </c>
      <c r="W218" s="1">
        <f>+[2]TechOptions!H211</f>
        <v>0.05</v>
      </c>
      <c r="X218" s="1">
        <f>+[2]TechOptions!I211</f>
        <v>0.05</v>
      </c>
      <c r="Y218" s="1">
        <f>+[2]TechOptions!J211</f>
        <v>0.05</v>
      </c>
      <c r="Z218" s="1">
        <f>+[2]TechOptions!K211</f>
        <v>0.05</v>
      </c>
      <c r="AA218" s="1">
        <f>+[2]TechOptions!L211</f>
        <v>0.05</v>
      </c>
      <c r="AB218" s="1">
        <f>+[2]TechOptions!M211</f>
        <v>0.05</v>
      </c>
      <c r="AC218" s="1">
        <f>+[2]TechOptions!N211</f>
        <v>0.05</v>
      </c>
      <c r="AD218" s="1">
        <f>+[2]TechOptions!O211</f>
        <v>0.05</v>
      </c>
      <c r="AE218" s="1">
        <f>+[2]TechOptions!P211</f>
        <v>0.05</v>
      </c>
      <c r="AF218" s="1">
        <f>+[2]TechOptions!Q211</f>
        <v>0.05</v>
      </c>
      <c r="AG218" s="1">
        <f>+[2]TechOptions!R211</f>
        <v>462</v>
      </c>
      <c r="AH218" s="1">
        <f>+[2]TechOptions!S211</f>
        <v>462</v>
      </c>
      <c r="AI218" s="1">
        <f>+[2]TechOptions!T211</f>
        <v>462</v>
      </c>
      <c r="AJ218" s="1">
        <f>+[2]TechOptions!U211</f>
        <v>462</v>
      </c>
      <c r="AK218" s="1">
        <f>+[2]TechOptions!V211</f>
        <v>462</v>
      </c>
      <c r="AL218" s="1">
        <f>+[2]TechOptions!W211</f>
        <v>462</v>
      </c>
      <c r="AM218" s="1">
        <f>+[2]TechOptions!X211</f>
        <v>462</v>
      </c>
      <c r="AN218" s="1">
        <f>+[2]TechOptions!Y211</f>
        <v>462</v>
      </c>
      <c r="AO218" s="1">
        <f>+[2]TechOptions!Z211</f>
        <v>462</v>
      </c>
      <c r="AP218" s="1">
        <f>+[2]TechOptions!AA211</f>
        <v>462</v>
      </c>
      <c r="AQ218" s="1">
        <f>+[2]TechOptions!AL211</f>
        <v>1</v>
      </c>
      <c r="AR218" s="1">
        <v>5</v>
      </c>
      <c r="AZ218" s="21" t="s">
        <v>136</v>
      </c>
      <c r="BA218" s="22"/>
      <c r="BB218" s="22" t="s">
        <v>93</v>
      </c>
      <c r="BC218" s="22"/>
      <c r="BD218" s="22" t="s">
        <v>91</v>
      </c>
      <c r="BE218" s="22"/>
      <c r="BF218" s="22" t="s">
        <v>70</v>
      </c>
    </row>
    <row r="219" spans="1:58" hidden="1">
      <c r="A219" s="4" t="s">
        <v>135</v>
      </c>
      <c r="B219" s="2" t="s">
        <v>215</v>
      </c>
      <c r="C219" s="4" t="s">
        <v>488</v>
      </c>
      <c r="D219" s="2" t="s">
        <v>97</v>
      </c>
      <c r="E219" s="3" t="s">
        <v>498</v>
      </c>
      <c r="F219" s="4" t="s">
        <v>97</v>
      </c>
      <c r="G219" s="2" t="s">
        <v>97</v>
      </c>
      <c r="H219" s="3" t="s">
        <v>499</v>
      </c>
      <c r="I219" s="4" t="s">
        <v>70</v>
      </c>
      <c r="J219" s="2" t="s">
        <v>161</v>
      </c>
      <c r="L219" s="1">
        <f t="shared" si="33"/>
        <v>16</v>
      </c>
      <c r="N219" s="1" t="str">
        <f t="shared" si="34"/>
        <v>WOOD-Fan-ELC-Fan</v>
      </c>
      <c r="O219" s="1" t="str">
        <f t="shared" si="35"/>
        <v>New Wood products - Fans  - Electricity</v>
      </c>
      <c r="P219" s="1" t="str">
        <f t="shared" si="36"/>
        <v>INDELC</v>
      </c>
      <c r="Q219" s="1" t="str">
        <f t="shared" si="37"/>
        <v>WOOD-Fan</v>
      </c>
      <c r="R219" s="1">
        <f>2018</f>
        <v>2018</v>
      </c>
      <c r="S219" s="1">
        <f>+[2]TechOptions!F212</f>
        <v>2020</v>
      </c>
      <c r="T219" s="1">
        <f>+[2]TechOptions!G212</f>
        <v>1</v>
      </c>
      <c r="U219" s="1">
        <f>+ROUND([2]TechOptions!E212,2)</f>
        <v>0.5</v>
      </c>
      <c r="V219" s="1">
        <v>31.536000000000001</v>
      </c>
      <c r="W219" s="1">
        <f>+[2]TechOptions!H212</f>
        <v>43.433917555665673</v>
      </c>
      <c r="X219" s="1">
        <f>+[2]TechOptions!I212</f>
        <v>43.433917555665673</v>
      </c>
      <c r="Y219" s="1">
        <f>+[2]TechOptions!J212</f>
        <v>43.433917555665673</v>
      </c>
      <c r="Z219" s="1">
        <f>+[2]TechOptions!K212</f>
        <v>43.433917555665673</v>
      </c>
      <c r="AA219" s="1">
        <f>+[2]TechOptions!L212</f>
        <v>43.433917555665673</v>
      </c>
      <c r="AB219" s="1">
        <f>+[2]TechOptions!M212</f>
        <v>43.433917555665673</v>
      </c>
      <c r="AC219" s="1">
        <f>+[2]TechOptions!N212</f>
        <v>43.433917555665673</v>
      </c>
      <c r="AD219" s="1">
        <f>+[2]TechOptions!O212</f>
        <v>43.433917555665673</v>
      </c>
      <c r="AE219" s="1">
        <f>+[2]TechOptions!P212</f>
        <v>43.433917555665673</v>
      </c>
      <c r="AF219" s="1">
        <f>+[2]TechOptions!Q212</f>
        <v>43.433917555665673</v>
      </c>
      <c r="AG219" s="1">
        <f>+[2]TechOptions!R212</f>
        <v>17573</v>
      </c>
      <c r="AH219" s="1">
        <f>+[2]TechOptions!S212</f>
        <v>17573</v>
      </c>
      <c r="AI219" s="1">
        <f>+[2]TechOptions!T212</f>
        <v>17573</v>
      </c>
      <c r="AJ219" s="1">
        <f>+[2]TechOptions!U212</f>
        <v>17573</v>
      </c>
      <c r="AK219" s="1">
        <f>+[2]TechOptions!V212</f>
        <v>17573</v>
      </c>
      <c r="AL219" s="1">
        <f>+[2]TechOptions!W212</f>
        <v>17573</v>
      </c>
      <c r="AM219" s="1">
        <f>+[2]TechOptions!X212</f>
        <v>17573</v>
      </c>
      <c r="AN219" s="1">
        <f>+[2]TechOptions!Y212</f>
        <v>17573</v>
      </c>
      <c r="AO219" s="1">
        <f>+[2]TechOptions!Z212</f>
        <v>17573</v>
      </c>
      <c r="AP219" s="1">
        <f>+[2]TechOptions!AA212</f>
        <v>17573</v>
      </c>
      <c r="AQ219" s="1">
        <f>+[2]TechOptions!AL212</f>
        <v>1</v>
      </c>
      <c r="AR219" s="1">
        <v>5</v>
      </c>
      <c r="AZ219" s="19" t="s">
        <v>136</v>
      </c>
      <c r="BA219" s="20"/>
      <c r="BB219" s="20" t="s">
        <v>93</v>
      </c>
      <c r="BC219" s="20"/>
      <c r="BD219" s="20" t="s">
        <v>90</v>
      </c>
      <c r="BE219" s="20"/>
      <c r="BF219" s="20" t="s">
        <v>68</v>
      </c>
    </row>
    <row r="220" spans="1:58" hidden="1">
      <c r="A220" s="4" t="s">
        <v>135</v>
      </c>
      <c r="B220" s="2" t="s">
        <v>215</v>
      </c>
      <c r="C220" s="4" t="s">
        <v>490</v>
      </c>
      <c r="D220" s="2" t="s">
        <v>500</v>
      </c>
      <c r="E220" s="3" t="s">
        <v>501</v>
      </c>
      <c r="F220" s="4" t="s">
        <v>490</v>
      </c>
      <c r="G220" s="2" t="s">
        <v>502</v>
      </c>
      <c r="H220" s="3" t="s">
        <v>503</v>
      </c>
      <c r="I220" s="4" t="s">
        <v>70</v>
      </c>
      <c r="J220" s="2" t="s">
        <v>161</v>
      </c>
      <c r="L220" s="1">
        <f t="shared" si="33"/>
        <v>23</v>
      </c>
      <c r="N220" s="1" t="str">
        <f t="shared" si="34"/>
        <v>WOOD-Refin-ELC-Refinery</v>
      </c>
      <c r="O220" s="1" t="str">
        <f t="shared" si="35"/>
        <v>New Wood products - Refiners  - Electricity</v>
      </c>
      <c r="P220" s="1" t="str">
        <f t="shared" si="36"/>
        <v>INDELC</v>
      </c>
      <c r="Q220" s="1" t="str">
        <f t="shared" si="37"/>
        <v>WOOD-Refin</v>
      </c>
      <c r="R220" s="1">
        <f>2018</f>
        <v>2018</v>
      </c>
      <c r="S220" s="1">
        <f>+[2]TechOptions!F213</f>
        <v>2020</v>
      </c>
      <c r="T220" s="1">
        <f>+[2]TechOptions!G213</f>
        <v>10</v>
      </c>
      <c r="U220" s="1">
        <f>+ROUND([2]TechOptions!E213,2)</f>
        <v>1</v>
      </c>
      <c r="V220" s="1">
        <v>31.536000000000001</v>
      </c>
      <c r="W220" s="1">
        <f>+[2]TechOptions!H213</f>
        <v>1</v>
      </c>
      <c r="X220" s="1">
        <f>+[2]TechOptions!I213</f>
        <v>1</v>
      </c>
      <c r="Y220" s="1">
        <f>+[2]TechOptions!J213</f>
        <v>1</v>
      </c>
      <c r="Z220" s="1">
        <f>+[2]TechOptions!K213</f>
        <v>1</v>
      </c>
      <c r="AA220" s="1">
        <f>+[2]TechOptions!L213</f>
        <v>1</v>
      </c>
      <c r="AB220" s="1">
        <f>+[2]TechOptions!M213</f>
        <v>1</v>
      </c>
      <c r="AC220" s="1">
        <f>+[2]TechOptions!N213</f>
        <v>1</v>
      </c>
      <c r="AD220" s="1">
        <f>+[2]TechOptions!O213</f>
        <v>1</v>
      </c>
      <c r="AE220" s="1">
        <f>+[2]TechOptions!P213</f>
        <v>1</v>
      </c>
      <c r="AF220" s="1">
        <f>+[2]TechOptions!Q213</f>
        <v>1</v>
      </c>
      <c r="AG220" s="1">
        <f>+[2]TechOptions!R213</f>
        <v>0</v>
      </c>
      <c r="AH220" s="1">
        <f>+[2]TechOptions!S213</f>
        <v>0</v>
      </c>
      <c r="AI220" s="1">
        <f>+[2]TechOptions!T213</f>
        <v>0</v>
      </c>
      <c r="AJ220" s="1">
        <f>+[2]TechOptions!U213</f>
        <v>0</v>
      </c>
      <c r="AK220" s="1">
        <f>+[2]TechOptions!V213</f>
        <v>0</v>
      </c>
      <c r="AL220" s="1">
        <f>+[2]TechOptions!W213</f>
        <v>0</v>
      </c>
      <c r="AM220" s="1">
        <f>+[2]TechOptions!X213</f>
        <v>0</v>
      </c>
      <c r="AN220" s="1">
        <f>+[2]TechOptions!Y213</f>
        <v>0</v>
      </c>
      <c r="AO220" s="1">
        <f>+[2]TechOptions!Z213</f>
        <v>0</v>
      </c>
      <c r="AP220" s="1">
        <f>+[2]TechOptions!AA213</f>
        <v>0</v>
      </c>
      <c r="AQ220" s="1">
        <f>+[2]TechOptions!AL213</f>
        <v>1</v>
      </c>
      <c r="AR220" s="1">
        <v>5</v>
      </c>
      <c r="AZ220" s="21" t="s">
        <v>136</v>
      </c>
      <c r="BA220" s="22"/>
      <c r="BB220" s="22" t="s">
        <v>66</v>
      </c>
      <c r="BC220" s="22"/>
      <c r="BD220" s="22" t="s">
        <v>69</v>
      </c>
      <c r="BE220" s="22"/>
      <c r="BF220" s="22" t="s">
        <v>70</v>
      </c>
    </row>
    <row r="221" spans="1:58" hidden="1">
      <c r="A221" s="4" t="s">
        <v>135</v>
      </c>
      <c r="B221" s="2" t="s">
        <v>215</v>
      </c>
      <c r="C221" s="4" t="s">
        <v>225</v>
      </c>
      <c r="D221" s="2" t="s">
        <v>237</v>
      </c>
      <c r="E221" s="3" t="s">
        <v>504</v>
      </c>
      <c r="F221" s="4" t="s">
        <v>226</v>
      </c>
      <c r="G221" s="2" t="s">
        <v>239</v>
      </c>
      <c r="H221" s="3" t="s">
        <v>505</v>
      </c>
      <c r="I221" s="4" t="s">
        <v>70</v>
      </c>
      <c r="J221" s="2" t="s">
        <v>161</v>
      </c>
      <c r="L221" s="1">
        <f t="shared" si="33"/>
        <v>17</v>
      </c>
      <c r="N221" s="1" t="str">
        <f t="shared" si="34"/>
        <v>WOOD-AIR-ELC-CMPR</v>
      </c>
      <c r="O221" s="1" t="str">
        <f t="shared" si="35"/>
        <v>New Wood products - Compressed Air  - Electricity</v>
      </c>
      <c r="P221" s="1" t="str">
        <f t="shared" si="36"/>
        <v>INDELC</v>
      </c>
      <c r="Q221" s="1" t="str">
        <f t="shared" si="37"/>
        <v>WOOD-AIR</v>
      </c>
      <c r="R221" s="1">
        <f>2018</f>
        <v>2018</v>
      </c>
      <c r="S221" s="1">
        <f>+[2]TechOptions!F214</f>
        <v>2020</v>
      </c>
      <c r="T221" s="1">
        <f>+[2]TechOptions!G214</f>
        <v>25</v>
      </c>
      <c r="U221" s="1">
        <f>+ROUND([2]TechOptions!E214,2)</f>
        <v>0.68</v>
      </c>
      <c r="V221" s="1">
        <v>31.536000000000001</v>
      </c>
      <c r="W221" s="1">
        <f>+[2]TechOptions!H214</f>
        <v>1</v>
      </c>
      <c r="X221" s="1">
        <f>+[2]TechOptions!I214</f>
        <v>1</v>
      </c>
      <c r="Y221" s="1">
        <f>+[2]TechOptions!J214</f>
        <v>1</v>
      </c>
      <c r="Z221" s="1">
        <f>+[2]TechOptions!K214</f>
        <v>1</v>
      </c>
      <c r="AA221" s="1">
        <f>+[2]TechOptions!L214</f>
        <v>1</v>
      </c>
      <c r="AB221" s="1">
        <f>+[2]TechOptions!M214</f>
        <v>1</v>
      </c>
      <c r="AC221" s="1">
        <f>+[2]TechOptions!N214</f>
        <v>1</v>
      </c>
      <c r="AD221" s="1">
        <f>+[2]TechOptions!O214</f>
        <v>1</v>
      </c>
      <c r="AE221" s="1">
        <f>+[2]TechOptions!P214</f>
        <v>1</v>
      </c>
      <c r="AF221" s="1">
        <f>+[2]TechOptions!Q214</f>
        <v>1</v>
      </c>
      <c r="AG221" s="1">
        <f>+[2]TechOptions!R214</f>
        <v>0</v>
      </c>
      <c r="AH221" s="1">
        <f>+[2]TechOptions!S214</f>
        <v>0</v>
      </c>
      <c r="AI221" s="1">
        <f>+[2]TechOptions!T214</f>
        <v>0</v>
      </c>
      <c r="AJ221" s="1">
        <f>+[2]TechOptions!U214</f>
        <v>0</v>
      </c>
      <c r="AK221" s="1">
        <f>+[2]TechOptions!V214</f>
        <v>0</v>
      </c>
      <c r="AL221" s="1">
        <f>+[2]TechOptions!W214</f>
        <v>0</v>
      </c>
      <c r="AM221" s="1">
        <f>+[2]TechOptions!X214</f>
        <v>0</v>
      </c>
      <c r="AN221" s="1">
        <f>+[2]TechOptions!Y214</f>
        <v>0</v>
      </c>
      <c r="AO221" s="1">
        <f>+[2]TechOptions!Z214</f>
        <v>0</v>
      </c>
      <c r="AP221" s="1">
        <f>+[2]TechOptions!AA214</f>
        <v>0</v>
      </c>
      <c r="AQ221" s="1">
        <f>+[2]TechOptions!AL214</f>
        <v>1</v>
      </c>
      <c r="AR221" s="1">
        <v>5</v>
      </c>
      <c r="AZ221" s="19" t="s">
        <v>136</v>
      </c>
      <c r="BA221" s="20"/>
      <c r="BB221" s="20" t="s">
        <v>66</v>
      </c>
      <c r="BC221" s="20"/>
      <c r="BD221" s="20" t="s">
        <v>67</v>
      </c>
      <c r="BE221" s="20"/>
      <c r="BF221" s="20" t="s">
        <v>68</v>
      </c>
    </row>
    <row r="222" spans="1:58" hidden="1">
      <c r="A222" s="4" t="s">
        <v>136</v>
      </c>
      <c r="B222" s="2" t="s">
        <v>216</v>
      </c>
      <c r="C222" s="4" t="s">
        <v>84</v>
      </c>
      <c r="D222" s="2" t="s">
        <v>175</v>
      </c>
      <c r="E222" s="3" t="s">
        <v>506</v>
      </c>
      <c r="F222" s="4" t="s">
        <v>85</v>
      </c>
      <c r="G222" s="2" t="s">
        <v>554</v>
      </c>
      <c r="H222" s="3" t="s">
        <v>577</v>
      </c>
      <c r="I222" s="4" t="s">
        <v>82</v>
      </c>
      <c r="J222" s="2" t="s">
        <v>173</v>
      </c>
      <c r="L222" s="1">
        <f t="shared" si="33"/>
        <v>27</v>
      </c>
      <c r="N222" s="1" t="str">
        <f t="shared" si="34"/>
        <v>PLPPPR-MoTP-Stat-DSL-st_ngn</v>
      </c>
      <c r="O222" s="1" t="str">
        <f t="shared" si="35"/>
        <v>New Wood pulp and paper - Motive Power, Stationary  - Diesel</v>
      </c>
      <c r="P222" s="1" t="str">
        <f t="shared" si="36"/>
        <v>INDDSL</v>
      </c>
      <c r="Q222" s="1" t="str">
        <f t="shared" si="37"/>
        <v>PLPPPR-MoTP-Stat</v>
      </c>
      <c r="R222" s="1">
        <f>2018</f>
        <v>2018</v>
      </c>
      <c r="S222" s="1">
        <f>+[2]TechOptions!F215</f>
        <v>2025</v>
      </c>
      <c r="T222" s="1">
        <f>+[2]TechOptions!G215</f>
        <v>20</v>
      </c>
      <c r="U222" s="1">
        <f>+ROUND([2]TechOptions!E215,2)</f>
        <v>0.5</v>
      </c>
      <c r="V222" s="1">
        <v>31.536000000000001</v>
      </c>
      <c r="W222" s="1">
        <f>+[2]TechOptions!H215</f>
        <v>0.22</v>
      </c>
      <c r="X222" s="1">
        <f>+[2]TechOptions!I215</f>
        <v>0.22</v>
      </c>
      <c r="Y222" s="1">
        <f>+[2]TechOptions!J215</f>
        <v>0.22</v>
      </c>
      <c r="Z222" s="1">
        <f>+[2]TechOptions!K215</f>
        <v>0.22</v>
      </c>
      <c r="AA222" s="1">
        <f>+[2]TechOptions!L215</f>
        <v>0.22</v>
      </c>
      <c r="AB222" s="1">
        <f>+[2]TechOptions!M215</f>
        <v>0.22</v>
      </c>
      <c r="AC222" s="1">
        <f>+[2]TechOptions!N215</f>
        <v>0.22</v>
      </c>
      <c r="AD222" s="1">
        <f>+[2]TechOptions!O215</f>
        <v>0.22</v>
      </c>
      <c r="AE222" s="1">
        <f>+[2]TechOptions!P215</f>
        <v>0.22</v>
      </c>
      <c r="AF222" s="1">
        <f>+[2]TechOptions!Q215</f>
        <v>0.22</v>
      </c>
      <c r="AG222" s="1">
        <f>+[2]TechOptions!R215</f>
        <v>455</v>
      </c>
      <c r="AH222" s="1">
        <f>+[2]TechOptions!S215</f>
        <v>455</v>
      </c>
      <c r="AI222" s="1">
        <f>+[2]TechOptions!T215</f>
        <v>455</v>
      </c>
      <c r="AJ222" s="1">
        <f>+[2]TechOptions!U215</f>
        <v>455</v>
      </c>
      <c r="AK222" s="1">
        <f>+[2]TechOptions!V215</f>
        <v>455</v>
      </c>
      <c r="AL222" s="1">
        <f>+[2]TechOptions!W215</f>
        <v>455</v>
      </c>
      <c r="AM222" s="1">
        <f>+[2]TechOptions!X215</f>
        <v>455</v>
      </c>
      <c r="AN222" s="1">
        <f>+[2]TechOptions!Y215</f>
        <v>455</v>
      </c>
      <c r="AO222" s="1">
        <f>+[2]TechOptions!Z215</f>
        <v>455</v>
      </c>
      <c r="AP222" s="1">
        <f>+[2]TechOptions!AA215</f>
        <v>455</v>
      </c>
      <c r="AQ222" s="1">
        <f>+[2]TechOptions!AL215</f>
        <v>1</v>
      </c>
      <c r="AR222" s="1">
        <v>5</v>
      </c>
      <c r="AZ222" s="21" t="s">
        <v>136</v>
      </c>
      <c r="BA222" s="22"/>
      <c r="BB222" s="22" t="s">
        <v>66</v>
      </c>
      <c r="BC222" s="22"/>
      <c r="BD222" s="22" t="s">
        <v>67</v>
      </c>
      <c r="BE222" s="22"/>
      <c r="BF222" s="22" t="s">
        <v>71</v>
      </c>
    </row>
    <row r="223" spans="1:58" hidden="1">
      <c r="A223" s="4" t="s">
        <v>136</v>
      </c>
      <c r="B223" s="2" t="s">
        <v>216</v>
      </c>
      <c r="C223" s="4" t="s">
        <v>84</v>
      </c>
      <c r="D223" s="2" t="s">
        <v>175</v>
      </c>
      <c r="E223" s="3" t="s">
        <v>506</v>
      </c>
      <c r="F223" s="4" t="s">
        <v>87</v>
      </c>
      <c r="G223" s="2" t="s">
        <v>178</v>
      </c>
      <c r="H223" s="3" t="s">
        <v>507</v>
      </c>
      <c r="I223" s="4" t="s">
        <v>70</v>
      </c>
      <c r="J223" s="2" t="s">
        <v>161</v>
      </c>
      <c r="L223" s="1">
        <f t="shared" si="33"/>
        <v>26</v>
      </c>
      <c r="N223" s="1" t="str">
        <f t="shared" si="34"/>
        <v>PLPPPR-MoTP-Stat-ELC-Motor</v>
      </c>
      <c r="O223" s="1" t="str">
        <f t="shared" si="35"/>
        <v>New Wood pulp and paper - Motive Power, Stationary  - Electricity</v>
      </c>
      <c r="P223" s="1" t="str">
        <f t="shared" si="36"/>
        <v>INDELC</v>
      </c>
      <c r="Q223" s="1" t="str">
        <f t="shared" si="37"/>
        <v>PLPPPR-MoTP-Stat</v>
      </c>
      <c r="R223" s="1">
        <f>2018</f>
        <v>2018</v>
      </c>
      <c r="S223" s="1">
        <f>+[2]TechOptions!F216</f>
        <v>2020</v>
      </c>
      <c r="T223" s="1">
        <f>+[2]TechOptions!G216</f>
        <v>10</v>
      </c>
      <c r="U223" s="1">
        <f>+ROUND([2]TechOptions!E216,2)</f>
        <v>0.5</v>
      </c>
      <c r="V223" s="1">
        <v>31.536000000000001</v>
      </c>
      <c r="W223" s="1">
        <f>+[2]TechOptions!H216</f>
        <v>0.67500000000000004</v>
      </c>
      <c r="X223" s="1">
        <f>+[2]TechOptions!I216</f>
        <v>0.67500000000000004</v>
      </c>
      <c r="Y223" s="1">
        <f>+[2]TechOptions!J216</f>
        <v>0.67500000000000004</v>
      </c>
      <c r="Z223" s="1">
        <f>+[2]TechOptions!K216</f>
        <v>0.67500000000000004</v>
      </c>
      <c r="AA223" s="1">
        <f>+[2]TechOptions!L216</f>
        <v>0.67500000000000004</v>
      </c>
      <c r="AB223" s="1">
        <f>+[2]TechOptions!M216</f>
        <v>0.67500000000000004</v>
      </c>
      <c r="AC223" s="1">
        <f>+[2]TechOptions!N216</f>
        <v>0.67500000000000004</v>
      </c>
      <c r="AD223" s="1">
        <f>+[2]TechOptions!O216</f>
        <v>0.67500000000000004</v>
      </c>
      <c r="AE223" s="1">
        <f>+[2]TechOptions!P216</f>
        <v>0.67500000000000004</v>
      </c>
      <c r="AF223" s="1">
        <f>+[2]TechOptions!Q216</f>
        <v>0.67500000000000004</v>
      </c>
      <c r="AG223" s="1">
        <f>+[2]TechOptions!R216</f>
        <v>280</v>
      </c>
      <c r="AH223" s="1">
        <f>+[2]TechOptions!S216</f>
        <v>280</v>
      </c>
      <c r="AI223" s="1">
        <f>+[2]TechOptions!T216</f>
        <v>280</v>
      </c>
      <c r="AJ223" s="1">
        <f>+[2]TechOptions!U216</f>
        <v>280</v>
      </c>
      <c r="AK223" s="1">
        <f>+[2]TechOptions!V216</f>
        <v>280</v>
      </c>
      <c r="AL223" s="1">
        <f>+[2]TechOptions!W216</f>
        <v>280</v>
      </c>
      <c r="AM223" s="1">
        <f>+[2]TechOptions!X216</f>
        <v>280</v>
      </c>
      <c r="AN223" s="1">
        <f>+[2]TechOptions!Y216</f>
        <v>280</v>
      </c>
      <c r="AO223" s="1">
        <f>+[2]TechOptions!Z216</f>
        <v>280</v>
      </c>
      <c r="AP223" s="1">
        <f>+[2]TechOptions!AA216</f>
        <v>280</v>
      </c>
      <c r="AQ223" s="1">
        <f>+[2]TechOptions!AL216</f>
        <v>1</v>
      </c>
      <c r="AR223" s="1">
        <v>5</v>
      </c>
      <c r="AZ223" s="19" t="s">
        <v>136</v>
      </c>
      <c r="BA223" s="20"/>
      <c r="BB223" s="20" t="s">
        <v>66</v>
      </c>
      <c r="BC223" s="20"/>
      <c r="BD223" s="20" t="s">
        <v>67</v>
      </c>
      <c r="BE223" s="20"/>
      <c r="BF223" s="24" t="s">
        <v>74</v>
      </c>
    </row>
    <row r="224" spans="1:58" hidden="1">
      <c r="A224" s="4" t="s">
        <v>136</v>
      </c>
      <c r="B224" s="2" t="s">
        <v>216</v>
      </c>
      <c r="C224" s="4" t="s">
        <v>84</v>
      </c>
      <c r="D224" s="2" t="s">
        <v>175</v>
      </c>
      <c r="E224" s="3" t="s">
        <v>506</v>
      </c>
      <c r="F224" s="4" t="s">
        <v>85</v>
      </c>
      <c r="G224" s="2" t="s">
        <v>554</v>
      </c>
      <c r="H224" s="3" t="s">
        <v>578</v>
      </c>
      <c r="I224" s="4" t="s">
        <v>83</v>
      </c>
      <c r="J224" s="2" t="s">
        <v>174</v>
      </c>
      <c r="L224" s="1">
        <f t="shared" si="33"/>
        <v>27</v>
      </c>
      <c r="N224" s="1" t="str">
        <f t="shared" si="34"/>
        <v>PLPPPR-MoTP-Stat-PET-st_ngn</v>
      </c>
      <c r="O224" s="1" t="str">
        <f t="shared" si="35"/>
        <v>New Wood pulp and paper - Motive Power, Stationary  - Petrol</v>
      </c>
      <c r="P224" s="1" t="str">
        <f t="shared" si="36"/>
        <v>INDPET</v>
      </c>
      <c r="Q224" s="1" t="str">
        <f t="shared" si="37"/>
        <v>PLPPPR-MoTP-Stat</v>
      </c>
      <c r="R224" s="1">
        <f>2018</f>
        <v>2018</v>
      </c>
      <c r="S224" s="1">
        <f>+[2]TechOptions!F217</f>
        <v>2025</v>
      </c>
      <c r="T224" s="1">
        <f>+[2]TechOptions!G217</f>
        <v>15</v>
      </c>
      <c r="U224" s="1">
        <f>+ROUND([2]TechOptions!E217,2)</f>
        <v>0.5</v>
      </c>
      <c r="V224" s="1">
        <v>31.536000000000001</v>
      </c>
      <c r="W224" s="1">
        <f>+[2]TechOptions!H217</f>
        <v>0.18</v>
      </c>
      <c r="X224" s="1">
        <f>+[2]TechOptions!I217</f>
        <v>0.18</v>
      </c>
      <c r="Y224" s="1">
        <f>+[2]TechOptions!J217</f>
        <v>0.18</v>
      </c>
      <c r="Z224" s="1">
        <f>+[2]TechOptions!K217</f>
        <v>0.18</v>
      </c>
      <c r="AA224" s="1">
        <f>+[2]TechOptions!L217</f>
        <v>0.18</v>
      </c>
      <c r="AB224" s="1">
        <f>+[2]TechOptions!M217</f>
        <v>0.18</v>
      </c>
      <c r="AC224" s="1">
        <f>+[2]TechOptions!N217</f>
        <v>0.18</v>
      </c>
      <c r="AD224" s="1">
        <f>+[2]TechOptions!O217</f>
        <v>0.18</v>
      </c>
      <c r="AE224" s="1">
        <f>+[2]TechOptions!P217</f>
        <v>0.18</v>
      </c>
      <c r="AF224" s="1">
        <f>+[2]TechOptions!Q217</f>
        <v>0.18</v>
      </c>
      <c r="AG224" s="1">
        <f>+[2]TechOptions!R217</f>
        <v>350</v>
      </c>
      <c r="AH224" s="1">
        <f>+[2]TechOptions!S217</f>
        <v>350</v>
      </c>
      <c r="AI224" s="1">
        <f>+[2]TechOptions!T217</f>
        <v>350</v>
      </c>
      <c r="AJ224" s="1">
        <f>+[2]TechOptions!U217</f>
        <v>350</v>
      </c>
      <c r="AK224" s="1">
        <f>+[2]TechOptions!V217</f>
        <v>350</v>
      </c>
      <c r="AL224" s="1">
        <f>+[2]TechOptions!W217</f>
        <v>350</v>
      </c>
      <c r="AM224" s="1">
        <f>+[2]TechOptions!X217</f>
        <v>350</v>
      </c>
      <c r="AN224" s="1">
        <f>+[2]TechOptions!Y217</f>
        <v>350</v>
      </c>
      <c r="AO224" s="1">
        <f>+[2]TechOptions!Z217</f>
        <v>350</v>
      </c>
      <c r="AP224" s="1">
        <f>+[2]TechOptions!AA217</f>
        <v>350</v>
      </c>
      <c r="AQ224" s="1">
        <f>+[2]TechOptions!AL217</f>
        <v>1</v>
      </c>
      <c r="AR224" s="1">
        <v>5</v>
      </c>
      <c r="AZ224" s="21" t="s">
        <v>136</v>
      </c>
      <c r="BA224" s="22"/>
      <c r="BB224" s="22" t="s">
        <v>66</v>
      </c>
      <c r="BC224" s="22"/>
      <c r="BD224" s="22" t="s">
        <v>67</v>
      </c>
      <c r="BE224" s="22"/>
      <c r="BF224" s="26" t="s">
        <v>111</v>
      </c>
    </row>
    <row r="225" spans="1:58" hidden="1">
      <c r="A225" s="4" t="s">
        <v>136</v>
      </c>
      <c r="B225" s="2" t="s">
        <v>216</v>
      </c>
      <c r="C225" s="4" t="s">
        <v>84</v>
      </c>
      <c r="D225" s="2" t="s">
        <v>175</v>
      </c>
      <c r="E225" s="3" t="s">
        <v>506</v>
      </c>
      <c r="F225" s="4" t="s">
        <v>222</v>
      </c>
      <c r="G225" s="2" t="s">
        <v>235</v>
      </c>
      <c r="H225" s="3" t="s">
        <v>579</v>
      </c>
      <c r="I225" s="4" t="s">
        <v>70</v>
      </c>
      <c r="J225" s="2" t="s">
        <v>161</v>
      </c>
      <c r="L225" s="1">
        <f t="shared" si="33"/>
        <v>27</v>
      </c>
      <c r="N225" s="1" t="str">
        <f t="shared" si="34"/>
        <v>PLPPPR-MoTP-Stat-ELCVSD-Mtr</v>
      </c>
      <c r="O225" s="1" t="str">
        <f t="shared" si="35"/>
        <v>New Wood pulp and paper - Motive Power, Stationary  - Electricity</v>
      </c>
      <c r="P225" s="1" t="str">
        <f t="shared" si="36"/>
        <v>INDELC</v>
      </c>
      <c r="Q225" s="1" t="str">
        <f t="shared" si="37"/>
        <v>PLPPPR-MoTP-Stat</v>
      </c>
      <c r="R225" s="1">
        <f>2018</f>
        <v>2018</v>
      </c>
      <c r="S225" s="1">
        <f>+[2]TechOptions!F218</f>
        <v>2025</v>
      </c>
      <c r="T225" s="1">
        <f>+[2]TechOptions!G218</f>
        <v>10</v>
      </c>
      <c r="U225" s="1">
        <f>+ROUND([2]TechOptions!E218,2)</f>
        <v>0.5</v>
      </c>
      <c r="V225" s="1">
        <v>31.536000000000001</v>
      </c>
      <c r="W225" s="1">
        <f>+[2]TechOptions!H218</f>
        <v>0.9</v>
      </c>
      <c r="X225" s="1">
        <f>+[2]TechOptions!I218</f>
        <v>0.9</v>
      </c>
      <c r="Y225" s="1">
        <f>+[2]TechOptions!J218</f>
        <v>0.9</v>
      </c>
      <c r="Z225" s="1">
        <f>+[2]TechOptions!K218</f>
        <v>0.9</v>
      </c>
      <c r="AA225" s="1">
        <f>+[2]TechOptions!L218</f>
        <v>0.9</v>
      </c>
      <c r="AB225" s="1">
        <f>+[2]TechOptions!M218</f>
        <v>0.9</v>
      </c>
      <c r="AC225" s="1">
        <f>+[2]TechOptions!N218</f>
        <v>0.9</v>
      </c>
      <c r="AD225" s="1">
        <f>+[2]TechOptions!O218</f>
        <v>0.9</v>
      </c>
      <c r="AE225" s="1">
        <f>+[2]TechOptions!P218</f>
        <v>0.9</v>
      </c>
      <c r="AF225" s="1">
        <f>+[2]TechOptions!Q218</f>
        <v>0.9</v>
      </c>
      <c r="AG225" s="1">
        <f>+[2]TechOptions!R218</f>
        <v>336</v>
      </c>
      <c r="AH225" s="1">
        <f>+[2]TechOptions!S218</f>
        <v>336</v>
      </c>
      <c r="AI225" s="1">
        <f>+[2]TechOptions!T218</f>
        <v>336</v>
      </c>
      <c r="AJ225" s="1">
        <f>+[2]TechOptions!U218</f>
        <v>336</v>
      </c>
      <c r="AK225" s="1">
        <f>+[2]TechOptions!V218</f>
        <v>336</v>
      </c>
      <c r="AL225" s="1">
        <f>+[2]TechOptions!W218</f>
        <v>336</v>
      </c>
      <c r="AM225" s="1">
        <f>+[2]TechOptions!X218</f>
        <v>336</v>
      </c>
      <c r="AN225" s="1">
        <f>+[2]TechOptions!Y218</f>
        <v>336</v>
      </c>
      <c r="AO225" s="1">
        <f>+[2]TechOptions!Z218</f>
        <v>336</v>
      </c>
      <c r="AP225" s="1">
        <f>+[2]TechOptions!AA218</f>
        <v>336</v>
      </c>
      <c r="AQ225" s="1">
        <f>+[2]TechOptions!AL218</f>
        <v>0.5</v>
      </c>
      <c r="AR225" s="1">
        <v>5</v>
      </c>
      <c r="AZ225" s="19" t="s">
        <v>136</v>
      </c>
      <c r="BA225" s="20"/>
      <c r="BB225" s="20" t="s">
        <v>280</v>
      </c>
      <c r="BC225" s="20"/>
      <c r="BD225" s="20" t="s">
        <v>95</v>
      </c>
      <c r="BE225" s="20"/>
      <c r="BF225" s="20" t="s">
        <v>68</v>
      </c>
    </row>
    <row r="226" spans="1:58" hidden="1">
      <c r="A226" s="4" t="s">
        <v>136</v>
      </c>
      <c r="B226" s="2" t="s">
        <v>216</v>
      </c>
      <c r="C226" s="4" t="s">
        <v>93</v>
      </c>
      <c r="D226" s="2" t="s">
        <v>183</v>
      </c>
      <c r="E226" s="3" t="s">
        <v>508</v>
      </c>
      <c r="F226" s="4" t="s">
        <v>91</v>
      </c>
      <c r="G226" s="2" t="s">
        <v>181</v>
      </c>
      <c r="H226" s="3" t="s">
        <v>509</v>
      </c>
      <c r="I226" s="4" t="s">
        <v>70</v>
      </c>
      <c r="J226" s="2" t="s">
        <v>161</v>
      </c>
      <c r="L226" s="1">
        <f t="shared" si="33"/>
        <v>25</v>
      </c>
      <c r="N226" s="1" t="str">
        <f t="shared" si="34"/>
        <v>PLPPPR-PH-DirH-ELC-Heater</v>
      </c>
      <c r="O226" s="1" t="str">
        <f t="shared" si="35"/>
        <v>New Wood pulp and paper - Process Heat: Direct Heat  - Electricity</v>
      </c>
      <c r="P226" s="1" t="str">
        <f t="shared" si="36"/>
        <v>INDELC</v>
      </c>
      <c r="Q226" s="1" t="str">
        <f t="shared" si="37"/>
        <v>PLPPPR-PH-DirH</v>
      </c>
      <c r="R226" s="1">
        <f>2018</f>
        <v>2018</v>
      </c>
      <c r="S226" s="1">
        <f>+[2]TechOptions!F219</f>
        <v>2025</v>
      </c>
      <c r="T226" s="1">
        <f>+[2]TechOptions!G219</f>
        <v>3</v>
      </c>
      <c r="U226" s="1">
        <f>+ROUND([2]TechOptions!E219,2)</f>
        <v>0.9</v>
      </c>
      <c r="V226" s="1">
        <v>31.536000000000001</v>
      </c>
      <c r="W226" s="1">
        <f>+[2]TechOptions!H219</f>
        <v>0.99970008997300808</v>
      </c>
      <c r="X226" s="1">
        <f>+[2]TechOptions!I219</f>
        <v>0.99970008997300808</v>
      </c>
      <c r="Y226" s="1">
        <f>+[2]TechOptions!J219</f>
        <v>0.99970008997300808</v>
      </c>
      <c r="Z226" s="1">
        <f>+[2]TechOptions!K219</f>
        <v>0.99970008997300808</v>
      </c>
      <c r="AA226" s="1">
        <f>+[2]TechOptions!L219</f>
        <v>0.99970008997300808</v>
      </c>
      <c r="AB226" s="1">
        <f>+[2]TechOptions!M219</f>
        <v>0.99970008997300808</v>
      </c>
      <c r="AC226" s="1">
        <f>+[2]TechOptions!N219</f>
        <v>0.99970008997300808</v>
      </c>
      <c r="AD226" s="1">
        <f>+[2]TechOptions!O219</f>
        <v>0.99970008997300808</v>
      </c>
      <c r="AE226" s="1">
        <f>+[2]TechOptions!P219</f>
        <v>0.99970008997300808</v>
      </c>
      <c r="AF226" s="1">
        <f>+[2]TechOptions!Q219</f>
        <v>0.99970008997300808</v>
      </c>
      <c r="AG226" s="1">
        <f>+[2]TechOptions!R219</f>
        <v>80</v>
      </c>
      <c r="AH226" s="1">
        <f>+[2]TechOptions!S219</f>
        <v>80</v>
      </c>
      <c r="AI226" s="1">
        <f>+[2]TechOptions!T219</f>
        <v>80</v>
      </c>
      <c r="AJ226" s="1">
        <f>+[2]TechOptions!U219</f>
        <v>80</v>
      </c>
      <c r="AK226" s="1">
        <f>+[2]TechOptions!V219</f>
        <v>80</v>
      </c>
      <c r="AL226" s="1">
        <f>+[2]TechOptions!W219</f>
        <v>80</v>
      </c>
      <c r="AM226" s="1">
        <f>+[2]TechOptions!X219</f>
        <v>80</v>
      </c>
      <c r="AN226" s="1">
        <f>+[2]TechOptions!Y219</f>
        <v>80</v>
      </c>
      <c r="AO226" s="1">
        <f>+[2]TechOptions!Z219</f>
        <v>80</v>
      </c>
      <c r="AP226" s="1">
        <f>+[2]TechOptions!AA219</f>
        <v>80</v>
      </c>
      <c r="AQ226" s="1">
        <f>+[2]TechOptions!AL219</f>
        <v>0.87</v>
      </c>
      <c r="AR226" s="1">
        <v>5</v>
      </c>
      <c r="AZ226" s="21" t="s">
        <v>136</v>
      </c>
      <c r="BA226" s="22"/>
      <c r="BB226" s="22" t="s">
        <v>280</v>
      </c>
      <c r="BC226" s="22"/>
      <c r="BD226" s="22" t="s">
        <v>95</v>
      </c>
      <c r="BE226" s="22"/>
      <c r="BF226" s="22" t="s">
        <v>82</v>
      </c>
    </row>
    <row r="227" spans="1:58" hidden="1">
      <c r="A227" s="4" t="s">
        <v>136</v>
      </c>
      <c r="B227" s="2" t="s">
        <v>216</v>
      </c>
      <c r="C227" s="4" t="s">
        <v>93</v>
      </c>
      <c r="D227" s="2" t="s">
        <v>183</v>
      </c>
      <c r="E227" s="3" t="s">
        <v>508</v>
      </c>
      <c r="F227" s="4" t="s">
        <v>90</v>
      </c>
      <c r="G227" s="2" t="s">
        <v>90</v>
      </c>
      <c r="H227" s="3" t="s">
        <v>510</v>
      </c>
      <c r="I227" s="4" t="s">
        <v>68</v>
      </c>
      <c r="J227" s="2" t="s">
        <v>160</v>
      </c>
      <c r="L227" s="1">
        <f t="shared" si="33"/>
        <v>25</v>
      </c>
      <c r="N227" s="1" t="str">
        <f t="shared" si="34"/>
        <v>PLPPPR-PH-DirH-NGA-Burner</v>
      </c>
      <c r="O227" s="1" t="str">
        <f t="shared" si="35"/>
        <v>New Wood pulp and paper - Process Heat: Direct Heat  - Natural Gas</v>
      </c>
      <c r="P227" s="1" t="str">
        <f t="shared" si="36"/>
        <v>INDNGA</v>
      </c>
      <c r="Q227" s="1" t="str">
        <f t="shared" si="37"/>
        <v>PLPPPR-PH-DirH</v>
      </c>
      <c r="R227" s="1">
        <f>2018</f>
        <v>2018</v>
      </c>
      <c r="S227" s="1">
        <f>+[2]TechOptions!F220</f>
        <v>2020</v>
      </c>
      <c r="T227" s="1">
        <f>+[2]TechOptions!G220</f>
        <v>13</v>
      </c>
      <c r="U227" s="1">
        <f>+ROUND([2]TechOptions!E220,2)</f>
        <v>0.9</v>
      </c>
      <c r="V227" s="1">
        <v>31.536000000000001</v>
      </c>
      <c r="W227" s="1">
        <f>+[2]TechOptions!H220</f>
        <v>0.8</v>
      </c>
      <c r="X227" s="1">
        <f>+[2]TechOptions!I220</f>
        <v>0.8</v>
      </c>
      <c r="Y227" s="1">
        <f>+[2]TechOptions!J220</f>
        <v>0.8</v>
      </c>
      <c r="Z227" s="1">
        <f>+[2]TechOptions!K220</f>
        <v>0.8</v>
      </c>
      <c r="AA227" s="1">
        <f>+[2]TechOptions!L220</f>
        <v>0.8</v>
      </c>
      <c r="AB227" s="1">
        <f>+[2]TechOptions!M220</f>
        <v>0.8</v>
      </c>
      <c r="AC227" s="1">
        <f>+[2]TechOptions!N220</f>
        <v>0.8</v>
      </c>
      <c r="AD227" s="1">
        <f>+[2]TechOptions!O220</f>
        <v>0.8</v>
      </c>
      <c r="AE227" s="1">
        <f>+[2]TechOptions!P220</f>
        <v>0.8</v>
      </c>
      <c r="AF227" s="1">
        <f>+[2]TechOptions!Q220</f>
        <v>0.8</v>
      </c>
      <c r="AG227" s="1">
        <f>+[2]TechOptions!R220</f>
        <v>313</v>
      </c>
      <c r="AH227" s="1">
        <f>+[2]TechOptions!S220</f>
        <v>313</v>
      </c>
      <c r="AI227" s="1">
        <f>+[2]TechOptions!T220</f>
        <v>313</v>
      </c>
      <c r="AJ227" s="1">
        <f>+[2]TechOptions!U220</f>
        <v>313</v>
      </c>
      <c r="AK227" s="1">
        <f>+[2]TechOptions!V220</f>
        <v>313</v>
      </c>
      <c r="AL227" s="1">
        <f>+[2]TechOptions!W220</f>
        <v>313</v>
      </c>
      <c r="AM227" s="1">
        <f>+[2]TechOptions!X220</f>
        <v>313</v>
      </c>
      <c r="AN227" s="1">
        <f>+[2]TechOptions!Y220</f>
        <v>313</v>
      </c>
      <c r="AO227" s="1">
        <f>+[2]TechOptions!Z220</f>
        <v>313</v>
      </c>
      <c r="AP227" s="1">
        <f>+[2]TechOptions!AA220</f>
        <v>313</v>
      </c>
      <c r="AQ227" s="1">
        <f>+[2]TechOptions!AL220</f>
        <v>1</v>
      </c>
      <c r="AR227" s="1">
        <v>5</v>
      </c>
      <c r="AZ227" s="19" t="s">
        <v>136</v>
      </c>
      <c r="BA227" s="20"/>
      <c r="BB227" s="20" t="s">
        <v>280</v>
      </c>
      <c r="BC227" s="20"/>
      <c r="BD227" s="20" t="s">
        <v>95</v>
      </c>
      <c r="BE227" s="20"/>
      <c r="BF227" s="24" t="s">
        <v>86</v>
      </c>
    </row>
    <row r="228" spans="1:58" hidden="1">
      <c r="A228" s="4" t="s">
        <v>136</v>
      </c>
      <c r="B228" s="2" t="s">
        <v>216</v>
      </c>
      <c r="C228" s="4" t="s">
        <v>66</v>
      </c>
      <c r="D228" s="2" t="s">
        <v>158</v>
      </c>
      <c r="E228" s="3" t="s">
        <v>511</v>
      </c>
      <c r="F228" s="4" t="s">
        <v>69</v>
      </c>
      <c r="G228" s="2" t="s">
        <v>159</v>
      </c>
      <c r="H228" s="3" t="s">
        <v>512</v>
      </c>
      <c r="I228" s="4" t="s">
        <v>70</v>
      </c>
      <c r="J228" s="2" t="s">
        <v>161</v>
      </c>
      <c r="L228" s="1">
        <f t="shared" si="33"/>
        <v>23</v>
      </c>
      <c r="N228" s="1" t="str">
        <f t="shared" si="34"/>
        <v>PLPPPR-PH-FURN-ELC-Furn</v>
      </c>
      <c r="O228" s="1" t="str">
        <f t="shared" si="35"/>
        <v>New Wood pulp and paper - Process Heat: Furnace/Kiln  - Electricity</v>
      </c>
      <c r="P228" s="1" t="str">
        <f t="shared" si="36"/>
        <v>INDELC</v>
      </c>
      <c r="Q228" s="1" t="str">
        <f t="shared" si="37"/>
        <v>PLPPPR-PH-FURN</v>
      </c>
      <c r="R228" s="1">
        <f>2018</f>
        <v>2018</v>
      </c>
      <c r="S228" s="1">
        <f>+[2]TechOptions!F221</f>
        <v>2025</v>
      </c>
      <c r="T228" s="1">
        <f>+[2]TechOptions!G221</f>
        <v>25</v>
      </c>
      <c r="U228" s="1">
        <f>+ROUND([2]TechOptions!E221,2)</f>
        <v>0.9</v>
      </c>
      <c r="V228" s="1">
        <v>31.536000000000001</v>
      </c>
      <c r="W228" s="1">
        <f>+[2]TechOptions!H221</f>
        <v>0.8</v>
      </c>
      <c r="X228" s="1">
        <f>+[2]TechOptions!I221</f>
        <v>0.8</v>
      </c>
      <c r="Y228" s="1">
        <f>+[2]TechOptions!J221</f>
        <v>0.8</v>
      </c>
      <c r="Z228" s="1">
        <f>+[2]TechOptions!K221</f>
        <v>0.8</v>
      </c>
      <c r="AA228" s="1">
        <f>+[2]TechOptions!L221</f>
        <v>0.8</v>
      </c>
      <c r="AB228" s="1">
        <f>+[2]TechOptions!M221</f>
        <v>0.8</v>
      </c>
      <c r="AC228" s="1">
        <f>+[2]TechOptions!N221</f>
        <v>0.8</v>
      </c>
      <c r="AD228" s="1">
        <f>+[2]TechOptions!O221</f>
        <v>0.8</v>
      </c>
      <c r="AE228" s="1">
        <f>+[2]TechOptions!P221</f>
        <v>0.8</v>
      </c>
      <c r="AF228" s="1">
        <f>+[2]TechOptions!Q221</f>
        <v>0.8</v>
      </c>
      <c r="AG228" s="1">
        <f>+[2]TechOptions!R221</f>
        <v>63</v>
      </c>
      <c r="AH228" s="1">
        <f>+[2]TechOptions!S221</f>
        <v>63</v>
      </c>
      <c r="AI228" s="1">
        <f>+[2]TechOptions!T221</f>
        <v>63</v>
      </c>
      <c r="AJ228" s="1">
        <f>+[2]TechOptions!U221</f>
        <v>63</v>
      </c>
      <c r="AK228" s="1">
        <f>+[2]TechOptions!V221</f>
        <v>63</v>
      </c>
      <c r="AL228" s="1">
        <f>+[2]TechOptions!W221</f>
        <v>63</v>
      </c>
      <c r="AM228" s="1">
        <f>+[2]TechOptions!X221</f>
        <v>63</v>
      </c>
      <c r="AN228" s="1">
        <f>+[2]TechOptions!Y221</f>
        <v>63</v>
      </c>
      <c r="AO228" s="1">
        <f>+[2]TechOptions!Z221</f>
        <v>63</v>
      </c>
      <c r="AP228" s="1">
        <f>+[2]TechOptions!AA221</f>
        <v>63</v>
      </c>
      <c r="AQ228" s="1">
        <f>+[2]TechOptions!AL221</f>
        <v>1</v>
      </c>
      <c r="AR228" s="1">
        <v>5</v>
      </c>
      <c r="AZ228" s="21" t="s">
        <v>136</v>
      </c>
      <c r="BA228" s="22"/>
      <c r="BB228" s="22" t="s">
        <v>280</v>
      </c>
      <c r="BC228" s="22"/>
      <c r="BD228" s="26" t="s">
        <v>108</v>
      </c>
      <c r="BE228" s="26"/>
      <c r="BF228" s="26" t="s">
        <v>109</v>
      </c>
    </row>
    <row r="229" spans="1:58" hidden="1">
      <c r="A229" s="4" t="s">
        <v>136</v>
      </c>
      <c r="B229" s="2" t="s">
        <v>216</v>
      </c>
      <c r="C229" s="4" t="s">
        <v>66</v>
      </c>
      <c r="D229" s="2" t="s">
        <v>158</v>
      </c>
      <c r="E229" s="3" t="s">
        <v>511</v>
      </c>
      <c r="F229" s="4" t="s">
        <v>67</v>
      </c>
      <c r="G229" s="2" t="s">
        <v>159</v>
      </c>
      <c r="H229" s="3" t="s">
        <v>513</v>
      </c>
      <c r="I229" s="4" t="s">
        <v>68</v>
      </c>
      <c r="J229" s="2" t="s">
        <v>160</v>
      </c>
      <c r="L229" s="1">
        <f t="shared" si="33"/>
        <v>23</v>
      </c>
      <c r="N229" s="1" t="str">
        <f t="shared" si="34"/>
        <v>PLPPPR-PH-FURN-NGA-Furn</v>
      </c>
      <c r="O229" s="1" t="str">
        <f t="shared" si="35"/>
        <v>New Wood pulp and paper - Process Heat: Furnace/Kiln  - Natural Gas</v>
      </c>
      <c r="P229" s="1" t="str">
        <f t="shared" si="36"/>
        <v>INDNGA</v>
      </c>
      <c r="Q229" s="1" t="str">
        <f t="shared" si="37"/>
        <v>PLPPPR-PH-FURN</v>
      </c>
      <c r="R229" s="1">
        <f>2018</f>
        <v>2018</v>
      </c>
      <c r="S229" s="1">
        <f>+[2]TechOptions!F222</f>
        <v>2020</v>
      </c>
      <c r="T229" s="1">
        <f>+[2]TechOptions!G222</f>
        <v>25</v>
      </c>
      <c r="U229" s="1">
        <f>+ROUND([2]TechOptions!E222,2)</f>
        <v>0.9</v>
      </c>
      <c r="V229" s="1">
        <v>31.536000000000001</v>
      </c>
      <c r="W229" s="1">
        <f>+[2]TechOptions!H222</f>
        <v>0.8</v>
      </c>
      <c r="X229" s="1">
        <f>+[2]TechOptions!I222</f>
        <v>0.8</v>
      </c>
      <c r="Y229" s="1">
        <f>+[2]TechOptions!J222</f>
        <v>0.8</v>
      </c>
      <c r="Z229" s="1">
        <f>+[2]TechOptions!K222</f>
        <v>0.8</v>
      </c>
      <c r="AA229" s="1">
        <f>+[2]TechOptions!L222</f>
        <v>0.8</v>
      </c>
      <c r="AB229" s="1">
        <f>+[2]TechOptions!M222</f>
        <v>0.8</v>
      </c>
      <c r="AC229" s="1">
        <f>+[2]TechOptions!N222</f>
        <v>0.8</v>
      </c>
      <c r="AD229" s="1">
        <f>+[2]TechOptions!O222</f>
        <v>0.8</v>
      </c>
      <c r="AE229" s="1">
        <f>+[2]TechOptions!P222</f>
        <v>0.8</v>
      </c>
      <c r="AF229" s="1">
        <f>+[2]TechOptions!Q222</f>
        <v>0.8</v>
      </c>
      <c r="AG229" s="1">
        <f>+[2]TechOptions!R222</f>
        <v>63</v>
      </c>
      <c r="AH229" s="1">
        <f>+[2]TechOptions!S222</f>
        <v>63</v>
      </c>
      <c r="AI229" s="1">
        <f>+[2]TechOptions!T222</f>
        <v>63</v>
      </c>
      <c r="AJ229" s="1">
        <f>+[2]TechOptions!U222</f>
        <v>63</v>
      </c>
      <c r="AK229" s="1">
        <f>+[2]TechOptions!V222</f>
        <v>63</v>
      </c>
      <c r="AL229" s="1">
        <f>+[2]TechOptions!W222</f>
        <v>63</v>
      </c>
      <c r="AM229" s="1">
        <f>+[2]TechOptions!X222</f>
        <v>63</v>
      </c>
      <c r="AN229" s="1">
        <f>+[2]TechOptions!Y222</f>
        <v>63</v>
      </c>
      <c r="AO229" s="1">
        <f>+[2]TechOptions!Z222</f>
        <v>63</v>
      </c>
      <c r="AP229" s="1">
        <f>+[2]TechOptions!AA222</f>
        <v>63</v>
      </c>
      <c r="AQ229" s="1">
        <f>+[2]TechOptions!AL222</f>
        <v>0.56000000000000005</v>
      </c>
      <c r="AR229" s="1">
        <v>5</v>
      </c>
      <c r="AZ229" s="19" t="s">
        <v>136</v>
      </c>
      <c r="BA229" s="20"/>
      <c r="BB229" s="20" t="s">
        <v>280</v>
      </c>
      <c r="BC229" s="20"/>
      <c r="BD229" s="20" t="s">
        <v>232</v>
      </c>
      <c r="BE229" s="20"/>
      <c r="BF229" s="20" t="s">
        <v>70</v>
      </c>
    </row>
    <row r="230" spans="1:58" hidden="1">
      <c r="A230" s="4" t="s">
        <v>136</v>
      </c>
      <c r="B230" s="2" t="s">
        <v>216</v>
      </c>
      <c r="C230" s="4" t="s">
        <v>66</v>
      </c>
      <c r="D230" s="2" t="s">
        <v>158</v>
      </c>
      <c r="E230" s="3" t="s">
        <v>511</v>
      </c>
      <c r="F230" s="4" t="s">
        <v>67</v>
      </c>
      <c r="G230" s="2" t="s">
        <v>159</v>
      </c>
      <c r="H230" s="3" t="s">
        <v>514</v>
      </c>
      <c r="I230" s="4" t="s">
        <v>71</v>
      </c>
      <c r="J230" s="2" t="s">
        <v>162</v>
      </c>
      <c r="L230" s="1">
        <f t="shared" si="33"/>
        <v>23</v>
      </c>
      <c r="N230" s="1" t="str">
        <f t="shared" si="34"/>
        <v>PLPPPR-PH-FURN-COA-Furn</v>
      </c>
      <c r="O230" s="1" t="str">
        <f t="shared" si="35"/>
        <v>New Wood pulp and paper - Process Heat: Furnace/Kiln  - Coal</v>
      </c>
      <c r="P230" s="1" t="str">
        <f t="shared" si="36"/>
        <v>INDCOA</v>
      </c>
      <c r="Q230" s="1" t="str">
        <f t="shared" si="37"/>
        <v>PLPPPR-PH-FURN</v>
      </c>
      <c r="R230" s="1">
        <f>2018</f>
        <v>2018</v>
      </c>
      <c r="S230" s="1">
        <f>+[2]TechOptions!F223</f>
        <v>2025</v>
      </c>
      <c r="T230" s="1">
        <f>+[2]TechOptions!G223</f>
        <v>25</v>
      </c>
      <c r="U230" s="1">
        <f>+ROUND([2]TechOptions!E223,2)</f>
        <v>0.9</v>
      </c>
      <c r="V230" s="1">
        <v>31.536000000000001</v>
      </c>
      <c r="W230" s="1">
        <f>+[2]TechOptions!H223</f>
        <v>0.7</v>
      </c>
      <c r="X230" s="1">
        <f>+[2]TechOptions!I223</f>
        <v>0.7</v>
      </c>
      <c r="Y230" s="1">
        <f>+[2]TechOptions!J223</f>
        <v>0.7</v>
      </c>
      <c r="Z230" s="1">
        <f>+[2]TechOptions!K223</f>
        <v>0.7</v>
      </c>
      <c r="AA230" s="1">
        <f>+[2]TechOptions!L223</f>
        <v>0.7</v>
      </c>
      <c r="AB230" s="1">
        <f>+[2]TechOptions!M223</f>
        <v>0.7</v>
      </c>
      <c r="AC230" s="1">
        <f>+[2]TechOptions!N223</f>
        <v>0.7</v>
      </c>
      <c r="AD230" s="1">
        <f>+[2]TechOptions!O223</f>
        <v>0.7</v>
      </c>
      <c r="AE230" s="1">
        <f>+[2]TechOptions!P223</f>
        <v>0.7</v>
      </c>
      <c r="AF230" s="1">
        <f>+[2]TechOptions!Q223</f>
        <v>0.7</v>
      </c>
      <c r="AG230" s="1">
        <f>+[2]TechOptions!R223</f>
        <v>63</v>
      </c>
      <c r="AH230" s="1">
        <f>+[2]TechOptions!S223</f>
        <v>63</v>
      </c>
      <c r="AI230" s="1">
        <f>+[2]TechOptions!T223</f>
        <v>63</v>
      </c>
      <c r="AJ230" s="1">
        <f>+[2]TechOptions!U223</f>
        <v>63</v>
      </c>
      <c r="AK230" s="1">
        <f>+[2]TechOptions!V223</f>
        <v>63</v>
      </c>
      <c r="AL230" s="1">
        <f>+[2]TechOptions!W223</f>
        <v>63</v>
      </c>
      <c r="AM230" s="1">
        <f>+[2]TechOptions!X223</f>
        <v>63</v>
      </c>
      <c r="AN230" s="1">
        <f>+[2]TechOptions!Y223</f>
        <v>63</v>
      </c>
      <c r="AO230" s="1">
        <f>+[2]TechOptions!Z223</f>
        <v>63</v>
      </c>
      <c r="AP230" s="1">
        <f>+[2]TechOptions!AA223</f>
        <v>63</v>
      </c>
      <c r="AQ230" s="1">
        <f>+[2]TechOptions!AL223</f>
        <v>0.03</v>
      </c>
      <c r="AR230" s="1">
        <v>5</v>
      </c>
      <c r="AZ230" s="21" t="s">
        <v>136</v>
      </c>
      <c r="BA230" s="22"/>
      <c r="BB230" s="22" t="s">
        <v>280</v>
      </c>
      <c r="BC230" s="22"/>
      <c r="BD230" s="22" t="s">
        <v>95</v>
      </c>
      <c r="BE230" s="22"/>
      <c r="BF230" s="22" t="s">
        <v>71</v>
      </c>
    </row>
    <row r="231" spans="1:58" hidden="1">
      <c r="A231" s="4" t="s">
        <v>136</v>
      </c>
      <c r="B231" s="2" t="s">
        <v>216</v>
      </c>
      <c r="C231" s="4" t="s">
        <v>66</v>
      </c>
      <c r="D231" s="2" t="s">
        <v>158</v>
      </c>
      <c r="E231" s="3" t="s">
        <v>511</v>
      </c>
      <c r="F231" s="4" t="s">
        <v>67</v>
      </c>
      <c r="G231" s="2" t="s">
        <v>159</v>
      </c>
      <c r="H231" s="3" t="s">
        <v>515</v>
      </c>
      <c r="I231" s="4" t="s">
        <v>74</v>
      </c>
      <c r="J231" s="2" t="s">
        <v>165</v>
      </c>
      <c r="L231" s="1">
        <f t="shared" si="33"/>
        <v>23</v>
      </c>
      <c r="N231" s="1" t="str">
        <f t="shared" si="34"/>
        <v>PLPPPR-PH-FURN-WOD-Furn</v>
      </c>
      <c r="O231" s="1" t="str">
        <f t="shared" si="35"/>
        <v>New Wood pulp and paper - Process Heat: Furnace/Kiln  - Wood</v>
      </c>
      <c r="P231" s="1" t="str">
        <f t="shared" si="36"/>
        <v>INDWOD</v>
      </c>
      <c r="Q231" s="1" t="str">
        <f t="shared" si="37"/>
        <v>PLPPPR-PH-FURN</v>
      </c>
      <c r="R231" s="1">
        <f>2018</f>
        <v>2018</v>
      </c>
      <c r="S231" s="1">
        <f>+[2]TechOptions!F224</f>
        <v>2025</v>
      </c>
      <c r="T231" s="1">
        <f>+[2]TechOptions!G224</f>
        <v>25</v>
      </c>
      <c r="U231" s="1">
        <f>+ROUND([2]TechOptions!E224,2)</f>
        <v>0.9</v>
      </c>
      <c r="V231" s="1">
        <v>31.536000000000001</v>
      </c>
      <c r="W231" s="1">
        <f>+[2]TechOptions!H224</f>
        <v>0.7</v>
      </c>
      <c r="X231" s="1">
        <f>+[2]TechOptions!I224</f>
        <v>0.7</v>
      </c>
      <c r="Y231" s="1">
        <f>+[2]TechOptions!J224</f>
        <v>0.7</v>
      </c>
      <c r="Z231" s="1">
        <f>+[2]TechOptions!K224</f>
        <v>0.7</v>
      </c>
      <c r="AA231" s="1">
        <f>+[2]TechOptions!L224</f>
        <v>0.7</v>
      </c>
      <c r="AB231" s="1">
        <f>+[2]TechOptions!M224</f>
        <v>0.7</v>
      </c>
      <c r="AC231" s="1">
        <f>+[2]TechOptions!N224</f>
        <v>0.7</v>
      </c>
      <c r="AD231" s="1">
        <f>+[2]TechOptions!O224</f>
        <v>0.7</v>
      </c>
      <c r="AE231" s="1">
        <f>+[2]TechOptions!P224</f>
        <v>0.7</v>
      </c>
      <c r="AF231" s="1">
        <f>+[2]TechOptions!Q224</f>
        <v>0.7</v>
      </c>
      <c r="AG231" s="1">
        <f>+[2]TechOptions!R224</f>
        <v>63</v>
      </c>
      <c r="AH231" s="1">
        <f>+[2]TechOptions!S224</f>
        <v>63</v>
      </c>
      <c r="AI231" s="1">
        <f>+[2]TechOptions!T224</f>
        <v>63</v>
      </c>
      <c r="AJ231" s="1">
        <f>+[2]TechOptions!U224</f>
        <v>63</v>
      </c>
      <c r="AK231" s="1">
        <f>+[2]TechOptions!V224</f>
        <v>63</v>
      </c>
      <c r="AL231" s="1">
        <f>+[2]TechOptions!W224</f>
        <v>63</v>
      </c>
      <c r="AM231" s="1">
        <f>+[2]TechOptions!X224</f>
        <v>63</v>
      </c>
      <c r="AN231" s="1">
        <f>+[2]TechOptions!Y224</f>
        <v>63</v>
      </c>
      <c r="AO231" s="1">
        <f>+[2]TechOptions!Z224</f>
        <v>63</v>
      </c>
      <c r="AP231" s="1">
        <f>+[2]TechOptions!AA224</f>
        <v>63</v>
      </c>
      <c r="AQ231" s="1">
        <f>+[2]TechOptions!AL224</f>
        <v>0.24</v>
      </c>
      <c r="AR231" s="1">
        <v>5</v>
      </c>
      <c r="AZ231" s="19" t="s">
        <v>136</v>
      </c>
      <c r="BA231" s="20"/>
      <c r="BB231" s="20" t="s">
        <v>280</v>
      </c>
      <c r="BC231" s="20"/>
      <c r="BD231" s="20" t="s">
        <v>95</v>
      </c>
      <c r="BE231" s="20"/>
      <c r="BF231" s="20" t="s">
        <v>111</v>
      </c>
    </row>
    <row r="232" spans="1:58" hidden="1">
      <c r="A232" s="4" t="s">
        <v>136</v>
      </c>
      <c r="B232" s="2" t="s">
        <v>216</v>
      </c>
      <c r="C232" s="4" t="s">
        <v>66</v>
      </c>
      <c r="D232" s="2" t="s">
        <v>158</v>
      </c>
      <c r="E232" s="3" t="s">
        <v>511</v>
      </c>
      <c r="F232" s="4" t="s">
        <v>67</v>
      </c>
      <c r="G232" s="2" t="s">
        <v>159</v>
      </c>
      <c r="H232" s="3" t="s">
        <v>516</v>
      </c>
      <c r="I232" s="4" t="s">
        <v>111</v>
      </c>
      <c r="J232" s="2" t="s">
        <v>198</v>
      </c>
      <c r="L232" s="1">
        <f t="shared" si="33"/>
        <v>23</v>
      </c>
      <c r="N232" s="1" t="str">
        <f t="shared" si="34"/>
        <v>PLPPPR-PH-FURN-LPG-Furn</v>
      </c>
      <c r="O232" s="1" t="str">
        <f t="shared" si="35"/>
        <v>New Wood pulp and paper - Process Heat: Furnace/Kiln  - LPG</v>
      </c>
      <c r="P232" s="1" t="str">
        <f t="shared" si="36"/>
        <v>INDLPG</v>
      </c>
      <c r="Q232" s="1" t="str">
        <f t="shared" si="37"/>
        <v>PLPPPR-PH-FURN</v>
      </c>
      <c r="R232" s="1">
        <f>2018</f>
        <v>2018</v>
      </c>
      <c r="S232" s="1">
        <f>+[2]TechOptions!F225</f>
        <v>2025</v>
      </c>
      <c r="T232" s="1">
        <f>+[2]TechOptions!G225</f>
        <v>25</v>
      </c>
      <c r="U232" s="1">
        <f>+ROUND([2]TechOptions!E225,2)</f>
        <v>0.9</v>
      </c>
      <c r="V232" s="1">
        <v>31.536000000000001</v>
      </c>
      <c r="W232" s="1">
        <f>+[2]TechOptions!H225</f>
        <v>0.8</v>
      </c>
      <c r="X232" s="1">
        <f>+[2]TechOptions!I225</f>
        <v>0.8</v>
      </c>
      <c r="Y232" s="1">
        <f>+[2]TechOptions!J225</f>
        <v>0.8</v>
      </c>
      <c r="Z232" s="1">
        <f>+[2]TechOptions!K225</f>
        <v>0.8</v>
      </c>
      <c r="AA232" s="1">
        <f>+[2]TechOptions!L225</f>
        <v>0.8</v>
      </c>
      <c r="AB232" s="1">
        <f>+[2]TechOptions!M225</f>
        <v>0.8</v>
      </c>
      <c r="AC232" s="1">
        <f>+[2]TechOptions!N225</f>
        <v>0.8</v>
      </c>
      <c r="AD232" s="1">
        <f>+[2]TechOptions!O225</f>
        <v>0.8</v>
      </c>
      <c r="AE232" s="1">
        <f>+[2]TechOptions!P225</f>
        <v>0.8</v>
      </c>
      <c r="AF232" s="1">
        <f>+[2]TechOptions!Q225</f>
        <v>0.8</v>
      </c>
      <c r="AG232" s="1">
        <f>+[2]TechOptions!R225</f>
        <v>63</v>
      </c>
      <c r="AH232" s="1">
        <f>+[2]TechOptions!S225</f>
        <v>63</v>
      </c>
      <c r="AI232" s="1">
        <f>+[2]TechOptions!T225</f>
        <v>63</v>
      </c>
      <c r="AJ232" s="1">
        <f>+[2]TechOptions!U225</f>
        <v>63</v>
      </c>
      <c r="AK232" s="1">
        <f>+[2]TechOptions!V225</f>
        <v>63</v>
      </c>
      <c r="AL232" s="1">
        <f>+[2]TechOptions!W225</f>
        <v>63</v>
      </c>
      <c r="AM232" s="1">
        <f>+[2]TechOptions!X225</f>
        <v>63</v>
      </c>
      <c r="AN232" s="1">
        <f>+[2]TechOptions!Y225</f>
        <v>63</v>
      </c>
      <c r="AO232" s="1">
        <f>+[2]TechOptions!Z225</f>
        <v>63</v>
      </c>
      <c r="AP232" s="1">
        <f>+[2]TechOptions!AA225</f>
        <v>63</v>
      </c>
      <c r="AQ232" s="1">
        <f>+[2]TechOptions!AL225</f>
        <v>7.0000000000000007E-2</v>
      </c>
      <c r="AR232" s="1">
        <v>5</v>
      </c>
      <c r="AZ232" s="21" t="s">
        <v>136</v>
      </c>
      <c r="BA232" s="22"/>
      <c r="BB232" s="22" t="s">
        <v>280</v>
      </c>
      <c r="BC232" s="22"/>
      <c r="BD232" s="22" t="s">
        <v>95</v>
      </c>
      <c r="BE232" s="22"/>
      <c r="BF232" s="22" t="s">
        <v>74</v>
      </c>
    </row>
    <row r="233" spans="1:58" hidden="1">
      <c r="A233" s="4" t="s">
        <v>136</v>
      </c>
      <c r="B233" s="2" t="s">
        <v>216</v>
      </c>
      <c r="C233" s="4" t="s">
        <v>280</v>
      </c>
      <c r="D233" s="2" t="s">
        <v>292</v>
      </c>
      <c r="E233" s="3" t="s">
        <v>517</v>
      </c>
      <c r="F233" s="4" t="s">
        <v>95</v>
      </c>
      <c r="G233" s="2" t="s">
        <v>95</v>
      </c>
      <c r="H233" s="3" t="s">
        <v>518</v>
      </c>
      <c r="I233" s="4" t="s">
        <v>68</v>
      </c>
      <c r="J233" s="2" t="s">
        <v>160</v>
      </c>
      <c r="L233" s="1">
        <f t="shared" si="33"/>
        <v>27</v>
      </c>
      <c r="N233" s="1" t="str">
        <f t="shared" si="34"/>
        <v>PLPPPR-PH-STM_HW-NGA-Boiler</v>
      </c>
      <c r="O233" s="1" t="str">
        <f t="shared" si="35"/>
        <v>New Wood pulp and paper - Process Heat: Steam/Hot Water  - Natural Gas</v>
      </c>
      <c r="P233" s="1" t="str">
        <f t="shared" si="36"/>
        <v>INDNGA</v>
      </c>
      <c r="Q233" s="1" t="str">
        <f t="shared" si="37"/>
        <v>PLPPPR-PH-STM_HW</v>
      </c>
      <c r="R233" s="1">
        <f>2018</f>
        <v>2018</v>
      </c>
      <c r="S233" s="1">
        <f>+[2]TechOptions!F226</f>
        <v>2020</v>
      </c>
      <c r="T233" s="1">
        <f>+[2]TechOptions!G226</f>
        <v>25</v>
      </c>
      <c r="U233" s="1">
        <f>+ROUND([2]TechOptions!E226,2)</f>
        <v>0.5</v>
      </c>
      <c r="V233" s="1">
        <v>31.536000000000001</v>
      </c>
      <c r="W233" s="1">
        <f>+[2]TechOptions!H226</f>
        <v>0.87</v>
      </c>
      <c r="X233" s="1">
        <f>+[2]TechOptions!I226</f>
        <v>0.87</v>
      </c>
      <c r="Y233" s="1">
        <f>+[2]TechOptions!J226</f>
        <v>0.87</v>
      </c>
      <c r="Z233" s="1">
        <f>+[2]TechOptions!K226</f>
        <v>0.87</v>
      </c>
      <c r="AA233" s="1">
        <f>+[2]TechOptions!L226</f>
        <v>0.87</v>
      </c>
      <c r="AB233" s="1">
        <f>+[2]TechOptions!M226</f>
        <v>0.87</v>
      </c>
      <c r="AC233" s="1">
        <f>+[2]TechOptions!N226</f>
        <v>0.87</v>
      </c>
      <c r="AD233" s="1">
        <f>+[2]TechOptions!O226</f>
        <v>0.87</v>
      </c>
      <c r="AE233" s="1">
        <f>+[2]TechOptions!P226</f>
        <v>0.87</v>
      </c>
      <c r="AF233" s="1">
        <f>+[2]TechOptions!Q226</f>
        <v>0.87</v>
      </c>
      <c r="AG233" s="1">
        <f>+[2]TechOptions!R226</f>
        <v>350</v>
      </c>
      <c r="AH233" s="1">
        <f>+[2]TechOptions!S226</f>
        <v>350</v>
      </c>
      <c r="AI233" s="1">
        <f>+[2]TechOptions!T226</f>
        <v>350</v>
      </c>
      <c r="AJ233" s="1">
        <f>+[2]TechOptions!U226</f>
        <v>350</v>
      </c>
      <c r="AK233" s="1">
        <f>+[2]TechOptions!V226</f>
        <v>350</v>
      </c>
      <c r="AL233" s="1">
        <f>+[2]TechOptions!W226</f>
        <v>350</v>
      </c>
      <c r="AM233" s="1">
        <f>+[2]TechOptions!X226</f>
        <v>350</v>
      </c>
      <c r="AN233" s="1">
        <f>+[2]TechOptions!Y226</f>
        <v>350</v>
      </c>
      <c r="AO233" s="1">
        <f>+[2]TechOptions!Z226</f>
        <v>350</v>
      </c>
      <c r="AP233" s="1">
        <f>+[2]TechOptions!AA226</f>
        <v>350</v>
      </c>
      <c r="AQ233" s="1">
        <f>+[2]TechOptions!AL226</f>
        <v>0.2</v>
      </c>
      <c r="AR233" s="1">
        <v>5</v>
      </c>
      <c r="AZ233" s="19" t="s">
        <v>136</v>
      </c>
      <c r="BA233" s="20"/>
      <c r="BB233" s="20" t="s">
        <v>280</v>
      </c>
      <c r="BC233" s="20"/>
      <c r="BD233" s="20" t="s">
        <v>95</v>
      </c>
      <c r="BE233" s="20"/>
      <c r="BF233" s="20" t="s">
        <v>70</v>
      </c>
    </row>
    <row r="234" spans="1:58" hidden="1">
      <c r="A234" s="4" t="s">
        <v>136</v>
      </c>
      <c r="B234" s="2" t="s">
        <v>216</v>
      </c>
      <c r="C234" s="4" t="s">
        <v>280</v>
      </c>
      <c r="D234" s="2" t="s">
        <v>292</v>
      </c>
      <c r="E234" s="3" t="s">
        <v>517</v>
      </c>
      <c r="F234" s="4" t="s">
        <v>95</v>
      </c>
      <c r="G234" s="2" t="s">
        <v>95</v>
      </c>
      <c r="H234" s="3" t="s">
        <v>519</v>
      </c>
      <c r="I234" s="4" t="s">
        <v>82</v>
      </c>
      <c r="J234" s="2" t="s">
        <v>173</v>
      </c>
      <c r="L234" s="1">
        <f t="shared" si="33"/>
        <v>27</v>
      </c>
      <c r="N234" s="1" t="str">
        <f t="shared" si="34"/>
        <v>PLPPPR-PH-STM_HW-DSL-Boiler</v>
      </c>
      <c r="O234" s="1" t="str">
        <f t="shared" si="35"/>
        <v>New Wood pulp and paper - Process Heat: Steam/Hot Water  - Diesel</v>
      </c>
      <c r="P234" s="1" t="str">
        <f t="shared" si="36"/>
        <v>INDDSL</v>
      </c>
      <c r="Q234" s="1" t="str">
        <f t="shared" si="37"/>
        <v>PLPPPR-PH-STM_HW</v>
      </c>
      <c r="R234" s="1">
        <f>2018</f>
        <v>2018</v>
      </c>
      <c r="S234" s="1">
        <f>+[2]TechOptions!F227</f>
        <v>2025</v>
      </c>
      <c r="T234" s="1">
        <f>+[2]TechOptions!G227</f>
        <v>25</v>
      </c>
      <c r="U234" s="1">
        <f>+ROUND([2]TechOptions!E227,2)</f>
        <v>0.5</v>
      </c>
      <c r="V234" s="1">
        <v>31.536000000000001</v>
      </c>
      <c r="W234" s="1">
        <f>+[2]TechOptions!H227</f>
        <v>0.85</v>
      </c>
      <c r="X234" s="1">
        <f>+[2]TechOptions!I227</f>
        <v>0.85</v>
      </c>
      <c r="Y234" s="1">
        <f>+[2]TechOptions!J227</f>
        <v>0.85</v>
      </c>
      <c r="Z234" s="1">
        <f>+[2]TechOptions!K227</f>
        <v>0.85</v>
      </c>
      <c r="AA234" s="1">
        <f>+[2]TechOptions!L227</f>
        <v>0.85</v>
      </c>
      <c r="AB234" s="1">
        <f>+[2]TechOptions!M227</f>
        <v>0.85</v>
      </c>
      <c r="AC234" s="1">
        <f>+[2]TechOptions!N227</f>
        <v>0.85</v>
      </c>
      <c r="AD234" s="1">
        <f>+[2]TechOptions!O227</f>
        <v>0.85</v>
      </c>
      <c r="AE234" s="1">
        <f>+[2]TechOptions!P227</f>
        <v>0.85</v>
      </c>
      <c r="AF234" s="1">
        <f>+[2]TechOptions!Q227</f>
        <v>0.85</v>
      </c>
      <c r="AG234" s="1">
        <f>+[2]TechOptions!R227</f>
        <v>300</v>
      </c>
      <c r="AH234" s="1">
        <f>+[2]TechOptions!S227</f>
        <v>300</v>
      </c>
      <c r="AI234" s="1">
        <f>+[2]TechOptions!T227</f>
        <v>300</v>
      </c>
      <c r="AJ234" s="1">
        <f>+[2]TechOptions!U227</f>
        <v>300</v>
      </c>
      <c r="AK234" s="1">
        <f>+[2]TechOptions!V227</f>
        <v>300</v>
      </c>
      <c r="AL234" s="1">
        <f>+[2]TechOptions!W227</f>
        <v>300</v>
      </c>
      <c r="AM234" s="1">
        <f>+[2]TechOptions!X227</f>
        <v>300</v>
      </c>
      <c r="AN234" s="1">
        <f>+[2]TechOptions!Y227</f>
        <v>300</v>
      </c>
      <c r="AO234" s="1">
        <f>+[2]TechOptions!Z227</f>
        <v>300</v>
      </c>
      <c r="AP234" s="1">
        <f>+[2]TechOptions!AA227</f>
        <v>300</v>
      </c>
      <c r="AQ234" s="1">
        <f>+[2]TechOptions!AL227</f>
        <v>1</v>
      </c>
      <c r="AR234" s="1">
        <v>5</v>
      </c>
      <c r="AZ234" s="21" t="s">
        <v>136</v>
      </c>
      <c r="BA234" s="22"/>
      <c r="BB234" s="22" t="s">
        <v>101</v>
      </c>
      <c r="BC234" s="22"/>
      <c r="BD234" s="22" t="s">
        <v>102</v>
      </c>
      <c r="BE234" s="22"/>
      <c r="BF234" s="22" t="s">
        <v>70</v>
      </c>
    </row>
    <row r="235" spans="1:58" hidden="1">
      <c r="A235" s="4" t="s">
        <v>136</v>
      </c>
      <c r="B235" s="2" t="s">
        <v>216</v>
      </c>
      <c r="C235" s="4" t="s">
        <v>280</v>
      </c>
      <c r="D235" s="2" t="s">
        <v>292</v>
      </c>
      <c r="E235" s="3" t="s">
        <v>517</v>
      </c>
      <c r="F235" s="4" t="s">
        <v>95</v>
      </c>
      <c r="G235" s="2" t="s">
        <v>95</v>
      </c>
      <c r="H235" s="3" t="s">
        <v>520</v>
      </c>
      <c r="I235" s="4" t="s">
        <v>86</v>
      </c>
      <c r="J235" s="2" t="s">
        <v>177</v>
      </c>
      <c r="L235" s="1">
        <f t="shared" si="33"/>
        <v>27</v>
      </c>
      <c r="N235" s="1" t="str">
        <f t="shared" si="34"/>
        <v>PLPPPR-PH-STM_HW-FOL-Boiler</v>
      </c>
      <c r="O235" s="1" t="str">
        <f t="shared" si="35"/>
        <v>New Wood pulp and paper - Process Heat: Steam/Hot Water  - Fuel Oil</v>
      </c>
      <c r="P235" s="1" t="str">
        <f t="shared" si="36"/>
        <v>INDFOL</v>
      </c>
      <c r="Q235" s="1" t="str">
        <f t="shared" si="37"/>
        <v>PLPPPR-PH-STM_HW</v>
      </c>
      <c r="R235" s="1">
        <f>2018</f>
        <v>2018</v>
      </c>
      <c r="S235" s="1">
        <f>+[2]TechOptions!F228</f>
        <v>2020</v>
      </c>
      <c r="T235" s="1">
        <f>+[2]TechOptions!G228</f>
        <v>25</v>
      </c>
      <c r="U235" s="1">
        <f>+ROUND([2]TechOptions!E228,2)</f>
        <v>0.5</v>
      </c>
      <c r="V235" s="1">
        <v>31.536000000000001</v>
      </c>
      <c r="W235" s="1">
        <f>+[2]TechOptions!H228</f>
        <v>0.85</v>
      </c>
      <c r="X235" s="1">
        <f>+[2]TechOptions!I228</f>
        <v>0.85</v>
      </c>
      <c r="Y235" s="1">
        <f>+[2]TechOptions!J228</f>
        <v>0.85</v>
      </c>
      <c r="Z235" s="1">
        <f>+[2]TechOptions!K228</f>
        <v>0.85</v>
      </c>
      <c r="AA235" s="1">
        <f>+[2]TechOptions!L228</f>
        <v>0.85</v>
      </c>
      <c r="AB235" s="1">
        <f>+[2]TechOptions!M228</f>
        <v>0.85</v>
      </c>
      <c r="AC235" s="1">
        <f>+[2]TechOptions!N228</f>
        <v>0.85</v>
      </c>
      <c r="AD235" s="1">
        <f>+[2]TechOptions!O228</f>
        <v>0.85</v>
      </c>
      <c r="AE235" s="1">
        <f>+[2]TechOptions!P228</f>
        <v>0.85</v>
      </c>
      <c r="AF235" s="1">
        <f>+[2]TechOptions!Q228</f>
        <v>0.85</v>
      </c>
      <c r="AG235" s="1">
        <f>+[2]TechOptions!R228</f>
        <v>300</v>
      </c>
      <c r="AH235" s="1">
        <f>+[2]TechOptions!S228</f>
        <v>300</v>
      </c>
      <c r="AI235" s="1">
        <f>+[2]TechOptions!T228</f>
        <v>300</v>
      </c>
      <c r="AJ235" s="1">
        <f>+[2]TechOptions!U228</f>
        <v>300</v>
      </c>
      <c r="AK235" s="1">
        <f>+[2]TechOptions!V228</f>
        <v>300</v>
      </c>
      <c r="AL235" s="1">
        <f>+[2]TechOptions!W228</f>
        <v>300</v>
      </c>
      <c r="AM235" s="1">
        <f>+[2]TechOptions!X228</f>
        <v>300</v>
      </c>
      <c r="AN235" s="1">
        <f>+[2]TechOptions!Y228</f>
        <v>300</v>
      </c>
      <c r="AO235" s="1">
        <f>+[2]TechOptions!Z228</f>
        <v>300</v>
      </c>
      <c r="AP235" s="1">
        <f>+[2]TechOptions!AA228</f>
        <v>300</v>
      </c>
      <c r="AQ235" s="1">
        <f>+[2]TechOptions!AL228</f>
        <v>1</v>
      </c>
      <c r="AR235" s="1">
        <v>5</v>
      </c>
      <c r="AZ235" s="19" t="s">
        <v>136</v>
      </c>
      <c r="BA235" s="20"/>
      <c r="BB235" s="20" t="s">
        <v>101</v>
      </c>
      <c r="BC235" s="20"/>
      <c r="BD235" s="20" t="s">
        <v>102</v>
      </c>
      <c r="BE235" s="20"/>
      <c r="BF235" s="24" t="s">
        <v>82</v>
      </c>
    </row>
    <row r="236" spans="1:58" hidden="1">
      <c r="A236" s="4" t="s">
        <v>136</v>
      </c>
      <c r="B236" s="2" t="s">
        <v>216</v>
      </c>
      <c r="C236" s="4" t="s">
        <v>280</v>
      </c>
      <c r="D236" s="2" t="s">
        <v>292</v>
      </c>
      <c r="E236" s="3" t="s">
        <v>517</v>
      </c>
      <c r="F236" s="4" t="s">
        <v>108</v>
      </c>
      <c r="G236" s="2" t="s">
        <v>196</v>
      </c>
      <c r="H236" s="3" t="s">
        <v>521</v>
      </c>
      <c r="I236" s="4" t="s">
        <v>109</v>
      </c>
      <c r="J236" s="2" t="s">
        <v>197</v>
      </c>
      <c r="L236" s="1">
        <f t="shared" si="33"/>
        <v>25</v>
      </c>
      <c r="N236" s="1" t="str">
        <f t="shared" si="34"/>
        <v>PLPPPR-PH-STM_HW-GEO-Heat</v>
      </c>
      <c r="O236" s="1" t="str">
        <f t="shared" si="35"/>
        <v>New Wood pulp and paper - Process Heat: Steam/Hot Water  - Geothermal</v>
      </c>
      <c r="P236" s="1" t="str">
        <f t="shared" si="36"/>
        <v>INDGEO</v>
      </c>
      <c r="Q236" s="1" t="str">
        <f t="shared" si="37"/>
        <v>PLPPPR-PH-STM_HW</v>
      </c>
      <c r="R236" s="1">
        <f>2018</f>
        <v>2018</v>
      </c>
      <c r="S236" s="1">
        <f>+[2]TechOptions!F229</f>
        <v>2020</v>
      </c>
      <c r="T236" s="1">
        <f>+[2]TechOptions!G229</f>
        <v>10</v>
      </c>
      <c r="U236" s="1">
        <f>+ROUND([2]TechOptions!E229,2)</f>
        <v>0.5</v>
      </c>
      <c r="V236" s="1">
        <v>31.536000000000001</v>
      </c>
      <c r="W236" s="1">
        <f>+[2]TechOptions!H229</f>
        <v>0.97012399999999988</v>
      </c>
      <c r="X236" s="1">
        <f>+[2]TechOptions!I229</f>
        <v>0.97012399999999988</v>
      </c>
      <c r="Y236" s="1">
        <f>+[2]TechOptions!J229</f>
        <v>0.97012399999999988</v>
      </c>
      <c r="Z236" s="1">
        <f>+[2]TechOptions!K229</f>
        <v>0.97012399999999988</v>
      </c>
      <c r="AA236" s="1">
        <f>+[2]TechOptions!L229</f>
        <v>0.97012399999999988</v>
      </c>
      <c r="AB236" s="1">
        <f>+[2]TechOptions!M229</f>
        <v>0.97012399999999988</v>
      </c>
      <c r="AC236" s="1">
        <f>+[2]TechOptions!N229</f>
        <v>0.97012399999999988</v>
      </c>
      <c r="AD236" s="1">
        <f>+[2]TechOptions!O229</f>
        <v>0.97012399999999988</v>
      </c>
      <c r="AE236" s="1">
        <f>+[2]TechOptions!P229</f>
        <v>0.97012399999999988</v>
      </c>
      <c r="AF236" s="1">
        <f>+[2]TechOptions!Q229</f>
        <v>0.97012399999999988</v>
      </c>
      <c r="AG236" s="1">
        <f>+[2]TechOptions!R229</f>
        <v>100</v>
      </c>
      <c r="AH236" s="1">
        <f>+[2]TechOptions!S229</f>
        <v>100</v>
      </c>
      <c r="AI236" s="1">
        <f>+[2]TechOptions!T229</f>
        <v>100</v>
      </c>
      <c r="AJ236" s="1">
        <f>+[2]TechOptions!U229</f>
        <v>100</v>
      </c>
      <c r="AK236" s="1">
        <f>+[2]TechOptions!V229</f>
        <v>100</v>
      </c>
      <c r="AL236" s="1">
        <f>+[2]TechOptions!W229</f>
        <v>100</v>
      </c>
      <c r="AM236" s="1">
        <f>+[2]TechOptions!X229</f>
        <v>100</v>
      </c>
      <c r="AN236" s="1">
        <f>+[2]TechOptions!Y229</f>
        <v>100</v>
      </c>
      <c r="AO236" s="1">
        <f>+[2]TechOptions!Z229</f>
        <v>100</v>
      </c>
      <c r="AP236" s="1">
        <f>+[2]TechOptions!AA229</f>
        <v>100</v>
      </c>
      <c r="AQ236" s="1">
        <f>+[2]TechOptions!AL229</f>
        <v>0.1</v>
      </c>
      <c r="AR236" s="1">
        <v>5</v>
      </c>
      <c r="AZ236" s="25" t="s">
        <v>136</v>
      </c>
      <c r="BA236" s="26"/>
      <c r="BB236" s="26" t="s">
        <v>488</v>
      </c>
      <c r="BC236" s="26"/>
      <c r="BD236" s="26" t="s">
        <v>97</v>
      </c>
      <c r="BE236" s="26"/>
      <c r="BF236" s="26" t="s">
        <v>70</v>
      </c>
    </row>
    <row r="237" spans="1:58" hidden="1">
      <c r="A237" s="4" t="s">
        <v>136</v>
      </c>
      <c r="B237" s="2" t="s">
        <v>216</v>
      </c>
      <c r="C237" s="4" t="s">
        <v>280</v>
      </c>
      <c r="D237" s="2" t="s">
        <v>292</v>
      </c>
      <c r="E237" s="3" t="s">
        <v>517</v>
      </c>
      <c r="F237" s="4" t="s">
        <v>232</v>
      </c>
      <c r="G237" s="2" t="s">
        <v>247</v>
      </c>
      <c r="H237" s="3" t="s">
        <v>522</v>
      </c>
      <c r="I237" s="4" t="s">
        <v>70</v>
      </c>
      <c r="J237" s="2" t="s">
        <v>161</v>
      </c>
      <c r="L237" s="1">
        <f t="shared" si="33"/>
        <v>25</v>
      </c>
      <c r="N237" s="1" t="str">
        <f t="shared" si="34"/>
        <v>PLPPPR-PH-STM_HW-ELC-HPmp</v>
      </c>
      <c r="O237" s="1" t="str">
        <f t="shared" si="35"/>
        <v>New Wood pulp and paper - Process Heat: Steam/Hot Water  - Electricity</v>
      </c>
      <c r="P237" s="1" t="str">
        <f t="shared" si="36"/>
        <v>INDELC</v>
      </c>
      <c r="Q237" s="1" t="str">
        <f t="shared" si="37"/>
        <v>PLPPPR-PH-STM_HW</v>
      </c>
      <c r="R237" s="1">
        <f>2018</f>
        <v>2018</v>
      </c>
      <c r="S237" s="1">
        <f>+[2]TechOptions!F230</f>
        <v>2025</v>
      </c>
      <c r="T237" s="1">
        <f>+[2]TechOptions!G230</f>
        <v>20</v>
      </c>
      <c r="U237" s="1">
        <f>+ROUND([2]TechOptions!E230,2)</f>
        <v>0.5</v>
      </c>
      <c r="V237" s="1">
        <v>31.536000000000001</v>
      </c>
      <c r="W237" s="1">
        <f>+[2]TechOptions!H230</f>
        <v>3.5</v>
      </c>
      <c r="X237" s="1">
        <f>+[2]TechOptions!I230</f>
        <v>3.5</v>
      </c>
      <c r="Y237" s="1">
        <f>+[2]TechOptions!J230</f>
        <v>3.5</v>
      </c>
      <c r="Z237" s="1">
        <f>+[2]TechOptions!K230</f>
        <v>3.5</v>
      </c>
      <c r="AA237" s="1">
        <f>+[2]TechOptions!L230</f>
        <v>3.5</v>
      </c>
      <c r="AB237" s="1">
        <f>+[2]TechOptions!M230</f>
        <v>3.5</v>
      </c>
      <c r="AC237" s="1">
        <f>+[2]TechOptions!N230</f>
        <v>3.5</v>
      </c>
      <c r="AD237" s="1">
        <f>+[2]TechOptions!O230</f>
        <v>3.5</v>
      </c>
      <c r="AE237" s="1">
        <f>+[2]TechOptions!P230</f>
        <v>3.5</v>
      </c>
      <c r="AF237" s="1">
        <f>+[2]TechOptions!Q230</f>
        <v>3.5</v>
      </c>
      <c r="AG237" s="1">
        <f>AG211</f>
        <v>1071.4285714285713</v>
      </c>
      <c r="AH237" s="1">
        <f>AG237</f>
        <v>1071.4285714285713</v>
      </c>
      <c r="AI237" s="1">
        <f t="shared" ref="AI237:AP237" si="40">AH237</f>
        <v>1071.4285714285713</v>
      </c>
      <c r="AJ237" s="1">
        <f t="shared" si="40"/>
        <v>1071.4285714285713</v>
      </c>
      <c r="AK237" s="1">
        <f t="shared" si="40"/>
        <v>1071.4285714285713</v>
      </c>
      <c r="AL237" s="1">
        <f t="shared" si="40"/>
        <v>1071.4285714285713</v>
      </c>
      <c r="AM237" s="1">
        <f t="shared" si="40"/>
        <v>1071.4285714285713</v>
      </c>
      <c r="AN237" s="1">
        <f t="shared" si="40"/>
        <v>1071.4285714285713</v>
      </c>
      <c r="AO237" s="1">
        <f t="shared" si="40"/>
        <v>1071.4285714285713</v>
      </c>
      <c r="AP237" s="1">
        <f t="shared" si="40"/>
        <v>1071.4285714285713</v>
      </c>
      <c r="AQ237" s="1">
        <v>0</v>
      </c>
      <c r="AR237" s="1">
        <v>5</v>
      </c>
      <c r="AZ237" s="23" t="s">
        <v>136</v>
      </c>
      <c r="BA237" s="24"/>
      <c r="BB237" s="20" t="s">
        <v>490</v>
      </c>
      <c r="BC237" s="20"/>
      <c r="BD237" s="20" t="s">
        <v>490</v>
      </c>
      <c r="BE237" s="20"/>
      <c r="BF237" s="20" t="s">
        <v>70</v>
      </c>
    </row>
    <row r="238" spans="1:58" hidden="1">
      <c r="A238" s="4" t="s">
        <v>136</v>
      </c>
      <c r="B238" s="2" t="s">
        <v>216</v>
      </c>
      <c r="C238" s="4" t="s">
        <v>280</v>
      </c>
      <c r="D238" s="2" t="s">
        <v>292</v>
      </c>
      <c r="E238" s="3" t="s">
        <v>517</v>
      </c>
      <c r="F238" s="4" t="s">
        <v>95</v>
      </c>
      <c r="G238" s="2" t="s">
        <v>95</v>
      </c>
      <c r="H238" s="3" t="s">
        <v>523</v>
      </c>
      <c r="I238" s="4" t="s">
        <v>71</v>
      </c>
      <c r="J238" s="2" t="s">
        <v>162</v>
      </c>
      <c r="L238" s="1">
        <f t="shared" si="33"/>
        <v>27</v>
      </c>
      <c r="N238" s="1" t="str">
        <f t="shared" si="34"/>
        <v>PLPPPR-PH-STM_HW-COA-Boiler</v>
      </c>
      <c r="O238" s="1" t="str">
        <f t="shared" si="35"/>
        <v>New Wood pulp and paper - Process Heat: Steam/Hot Water  - Coal</v>
      </c>
      <c r="P238" s="1" t="str">
        <f t="shared" si="36"/>
        <v>INDCOA</v>
      </c>
      <c r="Q238" s="1" t="str">
        <f t="shared" si="37"/>
        <v>PLPPPR-PH-STM_HW</v>
      </c>
      <c r="R238" s="1">
        <f>2018</f>
        <v>2018</v>
      </c>
      <c r="S238" s="1">
        <f>+[2]TechOptions!F231</f>
        <v>2020</v>
      </c>
      <c r="T238" s="1">
        <f>+[2]TechOptions!G231</f>
        <v>25</v>
      </c>
      <c r="U238" s="1">
        <f>+ROUND([2]TechOptions!E231,2)</f>
        <v>0.5</v>
      </c>
      <c r="V238" s="1">
        <v>31.536000000000001</v>
      </c>
      <c r="W238" s="1">
        <f>+[2]TechOptions!H231</f>
        <v>0.8</v>
      </c>
      <c r="X238" s="1">
        <f>+[2]TechOptions!I231</f>
        <v>0.8</v>
      </c>
      <c r="Y238" s="1">
        <f>+[2]TechOptions!J231</f>
        <v>0.8</v>
      </c>
      <c r="Z238" s="1">
        <f>+[2]TechOptions!K231</f>
        <v>0.8</v>
      </c>
      <c r="AA238" s="1">
        <f>+[2]TechOptions!L231</f>
        <v>0.8</v>
      </c>
      <c r="AB238" s="1">
        <f>+[2]TechOptions!M231</f>
        <v>0.8</v>
      </c>
      <c r="AC238" s="1">
        <f>+[2]TechOptions!N231</f>
        <v>0.8</v>
      </c>
      <c r="AD238" s="1">
        <f>+[2]TechOptions!O231</f>
        <v>0.8</v>
      </c>
      <c r="AE238" s="1">
        <f>+[2]TechOptions!P231</f>
        <v>0.8</v>
      </c>
      <c r="AF238" s="1">
        <f>+[2]TechOptions!Q231</f>
        <v>0.8</v>
      </c>
      <c r="AG238" s="1">
        <f>+[2]TechOptions!R231</f>
        <v>750</v>
      </c>
      <c r="AH238" s="1">
        <f>+[2]TechOptions!S231</f>
        <v>750</v>
      </c>
      <c r="AI238" s="1">
        <f>+[2]TechOptions!T231</f>
        <v>750</v>
      </c>
      <c r="AJ238" s="1">
        <f>+[2]TechOptions!U231</f>
        <v>750</v>
      </c>
      <c r="AK238" s="1">
        <f>+[2]TechOptions!V231</f>
        <v>750</v>
      </c>
      <c r="AL238" s="1">
        <f>+[2]TechOptions!W231</f>
        <v>750</v>
      </c>
      <c r="AM238" s="1">
        <f>+[2]TechOptions!X231</f>
        <v>750</v>
      </c>
      <c r="AN238" s="1">
        <f>+[2]TechOptions!Y231</f>
        <v>750</v>
      </c>
      <c r="AO238" s="1">
        <f>+[2]TechOptions!Z231</f>
        <v>750</v>
      </c>
      <c r="AP238" s="1">
        <f>+[2]TechOptions!AA231</f>
        <v>750</v>
      </c>
      <c r="AQ238" s="1">
        <f>+[2]TechOptions!AL231</f>
        <v>1</v>
      </c>
      <c r="AR238" s="1">
        <v>5</v>
      </c>
      <c r="AZ238" s="25" t="s">
        <v>136</v>
      </c>
      <c r="BA238" s="26"/>
      <c r="BB238" s="22" t="s">
        <v>225</v>
      </c>
      <c r="BC238" s="22"/>
      <c r="BD238" s="22" t="s">
        <v>226</v>
      </c>
      <c r="BE238" s="22"/>
      <c r="BF238" s="22" t="s">
        <v>70</v>
      </c>
    </row>
    <row r="239" spans="1:58" hidden="1">
      <c r="A239" s="4" t="s">
        <v>136</v>
      </c>
      <c r="B239" s="2" t="s">
        <v>216</v>
      </c>
      <c r="C239" s="4" t="s">
        <v>280</v>
      </c>
      <c r="D239" s="2" t="s">
        <v>292</v>
      </c>
      <c r="E239" s="3" t="s">
        <v>517</v>
      </c>
      <c r="F239" s="4" t="s">
        <v>95</v>
      </c>
      <c r="G239" s="2" t="s">
        <v>95</v>
      </c>
      <c r="H239" s="3" t="s">
        <v>524</v>
      </c>
      <c r="I239" s="4" t="s">
        <v>111</v>
      </c>
      <c r="J239" s="2" t="s">
        <v>198</v>
      </c>
      <c r="L239" s="1">
        <f t="shared" si="33"/>
        <v>27</v>
      </c>
      <c r="N239" s="1" t="str">
        <f t="shared" si="34"/>
        <v>PLPPPR-PH-STM_HW-LPG-Boiler</v>
      </c>
      <c r="O239" s="1" t="str">
        <f t="shared" si="35"/>
        <v>New Wood pulp and paper - Process Heat: Steam/Hot Water  - LPG</v>
      </c>
      <c r="P239" s="1" t="str">
        <f t="shared" si="36"/>
        <v>INDLPG</v>
      </c>
      <c r="Q239" s="1" t="str">
        <f t="shared" si="37"/>
        <v>PLPPPR-PH-STM_HW</v>
      </c>
      <c r="R239" s="1">
        <f>2018</f>
        <v>2018</v>
      </c>
      <c r="S239" s="1">
        <f>+[2]TechOptions!F232</f>
        <v>2025</v>
      </c>
      <c r="T239" s="1">
        <f>+[2]TechOptions!G232</f>
        <v>25</v>
      </c>
      <c r="U239" s="1">
        <f>+ROUND([2]TechOptions!E232,2)</f>
        <v>0.5</v>
      </c>
      <c r="V239" s="1">
        <v>31.536000000000001</v>
      </c>
      <c r="W239" s="1">
        <f>+[2]TechOptions!H232</f>
        <v>0.87</v>
      </c>
      <c r="X239" s="1">
        <f>+[2]TechOptions!I232</f>
        <v>0.87</v>
      </c>
      <c r="Y239" s="1">
        <f>+[2]TechOptions!J232</f>
        <v>0.87</v>
      </c>
      <c r="Z239" s="1">
        <f>+[2]TechOptions!K232</f>
        <v>0.87</v>
      </c>
      <c r="AA239" s="1">
        <f>+[2]TechOptions!L232</f>
        <v>0.87</v>
      </c>
      <c r="AB239" s="1">
        <f>+[2]TechOptions!M232</f>
        <v>0.87</v>
      </c>
      <c r="AC239" s="1">
        <f>+[2]TechOptions!N232</f>
        <v>0.87</v>
      </c>
      <c r="AD239" s="1">
        <f>+[2]TechOptions!O232</f>
        <v>0.87</v>
      </c>
      <c r="AE239" s="1">
        <f>+[2]TechOptions!P232</f>
        <v>0.87</v>
      </c>
      <c r="AF239" s="1">
        <f>+[2]TechOptions!Q232</f>
        <v>0.87</v>
      </c>
      <c r="AG239" s="1">
        <f>+[2]TechOptions!R232</f>
        <v>350</v>
      </c>
      <c r="AH239" s="1">
        <f>+[2]TechOptions!S232</f>
        <v>350</v>
      </c>
      <c r="AI239" s="1">
        <f>+[2]TechOptions!T232</f>
        <v>350</v>
      </c>
      <c r="AJ239" s="1">
        <f>+[2]TechOptions!U232</f>
        <v>350</v>
      </c>
      <c r="AK239" s="1">
        <f>+[2]TechOptions!V232</f>
        <v>350</v>
      </c>
      <c r="AL239" s="1">
        <f>+[2]TechOptions!W232</f>
        <v>350</v>
      </c>
      <c r="AM239" s="1">
        <f>+[2]TechOptions!X232</f>
        <v>350</v>
      </c>
      <c r="AN239" s="1">
        <f>+[2]TechOptions!Y232</f>
        <v>350</v>
      </c>
      <c r="AO239" s="1">
        <f>+[2]TechOptions!Z232</f>
        <v>350</v>
      </c>
      <c r="AP239" s="1">
        <f>+[2]TechOptions!AA232</f>
        <v>350</v>
      </c>
      <c r="AQ239" s="1">
        <f>+[2]TechOptions!AL232</f>
        <v>1</v>
      </c>
      <c r="AR239" s="1">
        <v>5</v>
      </c>
    </row>
    <row r="240" spans="1:58" hidden="1">
      <c r="A240" s="4" t="s">
        <v>136</v>
      </c>
      <c r="B240" s="2" t="s">
        <v>216</v>
      </c>
      <c r="C240" s="4" t="s">
        <v>280</v>
      </c>
      <c r="D240" s="2" t="s">
        <v>292</v>
      </c>
      <c r="E240" s="3" t="s">
        <v>517</v>
      </c>
      <c r="F240" s="4" t="s">
        <v>95</v>
      </c>
      <c r="G240" s="2" t="s">
        <v>95</v>
      </c>
      <c r="H240" s="3" t="s">
        <v>525</v>
      </c>
      <c r="I240" s="4" t="s">
        <v>74</v>
      </c>
      <c r="J240" s="2" t="s">
        <v>165</v>
      </c>
      <c r="L240" s="1">
        <f t="shared" si="33"/>
        <v>27</v>
      </c>
      <c r="N240" s="1" t="str">
        <f t="shared" si="34"/>
        <v>PLPPPR-PH-STM_HW-WOD-Boiler</v>
      </c>
      <c r="O240" s="1" t="str">
        <f t="shared" si="35"/>
        <v>New Wood pulp and paper - Process Heat: Steam/Hot Water  - Wood</v>
      </c>
      <c r="P240" s="1" t="str">
        <f t="shared" si="36"/>
        <v>INDWOD</v>
      </c>
      <c r="Q240" s="1" t="str">
        <f t="shared" si="37"/>
        <v>PLPPPR-PH-STM_HW</v>
      </c>
      <c r="R240" s="1">
        <f>2018</f>
        <v>2018</v>
      </c>
      <c r="S240" s="1">
        <f>+[2]TechOptions!F233</f>
        <v>2020</v>
      </c>
      <c r="T240" s="1">
        <f>+[2]TechOptions!G233</f>
        <v>25</v>
      </c>
      <c r="U240" s="1">
        <f>+ROUND([2]TechOptions!E233,2)</f>
        <v>0.5</v>
      </c>
      <c r="V240" s="1">
        <v>31.536000000000001</v>
      </c>
      <c r="W240" s="1">
        <f>+[2]TechOptions!H233</f>
        <v>0.85</v>
      </c>
      <c r="X240" s="1">
        <f>+[2]TechOptions!I233</f>
        <v>0.85</v>
      </c>
      <c r="Y240" s="1">
        <f>+[2]TechOptions!J233</f>
        <v>0.85</v>
      </c>
      <c r="Z240" s="1">
        <f>+[2]TechOptions!K233</f>
        <v>0.85</v>
      </c>
      <c r="AA240" s="1">
        <f>+[2]TechOptions!L233</f>
        <v>0.85</v>
      </c>
      <c r="AB240" s="1">
        <f>+[2]TechOptions!M233</f>
        <v>0.85</v>
      </c>
      <c r="AC240" s="1">
        <f>+[2]TechOptions!N233</f>
        <v>0.85</v>
      </c>
      <c r="AD240" s="1">
        <f>+[2]TechOptions!O233</f>
        <v>0.85</v>
      </c>
      <c r="AE240" s="1">
        <f>+[2]TechOptions!P233</f>
        <v>0.85</v>
      </c>
      <c r="AF240" s="1">
        <f>+[2]TechOptions!Q233</f>
        <v>0.85</v>
      </c>
      <c r="AG240" s="1">
        <f>+[2]TechOptions!R233</f>
        <v>2000</v>
      </c>
      <c r="AH240" s="1">
        <f>+[2]TechOptions!S233</f>
        <v>2000</v>
      </c>
      <c r="AI240" s="1">
        <f>+[2]TechOptions!T233</f>
        <v>2000</v>
      </c>
      <c r="AJ240" s="1">
        <f>+[2]TechOptions!U233</f>
        <v>2000</v>
      </c>
      <c r="AK240" s="1">
        <f>+[2]TechOptions!V233</f>
        <v>2000</v>
      </c>
      <c r="AL240" s="1">
        <f>+[2]TechOptions!W233</f>
        <v>2000</v>
      </c>
      <c r="AM240" s="1">
        <f>+[2]TechOptions!X233</f>
        <v>2000</v>
      </c>
      <c r="AN240" s="1">
        <f>+[2]TechOptions!Y233</f>
        <v>2000</v>
      </c>
      <c r="AO240" s="1">
        <f>+[2]TechOptions!Z233</f>
        <v>2000</v>
      </c>
      <c r="AP240" s="1">
        <f>+[2]TechOptions!AA233</f>
        <v>2000</v>
      </c>
      <c r="AQ240" s="1">
        <f>+[2]TechOptions!AL233</f>
        <v>1</v>
      </c>
      <c r="AR240" s="1">
        <v>5</v>
      </c>
    </row>
    <row r="241" spans="1:51">
      <c r="A241" s="4" t="s">
        <v>136</v>
      </c>
      <c r="B241" s="2" t="s">
        <v>216</v>
      </c>
      <c r="C241" s="4" t="s">
        <v>280</v>
      </c>
      <c r="D241" s="2" t="s">
        <v>292</v>
      </c>
      <c r="E241" s="3" t="s">
        <v>517</v>
      </c>
      <c r="F241" s="4" t="s">
        <v>95</v>
      </c>
      <c r="G241" s="2" t="s">
        <v>95</v>
      </c>
      <c r="H241" s="3" t="s">
        <v>526</v>
      </c>
      <c r="I241" s="4" t="s">
        <v>70</v>
      </c>
      <c r="J241" s="2" t="s">
        <v>161</v>
      </c>
      <c r="L241" s="1">
        <f t="shared" si="33"/>
        <v>27</v>
      </c>
      <c r="N241" s="1" t="str">
        <f t="shared" si="34"/>
        <v>PLPPPR-PH-STM_HW-ELC-Boiler</v>
      </c>
      <c r="O241" s="1" t="str">
        <f t="shared" si="35"/>
        <v>New Wood pulp and paper - Process Heat: Steam/Hot Water  - Electricity</v>
      </c>
      <c r="P241" s="1" t="str">
        <f t="shared" si="36"/>
        <v>INDELC</v>
      </c>
      <c r="Q241" s="1" t="str">
        <f t="shared" si="37"/>
        <v>PLPPPR-PH-STM_HW</v>
      </c>
      <c r="R241" s="1">
        <f>2018</f>
        <v>2018</v>
      </c>
      <c r="S241" s="1">
        <f>+[2]TechOptions!F234</f>
        <v>2025</v>
      </c>
      <c r="T241" s="1">
        <f>+[2]TechOptions!G234</f>
        <v>25</v>
      </c>
      <c r="U241" s="1">
        <f>+ROUND([2]TechOptions!E234,2)</f>
        <v>0.5</v>
      </c>
      <c r="V241" s="1">
        <v>31.536000000000001</v>
      </c>
      <c r="W241" s="1">
        <f>+[2]TechOptions!H234</f>
        <v>0.99</v>
      </c>
      <c r="X241" s="1">
        <f>+[2]TechOptions!I234</f>
        <v>0.99</v>
      </c>
      <c r="Y241" s="1">
        <f>+[2]TechOptions!J234</f>
        <v>0.99</v>
      </c>
      <c r="Z241" s="1">
        <f>+[2]TechOptions!K234</f>
        <v>0.99</v>
      </c>
      <c r="AA241" s="1">
        <f>+[2]TechOptions!L234</f>
        <v>0.99</v>
      </c>
      <c r="AB241" s="1">
        <f>+[2]TechOptions!M234</f>
        <v>0.99</v>
      </c>
      <c r="AC241" s="1">
        <f>+[2]TechOptions!N234</f>
        <v>0.99</v>
      </c>
      <c r="AD241" s="1">
        <f>+[2]TechOptions!O234</f>
        <v>0.99</v>
      </c>
      <c r="AE241" s="1">
        <f>+[2]TechOptions!P234</f>
        <v>0.99</v>
      </c>
      <c r="AF241" s="1">
        <f>+[2]TechOptions!Q234</f>
        <v>0.99</v>
      </c>
      <c r="AG241" s="42">
        <f>AG215</f>
        <v>370.49433333333332</v>
      </c>
      <c r="AH241" s="42">
        <f t="shared" ref="AH241:AP241" si="41">AH215</f>
        <v>370.49433333333332</v>
      </c>
      <c r="AI241" s="42">
        <f t="shared" si="41"/>
        <v>250</v>
      </c>
      <c r="AJ241" s="42">
        <f t="shared" si="41"/>
        <v>250</v>
      </c>
      <c r="AK241" s="42">
        <f t="shared" si="41"/>
        <v>250</v>
      </c>
      <c r="AL241" s="42">
        <f t="shared" si="41"/>
        <v>250</v>
      </c>
      <c r="AM241" s="42">
        <f t="shared" si="41"/>
        <v>250</v>
      </c>
      <c r="AN241" s="42">
        <f t="shared" si="41"/>
        <v>250</v>
      </c>
      <c r="AO241" s="42">
        <f t="shared" si="41"/>
        <v>250</v>
      </c>
      <c r="AP241" s="42">
        <f t="shared" si="41"/>
        <v>250</v>
      </c>
      <c r="AQ241" s="1">
        <v>1</v>
      </c>
      <c r="AR241" s="1">
        <v>5</v>
      </c>
    </row>
    <row r="242" spans="1:51" hidden="1">
      <c r="A242" s="4" t="s">
        <v>136</v>
      </c>
      <c r="B242" s="2" t="s">
        <v>216</v>
      </c>
      <c r="C242" s="4" t="s">
        <v>101</v>
      </c>
      <c r="D242" s="2" t="s">
        <v>189</v>
      </c>
      <c r="E242" s="3" t="s">
        <v>527</v>
      </c>
      <c r="F242" s="4" t="s">
        <v>102</v>
      </c>
      <c r="G242" s="2" t="s">
        <v>189</v>
      </c>
      <c r="H242" s="3" t="s">
        <v>528</v>
      </c>
      <c r="I242" s="4" t="s">
        <v>70</v>
      </c>
      <c r="J242" s="2" t="s">
        <v>161</v>
      </c>
      <c r="L242" s="1">
        <f t="shared" si="33"/>
        <v>20</v>
      </c>
      <c r="N242" s="1" t="str">
        <f t="shared" si="34"/>
        <v>PLPPPR-Pump-ELC-Pump</v>
      </c>
      <c r="O242" s="1" t="str">
        <f t="shared" si="35"/>
        <v>New Wood pulp and paper - Pumping  - Electricity</v>
      </c>
      <c r="P242" s="1" t="str">
        <f t="shared" si="36"/>
        <v>INDELC</v>
      </c>
      <c r="Q242" s="1" t="str">
        <f t="shared" si="37"/>
        <v>PLPPPR-Pump</v>
      </c>
      <c r="R242" s="1">
        <f>2018</f>
        <v>2018</v>
      </c>
      <c r="S242" s="1">
        <f>+[2]TechOptions!F235</f>
        <v>2020</v>
      </c>
      <c r="T242" s="1">
        <f>+[2]TechOptions!G235</f>
        <v>10</v>
      </c>
      <c r="U242" s="1">
        <f>+ROUND([2]TechOptions!E235,2)</f>
        <v>0.5</v>
      </c>
      <c r="V242" s="1">
        <v>31.536000000000001</v>
      </c>
      <c r="W242" s="1">
        <f>+[2]TechOptions!H235</f>
        <v>0.75</v>
      </c>
      <c r="X242" s="1">
        <f>+[2]TechOptions!I235</f>
        <v>0.75</v>
      </c>
      <c r="Y242" s="1">
        <f>+[2]TechOptions!J235</f>
        <v>0.75</v>
      </c>
      <c r="Z242" s="1">
        <f>+[2]TechOptions!K235</f>
        <v>0.75</v>
      </c>
      <c r="AA242" s="1">
        <f>+[2]TechOptions!L235</f>
        <v>0.75</v>
      </c>
      <c r="AB242" s="1">
        <f>+[2]TechOptions!M235</f>
        <v>0.75</v>
      </c>
      <c r="AC242" s="1">
        <f>+[2]TechOptions!N235</f>
        <v>0.75</v>
      </c>
      <c r="AD242" s="1">
        <f>+[2]TechOptions!O235</f>
        <v>0.75</v>
      </c>
      <c r="AE242" s="1">
        <f>+[2]TechOptions!P235</f>
        <v>0.75</v>
      </c>
      <c r="AF242" s="1">
        <f>+[2]TechOptions!Q235</f>
        <v>0.75</v>
      </c>
      <c r="AG242" s="1">
        <f>+[2]TechOptions!R235</f>
        <v>2308</v>
      </c>
      <c r="AH242" s="1">
        <f>+[2]TechOptions!S235</f>
        <v>2308</v>
      </c>
      <c r="AI242" s="1">
        <f>+[2]TechOptions!T235</f>
        <v>2308</v>
      </c>
      <c r="AJ242" s="1">
        <f>+[2]TechOptions!U235</f>
        <v>2308</v>
      </c>
      <c r="AK242" s="1">
        <f>+[2]TechOptions!V235</f>
        <v>2308</v>
      </c>
      <c r="AL242" s="1">
        <f>+[2]TechOptions!W235</f>
        <v>2308</v>
      </c>
      <c r="AM242" s="1">
        <f>+[2]TechOptions!X235</f>
        <v>2308</v>
      </c>
      <c r="AN242" s="1">
        <f>+[2]TechOptions!Y235</f>
        <v>2308</v>
      </c>
      <c r="AO242" s="1">
        <f>+[2]TechOptions!Z235</f>
        <v>2308</v>
      </c>
      <c r="AP242" s="1">
        <f>+[2]TechOptions!AA235</f>
        <v>2308</v>
      </c>
      <c r="AQ242" s="1">
        <f>+[2]TechOptions!AL235</f>
        <v>1</v>
      </c>
      <c r="AR242" s="1">
        <v>5</v>
      </c>
    </row>
    <row r="243" spans="1:51" hidden="1">
      <c r="A243" s="4" t="s">
        <v>136</v>
      </c>
      <c r="B243" s="2" t="s">
        <v>216</v>
      </c>
      <c r="C243" s="4" t="s">
        <v>101</v>
      </c>
      <c r="D243" s="2" t="s">
        <v>189</v>
      </c>
      <c r="E243" s="3" t="s">
        <v>527</v>
      </c>
      <c r="F243" s="4" t="s">
        <v>102</v>
      </c>
      <c r="G243" s="2" t="s">
        <v>189</v>
      </c>
      <c r="H243" s="3" t="s">
        <v>529</v>
      </c>
      <c r="I243" s="4" t="s">
        <v>82</v>
      </c>
      <c r="J243" s="2" t="s">
        <v>173</v>
      </c>
      <c r="L243" s="1">
        <f t="shared" si="33"/>
        <v>20</v>
      </c>
      <c r="N243" s="1" t="str">
        <f t="shared" si="34"/>
        <v>PLPPPR-Pump-DSL-Pump</v>
      </c>
      <c r="O243" s="1" t="str">
        <f t="shared" si="35"/>
        <v>New Wood pulp and paper - Pumping  - Diesel</v>
      </c>
      <c r="P243" s="1" t="str">
        <f t="shared" si="36"/>
        <v>INDDSL</v>
      </c>
      <c r="Q243" s="1" t="str">
        <f t="shared" si="37"/>
        <v>PLPPPR-Pump</v>
      </c>
      <c r="R243" s="1">
        <f>2018</f>
        <v>2018</v>
      </c>
      <c r="S243" s="1">
        <f>+[2]TechOptions!F236</f>
        <v>2025</v>
      </c>
      <c r="T243" s="1">
        <f>+[2]TechOptions!G236</f>
        <v>10</v>
      </c>
      <c r="U243" s="1">
        <f>+ROUND([2]TechOptions!E236,2)</f>
        <v>0.5</v>
      </c>
      <c r="V243" s="1">
        <v>31.536000000000001</v>
      </c>
      <c r="W243" s="1">
        <f>+[2]TechOptions!H236</f>
        <v>0.05</v>
      </c>
      <c r="X243" s="1">
        <f>+[2]TechOptions!I236</f>
        <v>0.05</v>
      </c>
      <c r="Y243" s="1">
        <f>+[2]TechOptions!J236</f>
        <v>0.05</v>
      </c>
      <c r="Z243" s="1">
        <f>+[2]TechOptions!K236</f>
        <v>0.05</v>
      </c>
      <c r="AA243" s="1">
        <f>+[2]TechOptions!L236</f>
        <v>0.05</v>
      </c>
      <c r="AB243" s="1">
        <f>+[2]TechOptions!M236</f>
        <v>0.05</v>
      </c>
      <c r="AC243" s="1">
        <f>+[2]TechOptions!N236</f>
        <v>0.05</v>
      </c>
      <c r="AD243" s="1">
        <f>+[2]TechOptions!O236</f>
        <v>0.05</v>
      </c>
      <c r="AE243" s="1">
        <f>+[2]TechOptions!P236</f>
        <v>0.05</v>
      </c>
      <c r="AF243" s="1">
        <f>+[2]TechOptions!Q236</f>
        <v>0.05</v>
      </c>
      <c r="AG243" s="1">
        <f>+[2]TechOptions!R236</f>
        <v>462</v>
      </c>
      <c r="AH243" s="1">
        <f>+[2]TechOptions!S236</f>
        <v>462</v>
      </c>
      <c r="AI243" s="1">
        <f>+[2]TechOptions!T236</f>
        <v>462</v>
      </c>
      <c r="AJ243" s="1">
        <f>+[2]TechOptions!U236</f>
        <v>462</v>
      </c>
      <c r="AK243" s="1">
        <f>+[2]TechOptions!V236</f>
        <v>462</v>
      </c>
      <c r="AL243" s="1">
        <f>+[2]TechOptions!W236</f>
        <v>462</v>
      </c>
      <c r="AM243" s="1">
        <f>+[2]TechOptions!X236</f>
        <v>462</v>
      </c>
      <c r="AN243" s="1">
        <f>+[2]TechOptions!Y236</f>
        <v>462</v>
      </c>
      <c r="AO243" s="1">
        <f>+[2]TechOptions!Z236</f>
        <v>462</v>
      </c>
      <c r="AP243" s="1">
        <f>+[2]TechOptions!AA236</f>
        <v>462</v>
      </c>
      <c r="AQ243" s="1">
        <f>+[2]TechOptions!AL236</f>
        <v>1</v>
      </c>
      <c r="AR243" s="1">
        <v>5</v>
      </c>
    </row>
    <row r="244" spans="1:51" hidden="1">
      <c r="A244" s="4" t="s">
        <v>136</v>
      </c>
      <c r="B244" s="2" t="s">
        <v>216</v>
      </c>
      <c r="C244" s="4" t="s">
        <v>488</v>
      </c>
      <c r="D244" s="2" t="s">
        <v>97</v>
      </c>
      <c r="E244" s="3" t="s">
        <v>530</v>
      </c>
      <c r="F244" s="4" t="s">
        <v>97</v>
      </c>
      <c r="G244" s="2" t="s">
        <v>97</v>
      </c>
      <c r="H244" s="3" t="s">
        <v>531</v>
      </c>
      <c r="I244" s="4" t="s">
        <v>70</v>
      </c>
      <c r="J244" s="2" t="s">
        <v>161</v>
      </c>
      <c r="L244" s="1">
        <f t="shared" si="33"/>
        <v>18</v>
      </c>
      <c r="N244" s="1" t="str">
        <f t="shared" si="34"/>
        <v>PLPPPR-Fan-ELC-Fan</v>
      </c>
      <c r="O244" s="1" t="str">
        <f t="shared" si="35"/>
        <v>New Wood pulp and paper - Fans  - Electricity</v>
      </c>
      <c r="P244" s="1" t="str">
        <f t="shared" si="36"/>
        <v>INDELC</v>
      </c>
      <c r="Q244" s="1" t="str">
        <f t="shared" si="37"/>
        <v>PLPPPR-Fan</v>
      </c>
      <c r="R244" s="1">
        <f>2018</f>
        <v>2018</v>
      </c>
      <c r="S244" s="1">
        <f>+[2]TechOptions!F237</f>
        <v>2020</v>
      </c>
      <c r="T244" s="1">
        <f>+[2]TechOptions!G237</f>
        <v>1</v>
      </c>
      <c r="U244" s="1">
        <f>+ROUND([2]TechOptions!E237,2)</f>
        <v>0.5</v>
      </c>
      <c r="V244" s="1">
        <v>31.536000000000001</v>
      </c>
      <c r="W244" s="1">
        <f>+[2]TechOptions!H237</f>
        <v>43.433917555665673</v>
      </c>
      <c r="X244" s="1">
        <f>+[2]TechOptions!I237</f>
        <v>43.433917555665673</v>
      </c>
      <c r="Y244" s="1">
        <f>+[2]TechOptions!J237</f>
        <v>43.433917555665673</v>
      </c>
      <c r="Z244" s="1">
        <f>+[2]TechOptions!K237</f>
        <v>43.433917555665673</v>
      </c>
      <c r="AA244" s="1">
        <f>+[2]TechOptions!L237</f>
        <v>43.433917555665673</v>
      </c>
      <c r="AB244" s="1">
        <f>+[2]TechOptions!M237</f>
        <v>43.433917555665673</v>
      </c>
      <c r="AC244" s="1">
        <f>+[2]TechOptions!N237</f>
        <v>43.433917555665673</v>
      </c>
      <c r="AD244" s="1">
        <f>+[2]TechOptions!O237</f>
        <v>43.433917555665673</v>
      </c>
      <c r="AE244" s="1">
        <f>+[2]TechOptions!P237</f>
        <v>43.433917555665673</v>
      </c>
      <c r="AF244" s="1">
        <f>+[2]TechOptions!Q237</f>
        <v>43.433917555665673</v>
      </c>
      <c r="AG244" s="1">
        <f>+[2]TechOptions!R237</f>
        <v>17573</v>
      </c>
      <c r="AH244" s="1">
        <f>+[2]TechOptions!S237</f>
        <v>17573</v>
      </c>
      <c r="AI244" s="1">
        <f>+[2]TechOptions!T237</f>
        <v>17573</v>
      </c>
      <c r="AJ244" s="1">
        <f>+[2]TechOptions!U237</f>
        <v>17573</v>
      </c>
      <c r="AK244" s="1">
        <f>+[2]TechOptions!V237</f>
        <v>17573</v>
      </c>
      <c r="AL244" s="1">
        <f>+[2]TechOptions!W237</f>
        <v>17573</v>
      </c>
      <c r="AM244" s="1">
        <f>+[2]TechOptions!X237</f>
        <v>17573</v>
      </c>
      <c r="AN244" s="1">
        <f>+[2]TechOptions!Y237</f>
        <v>17573</v>
      </c>
      <c r="AO244" s="1">
        <f>+[2]TechOptions!Z237</f>
        <v>17573</v>
      </c>
      <c r="AP244" s="1">
        <f>+[2]TechOptions!AA237</f>
        <v>17573</v>
      </c>
      <c r="AQ244" s="1">
        <f>+[2]TechOptions!AL237</f>
        <v>1</v>
      </c>
      <c r="AR244" s="1">
        <v>5</v>
      </c>
    </row>
    <row r="245" spans="1:51" hidden="1">
      <c r="A245" s="4" t="s">
        <v>136</v>
      </c>
      <c r="B245" s="2" t="s">
        <v>216</v>
      </c>
      <c r="C245" s="4" t="s">
        <v>490</v>
      </c>
      <c r="D245" s="2" t="s">
        <v>500</v>
      </c>
      <c r="E245" s="3" t="s">
        <v>532</v>
      </c>
      <c r="F245" s="4" t="s">
        <v>490</v>
      </c>
      <c r="G245" s="2" t="s">
        <v>533</v>
      </c>
      <c r="H245" s="3" t="s">
        <v>534</v>
      </c>
      <c r="I245" s="4" t="s">
        <v>70</v>
      </c>
      <c r="J245" s="2" t="s">
        <v>161</v>
      </c>
      <c r="L245" s="1">
        <f t="shared" si="33"/>
        <v>20</v>
      </c>
      <c r="N245" s="1" t="str">
        <f t="shared" si="34"/>
        <v>PLPPPR-Refin-ELC-REF</v>
      </c>
      <c r="O245" s="1" t="str">
        <f t="shared" si="35"/>
        <v>New Wood pulp and paper - Refiners  - Electricity</v>
      </c>
      <c r="P245" s="1" t="str">
        <f t="shared" si="36"/>
        <v>INDELC</v>
      </c>
      <c r="Q245" s="1" t="str">
        <f t="shared" si="37"/>
        <v>PLPPPR-Refin</v>
      </c>
      <c r="R245" s="1">
        <f>2018</f>
        <v>2018</v>
      </c>
      <c r="S245" s="1">
        <f>+[2]TechOptions!F238</f>
        <v>2020</v>
      </c>
      <c r="T245" s="1">
        <f>+[2]TechOptions!G238</f>
        <v>10</v>
      </c>
      <c r="U245" s="1">
        <f>+ROUND([2]TechOptions!E238,2)</f>
        <v>1</v>
      </c>
      <c r="V245" s="1">
        <v>31.536000000000001</v>
      </c>
      <c r="W245" s="1">
        <f>+[2]TechOptions!H238</f>
        <v>1</v>
      </c>
      <c r="X245" s="1">
        <f>+[2]TechOptions!I238</f>
        <v>1</v>
      </c>
      <c r="Y245" s="1">
        <f>+[2]TechOptions!J238</f>
        <v>1</v>
      </c>
      <c r="Z245" s="1">
        <f>+[2]TechOptions!K238</f>
        <v>1</v>
      </c>
      <c r="AA245" s="1">
        <f>+[2]TechOptions!L238</f>
        <v>1</v>
      </c>
      <c r="AB245" s="1">
        <f>+[2]TechOptions!M238</f>
        <v>1</v>
      </c>
      <c r="AC245" s="1">
        <f>+[2]TechOptions!N238</f>
        <v>1</v>
      </c>
      <c r="AD245" s="1">
        <f>+[2]TechOptions!O238</f>
        <v>1</v>
      </c>
      <c r="AE245" s="1">
        <f>+[2]TechOptions!P238</f>
        <v>1</v>
      </c>
      <c r="AF245" s="1">
        <f>+[2]TechOptions!Q238</f>
        <v>1</v>
      </c>
      <c r="AG245" s="1">
        <f>+[2]TechOptions!R238</f>
        <v>0</v>
      </c>
      <c r="AH245" s="1">
        <f>+[2]TechOptions!S238</f>
        <v>0</v>
      </c>
      <c r="AI245" s="1">
        <f>+[2]TechOptions!T238</f>
        <v>0</v>
      </c>
      <c r="AJ245" s="1">
        <f>+[2]TechOptions!U238</f>
        <v>0</v>
      </c>
      <c r="AK245" s="1">
        <f>+[2]TechOptions!V238</f>
        <v>0</v>
      </c>
      <c r="AL245" s="1">
        <f>+[2]TechOptions!W238</f>
        <v>0</v>
      </c>
      <c r="AM245" s="1">
        <f>+[2]TechOptions!X238</f>
        <v>0</v>
      </c>
      <c r="AN245" s="1">
        <f>+[2]TechOptions!Y238</f>
        <v>0</v>
      </c>
      <c r="AO245" s="1">
        <f>+[2]TechOptions!Z238</f>
        <v>0</v>
      </c>
      <c r="AP245" s="1">
        <f>+[2]TechOptions!AA238</f>
        <v>0</v>
      </c>
      <c r="AQ245" s="1">
        <f>+[2]TechOptions!AL238</f>
        <v>1</v>
      </c>
      <c r="AR245" s="1">
        <v>5</v>
      </c>
    </row>
    <row r="246" spans="1:51" hidden="1">
      <c r="A246" s="4" t="s">
        <v>136</v>
      </c>
      <c r="B246" s="2" t="s">
        <v>216</v>
      </c>
      <c r="C246" s="4" t="s">
        <v>225</v>
      </c>
      <c r="D246" s="2" t="s">
        <v>237</v>
      </c>
      <c r="E246" s="3" t="s">
        <v>535</v>
      </c>
      <c r="F246" s="4" t="s">
        <v>226</v>
      </c>
      <c r="G246" s="2" t="s">
        <v>239</v>
      </c>
      <c r="H246" s="3" t="s">
        <v>536</v>
      </c>
      <c r="I246" s="4" t="s">
        <v>70</v>
      </c>
      <c r="J246" s="2" t="s">
        <v>161</v>
      </c>
      <c r="L246" s="1">
        <f t="shared" si="33"/>
        <v>19</v>
      </c>
      <c r="N246" s="1" t="str">
        <f t="shared" si="34"/>
        <v>PLPPPR-AIR-ELC-CMPR</v>
      </c>
      <c r="O246" s="1" t="str">
        <f t="shared" si="35"/>
        <v>New Wood pulp and paper - Compressed Air  - Electricity</v>
      </c>
      <c r="P246" s="1" t="str">
        <f t="shared" si="36"/>
        <v>INDELC</v>
      </c>
      <c r="Q246" s="1" t="str">
        <f t="shared" si="37"/>
        <v>PLPPPR-AIR</v>
      </c>
      <c r="R246" s="1">
        <f>2018</f>
        <v>2018</v>
      </c>
      <c r="S246" s="1">
        <f>+[2]TechOptions!F239</f>
        <v>2020</v>
      </c>
      <c r="T246" s="1">
        <f>+[2]TechOptions!G239</f>
        <v>25</v>
      </c>
      <c r="U246" s="1">
        <f>+ROUND([2]TechOptions!E239,2)</f>
        <v>0.68</v>
      </c>
      <c r="V246" s="1">
        <v>31.536000000000001</v>
      </c>
      <c r="W246" s="1">
        <f>+[2]TechOptions!H239</f>
        <v>1</v>
      </c>
      <c r="X246" s="1">
        <f>+[2]TechOptions!I239</f>
        <v>1</v>
      </c>
      <c r="Y246" s="1">
        <f>+[2]TechOptions!J239</f>
        <v>1</v>
      </c>
      <c r="Z246" s="1">
        <f>+[2]TechOptions!K239</f>
        <v>1</v>
      </c>
      <c r="AA246" s="1">
        <f>+[2]TechOptions!L239</f>
        <v>1</v>
      </c>
      <c r="AB246" s="1">
        <f>+[2]TechOptions!M239</f>
        <v>1</v>
      </c>
      <c r="AC246" s="1">
        <f>+[2]TechOptions!N239</f>
        <v>1</v>
      </c>
      <c r="AD246" s="1">
        <f>+[2]TechOptions!O239</f>
        <v>1</v>
      </c>
      <c r="AE246" s="1">
        <f>+[2]TechOptions!P239</f>
        <v>1</v>
      </c>
      <c r="AF246" s="1">
        <f>+[2]TechOptions!Q239</f>
        <v>1</v>
      </c>
      <c r="AG246" s="1">
        <f>+[2]TechOptions!R239</f>
        <v>0</v>
      </c>
      <c r="AH246" s="1">
        <f>+[2]TechOptions!S239</f>
        <v>0</v>
      </c>
      <c r="AI246" s="1">
        <f>+[2]TechOptions!T239</f>
        <v>0</v>
      </c>
      <c r="AJ246" s="1">
        <f>+[2]TechOptions!U239</f>
        <v>0</v>
      </c>
      <c r="AK246" s="1">
        <f>+[2]TechOptions!V239</f>
        <v>0</v>
      </c>
      <c r="AL246" s="1">
        <f>+[2]TechOptions!W239</f>
        <v>0</v>
      </c>
      <c r="AM246" s="1">
        <f>+[2]TechOptions!X239</f>
        <v>0</v>
      </c>
      <c r="AN246" s="1">
        <f>+[2]TechOptions!Y239</f>
        <v>0</v>
      </c>
      <c r="AO246" s="1">
        <f>+[2]TechOptions!Z239</f>
        <v>0</v>
      </c>
      <c r="AP246" s="1">
        <f>+[2]TechOptions!AA239</f>
        <v>0</v>
      </c>
      <c r="AQ246" s="1">
        <f>+[2]TechOptions!AL239</f>
        <v>1</v>
      </c>
      <c r="AR246" s="1">
        <v>5</v>
      </c>
    </row>
    <row r="247" spans="1:51">
      <c r="A247" s="4"/>
      <c r="B247" s="2"/>
      <c r="C247" s="4"/>
      <c r="D247" s="2"/>
      <c r="E247" s="3"/>
      <c r="F247" s="4"/>
      <c r="G247" s="2"/>
      <c r="H247" s="3"/>
      <c r="I247" s="4"/>
      <c r="J247" s="2"/>
    </row>
    <row r="248" spans="1:51">
      <c r="A248" s="4"/>
      <c r="B248" s="2"/>
      <c r="C248" s="4"/>
      <c r="D248" s="2"/>
      <c r="E248" s="3"/>
      <c r="F248" s="4"/>
      <c r="G248" s="2"/>
      <c r="H248" s="3"/>
      <c r="I248" s="4"/>
      <c r="J248" s="2"/>
    </row>
    <row r="249" spans="1:51">
      <c r="A249" s="4"/>
      <c r="B249" s="2"/>
      <c r="C249" s="4"/>
      <c r="D249" s="2"/>
      <c r="E249" s="3"/>
      <c r="F249" s="4"/>
      <c r="G249" s="2"/>
      <c r="H249" s="3"/>
      <c r="I249" s="4"/>
      <c r="J249" s="2"/>
    </row>
    <row r="250" spans="1:51">
      <c r="A250" s="4"/>
      <c r="B250" s="2"/>
      <c r="C250" s="4"/>
      <c r="D250" s="2"/>
      <c r="E250" s="3"/>
      <c r="F250" s="4"/>
      <c r="G250" s="2"/>
      <c r="H250" s="3"/>
      <c r="I250" s="4"/>
      <c r="J250" s="2"/>
    </row>
    <row r="251" spans="1:51">
      <c r="A251" s="4"/>
      <c r="B251" s="2"/>
      <c r="C251" s="4"/>
      <c r="D251" s="2"/>
      <c r="E251" s="3"/>
      <c r="F251" s="4"/>
      <c r="G251" s="2"/>
      <c r="H251" s="3"/>
      <c r="I251" s="4"/>
      <c r="J251" s="2"/>
      <c r="AW251" s="43" t="s">
        <v>592</v>
      </c>
    </row>
    <row r="252" spans="1:51">
      <c r="A252" s="4"/>
      <c r="B252" s="2"/>
      <c r="C252" s="4"/>
      <c r="D252" s="2"/>
      <c r="E252" s="3"/>
      <c r="F252" s="4"/>
      <c r="G252" s="2"/>
      <c r="H252" s="3"/>
      <c r="I252" s="4"/>
      <c r="J252" s="2"/>
      <c r="AW252" s="1" t="s">
        <v>593</v>
      </c>
    </row>
    <row r="253" spans="1:51">
      <c r="A253" s="4"/>
      <c r="B253" s="2"/>
      <c r="C253" s="4"/>
      <c r="D253" s="2"/>
      <c r="E253" s="3"/>
      <c r="F253" s="4"/>
      <c r="G253" s="2"/>
      <c r="H253" s="3"/>
      <c r="I253" s="4"/>
      <c r="J253" s="2"/>
    </row>
    <row r="254" spans="1:51">
      <c r="A254" s="4"/>
      <c r="B254" s="2"/>
      <c r="C254" s="4"/>
      <c r="D254" s="2"/>
      <c r="E254" s="3"/>
      <c r="F254" s="4"/>
      <c r="G254" s="2"/>
      <c r="H254" s="3"/>
      <c r="I254" s="4"/>
      <c r="J254" s="2"/>
      <c r="AW254" s="1" t="s">
        <v>594</v>
      </c>
      <c r="AX254" s="44">
        <v>0.5</v>
      </c>
    </row>
    <row r="255" spans="1:51">
      <c r="A255" s="4"/>
      <c r="B255" s="2"/>
      <c r="C255" s="4"/>
      <c r="D255" s="2"/>
      <c r="E255" s="3"/>
      <c r="F255" s="4"/>
      <c r="G255" s="2"/>
      <c r="H255" s="3"/>
      <c r="I255" s="4"/>
      <c r="J255" s="2"/>
      <c r="AW255" s="1" t="s">
        <v>595</v>
      </c>
      <c r="AX255" s="1">
        <v>500</v>
      </c>
      <c r="AY255" s="1" t="s">
        <v>590</v>
      </c>
    </row>
    <row r="256" spans="1:51">
      <c r="A256" s="4"/>
      <c r="B256" s="2"/>
      <c r="C256" s="4"/>
      <c r="D256" s="2"/>
      <c r="E256" s="3"/>
      <c r="F256" s="4"/>
      <c r="G256" s="2"/>
      <c r="H256" s="3"/>
      <c r="I256" s="4"/>
      <c r="J256" s="2"/>
    </row>
    <row r="257" spans="1:10">
      <c r="A257" s="4"/>
      <c r="B257" s="2"/>
      <c r="C257" s="4"/>
      <c r="D257" s="2"/>
      <c r="E257" s="3"/>
      <c r="F257" s="4"/>
      <c r="G257" s="2"/>
      <c r="H257" s="3"/>
      <c r="I257" s="4"/>
      <c r="J257" s="2"/>
    </row>
    <row r="258" spans="1:10">
      <c r="A258" s="4"/>
      <c r="B258" s="2"/>
      <c r="C258" s="4"/>
      <c r="D258" s="2"/>
      <c r="E258" s="3"/>
      <c r="F258" s="4"/>
      <c r="G258" s="2"/>
      <c r="H258" s="3"/>
      <c r="I258" s="4"/>
      <c r="J258" s="2"/>
    </row>
    <row r="259" spans="1:10">
      <c r="A259" s="4"/>
      <c r="B259" s="2"/>
      <c r="C259" s="4"/>
      <c r="D259" s="2"/>
      <c r="E259" s="3"/>
      <c r="F259" s="4"/>
      <c r="G259" s="2"/>
      <c r="H259" s="3"/>
      <c r="I259" s="4"/>
      <c r="J259" s="2"/>
    </row>
    <row r="260" spans="1:10">
      <c r="A260" s="4"/>
      <c r="B260" s="2"/>
      <c r="C260" s="4"/>
      <c r="D260" s="2"/>
      <c r="E260" s="3"/>
      <c r="F260" s="4"/>
      <c r="G260" s="2"/>
      <c r="H260" s="3"/>
      <c r="I260" s="4"/>
      <c r="J260" s="2"/>
    </row>
    <row r="261" spans="1:10">
      <c r="A261" s="4"/>
      <c r="B261" s="2"/>
      <c r="C261" s="4"/>
      <c r="D261" s="2"/>
      <c r="E261" s="3"/>
      <c r="F261" s="4"/>
      <c r="G261" s="2"/>
      <c r="H261" s="3"/>
      <c r="I261" s="4"/>
      <c r="J261" s="2"/>
    </row>
    <row r="262" spans="1:10">
      <c r="A262" s="4"/>
      <c r="B262" s="2"/>
      <c r="C262" s="4"/>
      <c r="D262" s="2"/>
      <c r="E262" s="3"/>
      <c r="F262" s="4"/>
      <c r="G262" s="2"/>
      <c r="H262" s="3"/>
      <c r="I262" s="4"/>
      <c r="J262" s="2"/>
    </row>
    <row r="263" spans="1:10">
      <c r="A263" s="4"/>
      <c r="B263" s="2"/>
      <c r="C263" s="4"/>
      <c r="D263" s="2"/>
      <c r="E263" s="3"/>
      <c r="F263" s="4"/>
      <c r="G263" s="2"/>
      <c r="H263" s="3"/>
      <c r="I263" s="4"/>
      <c r="J263" s="2"/>
    </row>
    <row r="264" spans="1:10">
      <c r="A264" s="4"/>
      <c r="B264" s="2"/>
      <c r="C264" s="4"/>
      <c r="D264" s="2"/>
      <c r="E264" s="3"/>
      <c r="F264" s="4"/>
      <c r="G264" s="2"/>
      <c r="H264" s="3"/>
      <c r="I264" s="4"/>
      <c r="J264" s="2"/>
    </row>
    <row r="265" spans="1:10">
      <c r="A265" s="4"/>
      <c r="B265" s="2"/>
      <c r="C265" s="4"/>
      <c r="D265" s="2"/>
      <c r="E265" s="3"/>
      <c r="F265" s="4"/>
      <c r="G265" s="2"/>
      <c r="H265" s="3"/>
      <c r="I265" s="4"/>
      <c r="J265" s="2"/>
    </row>
    <row r="266" spans="1:10">
      <c r="A266" s="4"/>
      <c r="B266" s="2"/>
      <c r="C266" s="4"/>
      <c r="D266" s="2"/>
      <c r="E266" s="3"/>
      <c r="F266" s="4"/>
      <c r="G266" s="2"/>
      <c r="H266" s="3"/>
      <c r="I266" s="4"/>
      <c r="J266" s="2"/>
    </row>
    <row r="267" spans="1:10">
      <c r="A267" s="4"/>
      <c r="B267" s="2"/>
      <c r="C267" s="4"/>
      <c r="D267" s="2"/>
      <c r="E267" s="3"/>
      <c r="F267" s="4"/>
      <c r="G267" s="2"/>
      <c r="H267" s="3"/>
      <c r="I267" s="4"/>
      <c r="J267" s="2"/>
    </row>
    <row r="268" spans="1:10">
      <c r="A268" s="4"/>
      <c r="B268" s="2"/>
      <c r="C268" s="4"/>
      <c r="D268" s="2"/>
      <c r="E268" s="3"/>
      <c r="F268" s="4"/>
      <c r="G268" s="2"/>
      <c r="H268" s="3"/>
      <c r="I268" s="4"/>
      <c r="J268" s="2"/>
    </row>
    <row r="269" spans="1:10">
      <c r="A269" s="4"/>
      <c r="B269" s="2"/>
      <c r="C269" s="4"/>
      <c r="D269" s="2"/>
      <c r="E269" s="3"/>
      <c r="F269" s="4"/>
      <c r="G269" s="2"/>
      <c r="H269" s="3"/>
      <c r="I269" s="4"/>
      <c r="J269" s="2"/>
    </row>
    <row r="270" spans="1:10">
      <c r="A270" s="4"/>
      <c r="B270" s="2"/>
      <c r="C270" s="4"/>
      <c r="D270" s="2"/>
      <c r="E270" s="3"/>
      <c r="F270" s="4"/>
      <c r="G270" s="2"/>
      <c r="H270" s="3"/>
      <c r="I270" s="4"/>
      <c r="J270" s="2"/>
    </row>
    <row r="271" spans="1:10">
      <c r="A271" s="4"/>
      <c r="B271" s="2"/>
      <c r="C271" s="4"/>
      <c r="D271" s="2"/>
      <c r="E271" s="3"/>
      <c r="F271" s="4"/>
      <c r="G271" s="2"/>
      <c r="H271" s="3"/>
      <c r="I271" s="4"/>
      <c r="J271" s="2"/>
    </row>
    <row r="272" spans="1:10">
      <c r="A272" s="4"/>
      <c r="B272" s="2"/>
      <c r="C272" s="4"/>
      <c r="D272" s="2"/>
      <c r="E272" s="3"/>
      <c r="F272" s="4"/>
      <c r="G272" s="2"/>
      <c r="H272" s="3"/>
      <c r="I272" s="4"/>
      <c r="J272" s="2"/>
    </row>
    <row r="273" spans="1:10">
      <c r="A273" s="4"/>
      <c r="B273" s="2"/>
      <c r="C273" s="4"/>
      <c r="D273" s="2"/>
      <c r="E273" s="3"/>
      <c r="F273" s="4"/>
      <c r="G273" s="2"/>
      <c r="H273" s="3"/>
      <c r="I273" s="4"/>
      <c r="J273" s="2"/>
    </row>
    <row r="274" spans="1:10">
      <c r="A274" s="4"/>
      <c r="B274" s="2"/>
      <c r="C274" s="4"/>
      <c r="D274" s="2"/>
      <c r="E274" s="3"/>
      <c r="F274" s="4"/>
      <c r="G274" s="2"/>
      <c r="H274" s="3"/>
      <c r="I274" s="4"/>
      <c r="J274" s="2"/>
    </row>
    <row r="275" spans="1:10">
      <c r="A275" s="4"/>
      <c r="B275" s="2"/>
      <c r="C275" s="4"/>
      <c r="D275" s="2"/>
      <c r="E275" s="3"/>
      <c r="F275" s="4"/>
      <c r="G275" s="2"/>
      <c r="H275" s="3"/>
      <c r="I275" s="4"/>
      <c r="J275" s="2"/>
    </row>
    <row r="276" spans="1:10">
      <c r="A276" s="4"/>
      <c r="B276" s="2"/>
      <c r="C276" s="4"/>
      <c r="D276" s="2"/>
      <c r="E276" s="3"/>
      <c r="F276" s="4"/>
      <c r="G276" s="2"/>
      <c r="H276" s="3"/>
      <c r="I276" s="4"/>
      <c r="J276" s="2"/>
    </row>
    <row r="277" spans="1:10">
      <c r="A277" s="4"/>
      <c r="B277" s="2"/>
      <c r="C277" s="4"/>
      <c r="D277" s="2"/>
      <c r="E277" s="3"/>
      <c r="F277" s="4"/>
      <c r="G277" s="2"/>
      <c r="H277" s="3"/>
      <c r="I277" s="4"/>
      <c r="J277" s="2"/>
    </row>
    <row r="278" spans="1:10">
      <c r="A278" s="4"/>
      <c r="B278" s="2"/>
      <c r="C278" s="4"/>
      <c r="D278" s="2"/>
      <c r="E278" s="3"/>
      <c r="F278" s="4"/>
      <c r="G278" s="2"/>
      <c r="H278" s="3"/>
      <c r="I278" s="4"/>
      <c r="J278" s="2"/>
    </row>
    <row r="279" spans="1:10">
      <c r="A279" s="4"/>
      <c r="B279" s="2"/>
      <c r="C279" s="4"/>
      <c r="D279" s="2"/>
      <c r="E279" s="3"/>
      <c r="F279" s="4"/>
      <c r="G279" s="2"/>
      <c r="H279" s="3"/>
      <c r="I279" s="4"/>
      <c r="J279" s="2"/>
    </row>
    <row r="280" spans="1:10">
      <c r="A280" s="4"/>
      <c r="B280" s="2"/>
      <c r="C280" s="4"/>
      <c r="D280" s="2"/>
      <c r="E280" s="3"/>
      <c r="F280" s="4"/>
      <c r="G280" s="2"/>
      <c r="H280" s="3"/>
      <c r="I280" s="4"/>
      <c r="J280" s="2"/>
    </row>
    <row r="281" spans="1:10">
      <c r="A281" s="4"/>
      <c r="B281" s="2"/>
      <c r="C281" s="4"/>
      <c r="D281" s="2"/>
      <c r="E281" s="3"/>
      <c r="F281" s="4"/>
      <c r="G281" s="2"/>
      <c r="H281" s="3"/>
      <c r="I281" s="4"/>
      <c r="J281" s="2"/>
    </row>
    <row r="282" spans="1:10">
      <c r="A282" s="4"/>
      <c r="B282" s="2"/>
      <c r="C282" s="4"/>
      <c r="D282" s="2"/>
      <c r="E282" s="3"/>
      <c r="F282" s="4"/>
      <c r="G282" s="2"/>
      <c r="H282" s="3"/>
      <c r="I282" s="4"/>
      <c r="J282" s="2"/>
    </row>
    <row r="283" spans="1:10">
      <c r="A283" s="4"/>
      <c r="B283" s="2"/>
      <c r="C283" s="4"/>
      <c r="D283" s="2"/>
      <c r="E283" s="3"/>
      <c r="F283" s="4"/>
      <c r="G283" s="2"/>
      <c r="H283" s="3"/>
      <c r="I283" s="4"/>
      <c r="J283" s="2"/>
    </row>
    <row r="284" spans="1:10">
      <c r="A284" s="4"/>
      <c r="B284" s="2"/>
      <c r="C284" s="4"/>
      <c r="D284" s="2"/>
      <c r="E284" s="3"/>
      <c r="F284" s="4"/>
      <c r="G284" s="2"/>
      <c r="H284" s="3"/>
      <c r="I284" s="4"/>
      <c r="J284" s="2"/>
    </row>
    <row r="285" spans="1:10">
      <c r="A285" s="4"/>
      <c r="B285" s="2"/>
      <c r="C285" s="4"/>
      <c r="D285" s="2"/>
      <c r="E285" s="3"/>
      <c r="F285" s="4"/>
      <c r="G285" s="2"/>
      <c r="H285" s="3"/>
      <c r="I285" s="4"/>
      <c r="J285" s="2"/>
    </row>
    <row r="286" spans="1:10">
      <c r="A286" s="4"/>
      <c r="B286" s="2"/>
      <c r="C286" s="4"/>
      <c r="D286" s="2"/>
      <c r="E286" s="3"/>
      <c r="F286" s="4"/>
      <c r="G286" s="2"/>
      <c r="H286" s="3"/>
      <c r="I286" s="4"/>
      <c r="J286" s="2"/>
    </row>
    <row r="287" spans="1:10">
      <c r="A287" s="4"/>
      <c r="B287" s="2"/>
      <c r="C287" s="4"/>
      <c r="D287" s="2"/>
      <c r="E287" s="3"/>
      <c r="F287" s="4"/>
      <c r="G287" s="2"/>
      <c r="H287" s="3"/>
      <c r="I287" s="4"/>
      <c r="J287" s="2"/>
    </row>
    <row r="288" spans="1:10">
      <c r="A288" s="4"/>
      <c r="B288" s="2"/>
      <c r="C288" s="4"/>
      <c r="D288" s="2"/>
      <c r="E288" s="3"/>
      <c r="F288" s="4"/>
      <c r="G288" s="2"/>
      <c r="H288" s="3"/>
      <c r="I288" s="4"/>
      <c r="J288" s="2"/>
    </row>
    <row r="289" spans="1:10">
      <c r="A289" s="4"/>
      <c r="B289" s="2"/>
      <c r="C289" s="4"/>
      <c r="D289" s="2"/>
      <c r="E289" s="3"/>
      <c r="F289" s="4"/>
      <c r="G289" s="2"/>
      <c r="H289" s="3"/>
      <c r="I289" s="4"/>
      <c r="J289" s="2"/>
    </row>
    <row r="290" spans="1:10">
      <c r="A290" s="4"/>
      <c r="B290" s="2"/>
      <c r="C290" s="4"/>
      <c r="D290" s="2"/>
      <c r="E290" s="3"/>
      <c r="F290" s="4"/>
      <c r="G290" s="2"/>
      <c r="H290" s="3"/>
      <c r="I290" s="4"/>
      <c r="J290" s="2"/>
    </row>
    <row r="291" spans="1:10">
      <c r="A291" s="4"/>
      <c r="B291" s="2"/>
      <c r="C291" s="4"/>
      <c r="D291" s="2"/>
      <c r="E291" s="3"/>
      <c r="F291" s="4"/>
      <c r="G291" s="2"/>
      <c r="H291" s="3"/>
      <c r="I291" s="4"/>
      <c r="J291" s="2"/>
    </row>
    <row r="292" spans="1:10">
      <c r="A292" s="4"/>
      <c r="B292" s="2"/>
      <c r="C292" s="4"/>
      <c r="D292" s="2"/>
      <c r="E292" s="3"/>
      <c r="F292" s="4"/>
      <c r="G292" s="2"/>
      <c r="H292" s="3"/>
      <c r="I292" s="4"/>
      <c r="J292" s="2"/>
    </row>
  </sheetData>
  <autoFilter ref="N8:AR246">
    <filterColumn colId="0">
      <filters>
        <filter val="CHMCL-PH-STM_HW-ELC-Boiler"/>
        <filter val="DARY-PH-MVR_DRY-ELC-Boiler"/>
        <filter val="DARY-PH-MVR_PRE-ELC-Boiler"/>
        <filter val="DARY-PH-MVR_TVR-ELC-Boiler"/>
        <filter val="DARY-PH-STM_HW-ELC-Boiler"/>
        <filter val="DARY-PH-TVR_DRY-ELC-Boiler"/>
        <filter val="DARY-PH-TVR_EVP-ELC-Boiler"/>
        <filter val="FOOD-PH-STM_HW-ELC-Boiler"/>
        <filter val="MNNG-PH-STM_HW-ELC-Boiler"/>
        <filter val="MNRL-PH-STM_HW-ELC-Boiler"/>
        <filter val="PLPPPR-PH-STM_HW-ELC-Boiler"/>
        <filter val="REFI-PH-STM_HW-ELC-Boiler"/>
        <filter val="WOOD-PH-STM_HW-ELC-Boiler"/>
      </filters>
    </filterColumn>
  </autoFilter>
  <conditionalFormatting sqref="L9:L246">
    <cfRule type="cellIs" dxfId="0" priority="1" operator="greaterThan">
      <formula>27</formula>
    </cfRule>
  </conditionalFormatting>
  <hyperlinks>
    <hyperlink ref="AW251" r:id="rId1" display="http://frankhaugwitz.info/doks/bio/2001_06_China_Biomass_Gasification_Potential.pdf"/>
  </hyperlinks>
  <pageMargins left="0.7" right="0.7" top="0.75" bottom="0.75" header="0.3" footer="0.3"/>
  <pageSetup paperSize="8" scale="18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IND_NewTechs</vt:lpstr>
      <vt:lpstr>IND_definitions</vt:lpstr>
      <vt:lpstr>NewTech-modinp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Suleimenov Bakytzhan</cp:lastModifiedBy>
  <cp:lastPrinted>2021-02-18T02:59:00Z</cp:lastPrinted>
  <dcterms:created xsi:type="dcterms:W3CDTF">2005-06-03T09:41:13Z</dcterms:created>
  <dcterms:modified xsi:type="dcterms:W3CDTF">2021-04-26T09:38:04Z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667044341564178</vt:r8>
  </property>
</Properties>
</file>