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B8D20887-1F2A-451B-841B-C2FDD438BCCB}" xr6:coauthVersionLast="47" xr6:coauthVersionMax="47" xr10:uidLastSave="{00000000-0000-0000-0000-000000000000}"/>
  <bookViews>
    <workbookView xWindow="-110" yWindow="-110" windowWidth="19420" windowHeight="12300" tabRatio="694" firstSheet="1" activeTab="3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56" l="1"/>
  <c r="Z10" i="156"/>
  <c r="Z11" i="156"/>
  <c r="Z12" i="156"/>
  <c r="Z13" i="156"/>
  <c r="Z14" i="156"/>
  <c r="Z15" i="156"/>
  <c r="Z16" i="156"/>
  <c r="Z17" i="156"/>
  <c r="Z18" i="156"/>
  <c r="Z19" i="156"/>
  <c r="Z20" i="156"/>
  <c r="Z21" i="156"/>
  <c r="Z22" i="156"/>
  <c r="Z23" i="156"/>
  <c r="Z24" i="156"/>
  <c r="Z25" i="156"/>
  <c r="Z26" i="156"/>
  <c r="Z27" i="156"/>
  <c r="Z28" i="156"/>
  <c r="Z29" i="156"/>
  <c r="Z30" i="156"/>
  <c r="Z31" i="156"/>
  <c r="Z32" i="156"/>
  <c r="Z33" i="156"/>
  <c r="Z34" i="156"/>
  <c r="Z35" i="156"/>
  <c r="Z36" i="156"/>
  <c r="Z37" i="156"/>
  <c r="Z38" i="156"/>
  <c r="Z39" i="156"/>
  <c r="Z40" i="156"/>
  <c r="Z41" i="156"/>
  <c r="Z42" i="156"/>
  <c r="Z43" i="156"/>
  <c r="Z44" i="156"/>
  <c r="Z45" i="156"/>
  <c r="Z46" i="156"/>
  <c r="Z47" i="156"/>
  <c r="Z48" i="156"/>
  <c r="Z49" i="156"/>
  <c r="Z50" i="156"/>
  <c r="Z51" i="156"/>
  <c r="Z52" i="156"/>
  <c r="Z53" i="156"/>
  <c r="Z54" i="156"/>
  <c r="Z55" i="156"/>
  <c r="Z56" i="156"/>
  <c r="Z57" i="156"/>
  <c r="Z58" i="156"/>
  <c r="Z59" i="156"/>
  <c r="Z60" i="156"/>
  <c r="Z61" i="156"/>
  <c r="Z62" i="156"/>
  <c r="Z63" i="156"/>
  <c r="Z64" i="156"/>
  <c r="Z65" i="156"/>
  <c r="Z66" i="156"/>
  <c r="Z67" i="156"/>
  <c r="Z68" i="156"/>
  <c r="Z69" i="156"/>
  <c r="Z70" i="156"/>
  <c r="Z71" i="156"/>
  <c r="Z72" i="156"/>
  <c r="Z73" i="156"/>
  <c r="Z74" i="156"/>
  <c r="Z75" i="156"/>
  <c r="Z76" i="156"/>
  <c r="Z77" i="156"/>
  <c r="Z78" i="156"/>
  <c r="Z79" i="156"/>
  <c r="Z80" i="156"/>
  <c r="Z81" i="156"/>
  <c r="Z82" i="156"/>
  <c r="Z83" i="156"/>
  <c r="Z84" i="156"/>
  <c r="Z85" i="156"/>
  <c r="Z86" i="156"/>
  <c r="Z87" i="156"/>
  <c r="Z88" i="156"/>
  <c r="Z89" i="156"/>
  <c r="Z90" i="156"/>
  <c r="Z91" i="156"/>
  <c r="Z92" i="156"/>
  <c r="Z93" i="156"/>
  <c r="Z94" i="156"/>
  <c r="Z95" i="156"/>
  <c r="Z96" i="156"/>
  <c r="Z97" i="156"/>
  <c r="Z98" i="156"/>
  <c r="Z99" i="156"/>
  <c r="Z100" i="156"/>
  <c r="Z101" i="156"/>
  <c r="Z102" i="156"/>
  <c r="Z103" i="156"/>
  <c r="Z104" i="156"/>
  <c r="Z105" i="156"/>
  <c r="Z106" i="156"/>
  <c r="Z107" i="156"/>
  <c r="Z108" i="156"/>
  <c r="Z109" i="156"/>
  <c r="Z110" i="156"/>
  <c r="Z111" i="156"/>
  <c r="Z112" i="156"/>
  <c r="Z113" i="156"/>
  <c r="Z114" i="156"/>
  <c r="Z115" i="156"/>
  <c r="Z8" i="156"/>
  <c r="Y10" i="140"/>
  <c r="Y11" i="140"/>
  <c r="Y12" i="140"/>
  <c r="Y13" i="140"/>
  <c r="Y14" i="140"/>
  <c r="Y15" i="140"/>
  <c r="Y16" i="140"/>
  <c r="Y17" i="140"/>
  <c r="Y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Z17" i="140"/>
  <c r="Z16" i="140"/>
  <c r="Z15" i="140"/>
  <c r="Z14" i="140"/>
  <c r="Z13" i="140"/>
  <c r="Z12" i="140"/>
  <c r="Z11" i="140"/>
  <c r="Z10" i="140"/>
  <c r="Z9" i="140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Y99" i="157"/>
  <c r="D54" i="158"/>
  <c r="D45" i="158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D17" i="158"/>
  <c r="D69" i="158"/>
  <c r="D60" i="158"/>
  <c r="D15" i="158"/>
  <c r="E15" i="158" s="1"/>
  <c r="D61" i="158"/>
  <c r="E61" i="158" s="1"/>
  <c r="D64" i="158"/>
  <c r="E64" i="158" s="1"/>
  <c r="D52" i="158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5" i="158" l="1"/>
  <c r="E52" i="158"/>
  <c r="E10" i="158"/>
  <c r="E23" i="158"/>
  <c r="E18" i="158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<sst xmlns="http://schemas.openxmlformats.org/spreadsheetml/2006/main" count="2406" uniqueCount="760">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</sst>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A14" sqref="A14"/>
    </sheetView>
  </sheetViews>
  <sheetFormatPr defaultRowHeight="12.5"/>
  <sheetData>
    <row r="1" spans="1:1">
      <c r="A1" t="s">
        <v>757</v>
      </c>
    </row>
    <row r="2" spans="1:1">
      <c r="A2" t="s">
        <v>750</v>
      </c>
    </row>
    <row r="3" spans="1:1">
      <c r="A3" t="s">
        <v>751</v>
      </c>
    </row>
    <row r="4" spans="1:1">
      <c r="A4" t="s">
        <v>752</v>
      </c>
    </row>
    <row r="5" spans="1:1">
      <c r="A5" t="s">
        <v>753</v>
      </c>
    </row>
    <row r="6" spans="1:1">
      <c r="A6" t="s">
        <v>754</v>
      </c>
    </row>
    <row r="7" spans="1:1">
      <c r="A7" t="s">
        <v>755</v>
      </c>
    </row>
    <row r="8" spans="1:1">
      <c r="A8" t="s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17" sqref="A17"/>
    </sheetView>
  </sheetViews>
  <sheetFormatPr defaultRowHeight="12.5"/>
  <cols>
    <col min="6" max="6" width="10.1796875" bestFit="1" customWidth="1"/>
    <col min="7" max="7" width="11.453125" customWidth="1"/>
    <col min="9" max="9" width="12.81640625" customWidth="1"/>
    <col min="13" max="13" width="11.81640625" customWidth="1"/>
    <col min="15" max="16" width="0" hidden="1" customWidth="1"/>
    <col min="17" max="17" width="12.453125" hidden="1" customWidth="1"/>
    <col min="18" max="18" width="11.7265625" customWidth="1"/>
    <col min="19" max="19" width="0" hidden="1" customWidth="1"/>
    <col min="21" max="22" width="0" hidden="1" customWidth="1"/>
    <col min="23" max="23" width="16.26953125" customWidth="1"/>
    <col min="25" max="25" width="12.54296875" customWidth="1"/>
    <col min="26" max="26" width="14.26953125" customWidth="1"/>
    <col min="27" max="27" width="10.7265625" customWidth="1"/>
  </cols>
  <sheetData>
    <row r="2" spans="2:29" ht="25">
      <c r="B2" s="145" t="s">
        <v>89</v>
      </c>
      <c r="C2" s="14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3.5" thickBot="1">
      <c r="B3" s="146">
        <v>2015</v>
      </c>
      <c r="C3" s="14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1.5" thickBot="1">
      <c r="B4" s="148" t="s">
        <v>90</v>
      </c>
      <c r="C4" s="149"/>
      <c r="D4" s="79"/>
      <c r="E4" s="152" t="s">
        <v>91</v>
      </c>
      <c r="F4" s="153"/>
      <c r="G4" s="153"/>
      <c r="H4" s="153"/>
      <c r="I4" s="154"/>
      <c r="J4" s="155" t="s">
        <v>92</v>
      </c>
      <c r="K4" s="156"/>
      <c r="L4" s="156"/>
      <c r="M4" s="156"/>
      <c r="N4" s="156"/>
      <c r="O4" s="156"/>
      <c r="P4" s="156"/>
      <c r="Q4" s="157"/>
      <c r="R4" s="80" t="s">
        <v>93</v>
      </c>
      <c r="S4" s="141" t="s">
        <v>94</v>
      </c>
      <c r="T4" s="142"/>
      <c r="U4" s="142"/>
      <c r="V4" s="142"/>
      <c r="W4" s="142"/>
      <c r="X4" s="142"/>
      <c r="Y4" s="142"/>
      <c r="Z4" s="143"/>
      <c r="AA4" s="81" t="s">
        <v>95</v>
      </c>
    </row>
    <row r="5" spans="2:29" ht="62.5" thickBot="1">
      <c r="B5" s="150"/>
      <c r="C5" s="15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5">
      <c r="B7" s="14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5">
      <c r="B8" s="14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5">
      <c r="B9" s="14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5">
      <c r="B10" s="14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5">
      <c r="B11" s="14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5">
      <c r="B12" s="14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5">
      <c r="B13" s="14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5">
      <c r="B14" s="14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5">
      <c r="B15" s="14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.5">
      <c r="B16" s="14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 ht="13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 ht="13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0" t="s">
        <v>195</v>
      </c>
      <c r="U24" s="140"/>
      <c r="V24" s="140"/>
      <c r="W24" s="140"/>
      <c r="X24" s="140"/>
    </row>
    <row r="25" spans="3:29" ht="13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9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4.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3.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4.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4.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4.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4.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4.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4.5">
      <c r="T34" s="104"/>
      <c r="X34" s="104"/>
      <c r="Y34" s="104"/>
      <c r="Z34" s="104"/>
      <c r="AA34" s="104"/>
      <c r="AB34" s="104"/>
    </row>
    <row r="35" spans="4:28" ht="43.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4.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4.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4.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4.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4.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4.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4.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4.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4.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4.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4.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4.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4.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4.5">
      <c r="W50" s="111" t="s">
        <v>201</v>
      </c>
      <c r="X50" s="105">
        <v>48.3</v>
      </c>
      <c r="Y50" s="105">
        <v>65</v>
      </c>
    </row>
    <row r="51" spans="4:28" ht="14.5">
      <c r="W51" s="111" t="s">
        <v>202</v>
      </c>
      <c r="X51" s="105">
        <v>4.7</v>
      </c>
      <c r="Y51" s="105">
        <v>17.600000000000001</v>
      </c>
    </row>
    <row r="52" spans="4:28" ht="14.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5">
      <c r="X54" s="105">
        <v>0.111</v>
      </c>
      <c r="Y54" s="105">
        <v>0.46300000000000002</v>
      </c>
    </row>
    <row r="55" spans="4:28" ht="14.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opLeftCell="R1" zoomScaleNormal="100" workbookViewId="0">
      <selection activeCell="R14" sqref="R14"/>
    </sheetView>
  </sheetViews>
  <sheetFormatPr defaultColWidth="9.1796875" defaultRowHeight="13"/>
  <cols>
    <col min="1" max="1" width="10.453125" style="4" customWidth="1"/>
    <col min="2" max="2" width="64" style="4" customWidth="1"/>
    <col min="3" max="4" width="10.453125" style="4" customWidth="1"/>
    <col min="5" max="5" width="38" style="4" customWidth="1"/>
    <col min="6" max="6" width="10.453125" style="4" customWidth="1"/>
    <col min="7" max="7" width="15.1796875" style="4" bestFit="1" customWidth="1"/>
    <col min="8" max="8" width="20.81640625" style="4" bestFit="1" customWidth="1"/>
    <col min="9" max="9" width="30.54296875" style="4" bestFit="1" customWidth="1"/>
    <col min="10" max="19" width="10.453125" style="4" customWidth="1"/>
    <col min="20" max="20" width="23.54296875" style="4" customWidth="1"/>
    <col min="21" max="21" width="10.453125" style="4" customWidth="1"/>
    <col min="22" max="22" width="11.1796875" style="4" bestFit="1" customWidth="1"/>
    <col min="23" max="23" width="18.453125" style="4" bestFit="1" customWidth="1"/>
    <col min="24" max="24" width="9.90625" style="4" bestFit="1" customWidth="1"/>
    <col min="25" max="25" width="23.81640625" style="4" bestFit="1" customWidth="1"/>
    <col min="26" max="26" width="20.90625" style="4" bestFit="1" customWidth="1"/>
    <col min="27" max="27" width="7.81640625" style="4" bestFit="1" customWidth="1"/>
    <col min="28" max="28" width="8.54296875" style="4" bestFit="1" customWidth="1"/>
    <col min="29" max="29" width="10.453125" style="4" customWidth="1"/>
    <col min="30" max="30" width="8.90625" style="4" bestFit="1" customWidth="1"/>
    <col min="31" max="31" width="6.6328125" style="4" bestFit="1" customWidth="1"/>
    <col min="32" max="43" width="10.453125" style="4" customWidth="1"/>
    <col min="44" max="16384" width="9.179687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735</v>
      </c>
      <c r="F6" s="19" t="s">
        <v>733</v>
      </c>
      <c r="G6" s="19" t="s">
        <v>3</v>
      </c>
      <c r="H6" s="19" t="s">
        <v>731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734</v>
      </c>
      <c r="X6" s="9" t="s">
        <v>735</v>
      </c>
      <c r="Y6" s="9" t="s">
        <v>2</v>
      </c>
      <c r="Z6" s="9" t="s">
        <v>732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700</v>
      </c>
      <c r="V9" s="32"/>
      <c r="W9" s="32"/>
      <c r="X9" s="24" t="s">
        <v>91</v>
      </c>
      <c r="Y9" s="24" t="str">
        <f xml:space="preserve"> _xlfn.CONCAT( U9, " -:- ", V9, " -:- ", W9, " -:- ", X9)</f>
        <v>Industry -:-  -:-  -:- Coal</v>
      </c>
      <c r="Z9" s="28" t="str">
        <f>"Existing fuel technology "&amp;I8</f>
        <v>Existing fuel technology PJ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1">"FTE-"&amp;D9&amp;"_00"</f>
        <v>FTE-INDPET_00</v>
      </c>
      <c r="U10" s="24" t="s">
        <v>700</v>
      </c>
      <c r="V10" s="32"/>
      <c r="W10" s="32"/>
      <c r="X10" s="24" t="s">
        <v>102</v>
      </c>
      <c r="Y10" s="24" t="str">
        <f xml:space="preserve"> _xlfn.CONCAT( U10, " -:- ", V10, " -:- ", W10, " -:- ", X10)</f>
        <v>Industry -:-  -:-  -:- Petrol</v>
      </c>
      <c r="Z10" s="28" t="str">
        <f>"Existing fuel technology "&amp;I9</f>
        <v>Existing fuel technology PJ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700</v>
      </c>
      <c r="V11" s="32"/>
      <c r="W11" s="32"/>
      <c r="X11" s="24" t="s">
        <v>103</v>
      </c>
      <c r="Y11" s="24" t="str">
        <f xml:space="preserve"> _xlfn.CONCAT( U11, " -:- ", V11, " -:- ", W11, " -:- ", X11)</f>
        <v>Industry -:-  -:-  -:- Diesel</v>
      </c>
      <c r="Z11" s="28" t="str">
        <f>"Existing fuel technology "&amp;I10</f>
        <v>Existing fuel technology PJ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700</v>
      </c>
      <c r="V12" s="32"/>
      <c r="W12" s="32"/>
      <c r="X12" s="24" t="s">
        <v>59</v>
      </c>
      <c r="Y12" s="24" t="str">
        <f xml:space="preserve"> _xlfn.CONCAT( U12, " -:- ", V12, " -:- ", W12, " -:- ", X12)</f>
        <v>Industry -:-  -:-  -:- LPG</v>
      </c>
      <c r="Z12" s="28" t="str">
        <f>"Existing fuel technology "&amp;I11</f>
        <v>Existing fuel technology PJ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700</v>
      </c>
      <c r="V13" s="32"/>
      <c r="W13" s="32"/>
      <c r="X13" s="24" t="s">
        <v>104</v>
      </c>
      <c r="Y13" s="24" t="str">
        <f xml:space="preserve"> _xlfn.CONCAT( U13, " -:- ", V13, " -:- ", W13, " -:- ", X13)</f>
        <v>Industry -:-  -:-  -:- Fuel Oil</v>
      </c>
      <c r="Z13" s="28" t="str">
        <f>"Existing fuel technology "&amp;I12</f>
        <v>Existing fuel technology PJ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700</v>
      </c>
      <c r="V14" s="32"/>
      <c r="W14" s="32"/>
      <c r="X14" s="24" t="s">
        <v>93</v>
      </c>
      <c r="Y14" s="24" t="str">
        <f xml:space="preserve"> _xlfn.CONCAT( U14, " -:- ", V14, " -:- ", W14, " -:- ", X14)</f>
        <v>Industry -:-  -:-  -:- Natural Gas</v>
      </c>
      <c r="Z14" s="28" t="str">
        <f>"Existing fuel technology "&amp;I13</f>
        <v>Existing fuel technology PJ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700</v>
      </c>
      <c r="V15" s="32"/>
      <c r="W15" s="32"/>
      <c r="X15" s="24" t="s">
        <v>107</v>
      </c>
      <c r="Y15" s="24" t="str">
        <f xml:space="preserve"> _xlfn.CONCAT( U15, " -:- ", V15, " -:- ", W15, " -:- ", X15)</f>
        <v>Industry -:-  -:-  -:- Geothermal</v>
      </c>
      <c r="Z15" s="28" t="str">
        <f>"Existing fuel technology "&amp;I14</f>
        <v>Existing fuel technology PJ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700</v>
      </c>
      <c r="V16" s="32"/>
      <c r="W16" s="32"/>
      <c r="X16" s="24" t="s">
        <v>111</v>
      </c>
      <c r="Y16" s="24" t="str">
        <f xml:space="preserve"> _xlfn.CONCAT( U16, " -:- ", V16, " -:- ", W16, " -:- ", X16)</f>
        <v>Industry -:-  -:-  -:- Biogas</v>
      </c>
      <c r="Z16" s="28" t="str">
        <f>"Existing fuel technology "&amp;I15</f>
        <v>Existing fuel technology PJ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700</v>
      </c>
      <c r="V17" s="32"/>
      <c r="W17" s="32"/>
      <c r="X17" s="24" t="s">
        <v>112</v>
      </c>
      <c r="Y17" s="24" t="str">
        <f xml:space="preserve"> _xlfn.CONCAT( U17, " -:- ", V17, " -:- ", W17, " -:- ", X17)</f>
        <v>Industry -:-  -:-  -:- Wood</v>
      </c>
      <c r="Z17" s="28" t="str">
        <f>"Existing fuel technology "&amp;I16</f>
        <v>Existing fuel technology PJ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1" ht="15.75" customHeight="1">
      <c r="E19" s="14"/>
      <c r="F19" s="14"/>
    </row>
    <row r="20" spans="2:31" ht="15.75" customHeight="1">
      <c r="D20" s="41" t="s">
        <v>76</v>
      </c>
      <c r="E20" s="14"/>
      <c r="F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1" ht="15.75" customHeight="1">
      <c r="B27" s="32" t="str">
        <f>T11</f>
        <v>FTE-INDDSL_00</v>
      </c>
      <c r="C27" s="31" t="str">
        <f t="shared" ref="C27:C34" si="2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1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1" ht="15.75" customHeight="1">
      <c r="B29" s="32" t="str">
        <f t="shared" ref="B29:B34" si="3">T12</f>
        <v>FTE-INDLPG_00</v>
      </c>
      <c r="C29" s="31" t="str">
        <f t="shared" si="2"/>
        <v>LPG</v>
      </c>
      <c r="D29" s="24" t="str">
        <f t="shared" ref="D29:D34" si="4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1" ht="15.75" customHeight="1">
      <c r="B30" s="32" t="str">
        <f t="shared" si="3"/>
        <v>FTE-INDFOL_00</v>
      </c>
      <c r="C30" s="31" t="str">
        <f t="shared" si="2"/>
        <v>FOL</v>
      </c>
      <c r="D30" s="24" t="str">
        <f t="shared" si="4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1" ht="15.75" customHeight="1">
      <c r="B31" s="32" t="str">
        <f t="shared" si="3"/>
        <v>FTE-INDNGA_00</v>
      </c>
      <c r="C31" s="31" t="str">
        <f t="shared" si="2"/>
        <v>NGA</v>
      </c>
      <c r="D31" s="24" t="str">
        <f t="shared" si="4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1" ht="15.75" customHeight="1">
      <c r="B32" s="32" t="str">
        <f t="shared" si="3"/>
        <v>FTE-INDGEO_00</v>
      </c>
      <c r="C32" s="31" t="str">
        <f t="shared" si="2"/>
        <v>GEO</v>
      </c>
      <c r="D32" s="24" t="str">
        <f t="shared" si="4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3"/>
        <v>FTE-INDBIG_00</v>
      </c>
      <c r="C33" s="31" t="str">
        <f t="shared" si="2"/>
        <v>BIG</v>
      </c>
      <c r="D33" s="24" t="str">
        <f t="shared" si="4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3"/>
        <v>FTE-INDWOD_00</v>
      </c>
      <c r="C34" s="31" t="str">
        <f t="shared" si="2"/>
        <v>WOD</v>
      </c>
      <c r="D34" s="24" t="str">
        <f t="shared" si="4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G143"/>
  <sheetViews>
    <sheetView tabSelected="1" topLeftCell="X5" zoomScale="85" zoomScaleNormal="85" workbookViewId="0">
      <selection activeCell="Z6" sqref="Z6"/>
    </sheetView>
  </sheetViews>
  <sheetFormatPr defaultColWidth="9.1796875" defaultRowHeight="16"/>
  <cols>
    <col min="1" max="2" width="11.7265625" style="117" customWidth="1"/>
    <col min="3" max="5" width="26" style="117" customWidth="1"/>
    <col min="6" max="6" width="6.7265625" style="117" bestFit="1" customWidth="1"/>
    <col min="7" max="7" width="30.26953125" style="117" bestFit="1" customWidth="1"/>
    <col min="8" max="8" width="27.453125" style="117" bestFit="1" customWidth="1"/>
    <col min="9" max="9" width="29.1796875" style="117" bestFit="1" customWidth="1"/>
    <col min="10" max="10" width="109" style="117" bestFit="1" customWidth="1"/>
    <col min="11" max="12" width="28.453125" style="117" customWidth="1"/>
    <col min="13" max="13" width="14.81640625" style="117" customWidth="1"/>
    <col min="14" max="19" width="9.1796875" style="117"/>
    <col min="20" max="20" width="35.26953125" style="117" bestFit="1" customWidth="1"/>
    <col min="21" max="22" width="35.26953125" style="117" customWidth="1"/>
    <col min="23" max="23" width="76.453125" style="117" bestFit="1" customWidth="1"/>
    <col min="24" max="24" width="35.26953125" style="117" customWidth="1"/>
    <col min="25" max="25" width="10.54296875" style="117" bestFit="1" customWidth="1"/>
    <col min="26" max="26" width="114.54296875" style="117" bestFit="1" customWidth="1"/>
    <col min="27" max="27" width="70.26953125" style="117" bestFit="1" customWidth="1"/>
    <col min="28" max="28" width="8.90625" style="117" bestFit="1" customWidth="1"/>
    <col min="29" max="29" width="9.7265625" style="117" bestFit="1" customWidth="1"/>
    <col min="30" max="30" width="9.1796875" style="117"/>
    <col min="31" max="31" width="8.54296875" style="117" bestFit="1" customWidth="1"/>
    <col min="32" max="32" width="6.36328125" style="117" bestFit="1" customWidth="1"/>
    <col min="33" max="16384" width="9.179687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3">
      <c r="C6" s="120" t="s">
        <v>7</v>
      </c>
      <c r="D6" s="120" t="s">
        <v>28</v>
      </c>
      <c r="E6" s="120" t="s">
        <v>0</v>
      </c>
      <c r="F6" s="120" t="s">
        <v>735</v>
      </c>
      <c r="G6" s="120" t="s">
        <v>733</v>
      </c>
      <c r="H6" s="120" t="s">
        <v>3</v>
      </c>
      <c r="I6" s="120" t="s">
        <v>731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698</v>
      </c>
      <c r="W6" s="120" t="s">
        <v>699</v>
      </c>
      <c r="X6" s="138" t="s">
        <v>734</v>
      </c>
      <c r="Y6" s="138" t="s">
        <v>735</v>
      </c>
      <c r="Z6" s="138" t="s">
        <v>2</v>
      </c>
      <c r="AA6" s="120" t="s">
        <v>732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3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 t="s">
        <v>20</v>
      </c>
      <c r="AB7" s="121" t="s">
        <v>21</v>
      </c>
      <c r="AC7" s="121" t="s">
        <v>22</v>
      </c>
      <c r="AD7" s="121" t="s">
        <v>39</v>
      </c>
      <c r="AE7" s="121" t="s">
        <v>38</v>
      </c>
      <c r="AF7" s="121" t="s">
        <v>23</v>
      </c>
    </row>
    <row r="8" spans="3:33">
      <c r="C8" s="117" t="s">
        <v>73</v>
      </c>
      <c r="E8" s="117" t="s">
        <v>221</v>
      </c>
      <c r="G8" s="117" t="s">
        <v>702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700</v>
      </c>
      <c r="W8" s="117" t="s">
        <v>701</v>
      </c>
      <c r="X8" s="126" t="s">
        <v>736</v>
      </c>
      <c r="Y8" s="117" t="s">
        <v>95</v>
      </c>
      <c r="Z8" s="117" t="str">
        <f xml:space="preserve"> _xlfn.CONCAT( V8, " -:- ", W8, " -:- ", X8, " -:- ", Y8)</f>
        <v>Industry -:- Aluminium -:- Furnace -:- Electricity</v>
      </c>
      <c r="AA8" s="117" t="s">
        <v>590</v>
      </c>
      <c r="AB8" s="117" t="s">
        <v>46</v>
      </c>
      <c r="AC8" s="117" t="s">
        <v>290</v>
      </c>
      <c r="AD8" s="117" t="s">
        <v>205</v>
      </c>
    </row>
    <row r="9" spans="3:33">
      <c r="C9" s="117" t="s">
        <v>73</v>
      </c>
      <c r="E9" s="117" t="s">
        <v>301</v>
      </c>
      <c r="G9" s="117" t="s">
        <v>704</v>
      </c>
      <c r="H9" s="117" t="str">
        <f t="shared" ref="H9:H72" si="0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700</v>
      </c>
      <c r="W9" s="117" t="s">
        <v>703</v>
      </c>
      <c r="X9" s="126" t="s">
        <v>737</v>
      </c>
      <c r="Y9" s="117" t="s">
        <v>103</v>
      </c>
      <c r="Z9" s="117" t="str">
        <f xml:space="preserve"> _xlfn.CONCAT( V9, " -:- ", W9, " -:- ", X9, " -:- ", Y9)</f>
        <v>Industry -:- Construction -:- Internal Combustion Engine -:- Diesel</v>
      </c>
      <c r="AA9" s="117" t="s">
        <v>591</v>
      </c>
      <c r="AB9" s="117" t="s">
        <v>46</v>
      </c>
      <c r="AC9" s="117" t="s">
        <v>290</v>
      </c>
      <c r="AD9" s="117" t="s">
        <v>205</v>
      </c>
    </row>
    <row r="10" spans="3:33">
      <c r="C10" s="117" t="s">
        <v>73</v>
      </c>
      <c r="E10" s="117" t="s">
        <v>302</v>
      </c>
      <c r="G10" s="117" t="s">
        <v>705</v>
      </c>
      <c r="H10" s="117" t="str">
        <f t="shared" si="0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700</v>
      </c>
      <c r="W10" s="117" t="s">
        <v>703</v>
      </c>
      <c r="X10" s="126" t="s">
        <v>737</v>
      </c>
      <c r="Y10" s="117" t="s">
        <v>93</v>
      </c>
      <c r="Z10" s="117" t="str">
        <f xml:space="preserve"> _xlfn.CONCAT( V10, " -:- ", W10, " -:- ", X10, " -:- ", Y10)</f>
        <v>Industry -:- Construction -:- Internal Combustion Engine -:- Natural Gas</v>
      </c>
      <c r="AA10" s="117" t="s">
        <v>592</v>
      </c>
      <c r="AB10" s="117" t="s">
        <v>46</v>
      </c>
      <c r="AC10" s="117" t="s">
        <v>290</v>
      </c>
      <c r="AD10" s="117" t="s">
        <v>205</v>
      </c>
    </row>
    <row r="11" spans="3:33">
      <c r="C11" s="117" t="s">
        <v>73</v>
      </c>
      <c r="E11" s="117" t="s">
        <v>399</v>
      </c>
      <c r="G11" s="117" t="s">
        <v>707</v>
      </c>
      <c r="H11" s="117" t="str">
        <f t="shared" si="0"/>
        <v xml:space="preserve"> -:- Compressed Air</v>
      </c>
      <c r="I11" s="117" t="s">
        <v>430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700</v>
      </c>
      <c r="W11" s="117" t="s">
        <v>703</v>
      </c>
      <c r="X11" s="126" t="s">
        <v>738</v>
      </c>
      <c r="Y11" s="117" t="s">
        <v>95</v>
      </c>
      <c r="Z11" s="117" t="str">
        <f xml:space="preserve"> _xlfn.CONCAT( V11, " -:- ", W11, " -:- ", X11, " -:- ", Y11)</f>
        <v>Industry -:- Construction -:- Stationary Motor -:- Electricity</v>
      </c>
      <c r="AA11" s="117" t="s">
        <v>593</v>
      </c>
      <c r="AB11" s="117" t="s">
        <v>46</v>
      </c>
      <c r="AC11" s="117" t="s">
        <v>290</v>
      </c>
      <c r="AD11" s="117" t="s">
        <v>205</v>
      </c>
    </row>
    <row r="12" spans="3:33">
      <c r="C12" s="117" t="s">
        <v>73</v>
      </c>
      <c r="E12" s="117" t="s">
        <v>298</v>
      </c>
      <c r="G12" s="117" t="s">
        <v>705</v>
      </c>
      <c r="H12" s="117" t="str">
        <f t="shared" si="0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700</v>
      </c>
      <c r="W12" s="117" t="s">
        <v>703</v>
      </c>
      <c r="X12" s="126" t="s">
        <v>737</v>
      </c>
      <c r="Y12" s="117" t="s">
        <v>103</v>
      </c>
      <c r="Z12" s="117" t="str">
        <f xml:space="preserve"> _xlfn.CONCAT( V12, " -:- ", W12, " -:- ", X12, " -:- ", Y12)</f>
        <v>Industry -:- Construction -:- Internal Combustion Engine -:- Diesel</v>
      </c>
      <c r="AA12" s="117" t="s">
        <v>594</v>
      </c>
      <c r="AB12" s="117" t="s">
        <v>46</v>
      </c>
      <c r="AC12" s="117" t="s">
        <v>290</v>
      </c>
      <c r="AD12" s="117" t="s">
        <v>205</v>
      </c>
    </row>
    <row r="13" spans="3:33">
      <c r="C13" s="117" t="s">
        <v>73</v>
      </c>
      <c r="E13" s="117" t="s">
        <v>392</v>
      </c>
      <c r="G13" s="117" t="s">
        <v>708</v>
      </c>
      <c r="H13" s="117" t="str">
        <f t="shared" si="0"/>
        <v xml:space="preserve"> -:- Process Heat Evaporation/Drying</v>
      </c>
      <c r="I13" s="117" t="s">
        <v>431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700</v>
      </c>
      <c r="W13" s="117" t="s">
        <v>706</v>
      </c>
      <c r="X13" s="126" t="s">
        <v>740</v>
      </c>
      <c r="Y13" s="117" t="s">
        <v>91</v>
      </c>
      <c r="Z13" s="117" t="str">
        <f xml:space="preserve"> _xlfn.CONCAT( V13, " -:- ", W13, " -:- ", X13, " -:- ", Y13)</f>
        <v>Industry -:- Dairy Product Manufacturing -:- Boiler -:- Coal</v>
      </c>
      <c r="AA13" s="117" t="s">
        <v>595</v>
      </c>
      <c r="AB13" s="117" t="s">
        <v>46</v>
      </c>
      <c r="AC13" s="117" t="s">
        <v>290</v>
      </c>
      <c r="AD13" s="117" t="s">
        <v>205</v>
      </c>
    </row>
    <row r="14" spans="3:33">
      <c r="C14" s="117" t="s">
        <v>73</v>
      </c>
      <c r="E14" s="117" t="s">
        <v>393</v>
      </c>
      <c r="G14" s="117" t="s">
        <v>708</v>
      </c>
      <c r="H14" s="117" t="str">
        <f t="shared" si="0"/>
        <v xml:space="preserve"> -:- Process Heat Evaporation/Drying</v>
      </c>
      <c r="I14" s="117" t="s">
        <v>432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700</v>
      </c>
      <c r="W14" s="117" t="s">
        <v>706</v>
      </c>
      <c r="X14" s="126" t="s">
        <v>740</v>
      </c>
      <c r="Y14" s="117" t="s">
        <v>93</v>
      </c>
      <c r="Z14" s="117" t="str">
        <f xml:space="preserve"> _xlfn.CONCAT( V14, " -:- ", W14, " -:- ", X14, " -:- ", Y14)</f>
        <v>Industry -:- Dairy Product Manufacturing -:- Boiler -:- Natural Gas</v>
      </c>
      <c r="AA14" s="117" t="s">
        <v>596</v>
      </c>
      <c r="AB14" s="117" t="s">
        <v>46</v>
      </c>
      <c r="AC14" s="117" t="s">
        <v>290</v>
      </c>
      <c r="AD14" s="117" t="s">
        <v>205</v>
      </c>
    </row>
    <row r="15" spans="3:33">
      <c r="C15" s="117" t="s">
        <v>73</v>
      </c>
      <c r="E15" s="117" t="s">
        <v>394</v>
      </c>
      <c r="G15" s="117" t="s">
        <v>708</v>
      </c>
      <c r="H15" s="117" t="str">
        <f t="shared" si="0"/>
        <v xml:space="preserve"> -:- Process Heat Evaporation/Drying</v>
      </c>
      <c r="I15" s="117" t="s">
        <v>433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700</v>
      </c>
      <c r="W15" s="117" t="s">
        <v>706</v>
      </c>
      <c r="X15" s="126" t="s">
        <v>740</v>
      </c>
      <c r="Y15" s="117" t="s">
        <v>91</v>
      </c>
      <c r="Z15" s="117" t="str">
        <f xml:space="preserve"> _xlfn.CONCAT( V15, " -:- ", W15, " -:- ", X15, " -:- ", Y15)</f>
        <v>Industry -:- Dairy Product Manufacturing -:- Boiler -:- Coal</v>
      </c>
      <c r="AA15" s="117" t="s">
        <v>597</v>
      </c>
      <c r="AB15" s="117" t="s">
        <v>46</v>
      </c>
      <c r="AC15" s="117" t="s">
        <v>290</v>
      </c>
      <c r="AD15" s="117" t="s">
        <v>205</v>
      </c>
    </row>
    <row r="16" spans="3:33">
      <c r="C16" s="117" t="s">
        <v>73</v>
      </c>
      <c r="E16" s="117" t="s">
        <v>395</v>
      </c>
      <c r="G16" s="117" t="s">
        <v>708</v>
      </c>
      <c r="H16" s="117" t="str">
        <f t="shared" si="0"/>
        <v xml:space="preserve"> -:- Process Heat Evaporation/Drying</v>
      </c>
      <c r="I16" s="117" t="s">
        <v>434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700</v>
      </c>
      <c r="W16" s="117" t="s">
        <v>706</v>
      </c>
      <c r="X16" s="126" t="s">
        <v>740</v>
      </c>
      <c r="Y16" s="117" t="s">
        <v>93</v>
      </c>
      <c r="Z16" s="117" t="str">
        <f xml:space="preserve"> _xlfn.CONCAT( V16, " -:- ", W16, " -:- ", X16, " -:- ", Y16)</f>
        <v>Industry -:- Dairy Product Manufacturing -:- Boiler -:- Natural Gas</v>
      </c>
      <c r="AA16" s="117" t="s">
        <v>598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396</v>
      </c>
      <c r="G17" s="117" t="s">
        <v>708</v>
      </c>
      <c r="H17" s="117" t="str">
        <f t="shared" si="0"/>
        <v xml:space="preserve"> -:- Process Heat Evaporation/Drying</v>
      </c>
      <c r="I17" s="117" t="s">
        <v>435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700</v>
      </c>
      <c r="W17" s="117" t="s">
        <v>706</v>
      </c>
      <c r="X17" s="126" t="s">
        <v>740</v>
      </c>
      <c r="Y17" s="117" t="s">
        <v>91</v>
      </c>
      <c r="Z17" s="117" t="str">
        <f xml:space="preserve"> _xlfn.CONCAT( V17, " -:- ", W17, " -:- ", X17, " -:- ", Y17)</f>
        <v>Industry -:- Dairy Product Manufacturing -:- Boiler -:- Coal</v>
      </c>
      <c r="AA17" s="117" t="s">
        <v>599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397</v>
      </c>
      <c r="G18" s="117" t="s">
        <v>709</v>
      </c>
      <c r="H18" s="117" t="str">
        <f t="shared" si="0"/>
        <v xml:space="preserve"> -:- Process Heat MVR Fan</v>
      </c>
      <c r="I18" s="117" t="s">
        <v>436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700</v>
      </c>
      <c r="W18" s="117" t="s">
        <v>706</v>
      </c>
      <c r="X18" s="126" t="s">
        <v>740</v>
      </c>
      <c r="Y18" s="117" t="s">
        <v>93</v>
      </c>
      <c r="Z18" s="117" t="str">
        <f xml:space="preserve"> _xlfn.CONCAT( V18, " -:- ", W18, " -:- ", X18, " -:- ", Y18)</f>
        <v>Industry -:- Dairy Product Manufacturing -:- Boiler -:- Natural Gas</v>
      </c>
      <c r="AA18" s="117" t="s">
        <v>600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398</v>
      </c>
      <c r="G19" s="117" t="s">
        <v>710</v>
      </c>
      <c r="H19" s="117" t="str">
        <f t="shared" si="0"/>
        <v xml:space="preserve"> -:- Process Heat Steam/Hot Water</v>
      </c>
      <c r="I19" s="117" t="s">
        <v>437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700</v>
      </c>
      <c r="W19" s="117" t="s">
        <v>706</v>
      </c>
      <c r="X19" s="126" t="s">
        <v>740</v>
      </c>
      <c r="Y19" s="117" t="s">
        <v>91</v>
      </c>
      <c r="Z19" s="117" t="str">
        <f xml:space="preserve"> _xlfn.CONCAT( V19, " -:- ", W19, " -:- ", X19, " -:- ", Y19)</f>
        <v>Industry -:- Dairy Product Manufacturing -:- Boiler -:- Coal</v>
      </c>
      <c r="AA19" s="117" t="s">
        <v>601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G20" s="117" t="s">
        <v>711</v>
      </c>
      <c r="H20" s="117" t="str">
        <f t="shared" si="0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700</v>
      </c>
      <c r="W20" s="117" t="s">
        <v>706</v>
      </c>
      <c r="X20" s="126" t="s">
        <v>740</v>
      </c>
      <c r="Y20" s="117" t="s">
        <v>93</v>
      </c>
      <c r="Z20" s="117" t="str">
        <f xml:space="preserve"> _xlfn.CONCAT( V20, " -:- ", W20, " -:- ", X20, " -:- ", Y20)</f>
        <v>Industry -:- Dairy Product Manufacturing -:- Boiler -:- Natural Gas</v>
      </c>
      <c r="AA20" s="117" t="s">
        <v>602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G21" s="117" t="s">
        <v>712</v>
      </c>
      <c r="H21" s="117" t="str">
        <f t="shared" si="0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700</v>
      </c>
      <c r="W21" s="117" t="s">
        <v>706</v>
      </c>
      <c r="X21" s="126" t="s">
        <v>740</v>
      </c>
      <c r="Y21" s="117" t="s">
        <v>91</v>
      </c>
      <c r="Z21" s="117" t="str">
        <f xml:space="preserve"> _xlfn.CONCAT( V21, " -:- ", W21, " -:- ", X21, " -:- ", Y21)</f>
        <v>Industry -:- Dairy Product Manufacturing -:- Boiler -:- Coal</v>
      </c>
      <c r="AA21" s="117" t="s">
        <v>603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G22" s="117" t="s">
        <v>705</v>
      </c>
      <c r="H22" s="117" t="str">
        <f t="shared" si="0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700</v>
      </c>
      <c r="W22" s="117" t="s">
        <v>706</v>
      </c>
      <c r="X22" s="126" t="s">
        <v>740</v>
      </c>
      <c r="Y22" s="117" t="s">
        <v>93</v>
      </c>
      <c r="Z22" s="117" t="str">
        <f xml:space="preserve"> _xlfn.CONCAT( V22, " -:- ", W22, " -:- ", X22, " -:- ", Y22)</f>
        <v>Industry -:- Dairy Product Manufacturing -:- Boiler -:- Natural Gas</v>
      </c>
      <c r="AA22" s="117" t="s">
        <v>604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G23" s="117" t="s">
        <v>714</v>
      </c>
      <c r="H23" s="117" t="str">
        <f t="shared" si="0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700</v>
      </c>
      <c r="W23" s="117" t="s">
        <v>706</v>
      </c>
      <c r="X23" s="126" t="s">
        <v>730</v>
      </c>
      <c r="Y23" s="117" t="s">
        <v>95</v>
      </c>
      <c r="Z23" s="117" t="str">
        <f xml:space="preserve"> _xlfn.CONCAT( V23, " -:- ", W23, " -:- ", X23, " -:- ", Y23)</f>
        <v>Industry -:- Dairy Product Manufacturing -:- Fan -:- Electricity</v>
      </c>
      <c r="AA23" s="117" t="s">
        <v>605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401</v>
      </c>
      <c r="G24" s="117" t="s">
        <v>715</v>
      </c>
      <c r="H24" s="117" t="str">
        <f t="shared" si="0"/>
        <v xml:space="preserve"> -:- Process Heat Oven</v>
      </c>
      <c r="I24" s="117" t="s">
        <v>438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700</v>
      </c>
      <c r="W24" s="117" t="s">
        <v>706</v>
      </c>
      <c r="X24" s="126" t="s">
        <v>742</v>
      </c>
      <c r="Y24" s="117" t="s">
        <v>95</v>
      </c>
      <c r="Z24" s="117" t="str">
        <f xml:space="preserve"> _xlfn.CONCAT( V24, " -:- ", W24, " -:- ", X24, " -:- ", Y24)</f>
        <v>Industry -:- Dairy Product Manufacturing -:- Pump -:- Electricity</v>
      </c>
      <c r="AA24" s="117" t="s">
        <v>606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400</v>
      </c>
      <c r="G25" s="117" t="s">
        <v>710</v>
      </c>
      <c r="H25" s="117" t="str">
        <f t="shared" si="0"/>
        <v xml:space="preserve"> -:- Process Heat Steam/Hot Water</v>
      </c>
      <c r="I25" s="117" t="s">
        <v>439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700</v>
      </c>
      <c r="W25" s="117" t="s">
        <v>706</v>
      </c>
      <c r="X25" s="126" t="s">
        <v>743</v>
      </c>
      <c r="Y25" s="117" t="s">
        <v>95</v>
      </c>
      <c r="Z25" s="117" t="str">
        <f xml:space="preserve"> _xlfn.CONCAT( V25, " -:- ", W25, " -:- ", X25, " -:- ", Y25)</f>
        <v>Industry -:- Dairy Product Manufacturing -:- Refrigerator -:- Electricity</v>
      </c>
      <c r="AA25" s="117" t="s">
        <v>607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G26" s="117" t="s">
        <v>711</v>
      </c>
      <c r="H26" s="117" t="str">
        <f t="shared" si="0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700</v>
      </c>
      <c r="W26" s="117" t="s">
        <v>706</v>
      </c>
      <c r="X26" s="126" t="s">
        <v>740</v>
      </c>
      <c r="Y26" s="117" t="s">
        <v>103</v>
      </c>
      <c r="Z26" s="117" t="str">
        <f xml:space="preserve"> _xlfn.CONCAT( V26, " -:- ", W26, " -:- ", X26, " -:- ", Y26)</f>
        <v>Industry -:- Dairy Product Manufacturing -:- Boiler -:- Diesel</v>
      </c>
      <c r="AA26" s="117" t="s">
        <v>608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G27" s="117" t="s">
        <v>712</v>
      </c>
      <c r="H27" s="117" t="str">
        <f t="shared" si="0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700</v>
      </c>
      <c r="W27" s="117" t="s">
        <v>706</v>
      </c>
      <c r="X27" s="126" t="s">
        <v>741</v>
      </c>
      <c r="Y27" s="117" t="s">
        <v>107</v>
      </c>
      <c r="Z27" s="117" t="str">
        <f xml:space="preserve"> _xlfn.CONCAT( V27, " -:- ", W27, " -:- ", X27, " -:- ", Y27)</f>
        <v>Industry -:- Dairy Product Manufacturing -:- Heat Exchanger -:- Geothermal</v>
      </c>
      <c r="AA27" s="117" t="s">
        <v>609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402</v>
      </c>
      <c r="G28" s="117" t="s">
        <v>717</v>
      </c>
      <c r="H28" s="117" t="str">
        <f t="shared" si="0"/>
        <v xml:space="preserve"> -:- Feedstock</v>
      </c>
      <c r="I28" s="117" t="s">
        <v>440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700</v>
      </c>
      <c r="W28" s="117" t="s">
        <v>706</v>
      </c>
      <c r="X28" s="126" t="s">
        <v>740</v>
      </c>
      <c r="Y28" s="117" t="s">
        <v>59</v>
      </c>
      <c r="Z28" s="117" t="str">
        <f xml:space="preserve"> _xlfn.CONCAT( V28, " -:- ", W28, " -:- ", X28, " -:- ", Y28)</f>
        <v>Industry -:- Dairy Product Manufacturing -:- Boiler -:- LPG</v>
      </c>
      <c r="AA28" s="117" t="s">
        <v>610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403</v>
      </c>
      <c r="G29" s="117" t="s">
        <v>705</v>
      </c>
      <c r="H29" s="117" t="str">
        <f t="shared" si="0"/>
        <v xml:space="preserve"> -:- Motive Power, Stationary</v>
      </c>
      <c r="I29" s="117" t="s">
        <v>441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700</v>
      </c>
      <c r="W29" s="117" t="s">
        <v>706</v>
      </c>
      <c r="X29" s="126" t="s">
        <v>738</v>
      </c>
      <c r="Y29" s="117" t="s">
        <v>95</v>
      </c>
      <c r="Z29" s="117" t="str">
        <f xml:space="preserve"> _xlfn.CONCAT( V29, " -:- ", W29, " -:- ", X29, " -:- ", Y29)</f>
        <v>Industry -:- Dairy Product Manufacturing -:- Stationary Motor -:- Electricity</v>
      </c>
      <c r="AA29" s="117" t="s">
        <v>611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G30" s="117" t="s">
        <v>702</v>
      </c>
      <c r="H30" s="117" t="str">
        <f t="shared" si="0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700</v>
      </c>
      <c r="W30" s="117" t="s">
        <v>706</v>
      </c>
      <c r="X30" s="126" t="s">
        <v>739</v>
      </c>
      <c r="Y30" s="117" t="s">
        <v>95</v>
      </c>
      <c r="Z30" s="117" t="str">
        <f xml:space="preserve"> _xlfn.CONCAT( V30, " -:- ", W30, " -:- ", X30, " -:- ", Y30)</f>
        <v>Industry -:- Dairy Product Manufacturing -:- Compressor -:- Electricity</v>
      </c>
      <c r="AA30" s="117" t="s">
        <v>612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G31" s="117" t="s">
        <v>705</v>
      </c>
      <c r="H31" s="117" t="str">
        <f t="shared" si="0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700</v>
      </c>
      <c r="W31" s="117" t="s">
        <v>713</v>
      </c>
      <c r="X31" s="126" t="s">
        <v>740</v>
      </c>
      <c r="Y31" s="117" t="s">
        <v>91</v>
      </c>
      <c r="Z31" s="117" t="str">
        <f xml:space="preserve"> _xlfn.CONCAT( V31, " -:- ", W31, " -:- ", X31, " -:- ", Y31)</f>
        <v>Industry -:- Other Food Processing (Non Dairy/Meat Processing) -:- Boiler -:- Coal</v>
      </c>
      <c r="AA31" s="117" t="s">
        <v>613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404</v>
      </c>
      <c r="G32" s="117" t="s">
        <v>710</v>
      </c>
      <c r="H32" s="117" t="str">
        <f t="shared" si="0"/>
        <v xml:space="preserve"> -:- Process Heat Steam/Hot Water</v>
      </c>
      <c r="I32" s="117" t="s">
        <v>442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700</v>
      </c>
      <c r="W32" s="117" t="s">
        <v>713</v>
      </c>
      <c r="X32" s="126" t="s">
        <v>740</v>
      </c>
      <c r="Y32" s="117" t="s">
        <v>93</v>
      </c>
      <c r="Z32" s="117" t="str">
        <f xml:space="preserve"> _xlfn.CONCAT( V32, " -:- ", W32, " -:- ", X32, " -:- ", Y32)</f>
        <v>Industry -:- Other Food Processing (Non Dairy/Meat Processing) -:- Boiler -:- Natural Gas</v>
      </c>
      <c r="AA32" s="117" t="s">
        <v>614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405</v>
      </c>
      <c r="G33" s="117" t="s">
        <v>714</v>
      </c>
      <c r="H33" s="117" t="str">
        <f t="shared" si="0"/>
        <v xml:space="preserve"> -:- Process Heat Direct</v>
      </c>
      <c r="I33" s="117" t="s">
        <v>443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700</v>
      </c>
      <c r="W33" s="117" t="s">
        <v>713</v>
      </c>
      <c r="X33" s="126" t="s">
        <v>746</v>
      </c>
      <c r="Y33" s="117" t="s">
        <v>91</v>
      </c>
      <c r="Z33" s="117" t="str">
        <f xml:space="preserve"> _xlfn.CONCAT( V33, " -:- ", W33, " -:- ", X33, " -:- ", Y33)</f>
        <v>Industry -:- Other Food Processing (Non Dairy/Meat Processing) -:- Oven -:- Coal</v>
      </c>
      <c r="AA33" s="117" t="s">
        <v>615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G34" s="117" t="s">
        <v>712</v>
      </c>
      <c r="H34" s="117" t="str">
        <f t="shared" si="0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700</v>
      </c>
      <c r="W34" s="117" t="s">
        <v>713</v>
      </c>
      <c r="X34" s="126" t="s">
        <v>746</v>
      </c>
      <c r="Y34" s="117" t="s">
        <v>95</v>
      </c>
      <c r="Z34" s="117" t="str">
        <f xml:space="preserve"> _xlfn.CONCAT( V34, " -:- ", W34, " -:- ", X34, " -:- ", Y34)</f>
        <v>Industry -:- Other Food Processing (Non Dairy/Meat Processing) -:- Oven -:- Electricity</v>
      </c>
      <c r="AA34" s="117" t="s">
        <v>616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G35" s="117" t="s">
        <v>705</v>
      </c>
      <c r="H35" s="117" t="str">
        <f t="shared" si="0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700</v>
      </c>
      <c r="W35" s="117" t="s">
        <v>713</v>
      </c>
      <c r="X35" s="126" t="s">
        <v>746</v>
      </c>
      <c r="Y35" s="117" t="s">
        <v>93</v>
      </c>
      <c r="Z35" s="117" t="str">
        <f xml:space="preserve"> _xlfn.CONCAT( V35, " -:- ", W35, " -:- ", X35, " -:- ", Y35)</f>
        <v>Industry -:- Other Food Processing (Non Dairy/Meat Processing) -:- Oven -:- Natural Gas</v>
      </c>
      <c r="AA35" s="117" t="s">
        <v>617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G36" s="117" t="s">
        <v>702</v>
      </c>
      <c r="H36" s="117" t="str">
        <f t="shared" si="0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700</v>
      </c>
      <c r="W36" s="117" t="s">
        <v>713</v>
      </c>
      <c r="X36" s="126" t="s">
        <v>742</v>
      </c>
      <c r="Y36" s="117" t="s">
        <v>95</v>
      </c>
      <c r="Z36" s="117" t="str">
        <f xml:space="preserve"> _xlfn.CONCAT( V36, " -:- ", W36, " -:- ", X36, " -:- ", Y36)</f>
        <v>Industry -:- Other Food Processing (Non Dairy/Meat Processing) -:- Pump -:- Electricity</v>
      </c>
      <c r="AA36" s="117" t="s">
        <v>618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406</v>
      </c>
      <c r="G37" s="117" t="s">
        <v>712</v>
      </c>
      <c r="H37" s="117" t="str">
        <f t="shared" si="0"/>
        <v xml:space="preserve"> -:- Refrigeration</v>
      </c>
      <c r="I37" s="117" t="s">
        <v>444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700</v>
      </c>
      <c r="W37" s="117" t="s">
        <v>713</v>
      </c>
      <c r="X37" s="126" t="s">
        <v>738</v>
      </c>
      <c r="Y37" s="117" t="s">
        <v>95</v>
      </c>
      <c r="Z37" s="117" t="str">
        <f xml:space="preserve"> _xlfn.CONCAT( V37, " -:- ", W37, " -:- ", X37, " -:- ", Y37)</f>
        <v>Industry -:- Other Food Processing (Non Dairy/Meat Processing) -:- Stationary Motor -:- Electricity</v>
      </c>
      <c r="AA37" s="117" t="s">
        <v>619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407</v>
      </c>
      <c r="G38" s="117" t="s">
        <v>714</v>
      </c>
      <c r="H38" s="117" t="str">
        <f t="shared" si="0"/>
        <v xml:space="preserve"> -:- Process Heat Direct</v>
      </c>
      <c r="I38" s="117" t="s">
        <v>445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700</v>
      </c>
      <c r="W38" s="117" t="s">
        <v>713</v>
      </c>
      <c r="X38" s="126" t="s">
        <v>743</v>
      </c>
      <c r="Y38" s="117" t="s">
        <v>95</v>
      </c>
      <c r="Z38" s="117" t="str">
        <f xml:space="preserve"> _xlfn.CONCAT( V38, " -:- ", W38, " -:- ", X38, " -:- ", Y38)</f>
        <v>Industry -:- Other Food Processing (Non Dairy/Meat Processing) -:- Refrigerator -:- Electricity</v>
      </c>
      <c r="AA38" s="117" t="s">
        <v>620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G39" s="117" t="s">
        <v>717</v>
      </c>
      <c r="H39" s="117" t="str">
        <f t="shared" si="0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700</v>
      </c>
      <c r="W39" s="117" t="s">
        <v>713</v>
      </c>
      <c r="X39" s="126" t="s">
        <v>745</v>
      </c>
      <c r="Y39" s="117" t="s">
        <v>95</v>
      </c>
      <c r="Z39" s="117" t="str">
        <f xml:space="preserve"> _xlfn.CONCAT( V39, " -:- ", W39, " -:- ", X39, " -:- ", Y39)</f>
        <v>Industry -:- Other Food Processing (Non Dairy/Meat Processing) -:- Heater -:- Electricity</v>
      </c>
      <c r="AA39" s="117" t="s">
        <v>621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408</v>
      </c>
      <c r="G40" s="139" t="s">
        <v>758</v>
      </c>
      <c r="H40" s="117" t="str">
        <f t="shared" si="0"/>
        <v xml:space="preserve"> -:- Process Heat Reformer</v>
      </c>
      <c r="I40" s="117" t="s">
        <v>446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700</v>
      </c>
      <c r="W40" s="117" t="s">
        <v>716</v>
      </c>
      <c r="X40" s="126" t="s">
        <v>717</v>
      </c>
      <c r="Y40" s="117" t="s">
        <v>91</v>
      </c>
      <c r="Z40" s="117" t="str">
        <f xml:space="preserve"> _xlfn.CONCAT( V40, " -:- ", W40, " -:- ", X40, " -:- ", Y40)</f>
        <v>Industry -:- Iron/Steel -:- Feedstock -:- Coal</v>
      </c>
      <c r="AA40" s="117" t="s">
        <v>622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G41" s="117" t="s">
        <v>705</v>
      </c>
      <c r="H41" s="117" t="str">
        <f t="shared" si="0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700</v>
      </c>
      <c r="W41" s="117" t="s">
        <v>716</v>
      </c>
      <c r="X41" s="126" t="s">
        <v>736</v>
      </c>
      <c r="Y41" s="117" t="s">
        <v>95</v>
      </c>
      <c r="Z41" s="117" t="str">
        <f xml:space="preserve"> _xlfn.CONCAT( V41, " -:- ", W41, " -:- ", X41, " -:- ", Y41)</f>
        <v>Industry -:- Iron/Steel -:- Furnace -:- Electricity</v>
      </c>
      <c r="AA41" s="117" t="s">
        <v>623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G42" s="117" t="s">
        <v>702</v>
      </c>
      <c r="H42" s="117" t="str">
        <f t="shared" si="0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700</v>
      </c>
      <c r="W42" s="117" t="s">
        <v>716</v>
      </c>
      <c r="X42" s="126" t="s">
        <v>736</v>
      </c>
      <c r="Y42" s="117" t="s">
        <v>93</v>
      </c>
      <c r="Z42" s="117" t="str">
        <f xml:space="preserve"> _xlfn.CONCAT( V42, " -:- ", W42, " -:- ", X42, " -:- ", Y42)</f>
        <v>Industry -:- Iron/Steel -:- Furnace -:- Natural Gas</v>
      </c>
      <c r="AA42" s="117" t="s">
        <v>624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409</v>
      </c>
      <c r="G43" s="117" t="s">
        <v>710</v>
      </c>
      <c r="H43" s="117" t="str">
        <f t="shared" si="0"/>
        <v xml:space="preserve"> -:- Process Heat Steam/Hot Water</v>
      </c>
      <c r="I43" s="117" t="s">
        <v>447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700</v>
      </c>
      <c r="W43" s="117" t="s">
        <v>716</v>
      </c>
      <c r="X43" s="126" t="s">
        <v>738</v>
      </c>
      <c r="Y43" s="117" t="s">
        <v>95</v>
      </c>
      <c r="Z43" s="117" t="str">
        <f xml:space="preserve"> _xlfn.CONCAT( V43, " -:- ", W43, " -:- ", X43, " -:- ", Y43)</f>
        <v>Industry -:- Iron/Steel -:- Stationary Motor -:- Electricity</v>
      </c>
      <c r="AA43" s="117" t="s">
        <v>625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G44" s="117" t="s">
        <v>704</v>
      </c>
      <c r="H44" s="117" t="str">
        <f t="shared" si="0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700</v>
      </c>
      <c r="W44" s="117" t="s">
        <v>718</v>
      </c>
      <c r="X44" s="126" t="s">
        <v>740</v>
      </c>
      <c r="Y44" s="117" t="s">
        <v>91</v>
      </c>
      <c r="Z44" s="117" t="str">
        <f xml:space="preserve"> _xlfn.CONCAT( V44, " -:- ", W44, " -:- ", X44, " -:- ", Y44)</f>
        <v>Industry -:- Meat Processing -:- Boiler -:- Coal</v>
      </c>
      <c r="AA44" s="117" t="s">
        <v>626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G45" s="117" t="s">
        <v>705</v>
      </c>
      <c r="H45" s="117" t="str">
        <f t="shared" si="0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700</v>
      </c>
      <c r="W45" s="117" t="s">
        <v>718</v>
      </c>
      <c r="X45" s="126" t="s">
        <v>740</v>
      </c>
      <c r="Y45" s="117" t="s">
        <v>93</v>
      </c>
      <c r="Z45" s="117" t="str">
        <f xml:space="preserve"> _xlfn.CONCAT( V45, " -:- ", W45, " -:- ", X45, " -:- ", Y45)</f>
        <v>Industry -:- Meat Processing -:- Boiler -:- Natural Gas</v>
      </c>
      <c r="AA45" s="117" t="s">
        <v>627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410</v>
      </c>
      <c r="G46" s="117" t="s">
        <v>710</v>
      </c>
      <c r="H46" s="117" t="str">
        <f t="shared" si="0"/>
        <v xml:space="preserve"> -:- Process Heat Steam/Hot Water</v>
      </c>
      <c r="I46" s="117" t="s">
        <v>448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700</v>
      </c>
      <c r="W46" s="117" t="s">
        <v>718</v>
      </c>
      <c r="X46" s="126" t="s">
        <v>745</v>
      </c>
      <c r="Y46" s="117" t="s">
        <v>112</v>
      </c>
      <c r="Z46" s="117" t="str">
        <f xml:space="preserve"> _xlfn.CONCAT( V46, " -:- ", W46, " -:- ", X46, " -:- ", Y46)</f>
        <v>Industry -:- Meat Processing -:- Heater -:- Wood</v>
      </c>
      <c r="AA46" s="117" t="s">
        <v>628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411</v>
      </c>
      <c r="G47" s="117" t="s">
        <v>132</v>
      </c>
      <c r="H47" s="117" t="str">
        <f t="shared" si="0"/>
        <v xml:space="preserve"> -:- Other</v>
      </c>
      <c r="I47" s="117" t="s">
        <v>449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700</v>
      </c>
      <c r="W47" s="117" t="s">
        <v>718</v>
      </c>
      <c r="X47" s="126" t="s">
        <v>745</v>
      </c>
      <c r="Y47" s="117" t="s">
        <v>95</v>
      </c>
      <c r="Z47" s="117" t="str">
        <f xml:space="preserve"> _xlfn.CONCAT( V47, " -:- ", W47, " -:- ", X47, " -:- ", Y47)</f>
        <v>Industry -:- Meat Processing -:- Heater -:- Electricity</v>
      </c>
      <c r="AA47" s="117" t="s">
        <v>629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412</v>
      </c>
      <c r="G48" s="117" t="s">
        <v>132</v>
      </c>
      <c r="H48" s="117" t="str">
        <f t="shared" si="0"/>
        <v xml:space="preserve"> -:- Other</v>
      </c>
      <c r="I48" s="117" t="s">
        <v>450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700</v>
      </c>
      <c r="W48" s="117" t="s">
        <v>718</v>
      </c>
      <c r="X48" s="126" t="s">
        <v>743</v>
      </c>
      <c r="Y48" s="117" t="s">
        <v>95</v>
      </c>
      <c r="Z48" s="117" t="str">
        <f xml:space="preserve"> _xlfn.CONCAT( V48, " -:- ", W48, " -:- ", X48, " -:- ", Y48)</f>
        <v>Industry -:- Meat Processing -:- Refrigerator -:- Electricity</v>
      </c>
      <c r="AA48" s="117" t="s">
        <v>630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413</v>
      </c>
      <c r="G49" s="117" t="s">
        <v>132</v>
      </c>
      <c r="H49" s="117" t="str">
        <f t="shared" si="0"/>
        <v xml:space="preserve"> -:- Other</v>
      </c>
      <c r="I49" s="117" t="s">
        <v>451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700</v>
      </c>
      <c r="W49" s="117" t="s">
        <v>718</v>
      </c>
      <c r="X49" s="126" t="s">
        <v>738</v>
      </c>
      <c r="Y49" s="117" t="s">
        <v>95</v>
      </c>
      <c r="Z49" s="117" t="str">
        <f xml:space="preserve"> _xlfn.CONCAT( V49, " -:- ", W49, " -:- ", X49, " -:- ", Y49)</f>
        <v>Industry -:- Meat Processing -:- Stationary Motor -:- Electricity</v>
      </c>
      <c r="AA49" s="117" t="s">
        <v>631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414</v>
      </c>
      <c r="G50" s="117" t="s">
        <v>132</v>
      </c>
      <c r="H50" s="117" t="str">
        <f t="shared" si="0"/>
        <v xml:space="preserve"> -:- Other</v>
      </c>
      <c r="I50" s="117" t="s">
        <v>452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700</v>
      </c>
      <c r="W50" s="117" t="s">
        <v>719</v>
      </c>
      <c r="X50" s="126" t="s">
        <v>736</v>
      </c>
      <c r="Y50" s="117" t="s">
        <v>95</v>
      </c>
      <c r="Z50" s="117" t="str">
        <f xml:space="preserve"> _xlfn.CONCAT( V50, " -:- ", W50, " -:- ", X50, " -:- ", Y50)</f>
        <v>Industry -:- Fabricated Metal Product, Transport Equipment, Machinery and Equipment Manufacturing -:- Furnace -:- Electricity</v>
      </c>
      <c r="AA50" s="117" t="s">
        <v>632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415</v>
      </c>
      <c r="G51" s="117" t="s">
        <v>132</v>
      </c>
      <c r="H51" s="117" t="str">
        <f t="shared" si="0"/>
        <v xml:space="preserve"> -:- Other</v>
      </c>
      <c r="I51" s="117" t="s">
        <v>453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700</v>
      </c>
      <c r="W51" s="117" t="s">
        <v>719</v>
      </c>
      <c r="X51" s="126" t="s">
        <v>736</v>
      </c>
      <c r="Y51" s="117" t="s">
        <v>104</v>
      </c>
      <c r="Z51" s="117" t="str">
        <f xml:space="preserve"> _xlfn.CONCAT( V51, " -:- ", W51, " -:- ", X51, " -:- ", Y51)</f>
        <v>Industry -:- Fabricated Metal Product, Transport Equipment, Machinery and Equipment Manufacturing -:- Furnace -:- Fuel Oil</v>
      </c>
      <c r="AA51" s="117" t="s">
        <v>633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416</v>
      </c>
      <c r="G52" s="117" t="s">
        <v>132</v>
      </c>
      <c r="H52" s="117" t="str">
        <f t="shared" si="0"/>
        <v xml:space="preserve"> -:- Other</v>
      </c>
      <c r="I52" s="117" t="s">
        <v>454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700</v>
      </c>
      <c r="W52" s="117" t="s">
        <v>719</v>
      </c>
      <c r="X52" s="126" t="s">
        <v>736</v>
      </c>
      <c r="Y52" s="117" t="s">
        <v>93</v>
      </c>
      <c r="Z52" s="117" t="str">
        <f xml:space="preserve"> _xlfn.CONCAT( V52, " -:- ", W52, " -:- ", X52, " -:- ", Y52)</f>
        <v>Industry -:- Fabricated Metal Product, Transport Equipment, Machinery and Equipment Manufacturing -:- Furnace -:- Natural Gas</v>
      </c>
      <c r="AA52" s="117" t="s">
        <v>634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417</v>
      </c>
      <c r="G53" s="117" t="s">
        <v>132</v>
      </c>
      <c r="H53" s="117" t="str">
        <f t="shared" si="0"/>
        <v xml:space="preserve"> -:- Other</v>
      </c>
      <c r="I53" s="117" t="s">
        <v>455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700</v>
      </c>
      <c r="W53" s="117" t="s">
        <v>719</v>
      </c>
      <c r="X53" s="126" t="s">
        <v>738</v>
      </c>
      <c r="Y53" s="117" t="s">
        <v>95</v>
      </c>
      <c r="Z53" s="117" t="str">
        <f xml:space="preserve"> _xlfn.CONCAT( V53, " -:- ", W53, " -:- ", X53, " -:- ", Y53)</f>
        <v>Industry -:- Fabricated Metal Product, Transport Equipment, Machinery and Equipment Manufacturing -:- Stationary Motor -:- Electricity</v>
      </c>
      <c r="AA53" s="117" t="s">
        <v>635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418</v>
      </c>
      <c r="G54" s="117" t="s">
        <v>132</v>
      </c>
      <c r="H54" s="117" t="str">
        <f t="shared" si="0"/>
        <v xml:space="preserve"> -:- Other</v>
      </c>
      <c r="I54" s="117" t="s">
        <v>456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700</v>
      </c>
      <c r="W54" s="117" t="s">
        <v>719</v>
      </c>
      <c r="X54" s="126" t="s">
        <v>743</v>
      </c>
      <c r="Y54" s="117" t="s">
        <v>95</v>
      </c>
      <c r="Z54" s="117" t="str">
        <f xml:space="preserve"> _xlfn.CONCAT( V54, " -:- ", W54, " -:- ", X54, " -:- ", Y54)</f>
        <v>Industry -:- Fabricated Metal Product, Transport Equipment, Machinery and Equipment Manufacturing -:- Refrigerator -:- Electricity</v>
      </c>
      <c r="AA54" s="117" t="s">
        <v>636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G55" s="117" t="s">
        <v>705</v>
      </c>
      <c r="H55" s="117" t="str">
        <f t="shared" si="0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700</v>
      </c>
      <c r="W55" s="117" t="s">
        <v>719</v>
      </c>
      <c r="X55" s="126" t="s">
        <v>744</v>
      </c>
      <c r="Y55" s="117" t="s">
        <v>93</v>
      </c>
      <c r="Z55" s="117" t="str">
        <f xml:space="preserve"> _xlfn.CONCAT( V55, " -:- ", W55, " -:- ", X55, " -:- ", Y55)</f>
        <v>Industry -:- Fabricated Metal Product, Transport Equipment, Machinery and Equipment Manufacturing -:- Burner -:- Natural Gas</v>
      </c>
      <c r="AA55" s="117" t="s">
        <v>637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G56" s="117" t="s">
        <v>714</v>
      </c>
      <c r="H56" s="117" t="str">
        <f t="shared" si="0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700</v>
      </c>
      <c r="W56" s="117" t="s">
        <v>720</v>
      </c>
      <c r="X56" s="126" t="s">
        <v>717</v>
      </c>
      <c r="Y56" s="117" t="s">
        <v>93</v>
      </c>
      <c r="Z56" s="117" t="str">
        <f xml:space="preserve"> _xlfn.CONCAT( V56, " -:- ", W56, " -:- ", X56, " -:- ", Y56)</f>
        <v>Industry -:- Methanol -:- Feedstock -:- Natural Gas</v>
      </c>
      <c r="AA56" s="117" t="s">
        <v>638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419</v>
      </c>
      <c r="G57" s="117" t="s">
        <v>710</v>
      </c>
      <c r="H57" s="117" t="str">
        <f t="shared" si="0"/>
        <v xml:space="preserve"> -:- Process Heat Steam/Hot Water</v>
      </c>
      <c r="I57" s="117" t="s">
        <v>457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700</v>
      </c>
      <c r="W57" s="117" t="s">
        <v>720</v>
      </c>
      <c r="X57" s="126" t="s">
        <v>747</v>
      </c>
      <c r="Y57" s="117" t="s">
        <v>93</v>
      </c>
      <c r="Z57" s="117" t="str">
        <f xml:space="preserve"> _xlfn.CONCAT( V57, " -:- ", W57, " -:- ", X57, " -:- ", Y57)</f>
        <v>Industry -:- Methanol -:- Reformer -:- Natural Gas</v>
      </c>
      <c r="AA57" s="117" t="s">
        <v>639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577</v>
      </c>
      <c r="G58" s="117" t="s">
        <v>759</v>
      </c>
      <c r="H58" s="117" t="str">
        <f t="shared" si="0"/>
        <v xml:space="preserve"> -:- Process Heat Reforming</v>
      </c>
      <c r="I58" s="117" t="s">
        <v>458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700</v>
      </c>
      <c r="W58" s="117" t="s">
        <v>721</v>
      </c>
      <c r="X58" s="126" t="s">
        <v>736</v>
      </c>
      <c r="Y58" s="117" t="s">
        <v>91</v>
      </c>
      <c r="Z58" s="117" t="str">
        <f xml:space="preserve"> _xlfn.CONCAT( V58, " -:- ", W58, " -:- ", X58, " -:- ", Y58)</f>
        <v>Industry -:- Non-Metallic Mineral Product Manufacturing -:- Furnace -:- Coal</v>
      </c>
      <c r="AA58" s="117" t="s">
        <v>640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420</v>
      </c>
      <c r="G59" s="117" t="s">
        <v>702</v>
      </c>
      <c r="H59" s="117" t="str">
        <f t="shared" si="0"/>
        <v xml:space="preserve"> -:- Process Heat Furnace</v>
      </c>
      <c r="I59" s="117" t="s">
        <v>459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700</v>
      </c>
      <c r="W59" s="117" t="s">
        <v>721</v>
      </c>
      <c r="X59" s="126" t="s">
        <v>736</v>
      </c>
      <c r="Y59" s="117" t="s">
        <v>95</v>
      </c>
      <c r="Z59" s="117" t="str">
        <f xml:space="preserve"> _xlfn.CONCAT( V59, " -:- ", W59, " -:- ", X59, " -:- ", Y59)</f>
        <v>Industry -:- Non-Metallic Mineral Product Manufacturing -:- Furnace -:- Electricity</v>
      </c>
      <c r="AA59" s="117" t="s">
        <v>641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G60" s="117" t="s">
        <v>705</v>
      </c>
      <c r="H60" s="117" t="str">
        <f t="shared" si="0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700</v>
      </c>
      <c r="W60" s="117" t="s">
        <v>721</v>
      </c>
      <c r="X60" s="126" t="s">
        <v>736</v>
      </c>
      <c r="Y60" s="117" t="s">
        <v>93</v>
      </c>
      <c r="Z60" s="117" t="str">
        <f xml:space="preserve"> _xlfn.CONCAT( V60, " -:- ", W60, " -:- ", X60, " -:- ", Y60)</f>
        <v>Industry -:- Non-Metallic Mineral Product Manufacturing -:- Furnace -:- Natural Gas</v>
      </c>
      <c r="AA60" s="117" t="s">
        <v>642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G61" s="117" t="s">
        <v>702</v>
      </c>
      <c r="H61" s="117" t="str">
        <f t="shared" si="0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700</v>
      </c>
      <c r="W61" s="117" t="s">
        <v>721</v>
      </c>
      <c r="X61" s="126" t="s">
        <v>736</v>
      </c>
      <c r="Y61" s="117" t="s">
        <v>112</v>
      </c>
      <c r="Z61" s="117" t="str">
        <f xml:space="preserve"> _xlfn.CONCAT( V61, " -:- ", W61, " -:- ", X61, " -:- ", Y61)</f>
        <v>Industry -:- Non-Metallic Mineral Product Manufacturing -:- Furnace -:- Wood</v>
      </c>
      <c r="AA61" s="117" t="s">
        <v>643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421</v>
      </c>
      <c r="G62" s="117" t="s">
        <v>710</v>
      </c>
      <c r="H62" s="117" t="str">
        <f t="shared" si="0"/>
        <v xml:space="preserve"> -:- Process Heat Steam/Hot Water</v>
      </c>
      <c r="I62" s="117" t="s">
        <v>460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700</v>
      </c>
      <c r="W62" s="117" t="s">
        <v>721</v>
      </c>
      <c r="X62" s="126" t="s">
        <v>738</v>
      </c>
      <c r="Y62" s="117" t="s">
        <v>95</v>
      </c>
      <c r="Z62" s="117" t="str">
        <f xml:space="preserve"> _xlfn.CONCAT( V62, " -:- ", W62, " -:- ", X62, " -:- ", Y62)</f>
        <v>Industry -:- Non-Metallic Mineral Product Manufacturing -:- Stationary Motor -:- Electricity</v>
      </c>
      <c r="AA62" s="117" t="s">
        <v>644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G63" s="117" t="s">
        <v>717</v>
      </c>
      <c r="H63" s="117" t="str">
        <f t="shared" si="0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700</v>
      </c>
      <c r="W63" s="117" t="s">
        <v>721</v>
      </c>
      <c r="X63" s="126" t="s">
        <v>740</v>
      </c>
      <c r="Y63" s="117" t="s">
        <v>93</v>
      </c>
      <c r="Z63" s="117" t="str">
        <f xml:space="preserve"> _xlfn.CONCAT( V63, " -:- ", W63, " -:- ", X63, " -:- ", Y63)</f>
        <v>Industry -:- Non-Metallic Mineral Product Manufacturing -:- Boiler -:- Natural Gas</v>
      </c>
      <c r="AA63" s="117" t="s">
        <v>645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587</v>
      </c>
      <c r="G64" s="139" t="s">
        <v>758</v>
      </c>
      <c r="H64" s="117" t="str">
        <f t="shared" si="0"/>
        <v xml:space="preserve"> -:- Process Heat Reformer</v>
      </c>
      <c r="I64" s="117" t="s">
        <v>588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700</v>
      </c>
      <c r="W64" s="117" t="s">
        <v>79</v>
      </c>
      <c r="X64" s="126" t="s">
        <v>737</v>
      </c>
      <c r="Y64" s="117" t="s">
        <v>103</v>
      </c>
      <c r="Z64" s="117" t="str">
        <f xml:space="preserve"> _xlfn.CONCAT( V64, " -:- ", W64, " -:- ", X64, " -:- ", Y64)</f>
        <v>Industry -:- Mining -:- Internal Combustion Engine -:- Diesel</v>
      </c>
      <c r="AA64" s="117" t="s">
        <v>646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G65" s="117" t="s">
        <v>705</v>
      </c>
      <c r="H65" s="117" t="str">
        <f t="shared" si="0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700</v>
      </c>
      <c r="W65" s="117" t="s">
        <v>79</v>
      </c>
      <c r="X65" s="126" t="s">
        <v>738</v>
      </c>
      <c r="Y65" s="117" t="s">
        <v>95</v>
      </c>
      <c r="Z65" s="117" t="str">
        <f xml:space="preserve"> _xlfn.CONCAT( V65, " -:- ", W65, " -:- ", X65, " -:- ", Y65)</f>
        <v>Industry -:- Mining -:- Stationary Motor -:- Electricity</v>
      </c>
      <c r="AA65" s="117" t="s">
        <v>647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G66" s="117" t="s">
        <v>702</v>
      </c>
      <c r="H66" s="117" t="str">
        <f t="shared" si="0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700</v>
      </c>
      <c r="W66" s="117" t="s">
        <v>79</v>
      </c>
      <c r="X66" s="126" t="s">
        <v>737</v>
      </c>
      <c r="Y66" s="117" t="s">
        <v>103</v>
      </c>
      <c r="Z66" s="117" t="str">
        <f xml:space="preserve"> _xlfn.CONCAT( V66, " -:- ", W66, " -:- ", X66, " -:- ", Y66)</f>
        <v>Industry -:- Mining -:- Internal Combustion Engine -:- Diesel</v>
      </c>
      <c r="AA66" s="117" t="s">
        <v>648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422</v>
      </c>
      <c r="G67" s="117" t="s">
        <v>710</v>
      </c>
      <c r="H67" s="117" t="str">
        <f t="shared" si="0"/>
        <v xml:space="preserve"> -:- Process Heat Steam/Hot Water</v>
      </c>
      <c r="I67" s="117" t="s">
        <v>461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700</v>
      </c>
      <c r="W67" s="117" t="s">
        <v>79</v>
      </c>
      <c r="X67" s="126" t="s">
        <v>740</v>
      </c>
      <c r="Y67" s="117" t="s">
        <v>104</v>
      </c>
      <c r="Z67" s="117" t="str">
        <f xml:space="preserve"> _xlfn.CONCAT( V67, " -:- ", W67, " -:- ", X67, " -:- ", Y67)</f>
        <v>Industry -:- Mining -:- Boiler -:- Fuel Oil</v>
      </c>
      <c r="AA67" s="117" t="s">
        <v>649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G68" s="117" t="s">
        <v>711</v>
      </c>
      <c r="H68" s="117" t="str">
        <f t="shared" si="0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700</v>
      </c>
      <c r="W68" s="117" t="s">
        <v>79</v>
      </c>
      <c r="X68" s="126" t="s">
        <v>740</v>
      </c>
      <c r="Y68" s="117" t="s">
        <v>93</v>
      </c>
      <c r="Z68" s="117" t="str">
        <f xml:space="preserve"> _xlfn.CONCAT( V68, " -:- ", W68, " -:- ", X68, " -:- ", Y68)</f>
        <v>Industry -:- Mining -:- Boiler -:- Natural Gas</v>
      </c>
      <c r="AA68" s="117" t="s">
        <v>650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423</v>
      </c>
      <c r="G69" s="117" t="s">
        <v>727</v>
      </c>
      <c r="H69" s="117" t="str">
        <f t="shared" si="0"/>
        <v xml:space="preserve"> -:- Drying</v>
      </c>
      <c r="I69" s="117" t="s">
        <v>462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700</v>
      </c>
      <c r="W69" s="117" t="s">
        <v>722</v>
      </c>
      <c r="X69" s="126" t="s">
        <v>132</v>
      </c>
      <c r="Y69" s="117" t="s">
        <v>95</v>
      </c>
      <c r="Z69" s="117" t="str">
        <f xml:space="preserve"> _xlfn.CONCAT( V69, " -:- ", W69, " -:- ", X69, " -:- ", Y69)</f>
        <v>Industry -:- Other (Industry) -:- Other -:- Electricity</v>
      </c>
      <c r="AA69" s="117" t="s">
        <v>651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424</v>
      </c>
      <c r="F70" s="126"/>
      <c r="G70" s="126" t="s">
        <v>728</v>
      </c>
      <c r="H70" s="126" t="str">
        <f t="shared" si="0"/>
        <v xml:space="preserve"> -:- Wood/Pulp and Paper Refining</v>
      </c>
      <c r="I70" s="126" t="s">
        <v>463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700</v>
      </c>
      <c r="W70" s="117" t="s">
        <v>722</v>
      </c>
      <c r="X70" s="126" t="s">
        <v>132</v>
      </c>
      <c r="Y70" s="117" t="s">
        <v>103</v>
      </c>
      <c r="Z70" s="117" t="str">
        <f xml:space="preserve"> _xlfn.CONCAT( V70, " -:- ", W70, " -:- ", X70, " -:- ", Y70)</f>
        <v>Industry -:- Other (Industry) -:- Other -:- Diesel</v>
      </c>
      <c r="AA70" s="117" t="s">
        <v>652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425</v>
      </c>
      <c r="G71" s="117" t="s">
        <v>707</v>
      </c>
      <c r="H71" s="117" t="str">
        <f t="shared" si="0"/>
        <v xml:space="preserve"> -:- Compressed Air</v>
      </c>
      <c r="I71" s="117" t="s">
        <v>464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700</v>
      </c>
      <c r="W71" s="117" t="s">
        <v>722</v>
      </c>
      <c r="X71" s="126" t="s">
        <v>132</v>
      </c>
      <c r="Y71" s="117" t="s">
        <v>59</v>
      </c>
      <c r="Z71" s="117" t="str">
        <f xml:space="preserve"> _xlfn.CONCAT( V71, " -:- ", W71, " -:- ", X71, " -:- ", Y71)</f>
        <v>Industry -:- Other (Industry) -:- Other -:- LPG</v>
      </c>
      <c r="AA71" s="117" t="s">
        <v>653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G72" s="117" t="s">
        <v>705</v>
      </c>
      <c r="H72" s="117" t="str">
        <f t="shared" si="0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700</v>
      </c>
      <c r="W72" s="117" t="s">
        <v>722</v>
      </c>
      <c r="X72" s="126" t="s">
        <v>132</v>
      </c>
      <c r="Y72" s="117" t="s">
        <v>91</v>
      </c>
      <c r="Z72" s="117" t="str">
        <f xml:space="preserve"> _xlfn.CONCAT( V72, " -:- ", W72, " -:- ", X72, " -:- ", Y72)</f>
        <v>Industry -:- Other (Industry) -:- Other -:- Coal</v>
      </c>
      <c r="AA72" s="117" t="s">
        <v>654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G73" s="117" t="s">
        <v>714</v>
      </c>
      <c r="H73" s="117" t="str">
        <f t="shared" ref="H73:H79" si="1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700</v>
      </c>
      <c r="W73" s="117" t="s">
        <v>722</v>
      </c>
      <c r="X73" s="126" t="s">
        <v>132</v>
      </c>
      <c r="Y73" s="117" t="s">
        <v>93</v>
      </c>
      <c r="Z73" s="117" t="str">
        <f xml:space="preserve"> _xlfn.CONCAT( V73, " -:- ", W73, " -:- ", X73, " -:- ", Y73)</f>
        <v>Industry -:- Other (Industry) -:- Other -:- Natural Gas</v>
      </c>
      <c r="AA73" s="117" t="s">
        <v>655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G74" s="117" t="s">
        <v>702</v>
      </c>
      <c r="H74" s="117" t="str">
        <f t="shared" si="1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700</v>
      </c>
      <c r="W74" s="117" t="s">
        <v>722</v>
      </c>
      <c r="X74" s="126" t="s">
        <v>132</v>
      </c>
      <c r="Y74" s="117" t="s">
        <v>102</v>
      </c>
      <c r="Z74" s="117" t="str">
        <f xml:space="preserve"> _xlfn.CONCAT( V74, " -:- ", W74, " -:- ", X74, " -:- ", Y74)</f>
        <v>Industry -:- Other (Industry) -:- Other -:- Petrol</v>
      </c>
      <c r="AA74" s="117" t="s">
        <v>656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426</v>
      </c>
      <c r="G75" s="117" t="s">
        <v>710</v>
      </c>
      <c r="H75" s="117" t="str">
        <f t="shared" si="1"/>
        <v xml:space="preserve"> -:- Process Heat Steam/Hot Water</v>
      </c>
      <c r="I75" s="117" t="s">
        <v>465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700</v>
      </c>
      <c r="W75" s="117" t="s">
        <v>722</v>
      </c>
      <c r="X75" s="126" t="s">
        <v>132</v>
      </c>
      <c r="Y75" s="117" t="s">
        <v>111</v>
      </c>
      <c r="Z75" s="117" t="str">
        <f xml:space="preserve"> _xlfn.CONCAT( V75, " -:- ", W75, " -:- ", X75, " -:- ", Y75)</f>
        <v>Industry -:- Other (Industry) -:- Other -:- Biogas</v>
      </c>
      <c r="AA75" s="117" t="s">
        <v>657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G76" s="117" t="s">
        <v>711</v>
      </c>
      <c r="H76" s="117" t="str">
        <f t="shared" si="1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700</v>
      </c>
      <c r="W76" s="117" t="s">
        <v>722</v>
      </c>
      <c r="X76" s="126" t="s">
        <v>132</v>
      </c>
      <c r="Y76" s="117" t="s">
        <v>104</v>
      </c>
      <c r="Z76" s="117" t="str">
        <f xml:space="preserve"> _xlfn.CONCAT( V76, " -:- ", W76, " -:- ", X76, " -:- ", Y76)</f>
        <v>Industry -:- Other (Industry) -:- Other -:- Fuel Oil</v>
      </c>
      <c r="AA76" s="117" t="s">
        <v>658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428</v>
      </c>
      <c r="G77" s="117" t="s">
        <v>730</v>
      </c>
      <c r="H77" s="117" t="str">
        <f t="shared" si="1"/>
        <v xml:space="preserve"> -:- Fan</v>
      </c>
      <c r="I77" s="117" t="s">
        <v>466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700</v>
      </c>
      <c r="W77" s="117" t="s">
        <v>723</v>
      </c>
      <c r="X77" s="126" t="s">
        <v>740</v>
      </c>
      <c r="Y77" s="117" t="s">
        <v>104</v>
      </c>
      <c r="Z77" s="117" t="str">
        <f xml:space="preserve"> _xlfn.CONCAT( V77, " -:- ", W77, " -:- ", X77, " -:- ", Y77)</f>
        <v>Industry -:- Petroleum, Basic Chemical and Rubber Product Manufacturing -:- Boiler -:- Fuel Oil</v>
      </c>
      <c r="AA77" s="117" t="s">
        <v>659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427</v>
      </c>
      <c r="F78" s="126"/>
      <c r="G78" s="126" t="s">
        <v>728</v>
      </c>
      <c r="H78" s="126" t="str">
        <f t="shared" si="1"/>
        <v xml:space="preserve"> -:- Wood/Pulp and Paper Refining</v>
      </c>
      <c r="I78" s="126" t="s">
        <v>467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700</v>
      </c>
      <c r="W78" s="117" t="s">
        <v>723</v>
      </c>
      <c r="X78" s="126" t="s">
        <v>740</v>
      </c>
      <c r="Y78" s="117" t="s">
        <v>93</v>
      </c>
      <c r="Z78" s="117" t="str">
        <f xml:space="preserve"> _xlfn.CONCAT( V78, " -:- ", W78, " -:- ", X78, " -:- ", Y78)</f>
        <v>Industry -:- Petroleum, Basic Chemical and Rubber Product Manufacturing -:- Boiler -:- Natural Gas</v>
      </c>
      <c r="AA78" s="117" t="s">
        <v>660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429</v>
      </c>
      <c r="G79" s="117" t="s">
        <v>707</v>
      </c>
      <c r="H79" s="117" t="str">
        <f t="shared" si="1"/>
        <v xml:space="preserve"> -:- Compressed Air</v>
      </c>
      <c r="I79" s="117" t="s">
        <v>468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700</v>
      </c>
      <c r="W79" s="117" t="s">
        <v>723</v>
      </c>
      <c r="X79" s="117" t="s">
        <v>738</v>
      </c>
      <c r="Y79" s="117" t="s">
        <v>95</v>
      </c>
      <c r="Z79" s="117" t="str">
        <f xml:space="preserve"> _xlfn.CONCAT( V79, " -:- ", W79, " -:- ", X79, " -:- ", Y79)</f>
        <v>Industry -:- Petroleum, Basic Chemical and Rubber Product Manufacturing -:- Stationary Motor -:- Electricity</v>
      </c>
      <c r="AA79" s="117" t="s">
        <v>661</v>
      </c>
      <c r="AB79" s="117" t="s">
        <v>46</v>
      </c>
      <c r="AC79" s="117" t="s">
        <v>290</v>
      </c>
      <c r="AD79" s="117" t="s">
        <v>205</v>
      </c>
    </row>
    <row r="80" spans="3:30">
      <c r="S80" s="117" t="s">
        <v>74</v>
      </c>
      <c r="U80" s="117" t="str">
        <f>+IND!C80</f>
        <v>CHMCL-MoTP-Stat-NGA-Pump15</v>
      </c>
      <c r="V80" s="117" t="s">
        <v>700</v>
      </c>
      <c r="W80" s="117" t="s">
        <v>723</v>
      </c>
      <c r="X80" s="126" t="s">
        <v>742</v>
      </c>
      <c r="Y80" s="117" t="s">
        <v>93</v>
      </c>
      <c r="Z80" s="117" t="str">
        <f xml:space="preserve"> _xlfn.CONCAT( V80, " -:- ", W80, " -:- ", X80, " -:- ", Y80)</f>
        <v>Industry -:- Petroleum, Basic Chemical and Rubber Product Manufacturing -:- Pump -:- Natural Gas</v>
      </c>
      <c r="AA80" s="117" t="s">
        <v>662</v>
      </c>
      <c r="AB80" s="117" t="s">
        <v>46</v>
      </c>
      <c r="AC80" s="117" t="s">
        <v>290</v>
      </c>
      <c r="AD80" s="117" t="s">
        <v>205</v>
      </c>
    </row>
    <row r="81" spans="19:30">
      <c r="S81" s="117" t="s">
        <v>74</v>
      </c>
      <c r="U81" s="117" t="str">
        <f>+IND!C81</f>
        <v>CHMCL-PH-REFRM-NGA-REFRM15</v>
      </c>
      <c r="V81" s="117" t="s">
        <v>700</v>
      </c>
      <c r="W81" s="117" t="s">
        <v>723</v>
      </c>
      <c r="X81" s="126" t="s">
        <v>747</v>
      </c>
      <c r="Y81" s="117" t="s">
        <v>93</v>
      </c>
      <c r="Z81" s="117" t="str">
        <f xml:space="preserve"> _xlfn.CONCAT( V81, " -:- ", W81, " -:- ", X81, " -:- ", Y81)</f>
        <v>Industry -:- Petroleum, Basic Chemical and Rubber Product Manufacturing -:- Reformer -:- Natural Gas</v>
      </c>
      <c r="AA81" s="117" t="s">
        <v>663</v>
      </c>
      <c r="AB81" s="117" t="s">
        <v>46</v>
      </c>
      <c r="AC81" s="117" t="s">
        <v>290</v>
      </c>
      <c r="AD81" s="117" t="s">
        <v>205</v>
      </c>
    </row>
    <row r="82" spans="19:30">
      <c r="S82" s="117" t="s">
        <v>74</v>
      </c>
      <c r="U82" s="117" t="str">
        <f>+IND!C82</f>
        <v>CHMCL-PH-DirH-NGA-Burner15</v>
      </c>
      <c r="V82" s="117" t="s">
        <v>700</v>
      </c>
      <c r="W82" s="117" t="s">
        <v>723</v>
      </c>
      <c r="X82" s="126" t="s">
        <v>744</v>
      </c>
      <c r="Y82" s="117" t="s">
        <v>93</v>
      </c>
      <c r="Z82" s="117" t="str">
        <f xml:space="preserve"> _xlfn.CONCAT( V82, " -:- ", W82, " -:- ", X82, " -:- ", Y82)</f>
        <v>Industry -:- Petroleum, Basic Chemical and Rubber Product Manufacturing -:- Burner -:- Natural Gas</v>
      </c>
      <c r="AA82" s="117" t="s">
        <v>664</v>
      </c>
      <c r="AB82" s="117" t="s">
        <v>46</v>
      </c>
      <c r="AC82" s="117" t="s">
        <v>290</v>
      </c>
      <c r="AD82" s="117" t="s">
        <v>205</v>
      </c>
    </row>
    <row r="83" spans="19:30">
      <c r="S83" s="117" t="s">
        <v>74</v>
      </c>
      <c r="U83" s="117" t="str">
        <f>+IND!C83</f>
        <v>CHMCL-PH-DirH-ELC-Heater15</v>
      </c>
      <c r="V83" s="117" t="s">
        <v>700</v>
      </c>
      <c r="W83" s="117" t="s">
        <v>723</v>
      </c>
      <c r="X83" s="126" t="s">
        <v>745</v>
      </c>
      <c r="Y83" s="117" t="s">
        <v>95</v>
      </c>
      <c r="Z83" s="117" t="str">
        <f xml:space="preserve"> _xlfn.CONCAT( V83, " -:- ", W83, " -:- ", X83, " -:- ", Y83)</f>
        <v>Industry -:- Petroleum, Basic Chemical and Rubber Product Manufacturing -:- Heater -:- Electricity</v>
      </c>
      <c r="AA83" s="117" t="s">
        <v>665</v>
      </c>
      <c r="AB83" s="117" t="s">
        <v>46</v>
      </c>
      <c r="AC83" s="117" t="s">
        <v>290</v>
      </c>
      <c r="AD83" s="117" t="s">
        <v>205</v>
      </c>
    </row>
    <row r="84" spans="19:30">
      <c r="S84" s="117" t="s">
        <v>74</v>
      </c>
      <c r="U84" s="117" t="str">
        <f>+IND!C84</f>
        <v>CHMCL-PH-FURN-FOL-Furn15</v>
      </c>
      <c r="V84" s="117" t="s">
        <v>700</v>
      </c>
      <c r="W84" s="117" t="s">
        <v>723</v>
      </c>
      <c r="X84" s="126" t="s">
        <v>736</v>
      </c>
      <c r="Y84" s="117" t="s">
        <v>104</v>
      </c>
      <c r="Z84" s="117" t="str">
        <f xml:space="preserve"> _xlfn.CONCAT( V84, " -:- ", W84, " -:- ", X84, " -:- ", Y84)</f>
        <v>Industry -:- Petroleum, Basic Chemical and Rubber Product Manufacturing -:- Furnace -:- Fuel Oil</v>
      </c>
      <c r="AA84" s="117" t="s">
        <v>666</v>
      </c>
      <c r="AB84" s="117" t="s">
        <v>46</v>
      </c>
      <c r="AC84" s="117" t="s">
        <v>290</v>
      </c>
      <c r="AD84" s="117" t="s">
        <v>205</v>
      </c>
    </row>
    <row r="85" spans="19:30">
      <c r="S85" s="117" t="s">
        <v>74</v>
      </c>
      <c r="U85" s="117" t="str">
        <f>+IND!C85</f>
        <v>CHMCL-PH-FURN-NGA-Furn15</v>
      </c>
      <c r="V85" s="117" t="s">
        <v>700</v>
      </c>
      <c r="W85" s="117" t="s">
        <v>723</v>
      </c>
      <c r="X85" s="126" t="s">
        <v>736</v>
      </c>
      <c r="Y85" s="117" t="s">
        <v>93</v>
      </c>
      <c r="Z85" s="117" t="str">
        <f xml:space="preserve"> _xlfn.CONCAT( V85, " -:- ", W85, " -:- ", X85, " -:- ", Y85)</f>
        <v>Industry -:- Petroleum, Basic Chemical and Rubber Product Manufacturing -:- Furnace -:- Natural Gas</v>
      </c>
      <c r="AA85" s="117" t="s">
        <v>667</v>
      </c>
      <c r="AB85" s="117" t="s">
        <v>46</v>
      </c>
      <c r="AC85" s="117" t="s">
        <v>290</v>
      </c>
      <c r="AD85" s="117" t="s">
        <v>205</v>
      </c>
    </row>
    <row r="86" spans="19:30">
      <c r="S86" s="117" t="s">
        <v>74</v>
      </c>
      <c r="U86" s="117" t="str">
        <f>+IND!C86</f>
        <v>REFI-PH-FURN-NGA-Furn15</v>
      </c>
      <c r="V86" s="117" t="s">
        <v>700</v>
      </c>
      <c r="W86" s="117" t="s">
        <v>724</v>
      </c>
      <c r="X86" s="126" t="s">
        <v>736</v>
      </c>
      <c r="Y86" s="117" t="s">
        <v>93</v>
      </c>
      <c r="Z86" s="117" t="str">
        <f xml:space="preserve"> _xlfn.CONCAT( V86, " -:- ", W86, " -:- ", X86, " -:- ", Y86)</f>
        <v>Industry -:- Refining -:- Furnace -:- Natural Gas</v>
      </c>
      <c r="AA86" s="117" t="s">
        <v>668</v>
      </c>
      <c r="AB86" s="117" t="s">
        <v>46</v>
      </c>
      <c r="AC86" s="117" t="s">
        <v>290</v>
      </c>
      <c r="AD86" s="117" t="s">
        <v>205</v>
      </c>
    </row>
    <row r="87" spans="19:30">
      <c r="S87" s="117" t="s">
        <v>74</v>
      </c>
      <c r="U87" s="117" t="str">
        <f>+IND!C87</f>
        <v>REFI-MoTP-Stat-ELC-Mtr15</v>
      </c>
      <c r="V87" s="117" t="s">
        <v>700</v>
      </c>
      <c r="W87" s="117" t="s">
        <v>724</v>
      </c>
      <c r="X87" s="126" t="s">
        <v>738</v>
      </c>
      <c r="Y87" s="117" t="s">
        <v>95</v>
      </c>
      <c r="Z87" s="117" t="str">
        <f xml:space="preserve"> _xlfn.CONCAT( V87, " -:- ", W87, " -:- ", X87, " -:- ", Y87)</f>
        <v>Industry -:- Refining -:- Stationary Motor -:- Electricity</v>
      </c>
      <c r="AA87" s="117" t="s">
        <v>669</v>
      </c>
      <c r="AB87" s="117" t="s">
        <v>46</v>
      </c>
      <c r="AC87" s="117" t="s">
        <v>290</v>
      </c>
      <c r="AD87" s="117" t="s">
        <v>205</v>
      </c>
    </row>
    <row r="88" spans="19:30">
      <c r="S88" s="117" t="s">
        <v>74</v>
      </c>
      <c r="U88" s="117" t="str">
        <f>+IND!C88</f>
        <v>REFI-PH-STM_HW-NGA-BLR15</v>
      </c>
      <c r="V88" s="117" t="s">
        <v>700</v>
      </c>
      <c r="W88" s="117" t="s">
        <v>724</v>
      </c>
      <c r="X88" s="126" t="s">
        <v>740</v>
      </c>
      <c r="Y88" s="117" t="s">
        <v>93</v>
      </c>
      <c r="Z88" s="117" t="str">
        <f xml:space="preserve"> _xlfn.CONCAT( V88, " -:- ", W88, " -:- ", X88, " -:- ", Y88)</f>
        <v>Industry -:- Refining -:- Boiler -:- Natural Gas</v>
      </c>
      <c r="AA88" s="117" t="s">
        <v>670</v>
      </c>
      <c r="AB88" s="117" t="s">
        <v>46</v>
      </c>
      <c r="AC88" s="117" t="s">
        <v>290</v>
      </c>
      <c r="AD88" s="117" t="s">
        <v>205</v>
      </c>
    </row>
    <row r="89" spans="19:30">
      <c r="S89" s="117" t="s">
        <v>74</v>
      </c>
      <c r="U89" s="117" t="str">
        <f>+IND!C89</f>
        <v>UREA-FDSTCK-NGA-FDSTCK15</v>
      </c>
      <c r="V89" s="117" t="s">
        <v>700</v>
      </c>
      <c r="W89" s="117" t="s">
        <v>725</v>
      </c>
      <c r="X89" s="126" t="s">
        <v>717</v>
      </c>
      <c r="Y89" s="117" t="s">
        <v>93</v>
      </c>
      <c r="Z89" s="117" t="str">
        <f xml:space="preserve"> _xlfn.CONCAT( V89, " -:- ", W89, " -:- ", X89, " -:- ", Y89)</f>
        <v>Industry -:- Urea Production -:- Feedstock -:- Natural Gas</v>
      </c>
      <c r="AA89" s="117" t="s">
        <v>671</v>
      </c>
      <c r="AB89" s="117" t="s">
        <v>46</v>
      </c>
      <c r="AC89" s="117" t="s">
        <v>290</v>
      </c>
      <c r="AD89" s="117" t="s">
        <v>205</v>
      </c>
    </row>
    <row r="90" spans="19:30">
      <c r="S90" s="117" t="s">
        <v>74</v>
      </c>
      <c r="U90" s="117" t="s">
        <v>589</v>
      </c>
      <c r="V90" s="117" t="s">
        <v>700</v>
      </c>
      <c r="W90" s="117" t="s">
        <v>725</v>
      </c>
      <c r="X90" s="126" t="s">
        <v>747</v>
      </c>
      <c r="Y90" s="117" t="s">
        <v>93</v>
      </c>
      <c r="Z90" s="117" t="str">
        <f xml:space="preserve"> _xlfn.CONCAT( V90, " -:- ", W90, " -:- ", X90, " -:- ", Y90)</f>
        <v>Industry -:- Urea Production -:- Reformer -:- Natural Gas</v>
      </c>
      <c r="AA90" s="117" t="s">
        <v>672</v>
      </c>
      <c r="AB90" s="117" t="s">
        <v>46</v>
      </c>
      <c r="AC90" s="117" t="s">
        <v>290</v>
      </c>
      <c r="AD90" s="117" t="s">
        <v>205</v>
      </c>
    </row>
    <row r="91" spans="19:30">
      <c r="S91" s="117" t="s">
        <v>74</v>
      </c>
      <c r="U91" s="117" t="str">
        <f>+IND!C91</f>
        <v>WOOD-PH-STM_HW-COA-BLR15</v>
      </c>
      <c r="V91" s="117" t="s">
        <v>700</v>
      </c>
      <c r="W91" s="117" t="s">
        <v>726</v>
      </c>
      <c r="X91" s="126" t="s">
        <v>740</v>
      </c>
      <c r="Y91" s="117" t="s">
        <v>91</v>
      </c>
      <c r="Z91" s="117" t="str">
        <f xml:space="preserve"> _xlfn.CONCAT( V91, " -:- ", W91, " -:- ", X91, " -:- ", Y91)</f>
        <v>Industry -:- Wood Product Manufacturing -:- Boiler -:- Coal</v>
      </c>
      <c r="AA91" s="117" t="s">
        <v>673</v>
      </c>
      <c r="AB91" s="117" t="s">
        <v>46</v>
      </c>
      <c r="AC91" s="117" t="s">
        <v>290</v>
      </c>
      <c r="AD91" s="117" t="s">
        <v>205</v>
      </c>
    </row>
    <row r="92" spans="19:30">
      <c r="S92" s="117" t="s">
        <v>74</v>
      </c>
      <c r="U92" s="117" t="str">
        <f>+IND!C92</f>
        <v>WOOD-PH-STM_HW-DSL-BLR15</v>
      </c>
      <c r="V92" s="117" t="s">
        <v>700</v>
      </c>
      <c r="W92" s="117" t="s">
        <v>726</v>
      </c>
      <c r="X92" s="126" t="s">
        <v>740</v>
      </c>
      <c r="Y92" s="117" t="s">
        <v>103</v>
      </c>
      <c r="Z92" s="117" t="str">
        <f xml:space="preserve"> _xlfn.CONCAT( V92, " -:- ", W92, " -:- ", X92, " -:- ", Y92)</f>
        <v>Industry -:- Wood Product Manufacturing -:- Boiler -:- Diesel</v>
      </c>
      <c r="AA92" s="117" t="s">
        <v>674</v>
      </c>
      <c r="AB92" s="117" t="s">
        <v>46</v>
      </c>
      <c r="AC92" s="117" t="s">
        <v>290</v>
      </c>
      <c r="AD92" s="117" t="s">
        <v>205</v>
      </c>
    </row>
    <row r="93" spans="19:30">
      <c r="S93" s="117" t="s">
        <v>74</v>
      </c>
      <c r="U93" s="117" t="str">
        <f>+IND!C93</f>
        <v>WOOD-PH-STM_HW-ELC-BLR15</v>
      </c>
      <c r="V93" s="117" t="s">
        <v>700</v>
      </c>
      <c r="W93" s="117" t="s">
        <v>726</v>
      </c>
      <c r="X93" s="126" t="s">
        <v>740</v>
      </c>
      <c r="Y93" s="117" t="s">
        <v>95</v>
      </c>
      <c r="Z93" s="117" t="str">
        <f xml:space="preserve"> _xlfn.CONCAT( V93, " -:- ", W93, " -:- ", X93, " -:- ", Y93)</f>
        <v>Industry -:- Wood Product Manufacturing -:- Boiler -:- Electricity</v>
      </c>
      <c r="AA93" s="117" t="s">
        <v>675</v>
      </c>
      <c r="AB93" s="117" t="s">
        <v>46</v>
      </c>
      <c r="AC93" s="117" t="s">
        <v>290</v>
      </c>
      <c r="AD93" s="117" t="s">
        <v>205</v>
      </c>
    </row>
    <row r="94" spans="19:30">
      <c r="S94" s="117" t="s">
        <v>74</v>
      </c>
      <c r="U94" s="117" t="str">
        <f>+IND!C94</f>
        <v>WOOD-PH-STM_HW-FOL-BLR15</v>
      </c>
      <c r="V94" s="117" t="s">
        <v>700</v>
      </c>
      <c r="W94" s="117" t="s">
        <v>726</v>
      </c>
      <c r="X94" s="126" t="s">
        <v>740</v>
      </c>
      <c r="Y94" s="117" t="s">
        <v>104</v>
      </c>
      <c r="Z94" s="117" t="str">
        <f xml:space="preserve"> _xlfn.CONCAT( V94, " -:- ", W94, " -:- ", X94, " -:- ", Y94)</f>
        <v>Industry -:- Wood Product Manufacturing -:- Boiler -:- Fuel Oil</v>
      </c>
      <c r="AA94" s="117" t="s">
        <v>676</v>
      </c>
      <c r="AB94" s="117" t="s">
        <v>46</v>
      </c>
      <c r="AC94" s="117" t="s">
        <v>290</v>
      </c>
      <c r="AD94" s="117" t="s">
        <v>205</v>
      </c>
    </row>
    <row r="95" spans="19:30">
      <c r="S95" s="117" t="s">
        <v>74</v>
      </c>
      <c r="U95" s="117" t="str">
        <f>+IND!C95</f>
        <v>WOOD-PH-STM_HW-GEO-Heat15</v>
      </c>
      <c r="V95" s="117" t="s">
        <v>700</v>
      </c>
      <c r="W95" s="117" t="s">
        <v>726</v>
      </c>
      <c r="X95" s="126" t="s">
        <v>741</v>
      </c>
      <c r="Y95" s="117" t="s">
        <v>107</v>
      </c>
      <c r="Z95" s="117" t="str">
        <f xml:space="preserve"> _xlfn.CONCAT( V95, " -:- ", W95, " -:- ", X95, " -:- ", Y95)</f>
        <v>Industry -:- Wood Product Manufacturing -:- Heat Exchanger -:- Geothermal</v>
      </c>
      <c r="AA95" s="117" t="s">
        <v>677</v>
      </c>
      <c r="AB95" s="117" t="s">
        <v>46</v>
      </c>
      <c r="AC95" s="117" t="s">
        <v>290</v>
      </c>
      <c r="AD95" s="117" t="s">
        <v>205</v>
      </c>
    </row>
    <row r="96" spans="19:30">
      <c r="S96" s="117" t="s">
        <v>74</v>
      </c>
      <c r="U96" s="117" t="str">
        <f>+IND!C96</f>
        <v>WOOD-PH-STM_HW-NGA-BLR15</v>
      </c>
      <c r="V96" s="117" t="s">
        <v>700</v>
      </c>
      <c r="W96" s="117" t="s">
        <v>726</v>
      </c>
      <c r="X96" s="126" t="s">
        <v>740</v>
      </c>
      <c r="Y96" s="117" t="s">
        <v>93</v>
      </c>
      <c r="Z96" s="117" t="str">
        <f xml:space="preserve"> _xlfn.CONCAT( V96, " -:- ", W96, " -:- ", X96, " -:- ", Y96)</f>
        <v>Industry -:- Wood Product Manufacturing -:- Boiler -:- Natural Gas</v>
      </c>
      <c r="AA96" s="117" t="s">
        <v>678</v>
      </c>
      <c r="AB96" s="117" t="s">
        <v>46</v>
      </c>
      <c r="AC96" s="117" t="s">
        <v>290</v>
      </c>
      <c r="AD96" s="117" t="s">
        <v>205</v>
      </c>
    </row>
    <row r="97" spans="5:30">
      <c r="S97" s="117" t="s">
        <v>74</v>
      </c>
      <c r="U97" s="117" t="str">
        <f>+IND!C97</f>
        <v>WOOD-PH-STM_HW-WOD-BLR15</v>
      </c>
      <c r="V97" s="117" t="s">
        <v>700</v>
      </c>
      <c r="W97" s="117" t="s">
        <v>726</v>
      </c>
      <c r="X97" s="126" t="s">
        <v>740</v>
      </c>
      <c r="Y97" s="117" t="s">
        <v>112</v>
      </c>
      <c r="Z97" s="117" t="str">
        <f xml:space="preserve"> _xlfn.CONCAT( V97, " -:- ", W97, " -:- ", X97, " -:- ", Y97)</f>
        <v>Industry -:- Wood Product Manufacturing -:- Boiler -:- Wood</v>
      </c>
      <c r="AA97" s="117" t="s">
        <v>679</v>
      </c>
      <c r="AB97" s="117" t="s">
        <v>46</v>
      </c>
      <c r="AC97" s="117" t="s">
        <v>290</v>
      </c>
      <c r="AD97" s="117" t="s">
        <v>205</v>
      </c>
    </row>
    <row r="98" spans="5:30">
      <c r="S98" s="117" t="s">
        <v>74</v>
      </c>
      <c r="U98" s="117" t="str">
        <f>+IND!C98</f>
        <v>WOOD-Fan-ELC-Fan15</v>
      </c>
      <c r="V98" s="117" t="s">
        <v>700</v>
      </c>
      <c r="W98" s="117" t="s">
        <v>726</v>
      </c>
      <c r="X98" s="126" t="s">
        <v>730</v>
      </c>
      <c r="Y98" s="117" t="s">
        <v>95</v>
      </c>
      <c r="Z98" s="117" t="str">
        <f xml:space="preserve"> _xlfn.CONCAT( V98, " -:- ", W98, " -:- ", X98, " -:- ", Y98)</f>
        <v>Industry -:- Wood Product Manufacturing -:- Fan -:- Electricity</v>
      </c>
      <c r="AA98" s="117" t="s">
        <v>680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700</v>
      </c>
      <c r="W99" s="117" t="s">
        <v>726</v>
      </c>
      <c r="X99" s="126" t="s">
        <v>738</v>
      </c>
      <c r="Y99" s="117" t="s">
        <v>95</v>
      </c>
      <c r="Z99" s="117" t="str">
        <f xml:space="preserve"> _xlfn.CONCAT( V99, " -:- ", W99, " -:- ", X99, " -:- ", Y99)</f>
        <v>Industry -:- Wood Product Manufacturing -:- Stationary Motor -:- Electricity</v>
      </c>
      <c r="AA99" s="117" t="s">
        <v>681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700</v>
      </c>
      <c r="W100" s="117" t="s">
        <v>726</v>
      </c>
      <c r="X100" s="126" t="s">
        <v>748</v>
      </c>
      <c r="Y100" s="117" t="s">
        <v>95</v>
      </c>
      <c r="Z100" s="117" t="str">
        <f xml:space="preserve"> _xlfn.CONCAT( V100, " -:- ", W100, " -:- ", X100, " -:- ", Y100)</f>
        <v>Industry -:- Wood Product Manufacturing -:- Wood/Pulp and Paper Refiner -:- Electricity</v>
      </c>
      <c r="AA100" s="117" t="s">
        <v>682</v>
      </c>
      <c r="AB100" s="117" t="s">
        <v>46</v>
      </c>
      <c r="AC100" s="117" t="s">
        <v>290</v>
      </c>
      <c r="AD100" s="117" t="s">
        <v>205</v>
      </c>
    </row>
    <row r="101" spans="5:30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700</v>
      </c>
      <c r="W101" s="117" t="s">
        <v>726</v>
      </c>
      <c r="X101" s="126" t="s">
        <v>742</v>
      </c>
      <c r="Y101" s="117" t="s">
        <v>95</v>
      </c>
      <c r="Z101" s="117" t="str">
        <f xml:space="preserve"> _xlfn.CONCAT( V101, " -:- ", W101, " -:- ", X101, " -:- ", Y101)</f>
        <v>Industry -:- Wood Product Manufacturing -:- Pump -:- Electricity</v>
      </c>
      <c r="AA101" s="117" t="s">
        <v>683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700</v>
      </c>
      <c r="W102" s="117" t="s">
        <v>726</v>
      </c>
      <c r="X102" s="126" t="s">
        <v>736</v>
      </c>
      <c r="Y102" s="117" t="s">
        <v>93</v>
      </c>
      <c r="Z102" s="117" t="str">
        <f xml:space="preserve"> _xlfn.CONCAT( V102, " -:- ", W102, " -:- ", X102, " -:- ", Y102)</f>
        <v>Industry -:- Wood Product Manufacturing -:- Furnace -:- Natural Gas</v>
      </c>
      <c r="AA102" s="117" t="s">
        <v>684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700</v>
      </c>
      <c r="W103" s="117" t="s">
        <v>726</v>
      </c>
      <c r="X103" s="126" t="s">
        <v>739</v>
      </c>
      <c r="Y103" s="117" t="s">
        <v>95</v>
      </c>
      <c r="Z103" s="117" t="str">
        <f xml:space="preserve"> _xlfn.CONCAT( V103, " -:- ", W103, " -:- ", X103, " -:- ", Y103)</f>
        <v>Industry -:- Wood Product Manufacturing -:- Compressor -:- Electricity</v>
      </c>
      <c r="AA103" s="117" t="s">
        <v>685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700</v>
      </c>
      <c r="W104" s="117" t="s">
        <v>729</v>
      </c>
      <c r="X104" s="126" t="s">
        <v>740</v>
      </c>
      <c r="Y104" s="117" t="s">
        <v>91</v>
      </c>
      <c r="Z104" s="117" t="str">
        <f xml:space="preserve"> _xlfn.CONCAT( V104, " -:- ", W104, " -:- ", X104, " -:- ", Y104)</f>
        <v>Industry -:- Pulp and Paper Manufacturing -:- Boiler -:- Coal</v>
      </c>
      <c r="AA104" s="117" t="s">
        <v>686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700</v>
      </c>
      <c r="W105" s="117" t="s">
        <v>729</v>
      </c>
      <c r="X105" s="126" t="s">
        <v>740</v>
      </c>
      <c r="Y105" s="117" t="s">
        <v>104</v>
      </c>
      <c r="Z105" s="117" t="str">
        <f xml:space="preserve"> _xlfn.CONCAT( V105, " -:- ", W105, " -:- ", X105, " -:- ", Y105)</f>
        <v>Industry -:- Pulp and Paper Manufacturing -:- Boiler -:- Fuel Oil</v>
      </c>
      <c r="AA105" s="117" t="s">
        <v>687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700</v>
      </c>
      <c r="W106" s="117" t="s">
        <v>729</v>
      </c>
      <c r="X106" s="126" t="s">
        <v>741</v>
      </c>
      <c r="Y106" s="117" t="s">
        <v>107</v>
      </c>
      <c r="Z106" s="117" t="str">
        <f xml:space="preserve"> _xlfn.CONCAT( V106, " -:- ", W106, " -:- ", X106, " -:- ", Y106)</f>
        <v>Industry -:- Pulp and Paper Manufacturing -:- Heat Exchanger -:- Geothermal</v>
      </c>
      <c r="AA106" s="117" t="s">
        <v>688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700</v>
      </c>
      <c r="W107" s="117" t="s">
        <v>729</v>
      </c>
      <c r="X107" s="126" t="s">
        <v>740</v>
      </c>
      <c r="Y107" s="117" t="s">
        <v>93</v>
      </c>
      <c r="Z107" s="117" t="str">
        <f xml:space="preserve"> _xlfn.CONCAT( V107, " -:- ", W107, " -:- ", X107, " -:- ", Y107)</f>
        <v>Industry -:- Pulp and Paper Manufacturing -:- Boiler -:- Natural Gas</v>
      </c>
      <c r="AA107" s="117" t="s">
        <v>689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700</v>
      </c>
      <c r="W108" s="117" t="s">
        <v>729</v>
      </c>
      <c r="X108" s="126" t="s">
        <v>740</v>
      </c>
      <c r="Y108" s="117" t="s">
        <v>112</v>
      </c>
      <c r="Z108" s="117" t="str">
        <f xml:space="preserve"> _xlfn.CONCAT( V108, " -:- ", W108, " -:- ", X108, " -:- ", Y108)</f>
        <v>Industry -:- Pulp and Paper Manufacturing -:- Boiler -:- Wood</v>
      </c>
      <c r="AA108" s="117" t="s">
        <v>690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700</v>
      </c>
      <c r="W109" s="117" t="s">
        <v>729</v>
      </c>
      <c r="X109" s="126" t="s">
        <v>748</v>
      </c>
      <c r="Y109" s="117" t="s">
        <v>95</v>
      </c>
      <c r="Z109" s="117" t="str">
        <f xml:space="preserve"> _xlfn.CONCAT( V109, " -:- ", W109, " -:- ", X109, " -:- ", Y109)</f>
        <v>Industry -:- Pulp and Paper Manufacturing -:- Wood/Pulp and Paper Refiner -:- Electricity</v>
      </c>
      <c r="AA109" s="117" t="s">
        <v>691</v>
      </c>
      <c r="AB109" s="117" t="s">
        <v>46</v>
      </c>
      <c r="AC109" s="117" t="s">
        <v>290</v>
      </c>
      <c r="AD109" s="117" t="s">
        <v>205</v>
      </c>
    </row>
    <row r="110" spans="5:30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700</v>
      </c>
      <c r="W110" s="117" t="s">
        <v>729</v>
      </c>
      <c r="X110" s="126" t="s">
        <v>736</v>
      </c>
      <c r="Y110" s="117" t="s">
        <v>93</v>
      </c>
      <c r="Z110" s="117" t="str">
        <f xml:space="preserve"> _xlfn.CONCAT( V110, " -:- ", W110, " -:- ", X110, " -:- ", Y110)</f>
        <v>Industry -:- Pulp and Paper Manufacturing -:- Furnace -:- Natural Gas</v>
      </c>
      <c r="AA110" s="117" t="s">
        <v>692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700</v>
      </c>
      <c r="W111" s="117" t="s">
        <v>729</v>
      </c>
      <c r="X111" s="126" t="s">
        <v>742</v>
      </c>
      <c r="Y111" s="117" t="s">
        <v>95</v>
      </c>
      <c r="Z111" s="117" t="str">
        <f xml:space="preserve"> _xlfn.CONCAT( V111, " -:- ", W111, " -:- ", X111, " -:- ", Y111)</f>
        <v>Industry -:- Pulp and Paper Manufacturing -:- Pump -:- Electricity</v>
      </c>
      <c r="AA111" s="117" t="s">
        <v>693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700</v>
      </c>
      <c r="W112" s="117" t="s">
        <v>729</v>
      </c>
      <c r="X112" s="126" t="s">
        <v>738</v>
      </c>
      <c r="Y112" s="117" t="s">
        <v>95</v>
      </c>
      <c r="Z112" s="117" t="str">
        <f xml:space="preserve"> _xlfn.CONCAT( V112, " -:- ", W112, " -:- ", X112, " -:- ", Y112)</f>
        <v>Industry -:- Pulp and Paper Manufacturing -:- Stationary Motor -:- Electricity</v>
      </c>
      <c r="AA112" s="117" t="s">
        <v>694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700</v>
      </c>
      <c r="W113" s="117" t="s">
        <v>729</v>
      </c>
      <c r="X113" s="126" t="s">
        <v>730</v>
      </c>
      <c r="Y113" s="117" t="s">
        <v>95</v>
      </c>
      <c r="Z113" s="117" t="str">
        <f xml:space="preserve"> _xlfn.CONCAT( V113, " -:- ", W113, " -:- ", X113, " -:- ", Y113)</f>
        <v>Industry -:- Pulp and Paper Manufacturing -:- Fan -:- Electricity</v>
      </c>
      <c r="AA113" s="117" t="s">
        <v>695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700</v>
      </c>
      <c r="W114" s="117" t="s">
        <v>729</v>
      </c>
      <c r="X114" s="126" t="s">
        <v>744</v>
      </c>
      <c r="Y114" s="117" t="s">
        <v>93</v>
      </c>
      <c r="Z114" s="117" t="str">
        <f xml:space="preserve"> _xlfn.CONCAT( V114, " -:- ", W114, " -:- ", X114, " -:- ", Y114)</f>
        <v>Industry -:- Pulp and Paper Manufacturing -:- Burner -:- Natural Gas</v>
      </c>
      <c r="AA114" s="117" t="s">
        <v>696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700</v>
      </c>
      <c r="W115" s="117" t="s">
        <v>729</v>
      </c>
      <c r="X115" s="126" t="s">
        <v>739</v>
      </c>
      <c r="Y115" s="117" t="s">
        <v>95</v>
      </c>
      <c r="Z115" s="117" t="str">
        <f xml:space="preserve"> _xlfn.CONCAT( V115, " -:- ", W115, " -:- ", X115, " -:- ", Y115)</f>
        <v>Industry -:- Pulp and Paper Manufacturing -:- Compressor -:- Electricity</v>
      </c>
      <c r="AA115" s="117" t="s">
        <v>697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I116"/>
      <c r="J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  <c r="Z121" s="117" t="s">
        <v>749</v>
      </c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topLeftCell="AI1" zoomScale="80" zoomScaleNormal="80" workbookViewId="0">
      <pane ySplit="7" topLeftCell="A8" activePane="bottomLeft" state="frozen"/>
      <selection activeCell="C1" sqref="C1"/>
      <selection pane="bottomLeft" activeCell="BD24" sqref="BD24"/>
    </sheetView>
  </sheetViews>
  <sheetFormatPr defaultColWidth="9.1796875" defaultRowHeight="16"/>
  <cols>
    <col min="1" max="2" width="9.1796875" style="117"/>
    <col min="3" max="3" width="37.26953125" style="117" customWidth="1"/>
    <col min="4" max="4" width="10.26953125" style="117" customWidth="1"/>
    <col min="5" max="5" width="10.453125" style="117" customWidth="1"/>
    <col min="6" max="6" width="10.7265625" style="117" customWidth="1"/>
    <col min="7" max="26" width="9.1796875" style="117"/>
    <col min="27" max="27" width="13.26953125" style="117" customWidth="1"/>
    <col min="28" max="16384" width="9.179687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316</v>
      </c>
    </row>
    <row r="5" spans="1:45" ht="26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310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307</v>
      </c>
      <c r="AB6" s="123"/>
      <c r="AL6" s="117" t="s">
        <v>381</v>
      </c>
      <c r="AM6" s="117">
        <v>2018</v>
      </c>
      <c r="AN6" s="117">
        <v>2018</v>
      </c>
    </row>
    <row r="7" spans="1:45" ht="36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topLeftCell="C1" workbookViewId="0">
      <selection activeCell="C5" sqref="C5"/>
    </sheetView>
  </sheetViews>
  <sheetFormatPr defaultColWidth="9.1796875" defaultRowHeight="16"/>
  <cols>
    <col min="1" max="2" width="9.1796875" style="117"/>
    <col min="3" max="3" width="35.26953125" style="117" customWidth="1"/>
    <col min="4" max="4" width="10.26953125" style="117" customWidth="1"/>
    <col min="5" max="5" width="10.453125" style="117" customWidth="1"/>
    <col min="6" max="6" width="10.7265625" style="117" customWidth="1"/>
    <col min="7" max="7" width="9.1796875" style="117" customWidth="1"/>
    <col min="8" max="16384" width="9.179687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9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2" t="s">
        <v>283</v>
      </c>
      <c r="S5" s="132" t="s">
        <v>389</v>
      </c>
      <c r="T5" s="132" t="s">
        <v>390</v>
      </c>
      <c r="U5" s="132" t="s">
        <v>391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36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D11" sqref="D11"/>
    </sheetView>
  </sheetViews>
  <sheetFormatPr defaultRowHeight="12.5"/>
  <cols>
    <col min="3" max="3" width="17.26953125" bestFit="1" customWidth="1"/>
    <col min="4" max="4" width="16.81640625" customWidth="1"/>
    <col min="5" max="5" width="22.26953125" customWidth="1"/>
    <col min="6" max="6" width="11.26953125" customWidth="1"/>
  </cols>
  <sheetData>
    <row r="4" spans="3:6" ht="13">
      <c r="C4" s="4" t="s">
        <v>76</v>
      </c>
      <c r="D4" s="4"/>
    </row>
    <row r="5" spans="3:6" ht="13">
      <c r="C5" s="9" t="s">
        <v>0</v>
      </c>
      <c r="D5" s="9" t="s">
        <v>582</v>
      </c>
      <c r="E5" s="9" t="s">
        <v>583</v>
      </c>
      <c r="F5" s="9" t="s">
        <v>385</v>
      </c>
    </row>
    <row r="6" spans="3:6" ht="13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 ht="13">
      <c r="C7" s="8" t="str">
        <f>+IND_PRC_COM!E8</f>
        <v>ALU-PH-FURN</v>
      </c>
      <c r="D7" s="127">
        <f>+ROUNDDOWN(SUMIF(IND!$E$8:$E$143,Demand!C7,IND!$R$8:$R$143),2)</f>
        <v>14.62</v>
      </c>
      <c r="E7">
        <f t="shared" ref="E7:E38" si="0">+IF(D7&lt;F7,D7,F7)</f>
        <v>14.62</v>
      </c>
      <c r="F7" s="127">
        <f>+ROUNDDOWN(SUMIF(IND!$E$8:$E$143,Demand!C7,IND!$T$8:$T$143),2)</f>
        <v>14.62</v>
      </c>
    </row>
    <row r="8" spans="3:6" ht="13">
      <c r="C8" s="8" t="str">
        <f>+IND_PRC_COM!E9</f>
        <v>CNST-MoTP-Mob</v>
      </c>
      <c r="D8" s="127">
        <f>+ROUNDDOWN(SUMIF(IND!$E$8:$E$143,Demand!C8,IND!$R$8:$R$143),2)</f>
        <v>0.34</v>
      </c>
      <c r="E8">
        <f t="shared" si="0"/>
        <v>0.34</v>
      </c>
      <c r="F8" s="127">
        <f>+ROUNDDOWN(SUMIF(IND!$E$8:$E$143,Demand!C8,IND!$T$8:$T$143),2)</f>
        <v>0.34</v>
      </c>
    </row>
    <row r="9" spans="3:6" ht="13">
      <c r="C9" s="8" t="str">
        <f>+IND_PRC_COM!E10</f>
        <v>CNST-MoTP-Stat</v>
      </c>
      <c r="D9" s="127">
        <f>+ROUNDDOWN(SUMIF(IND!$E$8:$E$143,Demand!C9,IND!$R$8:$R$143),2)</f>
        <v>0.15</v>
      </c>
      <c r="E9">
        <f t="shared" si="0"/>
        <v>0.15</v>
      </c>
      <c r="F9" s="127">
        <f>+ROUNDDOWN(SUMIF(IND!$E$8:$E$143,Demand!C9,IND!$T$8:$T$143),2)</f>
        <v>0.15</v>
      </c>
    </row>
    <row r="10" spans="3:6" ht="13">
      <c r="C10" s="8" t="str">
        <f>+IND_PRC_COM!E11</f>
        <v>DARY-AIR</v>
      </c>
      <c r="D10" s="127">
        <f>+ROUNDDOWN(SUMIF(IND!$E$8:$E$143,Demand!C10,IND!$R$8:$R$143),2)</f>
        <v>0.06</v>
      </c>
      <c r="E10">
        <f t="shared" si="0"/>
        <v>0.06</v>
      </c>
      <c r="F10" s="127">
        <f>+ROUNDDOWN(SUMIF(IND!$E$8:$E$143,Demand!C10,IND!$T$8:$T$143),2)</f>
        <v>0.06</v>
      </c>
    </row>
    <row r="11" spans="3:6" ht="13">
      <c r="C11" s="8" t="str">
        <f>+IND_PRC_COM!E12</f>
        <v>DARY-MoTP-Stat</v>
      </c>
      <c r="D11" s="127">
        <f>+ROUNDDOWN(SUMIF(IND!$E$8:$E$143,Demand!C11,IND!$R$8:$R$143),2)</f>
        <v>0.04</v>
      </c>
      <c r="E11">
        <f t="shared" si="0"/>
        <v>0.04</v>
      </c>
      <c r="F11" s="127">
        <f>+ROUNDDOWN(SUMIF(IND!$E$8:$E$143,Demand!C11,IND!$T$8:$T$143),2)</f>
        <v>0.04</v>
      </c>
    </row>
    <row r="12" spans="3:6" ht="13">
      <c r="C12" s="8" t="str">
        <f>+IND_PRC_COM!E13</f>
        <v>DARY-PH-MVR_DRY</v>
      </c>
      <c r="D12" s="127">
        <f>+ROUNDDOWN(SUMIF(IND!$E$8:$E$143,Demand!C12,IND!$R$8:$R$143),2)</f>
        <v>2.74</v>
      </c>
      <c r="E12">
        <f t="shared" si="0"/>
        <v>2.74</v>
      </c>
      <c r="F12" s="127">
        <f>+ROUNDDOWN(SUMIF(IND!$E$8:$E$143,Demand!C12,IND!$T$8:$T$143),2)</f>
        <v>2.74</v>
      </c>
    </row>
    <row r="13" spans="3:6" ht="13">
      <c r="C13" s="8" t="str">
        <f>+IND_PRC_COM!E14</f>
        <v>DARY-PH-MVR_PRE</v>
      </c>
      <c r="D13" s="127">
        <f>+ROUNDDOWN(SUMIF(IND!$E$8:$E$143,Demand!C13,IND!$R$8:$R$143),2)</f>
        <v>0.73</v>
      </c>
      <c r="E13">
        <f t="shared" si="0"/>
        <v>0.73</v>
      </c>
      <c r="F13" s="127">
        <f>+ROUNDDOWN(SUMIF(IND!$E$8:$E$143,Demand!C13,IND!$T$8:$T$143),2)</f>
        <v>0.73</v>
      </c>
    </row>
    <row r="14" spans="3:6" ht="13">
      <c r="C14" s="8" t="str">
        <f>+IND_PRC_COM!E15</f>
        <v>DARY-PH-TVR_EVP</v>
      </c>
      <c r="D14" s="127">
        <f>+ROUNDDOWN(SUMIF(IND!$E$8:$E$143,Demand!C14,IND!$R$8:$R$143),2)</f>
        <v>0.61</v>
      </c>
      <c r="E14">
        <f t="shared" si="0"/>
        <v>0.61</v>
      </c>
      <c r="F14" s="127">
        <f>+ROUNDDOWN(SUMIF(IND!$E$8:$E$143,Demand!C14,IND!$T$8:$T$143),2)</f>
        <v>0.61</v>
      </c>
    </row>
    <row r="15" spans="3:6" ht="13">
      <c r="C15" s="8" t="str">
        <f>+IND_PRC_COM!E16</f>
        <v>DARY-PH-TVR_DRY</v>
      </c>
      <c r="D15" s="127">
        <f>+ROUNDDOWN(SUMIF(IND!$E$8:$E$143,Demand!C15,IND!$R$8:$R$143),2)</f>
        <v>0.59</v>
      </c>
      <c r="E15">
        <f t="shared" si="0"/>
        <v>0.59</v>
      </c>
      <c r="F15" s="127">
        <f>+ROUNDDOWN(SUMIF(IND!$E$8:$E$143,Demand!C15,IND!$T$8:$T$143),2)</f>
        <v>0.59</v>
      </c>
    </row>
    <row r="16" spans="3:6" ht="13">
      <c r="C16" s="8" t="str">
        <f>+IND_PRC_COM!E17</f>
        <v>DARY-PH-MVR_TVR</v>
      </c>
      <c r="D16" s="127">
        <f>+ROUNDDOWN(SUMIF(IND!$E$8:$E$143,Demand!C16,IND!$R$8:$R$143),2)</f>
        <v>0.28000000000000003</v>
      </c>
      <c r="E16">
        <f t="shared" si="0"/>
        <v>0.28000000000000003</v>
      </c>
      <c r="F16" s="127">
        <f>+ROUNDDOWN(SUMIF(IND!$E$8:$E$143,Demand!C16,IND!$T$8:$T$143),2)</f>
        <v>0.28000000000000003</v>
      </c>
    </row>
    <row r="17" spans="3:6" ht="13">
      <c r="C17" s="8" t="str">
        <f>+IND_PRC_COM!E18</f>
        <v>DARY-PH-MVR_Fan</v>
      </c>
      <c r="D17" s="127">
        <f>+ROUNDDOWN(SUMIF(IND!$E$8:$E$143,Demand!C17,IND!$R$8:$R$143),2)</f>
        <v>15.16</v>
      </c>
      <c r="E17">
        <f t="shared" si="0"/>
        <v>15.16</v>
      </c>
      <c r="F17" s="127">
        <f>+ROUNDDOWN(SUMIF(IND!$E$8:$E$143,Demand!C17,IND!$T$8:$T$143),2)</f>
        <v>15.16</v>
      </c>
    </row>
    <row r="18" spans="3:6" ht="13">
      <c r="C18" s="8" t="str">
        <f>+IND_PRC_COM!E19</f>
        <v>DARY-PH-STM_HW</v>
      </c>
      <c r="D18" s="127">
        <f>+ROUNDDOWN(SUMIF(IND!$E$8:$E$143,Demand!C18,IND!$R$8:$R$143),2)</f>
        <v>0.19</v>
      </c>
      <c r="E18">
        <f t="shared" si="0"/>
        <v>0.19</v>
      </c>
      <c r="F18" s="127">
        <f>+ROUNDDOWN(SUMIF(IND!$E$8:$E$143,Demand!C18,IND!$T$8:$T$143),2)</f>
        <v>0.19</v>
      </c>
    </row>
    <row r="19" spans="3:6" ht="13">
      <c r="C19" s="8" t="str">
        <f>+IND_PRC_COM!E20</f>
        <v>DARY-Pump</v>
      </c>
      <c r="D19" s="127">
        <f>+ROUNDDOWN(SUMIF(IND!$E$8:$E$143,Demand!C19,IND!$R$8:$R$143),2)</f>
        <v>0.23</v>
      </c>
      <c r="E19">
        <f t="shared" si="0"/>
        <v>0.23</v>
      </c>
      <c r="F19" s="127">
        <f>+ROUNDDOWN(SUMIF(IND!$E$8:$E$143,Demand!C19,IND!$T$8:$T$143),2)</f>
        <v>0.23</v>
      </c>
    </row>
    <row r="20" spans="3:6" ht="13">
      <c r="C20" s="8" t="str">
        <f>+IND_PRC_COM!E21</f>
        <v>DARY-RFGR</v>
      </c>
      <c r="D20" s="127">
        <f>+ROUNDDOWN(SUMIF(IND!$E$8:$E$143,Demand!C20,IND!$R$8:$R$143),2)</f>
        <v>0.27</v>
      </c>
      <c r="E20">
        <f t="shared" si="0"/>
        <v>0.27</v>
      </c>
      <c r="F20" s="127">
        <f>+ROUNDDOWN(SUMIF(IND!$E$8:$E$143,Demand!C20,IND!$T$8:$T$143),2)</f>
        <v>0.27</v>
      </c>
    </row>
    <row r="21" spans="3:6" ht="13">
      <c r="C21" s="8" t="str">
        <f>+IND_PRC_COM!E22</f>
        <v>FOOD-MoTP-Stat</v>
      </c>
      <c r="D21" s="127">
        <f>+ROUNDDOWN(SUMIF(IND!$E$8:$E$143,Demand!C21,IND!$R$8:$R$143),2)</f>
        <v>0.13</v>
      </c>
      <c r="E21">
        <f t="shared" si="0"/>
        <v>0.13</v>
      </c>
      <c r="F21" s="127">
        <f>+ROUNDDOWN(SUMIF(IND!$E$8:$E$143,Demand!C21,IND!$T$8:$T$143),2)</f>
        <v>0.13</v>
      </c>
    </row>
    <row r="22" spans="3:6" ht="13">
      <c r="C22" s="8" t="str">
        <f>+IND_PRC_COM!E23</f>
        <v>FOOD-PH-DirH</v>
      </c>
      <c r="D22" s="127">
        <f>+ROUNDDOWN(SUMIF(IND!$E$8:$E$143,Demand!C22,IND!$R$8:$R$143),2)</f>
        <v>0.02</v>
      </c>
      <c r="E22">
        <f t="shared" si="0"/>
        <v>0.02</v>
      </c>
      <c r="F22" s="127">
        <f>+ROUNDDOWN(SUMIF(IND!$E$8:$E$143,Demand!C22,IND!$T$8:$T$143),2)</f>
        <v>0.02</v>
      </c>
    </row>
    <row r="23" spans="3:6" ht="13">
      <c r="C23" s="8" t="str">
        <f>+IND_PRC_COM!E24</f>
        <v>FOOD-PH-OVN</v>
      </c>
      <c r="D23" s="127">
        <f>+ROUNDDOWN(SUMIF(IND!$E$8:$E$143,Demand!C23,IND!$R$8:$R$143),2)</f>
        <v>7.0000000000000007E-2</v>
      </c>
      <c r="E23">
        <f t="shared" si="0"/>
        <v>7.0000000000000007E-2</v>
      </c>
      <c r="F23" s="127">
        <f>+ROUNDDOWN(SUMIF(IND!$E$8:$E$143,Demand!C23,IND!$T$8:$T$143),2)</f>
        <v>7.0000000000000007E-2</v>
      </c>
    </row>
    <row r="24" spans="3:6" ht="13">
      <c r="C24" s="8" t="str">
        <f>+IND_PRC_COM!E25</f>
        <v>FOOD-PH-STM_HW</v>
      </c>
      <c r="D24" s="127">
        <f>+ROUNDDOWN(SUMIF(IND!$E$8:$E$143,Demand!C24,IND!$R$8:$R$143),2)</f>
        <v>0.34</v>
      </c>
      <c r="E24">
        <f t="shared" si="0"/>
        <v>0.34</v>
      </c>
      <c r="F24" s="127">
        <f>+ROUNDDOWN(SUMIF(IND!$E$8:$E$143,Demand!C24,IND!$T$8:$T$143),2)</f>
        <v>0.34</v>
      </c>
    </row>
    <row r="25" spans="3:6" ht="13">
      <c r="C25" s="8" t="str">
        <f>+IND_PRC_COM!E26</f>
        <v>FOOD-Pump</v>
      </c>
      <c r="D25" s="127">
        <f>+ROUNDDOWN(SUMIF(IND!$E$8:$E$143,Demand!C25,IND!$R$8:$R$143),2)</f>
        <v>0.21</v>
      </c>
      <c r="E25">
        <f t="shared" si="0"/>
        <v>0.21</v>
      </c>
      <c r="F25" s="127">
        <f>+ROUNDDOWN(SUMIF(IND!$E$8:$E$143,Demand!C25,IND!$T$8:$T$143),2)</f>
        <v>0.21</v>
      </c>
    </row>
    <row r="26" spans="3:6" ht="13">
      <c r="C26" s="8" t="str">
        <f>+IND_PRC_COM!E27</f>
        <v>FOOD-RFGR</v>
      </c>
      <c r="D26" s="127">
        <f>+ROUNDDOWN(SUMIF(IND!$E$8:$E$143,Demand!C26,IND!$R$8:$R$143),2)</f>
        <v>0.11</v>
      </c>
      <c r="E26">
        <f t="shared" si="0"/>
        <v>0.11</v>
      </c>
      <c r="F26" s="127">
        <f>+ROUNDDOWN(SUMIF(IND!$E$8:$E$143,Demand!C26,IND!$T$8:$T$143),2)</f>
        <v>0.11</v>
      </c>
    </row>
    <row r="27" spans="3:6" ht="13">
      <c r="C27" s="8" t="str">
        <f>+IND_PRC_COM!E28</f>
        <v>IIS-FDSTCK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 ht="13">
      <c r="C28" s="8" t="str">
        <f>+IND_PRC_COM!E29</f>
        <v>IIS-MoTP-Stat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 ht="13">
      <c r="C29" s="8" t="str">
        <f>+IND_PRC_COM!E30</f>
        <v>IIS-PH-FURN</v>
      </c>
      <c r="D29" s="127">
        <f>+ROUNDDOWN(SUMIF(IND!$E$8:$E$143,Demand!C29,IND!$R$8:$R$143),2)</f>
        <v>0</v>
      </c>
      <c r="E29">
        <f t="shared" si="0"/>
        <v>0</v>
      </c>
      <c r="F29" s="127">
        <f>+ROUNDDOWN(SUMIF(IND!$E$8:$E$143,Demand!C29,IND!$T$8:$T$143),2)</f>
        <v>0</v>
      </c>
    </row>
    <row r="30" spans="3:6" ht="13">
      <c r="C30" s="8" t="str">
        <f>+IND_PRC_COM!E31</f>
        <v>MEAT-MoTP-Stat</v>
      </c>
      <c r="D30" s="127">
        <f>+ROUNDDOWN(SUMIF(IND!$E$8:$E$143,Demand!C30,IND!$R$8:$R$143),2)</f>
        <v>0.2</v>
      </c>
      <c r="E30">
        <f t="shared" si="0"/>
        <v>0.2</v>
      </c>
      <c r="F30" s="127">
        <f>+ROUNDDOWN(SUMIF(IND!$E$8:$E$143,Demand!C30,IND!$T$8:$T$143),2)</f>
        <v>0.2</v>
      </c>
    </row>
    <row r="31" spans="3:6" ht="13">
      <c r="C31" s="8" t="str">
        <f>+IND_PRC_COM!E32</f>
        <v>MEAT-PH-STM_HW</v>
      </c>
      <c r="D31" s="127">
        <f>+ROUNDDOWN(SUMIF(IND!$E$8:$E$143,Demand!C31,IND!$R$8:$R$143),2)</f>
        <v>0.81</v>
      </c>
      <c r="E31">
        <f t="shared" si="0"/>
        <v>0.81</v>
      </c>
      <c r="F31" s="127">
        <f>+ROUNDDOWN(SUMIF(IND!$E$8:$E$143,Demand!C31,IND!$T$8:$T$143),2)</f>
        <v>0.81</v>
      </c>
    </row>
    <row r="32" spans="3:6" ht="13">
      <c r="C32" s="8" t="str">
        <f>+IND_PRC_COM!E33</f>
        <v>MEAT-PH-DirH</v>
      </c>
      <c r="D32" s="127">
        <f>+ROUNDDOWN(SUMIF(IND!$E$8:$E$143,Demand!C32,IND!$R$8:$R$143),2)</f>
        <v>0.33</v>
      </c>
      <c r="E32">
        <f t="shared" si="0"/>
        <v>0.01</v>
      </c>
      <c r="F32" s="127">
        <f>+ROUNDDOWN(SUMIF(IND!$E$8:$E$143,Demand!C32,IND!$T$8:$T$143),2)</f>
        <v>0.01</v>
      </c>
    </row>
    <row r="33" spans="3:6" ht="13">
      <c r="C33" s="8" t="str">
        <f>+IND_PRC_COM!E34</f>
        <v>MEAT-RFGR</v>
      </c>
      <c r="D33" s="127">
        <f>+ROUNDDOWN(SUMIF(IND!$E$8:$E$143,Demand!C33,IND!$R$8:$R$143),2)</f>
        <v>0.48</v>
      </c>
      <c r="E33">
        <f t="shared" si="0"/>
        <v>0.48</v>
      </c>
      <c r="F33" s="127">
        <f>+ROUNDDOWN(SUMIF(IND!$E$8:$E$143,Demand!C33,IND!$T$8:$T$143),2)</f>
        <v>0.48</v>
      </c>
    </row>
    <row r="34" spans="3:6" ht="13">
      <c r="C34" s="8" t="str">
        <f>+IND_PRC_COM!E35</f>
        <v>METAL-MoTP-Stat</v>
      </c>
      <c r="D34" s="127">
        <f>+ROUNDDOWN(SUMIF(IND!$E$8:$E$143,Demand!C34,IND!$R$8:$R$143),2)</f>
        <v>0.2</v>
      </c>
      <c r="E34">
        <f t="shared" si="0"/>
        <v>0.2</v>
      </c>
      <c r="F34" s="127">
        <f>+ROUNDDOWN(SUMIF(IND!$E$8:$E$143,Demand!C34,IND!$T$8:$T$143),2)</f>
        <v>0.2</v>
      </c>
    </row>
    <row r="35" spans="3:6" ht="13">
      <c r="C35" s="8" t="str">
        <f>+IND_PRC_COM!E36</f>
        <v>METAL-PH-FURN</v>
      </c>
      <c r="D35" s="127">
        <f>+ROUNDDOWN(SUMIF(IND!$E$8:$E$143,Demand!C35,IND!$R$8:$R$143),2)</f>
        <v>0.28000000000000003</v>
      </c>
      <c r="E35">
        <f t="shared" si="0"/>
        <v>0.27</v>
      </c>
      <c r="F35" s="127">
        <f>+ROUNDDOWN(SUMIF(IND!$E$8:$E$143,Demand!C35,IND!$T$8:$T$143),2)</f>
        <v>0.27</v>
      </c>
    </row>
    <row r="36" spans="3:6" ht="13">
      <c r="C36" s="8" t="str">
        <f>+IND_PRC_COM!E37</f>
        <v>METAL-RFGR</v>
      </c>
      <c r="D36" s="127">
        <f>+ROUNDDOWN(SUMIF(IND!$E$8:$E$143,Demand!C36,IND!$R$8:$R$143),2)</f>
        <v>0.05</v>
      </c>
      <c r="E36">
        <f t="shared" si="0"/>
        <v>0.05</v>
      </c>
      <c r="F36" s="127">
        <f>+ROUNDDOWN(SUMIF(IND!$E$8:$E$143,Demand!C36,IND!$T$8:$T$143),2)</f>
        <v>0.05</v>
      </c>
    </row>
    <row r="37" spans="3:6" ht="13">
      <c r="C37" s="8" t="str">
        <f>+IND_PRC_COM!E38</f>
        <v>METAL-PH-DirH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 ht="13">
      <c r="C38" s="8" t="str">
        <f>+IND_PRC_COM!E39</f>
        <v>MTHOL-FDSTCK</v>
      </c>
      <c r="D38" s="127">
        <f>+ROUNDDOWN(SUMIF(IND!$E$8:$E$143,Demand!C38,IND!$R$8:$R$143),2)</f>
        <v>0</v>
      </c>
      <c r="E38">
        <f t="shared" si="0"/>
        <v>0</v>
      </c>
      <c r="F38" s="127">
        <f>+ROUNDDOWN(SUMIF(IND!$E$8:$E$143,Demand!C38,IND!$T$8:$T$143),2)</f>
        <v>0</v>
      </c>
    </row>
    <row r="39" spans="3:6" ht="13">
      <c r="C39" s="8" t="str">
        <f>+IND_PRC_COM!E40</f>
        <v>MTHOL-PH_REFRM</v>
      </c>
      <c r="D39" s="127">
        <f>+ROUNDDOWN(SUMIF(IND!$E$8:$E$143,Demand!C39,IND!$R$8:$R$143),2)</f>
        <v>0</v>
      </c>
      <c r="E39">
        <f t="shared" ref="E39:E70" si="1">+IF(D39&lt;F39,D39,F39)</f>
        <v>0</v>
      </c>
      <c r="F39" s="127">
        <f>+ROUNDDOWN(SUMIF(IND!$E$8:$E$143,Demand!C39,IND!$T$8:$T$143),2)</f>
        <v>0</v>
      </c>
    </row>
    <row r="40" spans="3:6" ht="13">
      <c r="C40" s="8" t="str">
        <f>+IND_PRC_COM!E41</f>
        <v>MNRL-MoTP-Stat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 ht="13">
      <c r="C41" s="8" t="str">
        <f>+IND_PRC_COM!E42</f>
        <v>MNRL-PH-FURN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 ht="13">
      <c r="C42" s="8" t="str">
        <f>+IND_PRC_COM!E43</f>
        <v>MNRL-PH-STM_HW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 ht="13">
      <c r="C43" s="8" t="str">
        <f>+IND_PRC_COM!E44</f>
        <v>MNNG-MoTP-Mob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 ht="13">
      <c r="C44" s="8" t="str">
        <f>+IND_PRC_COM!E45</f>
        <v>MNNG-MoTP-Stat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 ht="13">
      <c r="C45" s="8" t="str">
        <f>+IND_PRC_COM!E46</f>
        <v>MNNG-PH-STM_HW</v>
      </c>
      <c r="D45" s="127">
        <f>+ROUNDDOWN(SUMIF(IND!$E$8:$E$143,Demand!C45,IND!$R$8:$R$143),2)</f>
        <v>0</v>
      </c>
      <c r="E45">
        <f t="shared" si="1"/>
        <v>0</v>
      </c>
      <c r="F45" s="127">
        <f>+ROUNDDOWN(SUMIF(IND!$E$8:$E$143,Demand!C45,IND!$T$8:$T$143),2)</f>
        <v>0</v>
      </c>
    </row>
    <row r="46" spans="3:6" ht="13">
      <c r="C46" s="8" t="str">
        <f>+IND_PRC_COM!E47</f>
        <v>OTH-ELC</v>
      </c>
      <c r="D46" s="127">
        <f>+ROUNDDOWN(SUMIF(IND!$E$8:$E$143,Demand!C46,IND!$R$8:$R$143),2)</f>
        <v>1.39</v>
      </c>
      <c r="E46">
        <f t="shared" si="1"/>
        <v>1.39</v>
      </c>
      <c r="F46" s="127">
        <f>+ROUNDDOWN(SUMIF(IND!$E$8:$E$143,Demand!C46,IND!$T$8:$T$143),2)</f>
        <v>1.39</v>
      </c>
    </row>
    <row r="47" spans="3:6" ht="13">
      <c r="C47" s="8" t="str">
        <f>+IND_PRC_COM!E48</f>
        <v>OTH-DSL</v>
      </c>
      <c r="D47" s="127">
        <f>+ROUNDDOWN(SUMIF(IND!$E$8:$E$143,Demand!C47,IND!$R$8:$R$143),2)</f>
        <v>1.37</v>
      </c>
      <c r="E47">
        <f t="shared" si="1"/>
        <v>1.37</v>
      </c>
      <c r="F47" s="127">
        <f>+ROUNDDOWN(SUMIF(IND!$E$8:$E$143,Demand!C47,IND!$T$8:$T$143),2)</f>
        <v>1.37</v>
      </c>
    </row>
    <row r="48" spans="3:6" ht="13">
      <c r="C48" s="8" t="str">
        <f>+IND_PRC_COM!E49</f>
        <v>OTH-LPG</v>
      </c>
      <c r="D48" s="127">
        <f>+ROUNDDOWN(SUMIF(IND!$E$8:$E$143,Demand!C48,IND!$R$8:$R$143),2)</f>
        <v>0.9</v>
      </c>
      <c r="E48">
        <f t="shared" si="1"/>
        <v>0.9</v>
      </c>
      <c r="F48" s="127">
        <f>+ROUNDDOWN(SUMIF(IND!$E$8:$E$143,Demand!C48,IND!$T$8:$T$143),2)</f>
        <v>0.9</v>
      </c>
    </row>
    <row r="49" spans="3:6" ht="13">
      <c r="C49" s="8" t="str">
        <f>+IND_PRC_COM!E50</f>
        <v>OTH-COA</v>
      </c>
      <c r="D49" s="127">
        <f>+ROUNDDOWN(SUMIF(IND!$E$8:$E$143,Demand!C49,IND!$R$8:$R$143),2)</f>
        <v>0.34</v>
      </c>
      <c r="E49">
        <f t="shared" si="1"/>
        <v>0.34</v>
      </c>
      <c r="F49" s="127">
        <f>+ROUNDDOWN(SUMIF(IND!$E$8:$E$143,Demand!C49,IND!$T$8:$T$143),2)</f>
        <v>0.34</v>
      </c>
    </row>
    <row r="50" spans="3:6" ht="13">
      <c r="C50" s="8" t="str">
        <f>+IND_PRC_COM!E51</f>
        <v>OTH-NGA</v>
      </c>
      <c r="D50" s="127">
        <f>+ROUNDDOWN(SUMIF(IND!$E$8:$E$143,Demand!C50,IND!$R$8:$R$143),2)</f>
        <v>0</v>
      </c>
      <c r="E50">
        <f t="shared" si="1"/>
        <v>0</v>
      </c>
      <c r="F50" s="127">
        <f>+ROUNDDOWN(SUMIF(IND!$E$8:$E$143,Demand!C50,IND!$T$8:$T$143),2)</f>
        <v>0</v>
      </c>
    </row>
    <row r="51" spans="3:6" ht="13">
      <c r="C51" s="8" t="str">
        <f>+IND_PRC_COM!E52</f>
        <v>OTH-PET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 ht="13">
      <c r="C52" s="8" t="str">
        <f>+IND_PRC_COM!E53</f>
        <v>OTH-BGS</v>
      </c>
      <c r="D52" s="127">
        <f>+ROUNDDOWN(SUMIF(IND!$E$8:$E$143,Demand!C52,IND!$R$8:$R$143),2)</f>
        <v>0.01</v>
      </c>
      <c r="E52">
        <f t="shared" si="1"/>
        <v>0.01</v>
      </c>
      <c r="F52" s="127">
        <f>+ROUNDDOWN(SUMIF(IND!$E$8:$E$143,Demand!C52,IND!$T$8:$T$143),2)</f>
        <v>0.01</v>
      </c>
    </row>
    <row r="53" spans="3:6" ht="13">
      <c r="C53" s="8" t="str">
        <f>+IND_PRC_COM!E54</f>
        <v>OTH-FOL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 ht="13">
      <c r="C54" s="8" t="str">
        <f>+IND_PRC_COM!E55</f>
        <v>CHMCL-MoTP-Stat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 ht="13">
      <c r="C55" s="8" t="str">
        <f>+IND_PRC_COM!E56</f>
        <v>CHMCL-PH-DirH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 ht="13">
      <c r="C56" s="8" t="str">
        <f>+IND_PRC_COM!E57</f>
        <v>CHMCL-PH-STM_HW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 ht="13">
      <c r="C57" s="8" t="str">
        <f>+IND_PRC_COM!E58</f>
        <v>CHMCL-PH-REFRM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 ht="13">
      <c r="C58" s="8" t="str">
        <f>+IND_PRC_COM!E59</f>
        <v>CHMCL-PH-FURN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 ht="13">
      <c r="C59" s="8" t="str">
        <f>+IND_PRC_COM!E60</f>
        <v>REFI-MoTP-Stat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 ht="13">
      <c r="C60" s="8" t="str">
        <f>+IND_PRC_COM!E61</f>
        <v>REFI-PH-FURN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 ht="13">
      <c r="C61" s="8" t="str">
        <f>+IND_PRC_COM!E62</f>
        <v>REFI-PH-STM_HW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 ht="13">
      <c r="C62" s="8" t="str">
        <f>+IND_PRC_COM!E63</f>
        <v>UREA-FDSTCK</v>
      </c>
      <c r="D62" s="127">
        <f>+ROUNDDOWN(SUMIF(IND!$E$8:$E$143,Demand!C62,IND!$R$8:$R$143),2)</f>
        <v>0</v>
      </c>
      <c r="E62">
        <f t="shared" si="1"/>
        <v>0</v>
      </c>
      <c r="F62" s="127">
        <f>+ROUNDDOWN(SUMIF(IND!$E$8:$E$143,Demand!C62,IND!$T$8:$T$143),2)</f>
        <v>0</v>
      </c>
    </row>
    <row r="63" spans="3:6" ht="13">
      <c r="C63" s="8" t="str">
        <f>+IND_PRC_COM!E65</f>
        <v>WOOD-MoTP-Stat</v>
      </c>
      <c r="D63" s="127">
        <f>+ROUNDDOWN(SUMIF(IND!$E$8:$E$143,Demand!C63,IND!$R$8:$R$143),2)</f>
        <v>0.23</v>
      </c>
      <c r="E63">
        <f t="shared" si="1"/>
        <v>0.23</v>
      </c>
      <c r="F63" s="127">
        <f>+ROUNDDOWN(SUMIF(IND!$E$8:$E$143,Demand!C63,IND!$T$8:$T$143),2)</f>
        <v>0.23</v>
      </c>
    </row>
    <row r="64" spans="3:6" ht="13">
      <c r="C64" s="8" t="str">
        <f>+IND_PRC_COM!E66</f>
        <v>WOOD-PH-FURN</v>
      </c>
      <c r="D64" s="127">
        <f>+ROUNDDOWN(SUMIF(IND!$E$8:$E$143,Demand!C64,IND!$R$8:$R$143),2)</f>
        <v>0</v>
      </c>
      <c r="E64">
        <f t="shared" si="1"/>
        <v>0</v>
      </c>
      <c r="F64" s="127">
        <f>+ROUNDDOWN(SUMIF(IND!$E$8:$E$143,Demand!C64,IND!$T$8:$T$143),2)</f>
        <v>0</v>
      </c>
    </row>
    <row r="65" spans="3:6" ht="13">
      <c r="C65" s="8" t="str">
        <f>+IND_PRC_COM!E67</f>
        <v>WOOD-PH-STM_HW</v>
      </c>
      <c r="D65" s="127">
        <f>+ROUNDDOWN(SUMIF(IND!$E$8:$E$143,Demand!C65,IND!$R$8:$R$143),2)</f>
        <v>4.03</v>
      </c>
      <c r="E65">
        <f t="shared" si="1"/>
        <v>3.14</v>
      </c>
      <c r="F65" s="127">
        <f>+ROUNDDOWN(SUMIF(IND!$E$8:$E$143,Demand!C65,IND!$T$8:$T$143),2)</f>
        <v>3.14</v>
      </c>
    </row>
    <row r="66" spans="3:6" ht="13">
      <c r="C66" s="8" t="str">
        <f>+IND_PRC_COM!E68</f>
        <v>WOOD-Pump</v>
      </c>
      <c r="D66" s="127">
        <f>+ROUNDDOWN(SUMIF(IND!$E$8:$E$143,Demand!C66,IND!$R$8:$R$143),2)</f>
        <v>7.0000000000000007E-2</v>
      </c>
      <c r="E66">
        <f t="shared" si="1"/>
        <v>7.0000000000000007E-2</v>
      </c>
      <c r="F66" s="127">
        <f>+ROUNDDOWN(SUMIF(IND!$E$8:$E$143,Demand!C66,IND!$T$8:$T$143),2)</f>
        <v>7.0000000000000007E-2</v>
      </c>
    </row>
    <row r="67" spans="3:6" ht="13">
      <c r="C67" s="8" t="str">
        <f>+IND_PRC_COM!E69</f>
        <v>WOOD-Fan</v>
      </c>
      <c r="D67" s="127">
        <f>+ROUNDDOWN(SUMIF(IND!$E$8:$E$143,Demand!C67,IND!$R$8:$R$143),2)</f>
        <v>22.93</v>
      </c>
      <c r="E67">
        <f t="shared" si="1"/>
        <v>22.93</v>
      </c>
      <c r="F67" s="127">
        <f>+ROUNDDOWN(SUMIF(IND!$E$8:$E$143,Demand!C67,IND!$T$8:$T$143),2)</f>
        <v>22.93</v>
      </c>
    </row>
    <row r="68" spans="3:6" ht="13">
      <c r="C68" s="8" t="str">
        <f>+IND_PRC_COM!E70</f>
        <v>WOOD-Refin</v>
      </c>
      <c r="D68" s="127">
        <f>+ROUNDDOWN(SUMIF(IND!$E$8:$E$143,Demand!C68,IND!$R$8:$R$143),2)</f>
        <v>0.11</v>
      </c>
      <c r="E68">
        <f t="shared" si="1"/>
        <v>0.11</v>
      </c>
      <c r="F68" s="127">
        <f>+ROUNDDOWN(SUMIF(IND!$E$8:$E$143,Demand!C68,IND!$T$8:$T$143),2)</f>
        <v>0.11</v>
      </c>
    </row>
    <row r="69" spans="3:6" ht="13">
      <c r="C69" s="8" t="str">
        <f>+IND_PRC_COM!E71</f>
        <v>WOOD-AIR</v>
      </c>
      <c r="D69" s="127">
        <f>+ROUNDDOWN(SUMIF(IND!$E$8:$E$143,Demand!C69,IND!$R$8:$R$143),2)</f>
        <v>0.06</v>
      </c>
      <c r="E69">
        <f t="shared" si="1"/>
        <v>0.05</v>
      </c>
      <c r="F69" s="127">
        <f>+ROUNDDOWN(SUMIF(IND!$E$8:$E$143,Demand!C69,IND!$T$8:$T$143),2)</f>
        <v>0.05</v>
      </c>
    </row>
    <row r="70" spans="3:6" ht="13">
      <c r="C70" s="8" t="str">
        <f>+IND_PRC_COM!E72</f>
        <v>PLPPPR-MoTP-Stat</v>
      </c>
      <c r="D70" s="127">
        <f>+ROUNDDOWN(SUMIF(IND!$E$8:$E$143,Demand!C70,IND!$R$8:$R$143),2)</f>
        <v>0</v>
      </c>
      <c r="E70">
        <f t="shared" si="1"/>
        <v>0</v>
      </c>
      <c r="F70" s="127">
        <f>+ROUNDDOWN(SUMIF(IND!$E$8:$E$143,Demand!C70,IND!$T$8:$T$143),2)</f>
        <v>0</v>
      </c>
    </row>
    <row r="71" spans="3:6" ht="13">
      <c r="C71" s="8" t="str">
        <f>+IND_PRC_COM!E73</f>
        <v>PLPPPR-PH-DirH</v>
      </c>
      <c r="D71" s="127">
        <f>+ROUNDDOWN(SUMIF(IND!$E$8:$E$143,Demand!C71,IND!$R$8:$R$143),2)</f>
        <v>0</v>
      </c>
      <c r="E71">
        <f t="shared" ref="E71:E77" si="2">+IF(D71&lt;F71,D71,F71)</f>
        <v>0</v>
      </c>
      <c r="F71" s="127">
        <f>+ROUNDDOWN(SUMIF(IND!$E$8:$E$143,Demand!C71,IND!$T$8:$T$143),2)</f>
        <v>0</v>
      </c>
    </row>
    <row r="72" spans="3:6" ht="13">
      <c r="C72" s="8" t="str">
        <f>+IND_PRC_COM!E74</f>
        <v>PLPPPR-PH-FURN</v>
      </c>
      <c r="D72" s="127">
        <f>+ROUNDDOWN(SUMIF(IND!$E$8:$E$143,Demand!C72,IND!$R$8:$R$143),2)</f>
        <v>0</v>
      </c>
      <c r="E72">
        <f t="shared" si="2"/>
        <v>0</v>
      </c>
      <c r="F72" s="127">
        <f>+ROUNDDOWN(SUMIF(IND!$E$8:$E$143,Demand!C72,IND!$T$8:$T$143),2)</f>
        <v>0</v>
      </c>
    </row>
    <row r="73" spans="3:6" ht="13">
      <c r="C73" s="8" t="str">
        <f>+IND_PRC_COM!E75</f>
        <v>PLPPPR-PH-STM_HW</v>
      </c>
      <c r="D73" s="127">
        <f>+ROUNDDOWN(SUMIF(IND!$E$8:$E$143,Demand!C73,IND!$R$8:$R$143),2)</f>
        <v>0.02</v>
      </c>
      <c r="E73">
        <f t="shared" si="2"/>
        <v>0.02</v>
      </c>
      <c r="F73" s="127">
        <f>+ROUNDDOWN(SUMIF(IND!$E$8:$E$143,Demand!C73,IND!$T$8:$T$143),2)</f>
        <v>0.02</v>
      </c>
    </row>
    <row r="74" spans="3:6" ht="13">
      <c r="C74" s="8" t="str">
        <f>+IND_PRC_COM!E76</f>
        <v>PLPPPR-Pump</v>
      </c>
      <c r="D74" s="127">
        <f>+ROUNDDOWN(SUMIF(IND!$E$8:$E$143,Demand!C74,IND!$R$8:$R$143),2)</f>
        <v>0</v>
      </c>
      <c r="E74">
        <f t="shared" si="2"/>
        <v>0</v>
      </c>
      <c r="F74" s="127">
        <f>+ROUNDDOWN(SUMIF(IND!$E$8:$E$143,Demand!C74,IND!$T$8:$T$143),2)</f>
        <v>0</v>
      </c>
    </row>
    <row r="75" spans="3:6" ht="13">
      <c r="C75" s="8" t="str">
        <f>+IND_PRC_COM!E77</f>
        <v>PLPPPR-Fan</v>
      </c>
      <c r="D75" s="127">
        <f>+ROUNDDOWN(SUMIF(IND!$E$8:$E$143,Demand!C75,IND!$R$8:$R$143),2)</f>
        <v>0.01</v>
      </c>
      <c r="E75">
        <f t="shared" si="2"/>
        <v>0.01</v>
      </c>
      <c r="F75" s="127">
        <f>+ROUNDDOWN(SUMIF(IND!$E$8:$E$143,Demand!C75,IND!$T$8:$T$143),2)</f>
        <v>0.01</v>
      </c>
    </row>
    <row r="76" spans="3:6" ht="13">
      <c r="C76" s="8" t="str">
        <f>+IND_PRC_COM!E78</f>
        <v>PLPPPR-Refin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 ht="13">
      <c r="C77" s="8" t="str">
        <f>+IND_PRC_COM!E79</f>
        <v>PLPPPR-AIR</v>
      </c>
      <c r="D77" s="127">
        <f>+ROUNDDOWN(SUMIF(IND!$E$8:$E$143,Demand!C77,IND!$R$8:$R$143),2)</f>
        <v>0</v>
      </c>
      <c r="E77">
        <f t="shared" si="2"/>
        <v>0</v>
      </c>
      <c r="F77" s="127">
        <f>+ROUNDDOWN(SUMIF(IND!$E$8:$E$143,Demand!C77,IND!$T$8:$T$143),2)</f>
        <v>0</v>
      </c>
    </row>
    <row r="78" spans="3:6" ht="13">
      <c r="C78" s="8"/>
      <c r="D78" s="127"/>
      <c r="F78" s="127"/>
    </row>
    <row r="79" spans="3:6" ht="13">
      <c r="C79" s="8"/>
      <c r="D79" s="127"/>
      <c r="F79" s="127"/>
    </row>
    <row r="80" spans="3:6" ht="13">
      <c r="C80" s="8"/>
      <c r="D80" s="127"/>
      <c r="F80" s="127"/>
    </row>
    <row r="81" spans="3:6" ht="13">
      <c r="C81" s="8"/>
      <c r="D81" s="127"/>
      <c r="F81" s="127"/>
    </row>
    <row r="82" spans="3:6" ht="13">
      <c r="C82" s="8"/>
      <c r="D82" s="127"/>
      <c r="F82" s="127"/>
    </row>
    <row r="83" spans="3:6" ht="13">
      <c r="C83" s="8"/>
      <c r="D83" s="127"/>
      <c r="F83" s="127"/>
    </row>
    <row r="84" spans="3:6" ht="13">
      <c r="C84" s="8"/>
      <c r="D84" s="127"/>
      <c r="F84" s="127"/>
    </row>
    <row r="85" spans="3:6" ht="13">
      <c r="C85" s="8"/>
      <c r="D85" s="127"/>
      <c r="F85" s="127"/>
    </row>
    <row r="86" spans="3:6" ht="13">
      <c r="C86" s="8"/>
      <c r="D86" s="127"/>
      <c r="F86" s="127"/>
    </row>
    <row r="87" spans="3:6" ht="13">
      <c r="C87" s="8"/>
      <c r="D87" s="127"/>
      <c r="F87" s="127"/>
    </row>
    <row r="88" spans="3:6" ht="13">
      <c r="C88" s="8"/>
      <c r="D88" s="127"/>
      <c r="F88" s="127"/>
    </row>
    <row r="89" spans="3:6" ht="13">
      <c r="C89" s="8"/>
      <c r="D89" s="127"/>
      <c r="F89" s="127"/>
    </row>
    <row r="90" spans="3:6" ht="13">
      <c r="C90" s="8"/>
      <c r="D90" s="127"/>
      <c r="F90" s="127"/>
    </row>
    <row r="91" spans="3:6" ht="13">
      <c r="C91" s="8"/>
      <c r="D91" s="127"/>
      <c r="F91" s="127"/>
    </row>
    <row r="92" spans="3:6" ht="13">
      <c r="C92" s="8"/>
      <c r="D92" s="127"/>
      <c r="F92" s="127"/>
    </row>
    <row r="93" spans="3:6" ht="13">
      <c r="C93" s="8"/>
      <c r="D93" s="127"/>
      <c r="F93" s="127"/>
    </row>
    <row r="94" spans="3:6" ht="13">
      <c r="C94" s="8"/>
      <c r="D94" s="127"/>
      <c r="F94" s="127"/>
    </row>
    <row r="95" spans="3:6" ht="13">
      <c r="C95" s="8"/>
      <c r="D95" s="127"/>
      <c r="F95" s="127"/>
    </row>
    <row r="96" spans="3:6" ht="13">
      <c r="C96" s="8"/>
      <c r="D96" s="127"/>
      <c r="F9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796875" defaultRowHeight="13"/>
  <cols>
    <col min="1" max="1" width="9.1796875" style="1"/>
    <col min="2" max="2" width="14.453125" style="1" customWidth="1"/>
    <col min="3" max="3" width="9.1796875" style="1"/>
    <col min="4" max="4" width="14" style="1" customWidth="1"/>
    <col min="5" max="5" width="9.1796875" style="1"/>
    <col min="6" max="6" width="26.26953125" style="1" customWidth="1"/>
    <col min="7" max="16384" width="9.1796875" style="1"/>
  </cols>
  <sheetData>
    <row r="2" spans="2:10" ht="18.5">
      <c r="C2" s="34"/>
    </row>
    <row r="3" spans="2:10" ht="18.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2024-04-26T04:44:37Z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